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5" yWindow="2850" windowWidth="18225" windowHeight="3855" tabRatio="706"/>
  </bookViews>
  <sheets>
    <sheet name="ReadMe" sheetId="78" r:id="rId1"/>
    <sheet name="Figure1" sheetId="66" r:id="rId2"/>
    <sheet name="Figure2" sheetId="54" r:id="rId3"/>
    <sheet name="Figure3" sheetId="79" r:id="rId4"/>
    <sheet name="Figure4" sheetId="71" r:id="rId5"/>
    <sheet name="Figure5" sheetId="77" r:id="rId6"/>
    <sheet name="Figure6" sheetId="75" r:id="rId7"/>
    <sheet name="Figure7" sheetId="70" r:id="rId8"/>
    <sheet name="Table1" sheetId="72" r:id="rId9"/>
  </sheets>
  <externalReferences>
    <externalReference r:id="rId10"/>
  </externalReferences>
  <definedNames>
    <definedName name="DATABASE_2012INP">#REF!</definedName>
    <definedName name="_xlnm.Print_Area" localSheetId="1">Figure1!$A$1:$T$44</definedName>
    <definedName name="_xlnm.Print_Area" localSheetId="2">Figure2!$A$1:$AA$48</definedName>
    <definedName name="_xlnm.Print_Area" localSheetId="3">Figure3!$A$1:$W$48</definedName>
    <definedName name="_xlnm.Print_Area" localSheetId="4">Figure4!$A$1:$P$47</definedName>
    <definedName name="_xlnm.Print_Area" localSheetId="5">Figure5!$A$1:$AB$44</definedName>
    <definedName name="_xlnm.Print_Area" localSheetId="6">Figure6!$A$1:$O$49</definedName>
    <definedName name="_xlnm.Print_Area" localSheetId="7">Figure7!$A$1:$T$42</definedName>
    <definedName name="_xlnm.Print_Area" localSheetId="8">[1]SENDCMP!#REF!</definedName>
    <definedName name="_xlnm.Print_Area">[1]SENDCMP!#REF!</definedName>
  </definedNames>
  <calcPr calcId="145621"/>
</workbook>
</file>

<file path=xl/calcChain.xml><?xml version="1.0" encoding="utf-8"?>
<calcChain xmlns="http://schemas.openxmlformats.org/spreadsheetml/2006/main">
  <c r="C22" i="78" l="1"/>
  <c r="C21" i="78"/>
  <c r="A22" i="78"/>
  <c r="A21" i="78"/>
  <c r="C20" i="78"/>
  <c r="A20" i="78" l="1"/>
  <c r="R46" i="54"/>
  <c r="P3" i="54" s="1"/>
  <c r="Q42" i="66" l="1"/>
  <c r="AM41" i="79"/>
  <c r="AB46" i="54"/>
  <c r="P5" i="54" s="1"/>
  <c r="W46" i="54"/>
  <c r="P4" i="54" s="1"/>
  <c r="AG41" i="79"/>
  <c r="AF41" i="79"/>
  <c r="AE41" i="79"/>
  <c r="A37" i="78"/>
  <c r="C31" i="78" l="1"/>
  <c r="C30" i="78"/>
  <c r="A31" i="78"/>
  <c r="A30" i="78"/>
  <c r="C28" i="78" l="1"/>
  <c r="C27" i="78"/>
  <c r="A28" i="78"/>
  <c r="A27" i="78"/>
  <c r="C25" i="78"/>
  <c r="A26" i="78"/>
  <c r="A25" i="78"/>
  <c r="C24" i="78"/>
  <c r="C23" i="78"/>
  <c r="A24" i="78"/>
  <c r="A23" i="78"/>
  <c r="C19" i="78" l="1"/>
  <c r="C18" i="78"/>
  <c r="A19" i="78"/>
  <c r="A18" i="78"/>
  <c r="AJ41" i="79" l="1"/>
  <c r="AR41" i="79"/>
  <c r="AS41" i="79"/>
  <c r="AK41" i="79"/>
  <c r="AQ41" i="79"/>
  <c r="AO41" i="79"/>
  <c r="AN41" i="79"/>
  <c r="AI41" i="79"/>
  <c r="I6" i="75"/>
  <c r="I7" i="75"/>
  <c r="I8" i="75"/>
  <c r="I9" i="75"/>
  <c r="J8" i="75" l="1"/>
  <c r="K9" i="75"/>
  <c r="M9" i="75"/>
  <c r="N9" i="75"/>
  <c r="L9" i="75"/>
  <c r="M8" i="75"/>
  <c r="O8" i="75"/>
  <c r="K8" i="75"/>
  <c r="N8" i="75"/>
  <c r="L8" i="75"/>
  <c r="Z46" i="54"/>
  <c r="Q5" i="54" s="1"/>
  <c r="Q46" i="54"/>
  <c r="O46" i="54"/>
  <c r="O3" i="54" s="1"/>
  <c r="V46" i="54"/>
  <c r="T46" i="54"/>
  <c r="O4" i="54" s="1"/>
  <c r="U46" i="54"/>
  <c r="Q4" i="54" s="1"/>
  <c r="Y46" i="54"/>
  <c r="O5" i="54" s="1"/>
  <c r="P46" i="54"/>
  <c r="Q3" i="54" s="1"/>
  <c r="AA46" i="54"/>
  <c r="M46" i="54"/>
  <c r="J9" i="75" l="1"/>
  <c r="O9" i="75"/>
  <c r="K6" i="75"/>
  <c r="M6" i="75"/>
  <c r="O7" i="75"/>
  <c r="M7" i="75"/>
  <c r="N7" i="75"/>
  <c r="L7" i="75"/>
  <c r="K7" i="75"/>
  <c r="J6" i="75"/>
  <c r="O6" i="75"/>
  <c r="J7" i="75"/>
  <c r="N6" i="75"/>
  <c r="L6" i="75"/>
  <c r="C17" i="78"/>
  <c r="C16" i="78"/>
  <c r="A16" i="78"/>
  <c r="A17" i="78"/>
  <c r="S42" i="66" l="1"/>
  <c r="O42" i="66"/>
  <c r="AB24" i="71" l="1"/>
  <c r="AB31" i="71"/>
  <c r="AD31" i="71" s="1"/>
  <c r="AO31" i="71"/>
  <c r="AD38" i="71"/>
  <c r="AD37" i="71"/>
  <c r="AD36" i="71"/>
  <c r="AD35" i="71"/>
  <c r="AD34" i="71"/>
  <c r="AD33" i="71"/>
  <c r="AD32" i="71"/>
  <c r="AD30" i="71"/>
  <c r="AD29" i="71"/>
  <c r="AD28" i="71"/>
  <c r="AD27" i="71"/>
  <c r="AD26" i="71"/>
  <c r="AD25" i="71"/>
  <c r="AD24" i="71"/>
  <c r="AD23" i="71"/>
  <c r="AD22" i="71"/>
  <c r="AD21" i="71"/>
  <c r="AD20" i="71"/>
  <c r="AD19" i="71"/>
  <c r="AD18" i="71"/>
  <c r="AD17" i="71"/>
  <c r="AD16" i="71"/>
  <c r="AD15" i="71"/>
  <c r="AD14" i="71"/>
  <c r="AD13" i="71"/>
  <c r="AD12" i="71"/>
  <c r="AD11" i="71"/>
  <c r="AD10" i="71"/>
  <c r="AD9" i="71"/>
  <c r="AD8" i="71"/>
  <c r="AD7" i="71"/>
  <c r="AD6" i="71"/>
  <c r="AD5" i="71"/>
  <c r="AD4" i="71"/>
  <c r="BA24" i="71"/>
  <c r="BA31" i="71"/>
  <c r="AD40" i="71" l="1"/>
  <c r="AA39" i="77" l="1"/>
  <c r="AA38" i="77"/>
  <c r="AA37" i="77"/>
  <c r="AA36" i="77"/>
  <c r="AA35" i="77"/>
  <c r="AA34" i="77"/>
  <c r="AA33" i="77"/>
  <c r="AA32" i="77"/>
  <c r="S32" i="77"/>
  <c r="AA31" i="77"/>
  <c r="AA30" i="77"/>
  <c r="AA29" i="77"/>
  <c r="AA28" i="77"/>
  <c r="S28" i="77"/>
  <c r="AA27" i="77"/>
  <c r="AA26" i="77"/>
  <c r="AA25" i="77"/>
  <c r="S25" i="77"/>
  <c r="AA24" i="77"/>
  <c r="AA23" i="77"/>
  <c r="AA22" i="77"/>
  <c r="AA21" i="77"/>
  <c r="AA20" i="77"/>
  <c r="S20" i="77"/>
  <c r="AA19" i="77"/>
  <c r="AA18" i="77"/>
  <c r="AA17" i="77"/>
  <c r="S17" i="77"/>
  <c r="AA16" i="77"/>
  <c r="Y15" i="77"/>
  <c r="AA15" i="77" s="1"/>
  <c r="V15" i="77"/>
  <c r="S15" i="77"/>
  <c r="AA14" i="77"/>
  <c r="AA13" i="77"/>
  <c r="AA12" i="77"/>
  <c r="S12" i="77"/>
  <c r="S41" i="77" s="1"/>
  <c r="AA11" i="77"/>
  <c r="S11" i="77"/>
  <c r="AA10" i="77"/>
  <c r="Y9" i="77"/>
  <c r="AA9" i="77" s="1"/>
  <c r="V9" i="77"/>
  <c r="S9" i="77"/>
  <c r="AA8" i="77"/>
  <c r="AA7" i="77"/>
  <c r="AA6" i="77"/>
  <c r="V6" i="77"/>
  <c r="S6" i="77"/>
  <c r="AA5" i="77"/>
  <c r="Y5" i="77"/>
  <c r="AA41" i="77" l="1"/>
  <c r="V41" i="77"/>
  <c r="T11" i="71"/>
  <c r="V11" i="71"/>
  <c r="BC38" i="71" l="1"/>
  <c r="AU38" i="71"/>
  <c r="AT38" i="71"/>
  <c r="AQ38" i="71"/>
  <c r="AM38" i="71"/>
  <c r="AL38" i="71" s="1"/>
  <c r="AK38" i="71" s="1"/>
  <c r="AJ38" i="71" s="1"/>
  <c r="AE38" i="71"/>
  <c r="V38" i="71"/>
  <c r="U38" i="71"/>
  <c r="S38" i="71" s="1"/>
  <c r="BC37" i="71"/>
  <c r="AV37" i="71"/>
  <c r="AT37" i="71"/>
  <c r="AS37" i="71"/>
  <c r="AQ37" i="71"/>
  <c r="AE37" i="71"/>
  <c r="X37" i="71"/>
  <c r="BC36" i="71"/>
  <c r="AU36" i="71"/>
  <c r="AT36" i="71"/>
  <c r="AS36" i="71"/>
  <c r="AQ36" i="71"/>
  <c r="AL36" i="71"/>
  <c r="AK36" i="71" s="1"/>
  <c r="AJ36" i="71" s="1"/>
  <c r="AE36" i="71"/>
  <c r="V36" i="71"/>
  <c r="U36" i="71"/>
  <c r="T36" i="71"/>
  <c r="BC35" i="71"/>
  <c r="AQ35" i="71"/>
  <c r="AE35" i="71"/>
  <c r="BC34" i="71"/>
  <c r="AQ34" i="71"/>
  <c r="AE34" i="71"/>
  <c r="BC33" i="71"/>
  <c r="AQ33" i="71"/>
  <c r="AE33" i="71"/>
  <c r="BC32" i="71"/>
  <c r="AQ32" i="71"/>
  <c r="AE32" i="71"/>
  <c r="BC31" i="71"/>
  <c r="AX31" i="71"/>
  <c r="AU31" i="71"/>
  <c r="AT31" i="71" s="1"/>
  <c r="AQ31" i="71"/>
  <c r="AE31" i="71"/>
  <c r="Y31" i="71"/>
  <c r="AL31" i="71" s="1"/>
  <c r="AK31" i="71" s="1"/>
  <c r="AJ31" i="71" s="1"/>
  <c r="V31" i="71"/>
  <c r="BC30" i="71"/>
  <c r="AU30" i="71"/>
  <c r="AT30" i="71"/>
  <c r="AS30" i="71"/>
  <c r="AQ30" i="71"/>
  <c r="AI30" i="71"/>
  <c r="AH30" i="71"/>
  <c r="AG30" i="71"/>
  <c r="AE30" i="71"/>
  <c r="V30" i="71"/>
  <c r="U30" i="71"/>
  <c r="T30" i="71"/>
  <c r="BC29" i="71"/>
  <c r="AQ29" i="71"/>
  <c r="AK29" i="71"/>
  <c r="AJ29" i="71" s="1"/>
  <c r="AI29" i="71" s="1"/>
  <c r="AE29" i="71"/>
  <c r="BC28" i="71"/>
  <c r="BA28" i="71"/>
  <c r="AY28" i="71"/>
  <c r="Z28" i="71" s="1"/>
  <c r="AW28" i="71"/>
  <c r="AU28" i="71"/>
  <c r="AT28" i="71"/>
  <c r="AS28" i="71"/>
  <c r="AQ28" i="71"/>
  <c r="AE28" i="71"/>
  <c r="AB28" i="71"/>
  <c r="Y28" i="71"/>
  <c r="BC27" i="71"/>
  <c r="AQ27" i="71"/>
  <c r="AE27" i="71"/>
  <c r="BC26" i="71"/>
  <c r="AQ26" i="71"/>
  <c r="AE26" i="71"/>
  <c r="BC25" i="71"/>
  <c r="AQ25" i="71"/>
  <c r="AE25" i="71"/>
  <c r="AY24" i="71"/>
  <c r="BC24" i="71" s="1"/>
  <c r="AX24" i="71"/>
  <c r="AV24" i="71"/>
  <c r="AU24" i="71"/>
  <c r="AQ24" i="71"/>
  <c r="AM24" i="71"/>
  <c r="AL24" i="71" s="1"/>
  <c r="AE24" i="71"/>
  <c r="AO24" i="71"/>
  <c r="Z24" i="71"/>
  <c r="Y24" i="71"/>
  <c r="W24" i="71"/>
  <c r="V24" i="71"/>
  <c r="BC23" i="71"/>
  <c r="AQ23" i="71"/>
  <c r="AE23" i="71"/>
  <c r="BC22" i="71"/>
  <c r="AU22" i="71"/>
  <c r="AT22" i="71"/>
  <c r="AQ22" i="71"/>
  <c r="AL22" i="71"/>
  <c r="AK22" i="71" s="1"/>
  <c r="AJ22" i="71" s="1"/>
  <c r="AE22" i="71"/>
  <c r="V22" i="71"/>
  <c r="U22" i="71"/>
  <c r="S22" i="71" s="1"/>
  <c r="BC21" i="71"/>
  <c r="AQ21" i="71"/>
  <c r="AE21" i="71"/>
  <c r="BC20" i="71"/>
  <c r="AQ20" i="71"/>
  <c r="AE20" i="71"/>
  <c r="BC19" i="71"/>
  <c r="BA19" i="71"/>
  <c r="AY19" i="71"/>
  <c r="Z19" i="71" s="1"/>
  <c r="AX19" i="71"/>
  <c r="AV19" i="71"/>
  <c r="AT19" i="71"/>
  <c r="AQ19" i="71"/>
  <c r="AE19" i="71"/>
  <c r="AB19" i="71"/>
  <c r="BC18" i="71"/>
  <c r="AQ18" i="71"/>
  <c r="AE18" i="71"/>
  <c r="BC17" i="71"/>
  <c r="AQ17" i="71"/>
  <c r="AE17" i="71"/>
  <c r="BC16" i="71"/>
  <c r="AU16" i="71"/>
  <c r="AT16" i="71"/>
  <c r="AQ16" i="71"/>
  <c r="AL16" i="71"/>
  <c r="AK16" i="71" s="1"/>
  <c r="AJ16" i="71" s="1"/>
  <c r="AE16" i="71"/>
  <c r="V16" i="71"/>
  <c r="U16" i="71"/>
  <c r="S16" i="71" s="1"/>
  <c r="BC15" i="71"/>
  <c r="AQ15" i="71"/>
  <c r="AE15" i="71"/>
  <c r="BC14" i="71"/>
  <c r="AQ14" i="71"/>
  <c r="AE14" i="71"/>
  <c r="BC13" i="71"/>
  <c r="AQ13" i="71"/>
  <c r="AE13" i="71"/>
  <c r="BC12" i="71"/>
  <c r="AQ12" i="71"/>
  <c r="AL12" i="71"/>
  <c r="AK12" i="71" s="1"/>
  <c r="AJ12" i="71" s="1"/>
  <c r="AI12" i="71" s="1"/>
  <c r="AE12" i="71"/>
  <c r="S12" i="71"/>
  <c r="BC11" i="71"/>
  <c r="AU11" i="71"/>
  <c r="AT11" i="71"/>
  <c r="AS11" i="71"/>
  <c r="AQ11" i="71"/>
  <c r="AL11" i="71"/>
  <c r="AK11" i="71"/>
  <c r="AI11" i="71"/>
  <c r="AE11" i="71"/>
  <c r="U11" i="71"/>
  <c r="BC10" i="71"/>
  <c r="AQ10" i="71"/>
  <c r="AE10" i="71"/>
  <c r="BC9" i="71"/>
  <c r="AZ9" i="71"/>
  <c r="AZ40" i="71" s="1"/>
  <c r="O11" i="71" s="1"/>
  <c r="AX9" i="71"/>
  <c r="AV9" i="71"/>
  <c r="AU9" i="71"/>
  <c r="AQ9" i="71"/>
  <c r="AN9" i="71"/>
  <c r="AL9" i="71"/>
  <c r="AE9" i="71"/>
  <c r="AA9" i="71"/>
  <c r="AA40" i="71" s="1"/>
  <c r="Y9" i="71"/>
  <c r="W9" i="71"/>
  <c r="V9" i="71"/>
  <c r="T9" i="71" s="1"/>
  <c r="S9" i="71" s="1"/>
  <c r="BC8" i="71"/>
  <c r="AV8" i="71"/>
  <c r="AU8" i="71"/>
  <c r="AT8" i="71"/>
  <c r="AQ8" i="71"/>
  <c r="AK8" i="71"/>
  <c r="AE8" i="71"/>
  <c r="W8" i="71"/>
  <c r="V8" i="71" s="1"/>
  <c r="BC7" i="71"/>
  <c r="AQ7" i="71"/>
  <c r="AE7" i="71"/>
  <c r="BC6" i="71"/>
  <c r="AQ6" i="71"/>
  <c r="AE6" i="71"/>
  <c r="BC5" i="71"/>
  <c r="AQ5" i="71"/>
  <c r="AE5" i="71"/>
  <c r="BA4" i="71"/>
  <c r="BC4" i="71" s="1"/>
  <c r="AY4" i="71"/>
  <c r="AW4" i="71"/>
  <c r="AU4" i="71"/>
  <c r="AT4" i="71"/>
  <c r="AS4" i="71"/>
  <c r="AQ4" i="71"/>
  <c r="AO4" i="71"/>
  <c r="AE4" i="71"/>
  <c r="AB4" i="71"/>
  <c r="Z4" i="71"/>
  <c r="AM4" i="71" s="1"/>
  <c r="AL4" i="71" s="1"/>
  <c r="X4" i="71"/>
  <c r="V4" i="71"/>
  <c r="U4" i="71"/>
  <c r="T4" i="71"/>
  <c r="AB40" i="71" l="1"/>
  <c r="AW40" i="71"/>
  <c r="L11" i="71" s="1"/>
  <c r="AJ8" i="71"/>
  <c r="AI8" i="71" s="1"/>
  <c r="U31" i="71"/>
  <c r="T31" i="71" s="1"/>
  <c r="S31" i="71" s="1"/>
  <c r="AI38" i="71"/>
  <c r="AY40" i="71"/>
  <c r="N11" i="71" s="1"/>
  <c r="AV40" i="71"/>
  <c r="K11" i="71" s="1"/>
  <c r="AK24" i="71"/>
  <c r="AJ24" i="71" s="1"/>
  <c r="AI24" i="71" s="1"/>
  <c r="AI22" i="71"/>
  <c r="P9" i="71"/>
  <c r="AU40" i="71"/>
  <c r="J11" i="71" s="1"/>
  <c r="O15" i="71" s="1"/>
  <c r="BC40" i="71"/>
  <c r="AI16" i="71"/>
  <c r="AO40" i="71"/>
  <c r="P10" i="71" s="1"/>
  <c r="AI31" i="71"/>
  <c r="AN40" i="71"/>
  <c r="O10" i="71" s="1"/>
  <c r="O9" i="71"/>
  <c r="AK4" i="71"/>
  <c r="X28" i="71"/>
  <c r="AI36" i="71"/>
  <c r="BA40" i="71"/>
  <c r="P11" i="71" s="1"/>
  <c r="AJ9" i="71"/>
  <c r="AI9" i="71" s="1"/>
  <c r="Y19" i="71"/>
  <c r="AX40" i="71"/>
  <c r="M11" i="71" s="1"/>
  <c r="U8" i="71"/>
  <c r="T8" i="71" s="1"/>
  <c r="S8" i="71" s="1"/>
  <c r="W37" i="71"/>
  <c r="Z40" i="71"/>
  <c r="M15" i="71" l="1"/>
  <c r="N15" i="71"/>
  <c r="K15" i="71"/>
  <c r="P15" i="71"/>
  <c r="AJ4" i="71"/>
  <c r="V37" i="71"/>
  <c r="L15" i="71"/>
  <c r="N9" i="71"/>
  <c r="X19" i="71"/>
  <c r="Y40" i="71"/>
  <c r="W28" i="71"/>
  <c r="V28" i="71" l="1"/>
  <c r="AM40" i="71"/>
  <c r="N10" i="71" s="1"/>
  <c r="M9" i="71"/>
  <c r="AL40" i="71"/>
  <c r="M10" i="71" s="1"/>
  <c r="W19" i="71"/>
  <c r="X40" i="71"/>
  <c r="AI4" i="71"/>
  <c r="L9" i="71" l="1"/>
  <c r="V19" i="71"/>
  <c r="W40" i="71"/>
  <c r="AK40" i="71"/>
  <c r="L10" i="71" s="1"/>
  <c r="V40" i="71" l="1"/>
  <c r="K9" i="71"/>
  <c r="AJ40" i="71"/>
  <c r="K10" i="71" s="1"/>
  <c r="J9" i="71" l="1"/>
  <c r="K13" i="71" s="1"/>
  <c r="AI40" i="71" l="1"/>
  <c r="J10" i="71" s="1"/>
  <c r="N14" i="71" s="1"/>
  <c r="O13" i="71"/>
  <c r="P13" i="71"/>
  <c r="N13" i="71"/>
  <c r="M13" i="71"/>
  <c r="L13" i="71"/>
  <c r="P14" i="71" l="1"/>
  <c r="L14" i="71"/>
  <c r="M14" i="71"/>
  <c r="K14" i="71"/>
  <c r="O14" i="71"/>
</calcChain>
</file>

<file path=xl/sharedStrings.xml><?xml version="1.0" encoding="utf-8"?>
<sst xmlns="http://schemas.openxmlformats.org/spreadsheetml/2006/main" count="1179" uniqueCount="274">
  <si>
    <t>Iceland</t>
  </si>
  <si>
    <t>ISL</t>
  </si>
  <si>
    <t>Slovak Republic</t>
  </si>
  <si>
    <t>SVK</t>
  </si>
  <si>
    <t>Czech Republic</t>
  </si>
  <si>
    <t>CZE</t>
  </si>
  <si>
    <t>Denmark</t>
  </si>
  <si>
    <t>DNK</t>
  </si>
  <si>
    <t>Norway</t>
  </si>
  <si>
    <t>NOR</t>
  </si>
  <si>
    <t>Slovenia</t>
  </si>
  <si>
    <t>SVN</t>
  </si>
  <si>
    <t>Finland</t>
  </si>
  <si>
    <t>FIN</t>
  </si>
  <si>
    <t>Belgium</t>
  </si>
  <si>
    <t>BEL</t>
  </si>
  <si>
    <t>Sweden</t>
  </si>
  <si>
    <t>SWE</t>
  </si>
  <si>
    <t>Poland</t>
  </si>
  <si>
    <t>POL</t>
  </si>
  <si>
    <t>Luxembourg</t>
  </si>
  <si>
    <t>LUX</t>
  </si>
  <si>
    <t>Austria</t>
  </si>
  <si>
    <t>AUT</t>
  </si>
  <si>
    <t>France</t>
  </si>
  <si>
    <t>FRA</t>
  </si>
  <si>
    <t>Netherlands</t>
  </si>
  <si>
    <t>NLD</t>
  </si>
  <si>
    <t>Japan</t>
  </si>
  <si>
    <t>JPN</t>
  </si>
  <si>
    <t>Germany</t>
  </si>
  <si>
    <t>DEU</t>
  </si>
  <si>
    <t>Canada</t>
  </si>
  <si>
    <t>CAN</t>
  </si>
  <si>
    <t>Italy</t>
  </si>
  <si>
    <t>ITA</t>
  </si>
  <si>
    <t>Australia</t>
  </si>
  <si>
    <t>AUS</t>
  </si>
  <si>
    <t>Estonia</t>
  </si>
  <si>
    <t>EST</t>
  </si>
  <si>
    <t>Greece</t>
  </si>
  <si>
    <t>GRC</t>
  </si>
  <si>
    <t>Spain</t>
  </si>
  <si>
    <t>ESP</t>
  </si>
  <si>
    <t>Israel</t>
  </si>
  <si>
    <t>ISR</t>
  </si>
  <si>
    <t>Ireland</t>
  </si>
  <si>
    <t>IRL</t>
  </si>
  <si>
    <t>United Kingdom</t>
  </si>
  <si>
    <t>GBR</t>
  </si>
  <si>
    <t>Portugal</t>
  </si>
  <si>
    <t>PRT</t>
  </si>
  <si>
    <t>United States</t>
  </si>
  <si>
    <t>USA</t>
  </si>
  <si>
    <t>Chile</t>
  </si>
  <si>
    <t>CHL</t>
  </si>
  <si>
    <t>New Zealand</t>
  </si>
  <si>
    <t>NZL</t>
  </si>
  <si>
    <t>Switzerland</t>
  </si>
  <si>
    <t>CHE</t>
  </si>
  <si>
    <t>Korea</t>
  </si>
  <si>
    <t>KOR</t>
  </si>
  <si>
    <t>Hungary</t>
  </si>
  <si>
    <t>HUN</t>
  </si>
  <si>
    <t>Mexico</t>
  </si>
  <si>
    <t>MEX</t>
  </si>
  <si>
    <t>Turkey</t>
  </si>
  <si>
    <t>TUR</t>
  </si>
  <si>
    <t>OECD</t>
  </si>
  <si>
    <t>Latvia</t>
  </si>
  <si>
    <t>LVA</t>
  </si>
  <si>
    <t>Bottom 10%</t>
  </si>
  <si>
    <t>Top 10%</t>
  </si>
  <si>
    <t>2007-2010</t>
  </si>
  <si>
    <t>Median income</t>
  </si>
  <si>
    <t>ctry</t>
  </si>
  <si>
    <t>2010-2014</t>
  </si>
  <si>
    <t>Mean</t>
  </si>
  <si>
    <t>2007-2014</t>
  </si>
  <si>
    <t>Personal income taxes</t>
  </si>
  <si>
    <t>Public cash transfers</t>
  </si>
  <si>
    <t>Disposable Income</t>
  </si>
  <si>
    <t>2014 or latest</t>
  </si>
  <si>
    <t>Total (↗)</t>
  </si>
  <si>
    <t>Lowest quintile</t>
  </si>
  <si>
    <t>Quintile inférieur</t>
  </si>
  <si>
    <t>Before</t>
  </si>
  <si>
    <t>Gross</t>
  </si>
  <si>
    <t>Disposable</t>
  </si>
  <si>
    <t>Included or not</t>
  </si>
  <si>
    <t>Before Redistribution</t>
  </si>
  <si>
    <t>After Transfers, Before Taxes</t>
  </si>
  <si>
    <t>Disposable income Gini</t>
  </si>
  <si>
    <t>Market income inequality (before transfers and taxes)</t>
  </si>
  <si>
    <t>Gross income inequality (after transfers and before taxes)</t>
  </si>
  <si>
    <t>Disposable income inequality (after transfers and taxes)</t>
  </si>
  <si>
    <t>Gini coefficient</t>
  </si>
  <si>
    <t>e</t>
  </si>
  <si>
    <t>Table 1. Key indicators on the distribution of household disposable income and poverty, 2007, 2012 and 2014 or most recent year</t>
  </si>
  <si>
    <t xml:space="preserve">Values refer to income earned in the year </t>
  </si>
  <si>
    <t>S80/S20 income share ratio</t>
  </si>
  <si>
    <t>Income share in total income</t>
  </si>
  <si>
    <t>Poverty rate (relative threshold)</t>
  </si>
  <si>
    <t>Poverty rate (threshold "anchored" in 2005)</t>
  </si>
  <si>
    <t>Bottom
10%</t>
  </si>
  <si>
    <t>Bottom
20%</t>
  </si>
  <si>
    <t>Bottom
40%</t>
  </si>
  <si>
    <t>Top
40%</t>
  </si>
  <si>
    <t>Top
20%</t>
  </si>
  <si>
    <t>Top
10%</t>
  </si>
  <si>
    <t>Total</t>
  </si>
  <si>
    <t>Children (&lt; 18)</t>
  </si>
  <si>
    <t>Youth (18-25)</t>
  </si>
  <si>
    <t>Adult    (26-65)</t>
  </si>
  <si>
    <t>Elderly   (&gt; 65)</t>
  </si>
  <si>
    <t>Working poor</t>
  </si>
  <si>
    <t>..</t>
  </si>
  <si>
    <t>This document is without prejudice to the status of or sovereignty over any territory, to the delimitation of international frontiers and boundaries and to the name of any territory, city or area.</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</si>
  <si>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</si>
  <si>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2014 or latest (%)</t>
  </si>
  <si>
    <t>(blank)</t>
  </si>
  <si>
    <t>Market Incomes</t>
  </si>
  <si>
    <t>Taxes</t>
  </si>
  <si>
    <t>By age group, 2014 or latest</t>
  </si>
  <si>
    <t>Source: OECD Income Distribution Database (IDD), http://oe.cd/idd</t>
  </si>
  <si>
    <t>2014 or latest year (↗)</t>
  </si>
  <si>
    <t>2014 or latest (↗)</t>
  </si>
  <si>
    <t>latest</t>
  </si>
  <si>
    <t>Figures and Data</t>
  </si>
  <si>
    <t>Graphiques et données</t>
  </si>
  <si>
    <t>Les données statistiques concernant Israël sont fournies par et sous la responsabilité des autorités israéliennes compétentes. L’utilisation de ces données par l’OCDE est sans préjudice du statut des hauteurs du Golan, de Jérusalem Est et des colonies de peuplement israéliennes en Cisjordanie aux termes du droit international.</t>
  </si>
  <si>
    <t>Taux de pauvreté monétaire relative, 2007 et 2011</t>
  </si>
  <si>
    <t>Gini coefficient of disposable income inequality in 2014 (or latest year), 2010 and 2007, total population</t>
  </si>
  <si>
    <t>1. The economic recovery has not reduced inequality</t>
  </si>
  <si>
    <t>2014 ou année la plus proche (↗)</t>
  </si>
  <si>
    <t>Notes: income definitions and data years: see Table 1.</t>
  </si>
  <si>
    <t>Coefficient de Gini du revenu disponible en 2014 (ou année la plus proche), 2010 et 2007, population totale</t>
  </si>
  <si>
    <t>1. La reprise économique n'a pas réduit les inégalités</t>
  </si>
  <si>
    <t>Notes: voir le tableau 1 pour les définitions et années des revenus.</t>
  </si>
  <si>
    <t>10% les plus pauvres</t>
  </si>
  <si>
    <t>10% les plus riches</t>
  </si>
  <si>
    <t>2. Household disposable incomes are still below pre-crisis levels</t>
  </si>
  <si>
    <t>Benefits</t>
  </si>
  <si>
    <t>Work</t>
  </si>
  <si>
    <t>2. Les revenus disponibles des ménages sont toujours en dessous des niveaux d'avant crise</t>
  </si>
  <si>
    <t>Real disposable income growth between 2007 and 2014 (or latest year) by income group,  total population, OECD average</t>
  </si>
  <si>
    <t>Percentage reduction of market income inequality due to taxes and transfers, 2007 – 2014</t>
  </si>
  <si>
    <t>Évolution des revenus réels disponibles entre 2007 et 2014 (ou année la plus proche) par niveau de revenu, population totale, moyenne OCDE</t>
  </si>
  <si>
    <t xml:space="preserve">Notes: Redistribution is defined as the difference between market income and disposable income inequality, expressed as a percentage of market income inequality. </t>
  </si>
  <si>
    <t>Data years: see table 1</t>
  </si>
  <si>
    <t>Percentage reduction of market income inequality due to taxes and transfers</t>
  </si>
  <si>
    <t>5. Redistribution declined in a majority of countries since 2010</t>
  </si>
  <si>
    <t>5. La redistribution a diminué dans la plupart des pays depuis 2010</t>
  </si>
  <si>
    <t>Années des données : voir le tableau 1.</t>
  </si>
  <si>
    <t>Inequality before and after redistribution though transfers and taxes, respectively, 2007=100, working-age population, OECD average</t>
  </si>
  <si>
    <t>4. Until recently, market income inequality rose faster than disposable income inequality</t>
  </si>
  <si>
    <t>Notes: OECD average excludes Switzerland, Hungary, Korea, Mexico and Turkey. Secretariat estimate for average of gross income inequality prior to 2011.</t>
  </si>
  <si>
    <t>Réduction en pourcentage des inégalités de revenu marchand par les impôts et les transferts, 2007 – 2014</t>
  </si>
  <si>
    <t>Inégalités avant et après redistribution par les transfers et les impôts, 2007=100, population d'âge actif, moyenne OCDE</t>
  </si>
  <si>
    <t>Inégalités de revenu marchand (avant transferts et impôts)</t>
  </si>
  <si>
    <t>Notes: la redistribution est définie comme la différence entre les inégalités de revenu marchand et disponible, en pourcentage des inégalités des revenu marchand.</t>
  </si>
  <si>
    <t>Inégalités de revenu disponible (après transferts et impôts)</t>
  </si>
  <si>
    <t>Inégalités de revenu brut (après transferts et avant impôts)</t>
  </si>
  <si>
    <t>Notes: la moyenne OCDE exclut la Suisse, Hongrie, Corée, Mexique et Turquie. Secretariat estimate for average of gross income inequality prior to 2011.</t>
  </si>
  <si>
    <t>4. Jusqu'à récemment, les inégalités de revenu marchand augmentaient plus vite que les inégalités de revenu disponible</t>
  </si>
  <si>
    <t>Population</t>
  </si>
  <si>
    <t>Working-age</t>
  </si>
  <si>
    <t>Change in market and disposable incomes, public cash transfers and taxes (real terms), 2007=100, working-age population, OECD average</t>
  </si>
  <si>
    <t>6. Taxes are back at their pre-crisis levels while transfers stagnate at high level in 2013</t>
  </si>
  <si>
    <t>Disposable income</t>
  </si>
  <si>
    <t>Revenu disponible</t>
  </si>
  <si>
    <t>Transferts publics en espèces</t>
  </si>
  <si>
    <t>Impôts sur le revenu</t>
  </si>
  <si>
    <t>Revenu marchand</t>
  </si>
  <si>
    <t xml:space="preserve"> OECD average excludes Switzerland, Hungary, Mexico and Turkey.</t>
  </si>
  <si>
    <t>Évolution des revenus marchands et disponibles, transferts publics et impôts, aux prix réels, 2007=100, population d'âge actif, moyenne OCDE</t>
  </si>
  <si>
    <t xml:space="preserve"> La moyenne OCDE exclut la Hongrie, Mexique, Suisse et Turquie.</t>
  </si>
  <si>
    <t>Notes: The figures correspond to the changes in real terms of the mean of each component since 2007.</t>
  </si>
  <si>
    <t>6. Les impôts sont revenus à lur niveau d'avant crise alors que les transferts stagnent à un niveau élevé en 2013</t>
  </si>
  <si>
    <t xml:space="preserve">Percentage of household disposable income </t>
  </si>
  <si>
    <t>Note: Data on the value of goods produced by households for their own consumption are not available for Australia, Austria, Belgium, Canada, Denmark, Finland, France, Germany, Iceland, Israel, Korea, Japan, the Netherlands, New Zealand, Norway, Sweden, Switzerland, the United Kingdom and the United States.</t>
  </si>
  <si>
    <t>Irlande</t>
  </si>
  <si>
    <t>Espagne</t>
  </si>
  <si>
    <t>Turquie</t>
  </si>
  <si>
    <t>Italie</t>
  </si>
  <si>
    <t>Hongrie</t>
  </si>
  <si>
    <t>Grèce</t>
  </si>
  <si>
    <t>Estonie</t>
  </si>
  <si>
    <t>Chili</t>
  </si>
  <si>
    <t>Pologne</t>
  </si>
  <si>
    <t>Slovénie</t>
  </si>
  <si>
    <t>Lettonie</t>
  </si>
  <si>
    <t>Mexique</t>
  </si>
  <si>
    <t>Pourcentage du revenu disponible des ménages</t>
  </si>
  <si>
    <t>Rép. tchèque</t>
  </si>
  <si>
    <t>Rép. slovaque</t>
  </si>
  <si>
    <t>Islande</t>
  </si>
  <si>
    <t>Norvège</t>
  </si>
  <si>
    <t>Danemark</t>
  </si>
  <si>
    <t>Finlande</t>
  </si>
  <si>
    <t>République tchèque</t>
  </si>
  <si>
    <t>Belgique</t>
  </si>
  <si>
    <t>République slovaque</t>
  </si>
  <si>
    <t>Autriche</t>
  </si>
  <si>
    <t>Suède</t>
  </si>
  <si>
    <t>Pays-Bas</t>
  </si>
  <si>
    <t>Allemagne</t>
  </si>
  <si>
    <t>Suisse</t>
  </si>
  <si>
    <t>Corée</t>
  </si>
  <si>
    <t>Japon</t>
  </si>
  <si>
    <t>Nouvelle-Zélande</t>
  </si>
  <si>
    <t>Australie</t>
  </si>
  <si>
    <t>Royaume-Uni</t>
  </si>
  <si>
    <t>Israël</t>
  </si>
  <si>
    <t>États-Unis</t>
  </si>
  <si>
    <t>OCDE</t>
  </si>
  <si>
    <t>Notes: Labour incomes correspond to wages and self-employment incomes. Data years: see table 1.</t>
  </si>
  <si>
    <t>Market income</t>
  </si>
  <si>
    <t>Mean income</t>
  </si>
  <si>
    <t>Proxy 2007</t>
  </si>
  <si>
    <t>Proxy 2010</t>
  </si>
  <si>
    <t>Cumulated change</t>
  </si>
  <si>
    <t>Mean Income</t>
  </si>
  <si>
    <t xml:space="preserve">Revenu moyen </t>
  </si>
  <si>
    <t>Figure 3b</t>
  </si>
  <si>
    <t>Average growth rate</t>
  </si>
  <si>
    <t>Figure 3a</t>
  </si>
  <si>
    <t>Labour Incomes (gross)</t>
  </si>
  <si>
    <t>3. Since 2010, labour incomes increased less at. The bottom of the income distribution</t>
  </si>
  <si>
    <t>Panel A. Real labour income growth 2007-2014, by income group, OECD average</t>
  </si>
  <si>
    <t>Partie A. Variation réelle des revenus du travail, 2007-2014, par groupe de revenu, moyenne OCDE</t>
  </si>
  <si>
    <t>Notes: les revenus du travail correspondent aux salaires et revenus de l'emploi indépendant. Voir le tableau 1 pour les définitions et années des revenus.</t>
  </si>
  <si>
    <t>Moyenne</t>
  </si>
  <si>
    <t>Moyenne (↗)</t>
  </si>
  <si>
    <t>Mean (↗)</t>
  </si>
  <si>
    <t>3. Depuis 2010, les revenus du travail augmentent moins en bas de la distribution des revenus</t>
  </si>
  <si>
    <t xml:space="preserve">Latest available data refer to 2014 for Australia, Finland, Hungary, Israel, Korea, Mexico, the Netherlands and the United States; to 2012 for Japan and New Zealand; and to 2013 for all other countries. The data shown for 2012 refer to 2013 for Finland, Israel, Korea, the Netherlands and the United States; to 2011 for Chile and New Zealand; and to 2009 for Japan. The data shown for 2007 refer to 2008 for Australia, France, Germany, Israel, Mexico, New Zealand, Norway, Sweden and the United States; to 2006 for Japan; and to 2009 for Chile and Switzerland. </t>
  </si>
  <si>
    <t>Coefficient de Gini</t>
  </si>
  <si>
    <t>Ratio interdéciles S80/S20</t>
  </si>
  <si>
    <t>10% les + pauvres</t>
  </si>
  <si>
    <t>20% les + pauvres</t>
  </si>
  <si>
    <t>40% les + pauvres</t>
  </si>
  <si>
    <t>40% les + riches</t>
  </si>
  <si>
    <t>20% les + riches</t>
  </si>
  <si>
    <t>10% les + riches</t>
  </si>
  <si>
    <t>Part du revenu total, par groupe de revenu</t>
  </si>
  <si>
    <t>2014 ou + récent</t>
  </si>
  <si>
    <t>2014 ou plus récent (%)</t>
  </si>
  <si>
    <t>Taux de pauvreté relative (seuil relatif)</t>
  </si>
  <si>
    <t>Taux de pauvreté (seuil "ancré" en 2005)</t>
  </si>
  <si>
    <t>Par groupe d'âge, 2014 ou + récent</t>
  </si>
  <si>
    <t>Enfants (&lt; 18)</t>
  </si>
  <si>
    <t>Jeunes (18-25)</t>
  </si>
  <si>
    <t>Adultes   (26-65)</t>
  </si>
  <si>
    <t>Personnes âgées (&gt; 65)</t>
  </si>
  <si>
    <t>Travailleurs pauvres</t>
  </si>
  <si>
    <t>Les valeurs correspondent aux revenus gagnés dans l'année</t>
  </si>
  <si>
    <t>Tableau 1 : Indicateurs clés de la distribution des revenus disponibles et de la pauvreté des ménages</t>
  </si>
  <si>
    <t>Figure 7. Importance of goods produced by households for their own consumption among the entire population and the lowest quintile of the income distribution</t>
  </si>
  <si>
    <t>Figure 7. Importance des biens produits par les ménages pour leur propre consommation parmi la population totale et le quintile inférieur de la distribution des revenus</t>
  </si>
  <si>
    <t>Panel B. Annual average real labour income growth, 2010-2014, by income group</t>
  </si>
  <si>
    <t>Partie B. Variation réelle annuelle moyenne des revenus du travail, 2010-2014, par groupe de revenu</t>
  </si>
  <si>
    <t xml:space="preserve">Income distribution data refer to the total population and are based on equivalised household disposable income, i.e. disposable income adjusted for household size. The Gini coefficient takes values between 0 (where every person has the same income), and 1 (where all income goes to one person). The S80/S20 income share ratio refers to the ratio of average income of the top 20% to the average income of the bottom 20% of the income distribution. The poverty threshold is 50% of median disposable income in each country. The income-based poverty rates exclude lump-sum payments which are frequent in the retirement schemes of some countries (e.g. Australia, Switzerland). Working poor are those with income below the poverty line, living in households with a working age head and at least one worker.
</t>
  </si>
  <si>
    <t>Notes: les chiffres correspondent à la variation, en termes réels, de la moyenne de chaque composante depuis 2007.</t>
  </si>
  <si>
    <t>Back to ReadMe</t>
  </si>
  <si>
    <r>
      <t>In the case of most countries, values for the three years are based on the same income definition (wave 7). In the case Australia, Denmark, France, Germany, Hungary, Israel, Japan, Korea, Mexico, the Netherlands, New Zealand, Norway, Sweden and Turkey, the values shown (marked with "</t>
    </r>
    <r>
      <rPr>
        <i/>
        <sz val="10"/>
        <color theme="1"/>
        <rFont val="Arial"/>
        <family val="2"/>
      </rPr>
      <t>e"</t>
    </r>
    <r>
      <rPr>
        <sz val="10"/>
        <color theme="1"/>
        <rFont val="Arial"/>
        <family val="2"/>
      </rPr>
      <t>) are OECD Secretariat estimates that correct for breaks in the series due to changes in the OECD income definition, changes in the survey-vehicle (Israel), and survey-improvements (France and the United States), through an adjustment factor based on different estimates for the same year. Vertical lines indicate breaks in the series that could not be corrected. Values for Japan are based on the Comprehensive Survey of Living Conditions; other surveys for Japan, such as the National Survey of Family Income and Expenditure, show lower levels of income inequality and poverty that those reported here. Values for the OECD average consider only countries for which data are available for all the years included in the table: 34 countries for trends in Gini, S80/S20 and relative poverty; 35 countries for income share in total income and poverty by age group; and 25 countries for anchored poverty. Poverty rates are "anchored" in 2006 for Chile, Japan, Korea and Turkey; and 2007 for Austria and Spain.</t>
    </r>
  </si>
  <si>
    <t>Tableau 1 : Indicateurs clés de la distribution des revenus disponibles et de la pauvreté monétaire des ménages, 2007, 2012 et 2014 ou année la plus récente</t>
  </si>
  <si>
    <t>Source: OECD Income Distribution Database (via http://oe.cd/idd)</t>
  </si>
  <si>
    <t>Source: Base de données sur la distribution des revenus (via http://oe.cd/idd-fr)</t>
  </si>
  <si>
    <t xml:space="preserve">Notes : Les données relatives à la distribution des revenus portent sur la population totale et reposent sur le revenu disponible équivalent des ménages, c’est-à-dire le revenu disponible corrigé de la taille du ménage. Le coefficient de Gini varie entre 0 (distribution parfaitement égale des revenus où tous les individus possèdent le même revenu) et 1 (situation parfaitement inégale, où tous les revenus sont concentrés entre les mains d’une seule personne). Le ratio de la part de revenu S80/S20 exprime le rapport entre le revenu moyen des 20 % les plus riches et celui des 20 % les plus pauvres. Le seuil de pauvreté est fixé à 50% du revenu disponible équivalent médian dans chaque pays. La pauvreté monétaire exclut les paiements forfaitaires, qui sont fréquents dans les systèmes de retraite de certains pays (Australie, Suisse). Les travailleurs pauvres désignent les personnes vivant dans un ménage dirigé par une personne d’âge actif, dont au moins un membre du ménage travaille, et vivant avec un revenu inférieur au seuil de pauvreté. 
Les données les plus récentes portent sur 2014 pour l’Australie, la Finlande, la Hongrie, Israël, la Corée, le Mexique, les Pays-Bas et les États-Unis ; 2012 pour le Japon et la Nouvelle-Zélande, et 2013 pour les pays restants. 2012 renvoie à 2013 pour la Finlande, Israël, la Corée, les Pays-Bas et les États-Unis ; à 2011 pour le Chili et la Nouvelle-Zélande, et à 2009 pour le Japon. Les données pour 2007 font référence à 2008 pour l’Australie, la France, l’Allemagne, Israël,  le Mexique, la Nouvelle Zélande, la Norvège, la Suède et les États-Unis ; à 2006 pour le Japon, à 2009 pour le Chili et la Suisse. Dans le cas de la plupart des pays, les valeurs pour les trois années font référence à la même définition de revenu (vague 7).
Dans le cas de l’Australie, du Danemark, de la France, de l’Allemagne, de la Hongrie, d’Israël, du Japon, de la Corée, du Mexique, des Pays-Bas, de la Nouvelle-Zélande, de la Norvège et de la Turquie, les valeurs marquées d’un “e” sont des estimations réalisées par le Secrétariat, corrigeant de la rupture de série occasionnée par : le changement de définition de l’OCDE, un changement d’enquête (Israël) ou des améliorations méthodologiques des enquêtes (France et États-Unis). Cet ajustement est réalisé par un facteur calculé d’après les différentes estimations disponibles pour une année donnée. Les lignes verticales indiquent les ruptures de série qui ne peuvent pas être corrigées. Dans le cas du Japon, les données reposent sur la Comprehensive Survey of Living Conditions. D’autres enquêtes, telles que la National Survey of Family Income and Expenditure font état de plus faibles niveaux d’inégalité de revenu et de pauvreté. La moyenne de l’OCDE n’inclut que les pays pour lesquels des chiffres sont disponibles lors de toutes les années considérées (34 pays pour tous les indicateurs, sauf la pauvreté ancrée dans le temps pour laquelle la moyenne est limitée à 25 pays).  La moyenne de l’OCDE pour les parts de revenu dans le revenu total et les taux de pauvreté par groupe d’âge couvre les 35 pays de l’OCDE, car des données comparables sont disponibles pour la dernière année considérée. Les taux de pauvreté sont ancrés en 2006 pour le Chili, le Japon, la Corée et la Turquie, et 2007 pour l’Autriche et l’Espagne. 
</t>
  </si>
  <si>
    <t xml:space="preserve"> Taxes are not available in Hungary, Mexico and Turkey.</t>
  </si>
  <si>
    <t>Les taxes ne sont pas disponibles en Hongrie, au Mexique et en Turquie.</t>
  </si>
  <si>
    <t>Income Inequality Update (Embargo until 24 November 2016)</t>
  </si>
  <si>
    <t>Le point sur les inégalités de revenu (Embargo 24 novembre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</si>
</sst>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0.000"/>
    <numFmt numFmtId="165" formatCode="#,##0.0"/>
    <numFmt numFmtId="166" formatCode="0.0%"/>
    <numFmt numFmtId="167" formatCode="0.000"/>
    <numFmt numFmtId="168" formatCode="General_)"/>
    <numFmt numFmtId="169" formatCode="#,##0.00__;\-#,##0.00__;#,##0.00__;@__"/>
    <numFmt numFmtId="170" formatCode="_ * #,##0.00_ ;_ * \-#,##0.00_ ;_ * &quot;-&quot;??_ ;_ @_ "/>
    <numFmt numFmtId="171" formatCode="_-* #,##0\ _F_B_-;\-* #,##0\ _F_B_-;_-* &quot;-&quot;\ _F_B_-;_-@_-"/>
    <numFmt numFmtId="172" formatCode="_-* #,##0.00\ _F_B_-;\-* #,##0.00\ _F_B_-;_-* &quot;-&quot;??\ _F_B_-;_-@_-"/>
    <numFmt numFmtId="173" formatCode="_-* #,##0\ &quot;FB&quot;_-;\-* #,##0\ &quot;FB&quot;_-;_-* &quot;-&quot;\ &quot;FB&quot;_-;_-@_-"/>
    <numFmt numFmtId="174" formatCode="_-* #,##0.00\ &quot;FB&quot;_-;\-* #,##0.00\ &quot;FB&quot;_-;_-* &quot;-&quot;??\ &quot;FB&quot;_-;_-@_-"/>
    <numFmt numFmtId="175" formatCode="0.00_)"/>
    <numFmt numFmtId="176" formatCode="0.0"/>
  </numFmts>
  <fonts count="64">
    <font>
      <sz val="10"/>
      <color theme="1"/>
      <name val="Arial"/>
      <family val="2"/>
    </font>
    <font>
      <b/>
      <sz val="10"/>
      <color theme="1"/>
      <name val="Arial"/>
      <family val="2"/>
    </font>
    <font>
      <sz val="10"/>
      <color theme="1"/>
      <name val="Arial Narrow"/>
      <family val="2"/>
    </font>
    <font>
      <sz val="10"/>
      <color rgb="FF000000"/>
      <name val="Arial Narrow"/>
      <family val="2"/>
    </font>
    <font>
      <sz val="10"/>
      <name val="Arial"/>
      <family val="2"/>
    </font>
    <font>
      <sz val="10"/>
      <color rgb="FFFF0000"/>
      <name val="Arial"/>
      <family val="2"/>
    </font>
    <font>
      <sz val="10"/>
      <color theme="1"/>
      <name val="Arial"/>
      <family val="2"/>
    </font>
    <font>
      <sz val="11"/>
      <name val="Calibri"/>
      <family val="2"/>
    </font>
    <font>
      <sz val="11"/>
      <color theme="1"/>
      <name val="Calibri"/>
      <family val="2"/>
      <scheme val="minor"/>
    </font>
    <font>
      <sz val="8"/>
      <name val="Arial"/>
      <family val="2"/>
    </font>
    <font>
      <sz val="10"/>
      <color indexed="8"/>
      <name val="Arial"/>
      <family val="2"/>
    </font>
    <font>
      <sz val="11"/>
      <color theme="0"/>
      <name val="Calibri"/>
      <family val="2"/>
      <scheme val="minor"/>
    </font>
    <font>
      <sz val="11"/>
      <color rgb="FF9C0006"/>
      <name val="Calibri"/>
      <family val="2"/>
      <scheme val="minor"/>
    </font>
    <font>
      <sz val="9"/>
      <color indexed="9"/>
      <name val="Times"/>
      <family val="1"/>
    </font>
    <font>
      <b/>
      <sz val="11"/>
      <color rgb="FFFA7D00"/>
      <name val="Calibri"/>
      <family val="2"/>
      <scheme val="minor"/>
    </font>
    <font>
      <b/>
      <sz val="11"/>
      <color theme="0"/>
      <name val="Calibri"/>
      <family val="2"/>
      <scheme val="minor"/>
    </font>
    <font>
      <sz val="9"/>
      <color indexed="8"/>
      <name val="Times"/>
      <family val="1"/>
    </font>
    <font>
      <sz val="9"/>
      <name val="Times"/>
      <family val="1"/>
    </font>
    <font>
      <sz val="1"/>
      <color indexed="8"/>
      <name val="Courier"/>
      <family val="3"/>
    </font>
    <font>
      <sz val="8"/>
      <name val="Helvetica"/>
      <family val="2"/>
    </font>
    <font>
      <i/>
      <sz val="11"/>
      <color rgb="FF7F7F7F"/>
      <name val="Calibri"/>
      <family val="2"/>
      <scheme val="minor"/>
    </font>
    <font>
      <sz val="11"/>
      <color rgb="FF006100"/>
      <name val="Calibri"/>
      <family val="2"/>
      <scheme val="minor"/>
    </font>
    <font>
      <b/>
      <sz val="12"/>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indexed="12"/>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i/>
      <sz val="16"/>
      <name val="Helv"/>
    </font>
    <font>
      <sz val="11"/>
      <name val="Arial"/>
      <family val="2"/>
    </font>
    <font>
      <sz val="10"/>
      <name val="MS Sans Serif"/>
      <family val="2"/>
    </font>
    <font>
      <sz val="10"/>
      <color indexed="8"/>
      <name val="Calibri"/>
      <family val="2"/>
    </font>
    <font>
      <sz val="11"/>
      <name val="Times New Roman"/>
      <family val="1"/>
    </font>
    <font>
      <sz val="10"/>
      <color indexed="8"/>
      <name val="Times"/>
      <family val="1"/>
    </font>
    <font>
      <sz val="9"/>
      <name val="Times New Roman"/>
      <family val="1"/>
    </font>
    <font>
      <sz val="12"/>
      <name val="Arial CE"/>
    </font>
    <font>
      <b/>
      <sz val="11"/>
      <color rgb="FF3F3F3F"/>
      <name val="Calibri"/>
      <family val="2"/>
      <scheme val="minor"/>
    </font>
    <font>
      <sz val="10"/>
      <name val="Times New Roman"/>
      <family val="1"/>
    </font>
    <font>
      <b/>
      <sz val="11"/>
      <color theme="1"/>
      <name val="Calibri"/>
      <family val="2"/>
      <scheme val="minor"/>
    </font>
    <font>
      <sz val="11"/>
      <color rgb="FFFF0000"/>
      <name val="Calibri"/>
      <family val="2"/>
      <scheme val="minor"/>
    </font>
    <font>
      <sz val="10"/>
      <name val="Times"/>
      <family val="1"/>
    </font>
    <font>
      <sz val="11"/>
      <name val="Calibri"/>
      <family val="2"/>
    </font>
    <font>
      <sz val="8"/>
      <color theme="1"/>
      <name val="Arial"/>
      <family val="2"/>
    </font>
    <font>
      <sz val="9"/>
      <color theme="1"/>
      <name val="Arial"/>
      <family val="2"/>
    </font>
    <font>
      <b/>
      <sz val="9"/>
      <color theme="1"/>
      <name val="Arial"/>
      <family val="2"/>
    </font>
    <font>
      <b/>
      <sz val="10"/>
      <color theme="1"/>
      <name val="Arial Narrow"/>
      <family val="2"/>
    </font>
    <font>
      <b/>
      <sz val="10"/>
      <color theme="0"/>
      <name val="Arial"/>
      <family val="2"/>
    </font>
    <font>
      <sz val="10"/>
      <color theme="0"/>
      <name val="Arial"/>
      <family val="2"/>
    </font>
    <font>
      <b/>
      <sz val="12"/>
      <color theme="1"/>
      <name val="Arial"/>
      <family val="2"/>
    </font>
    <font>
      <i/>
      <sz val="12"/>
      <name val="Arial"/>
      <family val="2"/>
    </font>
    <font>
      <sz val="10"/>
      <color theme="1"/>
      <name val="Calibri"/>
      <family val="2"/>
      <scheme val="minor"/>
    </font>
    <font>
      <i/>
      <sz val="10"/>
      <color theme="1"/>
      <name val="Arial"/>
      <family val="2"/>
    </font>
    <font>
      <u/>
      <sz val="10"/>
      <color theme="10"/>
      <name val="Arial"/>
      <family val="2"/>
    </font>
    <font>
      <u/>
      <sz val="10"/>
      <color theme="1"/>
      <name val="Arial"/>
      <family val="2"/>
    </font>
    <font>
      <vertAlign val="superscript"/>
      <sz val="10"/>
      <color theme="1"/>
      <name val="Arial"/>
      <family val="2"/>
    </font>
    <font>
      <b/>
      <sz val="14"/>
      <color theme="1"/>
      <name val="Arial Narrow"/>
      <family val="2"/>
    </font>
    <font>
      <b/>
      <sz val="18"/>
      <color theme="3"/>
      <name val="Arial Narrow"/>
      <family val="2"/>
    </font>
    <font>
      <u/>
      <sz val="8"/>
      <color theme="10"/>
      <name val="Arial"/>
      <family val="2"/>
    </font>
    <font>
      <sz val="8"/>
      <color indexed="8"/>
      <name val="Arial"/>
      <family val="2"/>
    </font>
    <font>
      <b/>
      <sz val="10"/>
      <name val="Arial"/>
      <family val="2"/>
    </font>
    <font>
      <sz val="8"/>
      <color theme="1"/>
      <name val="Calibri"/>
      <family val="2"/>
      <scheme val="minor"/>
    </font>
    <font>
      <b/>
      <sz val="10"/>
      <color indexed="8"/>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9"/>
        <bgColor indexed="64"/>
      </patternFill>
    </fill>
    <fill>
      <patternFill patternType="solid">
        <fgColor rgb="FFF4FFFF"/>
        <bgColor indexed="64"/>
      </patternFill>
    </fill>
    <fill>
      <patternFill patternType="solid">
        <fgColor rgb="FFFF6600"/>
        <bgColor indexed="64"/>
      </patternFill>
    </fill>
    <fill>
      <patternFill patternType="solid">
        <fgColor theme="0"/>
        <bgColor indexed="64"/>
      </patternFill>
    </fill>
    <fill>
      <patternFill patternType="solid">
        <fgColor theme="4"/>
        <bgColor indexed="64"/>
      </patternFill>
    </fill>
    <fill>
      <patternFill patternType="solid">
        <fgColor rgb="FFF27920"/>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FF7A00"/>
        <bgColor indexed="64"/>
      </patternFill>
    </fill>
    <fill>
      <patternFill patternType="solid">
        <fgColor theme="4" tint="0.39997558519241921"/>
        <bgColor indexed="64"/>
      </patternFill>
    </fill>
  </fills>
  <borders count="3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4" tint="0.39997558519241921"/>
      </bottom>
      <diagonal/>
    </border>
    <border>
      <left style="thin">
        <color indexed="64"/>
      </left>
      <right/>
      <top/>
      <bottom/>
      <diagonal/>
    </border>
    <border>
      <left/>
      <right style="thin">
        <color indexed="64"/>
      </right>
      <top style="medium">
        <color theme="3" tint="0.39994506668294322"/>
      </top>
      <bottom/>
      <diagonal/>
    </border>
    <border>
      <left style="thin">
        <color indexed="64"/>
      </left>
      <right/>
      <top style="medium">
        <color theme="3" tint="0.39994506668294322"/>
      </top>
      <bottom/>
      <diagonal/>
    </border>
    <border>
      <left/>
      <right/>
      <top style="medium">
        <color theme="3" tint="0.39994506668294322"/>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5">
    <xf numFmtId="0" fontId="0" fillId="0" borderId="0"/>
    <xf numFmtId="0" fontId="4" fillId="0" borderId="0"/>
    <xf numFmtId="0" fontId="8" fillId="0" borderId="0"/>
    <xf numFmtId="0" fontId="7" fillId="0" borderId="0"/>
    <xf numFmtId="9" fontId="7" fillId="0" borderId="0" applyFont="0" applyFill="0" applyBorder="0" applyAlignment="0" applyProtection="0"/>
    <xf numFmtId="0" fontId="9" fillId="0" borderId="0"/>
    <xf numFmtId="0" fontId="10" fillId="0" borderId="0"/>
    <xf numFmtId="0" fontId="8" fillId="10"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11"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4" fillId="0" borderId="0" applyNumberFormat="0" applyFill="0" applyBorder="0" applyAlignment="0" applyProtection="0"/>
    <xf numFmtId="0" fontId="12" fillId="3" borderId="0" applyNumberFormat="0" applyBorder="0" applyAlignment="0" applyProtection="0"/>
    <xf numFmtId="168" fontId="13" fillId="0" borderId="0">
      <alignment vertical="top"/>
    </xf>
    <xf numFmtId="0" fontId="14" fillId="6" borderId="5" applyNumberFormat="0" applyAlignment="0" applyProtection="0"/>
    <xf numFmtId="0" fontId="15" fillId="7" borderId="8" applyNumberFormat="0" applyAlignment="0" applyProtection="0"/>
    <xf numFmtId="43" fontId="8" fillId="0" borderId="0" applyFont="0" applyFill="0" applyBorder="0" applyAlignment="0" applyProtection="0"/>
    <xf numFmtId="3" fontId="16" fillId="0" borderId="0" applyFill="0" applyBorder="0">
      <alignment horizontal="right" vertical="top"/>
    </xf>
    <xf numFmtId="165" fontId="17" fillId="0" borderId="0">
      <alignment horizontal="right" vertical="top"/>
    </xf>
    <xf numFmtId="164" fontId="16" fillId="0" borderId="0" applyFill="0" applyBorder="0">
      <alignment horizontal="right" vertical="top"/>
    </xf>
    <xf numFmtId="3" fontId="16" fillId="0" borderId="0" applyFill="0" applyBorder="0">
      <alignment horizontal="right" vertical="top"/>
    </xf>
    <xf numFmtId="165" fontId="13" fillId="0" borderId="0" applyFont="0" applyFill="0" applyBorder="0">
      <alignment horizontal="right" vertical="top"/>
    </xf>
    <xf numFmtId="169" fontId="16" fillId="0" borderId="0" applyFont="0" applyFill="0" applyBorder="0" applyAlignment="0" applyProtection="0">
      <alignment horizontal="right" vertical="top"/>
    </xf>
    <xf numFmtId="164" fontId="16" fillId="0" borderId="0">
      <alignment horizontal="right" vertical="top"/>
    </xf>
    <xf numFmtId="0" fontId="18" fillId="0" borderId="0">
      <protection locked="0"/>
    </xf>
    <xf numFmtId="0" fontId="18" fillId="0" borderId="0">
      <protection locked="0"/>
    </xf>
    <xf numFmtId="0" fontId="18" fillId="0" borderId="0">
      <protection locked="0"/>
    </xf>
    <xf numFmtId="170" fontId="19" fillId="0" borderId="0" applyFont="0" applyFill="0" applyBorder="0" applyAlignment="0" applyProtection="0"/>
    <xf numFmtId="0" fontId="20" fillId="0" borderId="0" applyNumberFormat="0" applyFill="0" applyBorder="0" applyAlignment="0" applyProtection="0"/>
    <xf numFmtId="0" fontId="18" fillId="0" borderId="0">
      <protection locked="0"/>
    </xf>
    <xf numFmtId="0" fontId="21" fillId="2" borderId="0" applyNumberFormat="0" applyBorder="0" applyAlignment="0" applyProtection="0"/>
    <xf numFmtId="38" fontId="9" fillId="33" borderId="0" applyNumberFormat="0" applyBorder="0" applyAlignment="0" applyProtection="0"/>
    <xf numFmtId="0" fontId="22" fillId="0" borderId="12" applyNumberFormat="0" applyAlignment="0" applyProtection="0">
      <alignment horizontal="left" vertical="center"/>
    </xf>
    <xf numFmtId="0" fontId="22" fillId="0" borderId="1">
      <alignment horizontal="left" vertical="center"/>
    </xf>
    <xf numFmtId="0" fontId="23" fillId="0" borderId="2" applyNumberFormat="0" applyFill="0" applyAlignment="0" applyProtection="0"/>
    <xf numFmtId="0" fontId="24" fillId="0" borderId="3" applyNumberFormat="0" applyFill="0" applyAlignment="0" applyProtection="0"/>
    <xf numFmtId="0" fontId="25" fillId="0" borderId="4" applyNumberFormat="0" applyFill="0" applyAlignment="0" applyProtection="0"/>
    <xf numFmtId="0" fontId="25" fillId="0" borderId="0" applyNumberFormat="0" applyFill="0" applyBorder="0" applyAlignment="0" applyProtection="0"/>
    <xf numFmtId="0" fontId="26" fillId="0" borderId="0" applyNumberFormat="0" applyFill="0" applyBorder="0" applyAlignment="0" applyProtection="0"/>
    <xf numFmtId="10" fontId="9" fillId="34" borderId="13" applyNumberFormat="0" applyBorder="0" applyAlignment="0" applyProtection="0"/>
    <xf numFmtId="0" fontId="27" fillId="5" borderId="5" applyNumberFormat="0" applyAlignment="0" applyProtection="0"/>
    <xf numFmtId="0" fontId="27" fillId="5" borderId="5" applyNumberFormat="0" applyAlignment="0" applyProtection="0"/>
    <xf numFmtId="0" fontId="28" fillId="0" borderId="7" applyNumberFormat="0" applyFill="0" applyAlignment="0" applyProtection="0"/>
    <xf numFmtId="171" fontId="4" fillId="0" borderId="0" applyFont="0" applyFill="0" applyBorder="0" applyAlignment="0" applyProtection="0"/>
    <xf numFmtId="172"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0" fontId="29" fillId="4" borderId="0" applyNumberFormat="0" applyBorder="0" applyAlignment="0" applyProtection="0"/>
    <xf numFmtId="175" fontId="30" fillId="0" borderId="0"/>
    <xf numFmtId="0" fontId="31" fillId="0" borderId="0"/>
    <xf numFmtId="0" fontId="31" fillId="0" borderId="0"/>
    <xf numFmtId="0" fontId="31" fillId="0" borderId="0"/>
    <xf numFmtId="0" fontId="9" fillId="0" borderId="0"/>
    <xf numFmtId="0" fontId="4" fillId="0" borderId="0"/>
    <xf numFmtId="0" fontId="32" fillId="0" borderId="0"/>
    <xf numFmtId="0" fontId="6" fillId="0" borderId="0"/>
    <xf numFmtId="0" fontId="8" fillId="0" borderId="0"/>
    <xf numFmtId="0" fontId="8" fillId="0" borderId="0"/>
    <xf numFmtId="0" fontId="10" fillId="0" borderId="0"/>
    <xf numFmtId="0" fontId="4" fillId="0" borderId="0"/>
    <xf numFmtId="0" fontId="6" fillId="0" borderId="0"/>
    <xf numFmtId="0" fontId="10" fillId="0" borderId="0"/>
    <xf numFmtId="0" fontId="6" fillId="0" borderId="0"/>
    <xf numFmtId="0" fontId="6" fillId="0" borderId="0"/>
    <xf numFmtId="0" fontId="4" fillId="0" borderId="0"/>
    <xf numFmtId="0" fontId="33" fillId="0" borderId="0"/>
    <xf numFmtId="0" fontId="10" fillId="0" borderId="0"/>
    <xf numFmtId="0" fontId="34" fillId="0" borderId="0"/>
    <xf numFmtId="1" fontId="17" fillId="0" borderId="0">
      <alignment vertical="top"/>
    </xf>
    <xf numFmtId="0" fontId="10" fillId="0" borderId="0"/>
    <xf numFmtId="0" fontId="4" fillId="0" borderId="0"/>
    <xf numFmtId="0" fontId="9" fillId="0" borderId="0"/>
    <xf numFmtId="0" fontId="31" fillId="0" borderId="0"/>
    <xf numFmtId="0" fontId="31" fillId="0" borderId="0"/>
    <xf numFmtId="0" fontId="4" fillId="0" borderId="0"/>
    <xf numFmtId="1" fontId="13" fillId="0" borderId="0">
      <alignment vertical="top" wrapText="1"/>
    </xf>
    <xf numFmtId="1" fontId="35" fillId="0" borderId="0" applyFill="0" applyBorder="0" applyProtection="0"/>
    <xf numFmtId="1" fontId="36" fillId="0" borderId="0" applyFont="0" applyFill="0" applyBorder="0" applyProtection="0">
      <alignment vertical="center"/>
    </xf>
    <xf numFmtId="1" fontId="17" fillId="0" borderId="0">
      <alignment horizontal="right" vertical="top"/>
    </xf>
    <xf numFmtId="168" fontId="17" fillId="0" borderId="0">
      <alignment horizontal="right" vertical="top"/>
    </xf>
    <xf numFmtId="0" fontId="4" fillId="0" borderId="0"/>
    <xf numFmtId="0" fontId="37" fillId="0" borderId="0"/>
    <xf numFmtId="1" fontId="16" fillId="0" borderId="0" applyNumberFormat="0" applyFill="0" applyBorder="0">
      <alignment vertical="top"/>
    </xf>
    <xf numFmtId="0" fontId="8" fillId="8" borderId="9" applyNumberFormat="0" applyFont="0" applyAlignment="0" applyProtection="0"/>
    <xf numFmtId="0" fontId="38" fillId="6" borderId="6" applyNumberFormat="0" applyAlignment="0" applyProtection="0"/>
    <xf numFmtId="10" fontId="4"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168" fontId="39" fillId="0" borderId="0" applyNumberFormat="0" applyBorder="0" applyAlignment="0"/>
    <xf numFmtId="168" fontId="39" fillId="0" borderId="0" applyNumberFormat="0" applyBorder="0" applyAlignment="0"/>
    <xf numFmtId="49" fontId="16" fillId="0" borderId="0" applyFill="0" applyBorder="0" applyAlignment="0" applyProtection="0">
      <alignment vertical="top"/>
    </xf>
    <xf numFmtId="0" fontId="40" fillId="0" borderId="10" applyNumberFormat="0" applyFill="0" applyAlignment="0" applyProtection="0"/>
    <xf numFmtId="0" fontId="41" fillId="0" borderId="0" applyNumberFormat="0" applyFill="0" applyBorder="0" applyAlignment="0" applyProtection="0"/>
    <xf numFmtId="1" fontId="42" fillId="0" borderId="0">
      <alignment vertical="top" wrapText="1"/>
    </xf>
    <xf numFmtId="0" fontId="4" fillId="0" borderId="0"/>
    <xf numFmtId="9" fontId="6" fillId="0" borderId="0" applyFont="0" applyFill="0" applyBorder="0" applyAlignment="0" applyProtection="0"/>
    <xf numFmtId="0" fontId="43" fillId="0" borderId="0"/>
    <xf numFmtId="9" fontId="43" fillId="0" borderId="0" applyFont="0" applyFill="0" applyBorder="0" applyAlignment="0" applyProtection="0"/>
    <xf numFmtId="0" fontId="7" fillId="0" borderId="0"/>
    <xf numFmtId="9" fontId="7" fillId="0" borderId="0" applyFont="0" applyFill="0" applyBorder="0" applyAlignment="0" applyProtection="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8" fillId="0" borderId="0"/>
    <xf numFmtId="0" fontId="54" fillId="0" borderId="0" applyNumberFormat="0" applyFill="0" applyBorder="0" applyAlignment="0" applyProtection="0"/>
  </cellStyleXfs>
  <cellXfs count="336">
    <xf numFmtId="0" fontId="0" fillId="0" borderId="0" xfId="0"/>
    <xf numFmtId="0" fontId="0" fillId="0" borderId="0" xfId="0" applyAlignment="1">
      <alignment horizontal="center"/>
    </xf>
    <xf numFmtId="0" fontId="2" fillId="0" borderId="0" xfId="0" applyFont="1"/>
    <xf numFmtId="0" fontId="3" fillId="0" borderId="0" xfId="0" applyFont="1"/>
    <xf numFmtId="0" fontId="1" fillId="0" borderId="0" xfId="0" applyFont="1"/>
    <xf numFmtId="2" fontId="0" fillId="0" borderId="0" xfId="0" applyNumberFormat="1"/>
    <xf numFmtId="167" fontId="0" fillId="0" borderId="0" xfId="0" applyNumberFormat="1"/>
    <xf numFmtId="0" fontId="0" fillId="0" borderId="0" xfId="0" applyBorder="1"/>
    <xf numFmtId="166" fontId="0" fillId="0" borderId="0" xfId="0" applyNumberFormat="1"/>
    <xf numFmtId="0" fontId="0" fillId="0" borderId="0" xfId="0"/>
    <xf numFmtId="0" fontId="0" fillId="0" borderId="0" xfId="0" applyFill="1"/>
    <xf numFmtId="0" fontId="3" fillId="0" borderId="0" xfId="0" applyFont="1" applyFill="1"/>
    <xf numFmtId="0" fontId="2" fillId="0" borderId="0" xfId="133" applyFont="1"/>
    <xf numFmtId="0" fontId="2" fillId="0" borderId="0" xfId="0" applyFont="1" applyAlignment="1">
      <alignment horizontal="center"/>
    </xf>
    <xf numFmtId="167" fontId="2" fillId="0" borderId="0" xfId="0" applyNumberFormat="1" applyFont="1" applyAlignment="1">
      <alignment horizontal="center"/>
    </xf>
    <xf numFmtId="0" fontId="2" fillId="0" borderId="0" xfId="0" applyFont="1" applyAlignment="1">
      <alignment horizontal="right"/>
    </xf>
    <xf numFmtId="0" fontId="2" fillId="0" borderId="0" xfId="0" applyFont="1" applyFill="1"/>
    <xf numFmtId="167" fontId="2" fillId="0" borderId="0" xfId="0" applyNumberFormat="1" applyFont="1" applyFill="1" applyAlignment="1">
      <alignment horizontal="center"/>
    </xf>
    <xf numFmtId="167" fontId="3" fillId="0" borderId="0" xfId="0" applyNumberFormat="1" applyFont="1" applyFill="1" applyAlignment="1">
      <alignment horizontal="center"/>
    </xf>
    <xf numFmtId="0" fontId="44" fillId="0" borderId="0" xfId="0" applyFont="1"/>
    <xf numFmtId="0" fontId="6" fillId="0" borderId="0" xfId="5" applyFont="1" applyFill="1" applyBorder="1" applyAlignment="1">
      <alignment horizontal="left" vertical="top" wrapText="1"/>
    </xf>
    <xf numFmtId="0" fontId="6" fillId="0" borderId="0" xfId="78" applyFont="1"/>
    <xf numFmtId="0" fontId="44" fillId="0" borderId="0" xfId="5" applyFont="1" applyFill="1"/>
    <xf numFmtId="0" fontId="44" fillId="0" borderId="0" xfId="5" applyFont="1"/>
    <xf numFmtId="0" fontId="6" fillId="35" borderId="0" xfId="5" applyFont="1" applyFill="1" applyBorder="1"/>
    <xf numFmtId="176" fontId="6" fillId="35" borderId="0" xfId="5" applyNumberFormat="1" applyFont="1" applyFill="1" applyBorder="1" applyAlignment="1">
      <alignment horizontal="center"/>
    </xf>
    <xf numFmtId="176" fontId="6" fillId="35" borderId="26" xfId="5" applyNumberFormat="1" applyFont="1" applyFill="1" applyBorder="1" applyAlignment="1">
      <alignment horizontal="center"/>
    </xf>
    <xf numFmtId="0" fontId="6" fillId="0" borderId="0" xfId="5" applyFont="1" applyBorder="1"/>
    <xf numFmtId="167" fontId="6" fillId="0" borderId="22" xfId="5" applyNumberFormat="1" applyFont="1" applyFill="1" applyBorder="1" applyAlignment="1">
      <alignment horizontal="right" vertical="center"/>
    </xf>
    <xf numFmtId="167" fontId="6" fillId="0" borderId="0" xfId="5" applyNumberFormat="1" applyFont="1" applyFill="1" applyBorder="1" applyAlignment="1">
      <alignment horizontal="center" vertical="center"/>
    </xf>
    <xf numFmtId="167" fontId="6" fillId="0" borderId="26" xfId="5" applyNumberFormat="1" applyFont="1" applyFill="1" applyBorder="1" applyAlignment="1">
      <alignment horizontal="center"/>
    </xf>
    <xf numFmtId="176" fontId="4" fillId="0" borderId="22" xfId="5" applyNumberFormat="1" applyFont="1" applyFill="1" applyBorder="1" applyAlignment="1">
      <alignment horizontal="center"/>
    </xf>
    <xf numFmtId="176" fontId="4" fillId="0" borderId="0" xfId="5" applyNumberFormat="1" applyFont="1" applyFill="1" applyBorder="1" applyAlignment="1">
      <alignment horizontal="center"/>
    </xf>
    <xf numFmtId="176" fontId="4" fillId="0" borderId="26" xfId="5" applyNumberFormat="1" applyFont="1" applyFill="1" applyBorder="1" applyAlignment="1">
      <alignment horizontal="center"/>
    </xf>
    <xf numFmtId="176" fontId="6" fillId="0" borderId="22" xfId="5" applyNumberFormat="1" applyFont="1" applyFill="1" applyBorder="1" applyAlignment="1">
      <alignment horizontal="center"/>
    </xf>
    <xf numFmtId="176" fontId="6" fillId="0" borderId="0" xfId="5" applyNumberFormat="1" applyFont="1" applyFill="1" applyAlignment="1">
      <alignment horizontal="center" vertical="center"/>
    </xf>
    <xf numFmtId="176" fontId="6" fillId="0" borderId="0" xfId="5" applyNumberFormat="1" applyFont="1" applyFill="1" applyBorder="1" applyAlignment="1">
      <alignment horizontal="center"/>
    </xf>
    <xf numFmtId="176" fontId="6" fillId="0" borderId="26" xfId="5" applyNumberFormat="1" applyFont="1" applyFill="1" applyBorder="1" applyAlignment="1">
      <alignment horizontal="center"/>
    </xf>
    <xf numFmtId="176" fontId="6" fillId="0" borderId="0" xfId="5" applyNumberFormat="1" applyFont="1" applyFill="1" applyBorder="1" applyAlignment="1">
      <alignment horizontal="right"/>
    </xf>
    <xf numFmtId="176" fontId="10" fillId="0" borderId="0" xfId="78" applyNumberFormat="1" applyFill="1" applyAlignment="1">
      <alignment horizontal="center" vertical="center"/>
    </xf>
    <xf numFmtId="176" fontId="10" fillId="0" borderId="26" xfId="78" applyNumberFormat="1" applyFill="1" applyBorder="1" applyAlignment="1">
      <alignment horizontal="center" vertical="center"/>
    </xf>
    <xf numFmtId="176" fontId="6" fillId="0" borderId="22" xfId="5" applyNumberFormat="1" applyFont="1" applyFill="1" applyBorder="1" applyAlignment="1">
      <alignment horizontal="right"/>
    </xf>
    <xf numFmtId="167" fontId="6" fillId="0" borderId="22" xfId="5" applyNumberFormat="1" applyFont="1" applyBorder="1" applyAlignment="1">
      <alignment horizontal="right" vertical="center"/>
    </xf>
    <xf numFmtId="167" fontId="6" fillId="0" borderId="0" xfId="5" applyNumberFormat="1" applyFont="1" applyBorder="1" applyAlignment="1">
      <alignment horizontal="center" vertical="center"/>
    </xf>
    <xf numFmtId="167" fontId="6" fillId="35" borderId="26" xfId="5" applyNumberFormat="1" applyFont="1" applyFill="1" applyBorder="1" applyAlignment="1">
      <alignment horizontal="center"/>
    </xf>
    <xf numFmtId="176" fontId="6" fillId="0" borderId="0" xfId="5" applyNumberFormat="1" applyFont="1" applyAlignment="1">
      <alignment horizontal="right"/>
    </xf>
    <xf numFmtId="176" fontId="6" fillId="0" borderId="0" xfId="5" applyNumberFormat="1" applyFont="1" applyAlignment="1">
      <alignment horizontal="center"/>
    </xf>
    <xf numFmtId="176" fontId="10" fillId="0" borderId="0" xfId="78" applyNumberFormat="1" applyAlignment="1">
      <alignment horizontal="center" vertical="center"/>
    </xf>
    <xf numFmtId="176" fontId="10" fillId="0" borderId="26" xfId="78" applyNumberFormat="1" applyBorder="1" applyAlignment="1">
      <alignment horizontal="center" vertical="center"/>
    </xf>
    <xf numFmtId="167" fontId="4" fillId="35" borderId="22" xfId="5" applyNumberFormat="1" applyFont="1" applyFill="1" applyBorder="1" applyAlignment="1">
      <alignment horizontal="right"/>
    </xf>
    <xf numFmtId="167" fontId="4" fillId="35" borderId="0" xfId="5" applyNumberFormat="1" applyFont="1" applyFill="1" applyBorder="1" applyAlignment="1">
      <alignment horizontal="center"/>
    </xf>
    <xf numFmtId="167" fontId="6" fillId="35" borderId="0" xfId="5" applyNumberFormat="1" applyFont="1" applyFill="1" applyBorder="1" applyAlignment="1">
      <alignment horizontal="center"/>
    </xf>
    <xf numFmtId="176" fontId="4" fillId="35" borderId="22" xfId="5" applyNumberFormat="1" applyFont="1" applyFill="1" applyBorder="1" applyAlignment="1">
      <alignment horizontal="center"/>
    </xf>
    <xf numFmtId="176" fontId="4" fillId="35" borderId="0" xfId="5" applyNumberFormat="1" applyFont="1" applyFill="1" applyBorder="1" applyAlignment="1">
      <alignment horizontal="center"/>
    </xf>
    <xf numFmtId="176" fontId="4" fillId="35" borderId="26" xfId="5" applyNumberFormat="1" applyFont="1" applyFill="1" applyBorder="1" applyAlignment="1">
      <alignment horizontal="center"/>
    </xf>
    <xf numFmtId="176" fontId="6" fillId="35" borderId="22" xfId="5" applyNumberFormat="1" applyFont="1" applyFill="1" applyBorder="1" applyAlignment="1">
      <alignment horizontal="right"/>
    </xf>
    <xf numFmtId="167" fontId="6" fillId="0" borderId="0" xfId="5" applyNumberFormat="1" applyFont="1" applyFill="1" applyBorder="1" applyAlignment="1">
      <alignment horizontal="center"/>
    </xf>
    <xf numFmtId="167" fontId="4" fillId="0" borderId="22" xfId="5" applyNumberFormat="1" applyFont="1" applyFill="1" applyBorder="1" applyAlignment="1">
      <alignment horizontal="right"/>
    </xf>
    <xf numFmtId="167" fontId="4" fillId="0" borderId="0" xfId="5" applyNumberFormat="1" applyFont="1" applyFill="1" applyBorder="1" applyAlignment="1">
      <alignment horizontal="center"/>
    </xf>
    <xf numFmtId="176" fontId="6" fillId="35" borderId="22" xfId="5" applyNumberFormat="1" applyFont="1" applyFill="1" applyBorder="1" applyAlignment="1">
      <alignment horizontal="center"/>
    </xf>
    <xf numFmtId="176" fontId="4" fillId="0" borderId="22" xfId="5" applyNumberFormat="1" applyFont="1" applyFill="1" applyBorder="1" applyAlignment="1">
      <alignment horizontal="right"/>
    </xf>
    <xf numFmtId="176" fontId="4" fillId="0" borderId="0" xfId="78" applyNumberFormat="1" applyFont="1" applyAlignment="1">
      <alignment horizontal="center" vertical="center"/>
    </xf>
    <xf numFmtId="176" fontId="4" fillId="0" borderId="26" xfId="78" applyNumberFormat="1" applyFont="1" applyBorder="1" applyAlignment="1">
      <alignment horizontal="center" vertical="center"/>
    </xf>
    <xf numFmtId="176" fontId="6" fillId="0" borderId="0" xfId="5" applyNumberFormat="1" applyFont="1" applyFill="1" applyAlignment="1">
      <alignment horizontal="center"/>
    </xf>
    <xf numFmtId="176" fontId="4" fillId="0" borderId="22" xfId="78" applyNumberFormat="1" applyFont="1" applyBorder="1" applyAlignment="1">
      <alignment horizontal="center" vertical="center"/>
    </xf>
    <xf numFmtId="176" fontId="4" fillId="0" borderId="0" xfId="78" applyNumberFormat="1" applyFont="1" applyFill="1" applyAlignment="1">
      <alignment horizontal="center" vertical="center"/>
    </xf>
    <xf numFmtId="176" fontId="4" fillId="0" borderId="26" xfId="78" applyNumberFormat="1" applyFont="1" applyFill="1" applyBorder="1" applyAlignment="1">
      <alignment horizontal="center" vertical="center"/>
    </xf>
    <xf numFmtId="167" fontId="6" fillId="0" borderId="11" xfId="5" applyNumberFormat="1" applyFont="1" applyFill="1" applyBorder="1" applyAlignment="1">
      <alignment horizontal="center"/>
    </xf>
    <xf numFmtId="176" fontId="4" fillId="0" borderId="11" xfId="5" applyNumberFormat="1" applyFont="1" applyFill="1" applyBorder="1" applyAlignment="1">
      <alignment horizontal="center"/>
    </xf>
    <xf numFmtId="176" fontId="6" fillId="0" borderId="11" xfId="5" applyNumberFormat="1" applyFont="1" applyFill="1" applyBorder="1" applyAlignment="1">
      <alignment horizontal="center"/>
    </xf>
    <xf numFmtId="167" fontId="6" fillId="35" borderId="22" xfId="5" applyNumberFormat="1" applyFont="1" applyFill="1" applyBorder="1" applyAlignment="1">
      <alignment horizontal="right"/>
    </xf>
    <xf numFmtId="0" fontId="6" fillId="35" borderId="1" xfId="5" applyFont="1" applyFill="1" applyBorder="1"/>
    <xf numFmtId="167" fontId="6" fillId="0" borderId="27" xfId="5" applyNumberFormat="1" applyFont="1" applyBorder="1" applyAlignment="1">
      <alignment horizontal="right"/>
    </xf>
    <xf numFmtId="167" fontId="6" fillId="0" borderId="28" xfId="5" applyNumberFormat="1" applyFont="1" applyBorder="1" applyAlignment="1">
      <alignment horizontal="center"/>
    </xf>
    <xf numFmtId="167" fontId="6" fillId="0" borderId="31" xfId="5" applyNumberFormat="1" applyFont="1" applyBorder="1" applyAlignment="1">
      <alignment horizontal="center"/>
    </xf>
    <xf numFmtId="176" fontId="6" fillId="0" borderId="30" xfId="5" applyNumberFormat="1" applyFont="1" applyBorder="1" applyAlignment="1">
      <alignment horizontal="center"/>
    </xf>
    <xf numFmtId="176" fontId="6" fillId="0" borderId="28" xfId="5" applyNumberFormat="1" applyFont="1" applyBorder="1" applyAlignment="1">
      <alignment horizontal="center"/>
    </xf>
    <xf numFmtId="176" fontId="6" fillId="0" borderId="31" xfId="5" applyNumberFormat="1" applyFont="1" applyBorder="1" applyAlignment="1">
      <alignment horizontal="center"/>
    </xf>
    <xf numFmtId="176" fontId="6" fillId="0" borderId="1" xfId="5" applyNumberFormat="1" applyFont="1" applyBorder="1" applyAlignment="1">
      <alignment horizontal="center"/>
    </xf>
    <xf numFmtId="176" fontId="6" fillId="0" borderId="30" xfId="5" applyNumberFormat="1" applyFont="1" applyBorder="1" applyAlignment="1">
      <alignment horizontal="right"/>
    </xf>
    <xf numFmtId="176" fontId="6" fillId="0" borderId="29" xfId="5" applyNumberFormat="1" applyFont="1" applyBorder="1" applyAlignment="1">
      <alignment horizontal="center"/>
    </xf>
    <xf numFmtId="176" fontId="6" fillId="0" borderId="27" xfId="5" applyNumberFormat="1" applyFont="1" applyBorder="1" applyAlignment="1">
      <alignment horizontal="right"/>
    </xf>
    <xf numFmtId="0" fontId="44" fillId="0" borderId="0" xfId="5" applyFont="1" applyBorder="1"/>
    <xf numFmtId="0" fontId="55" fillId="0" borderId="0" xfId="134" applyFont="1"/>
    <xf numFmtId="0" fontId="6" fillId="0" borderId="0" xfId="5" applyFont="1"/>
    <xf numFmtId="0" fontId="6" fillId="0" borderId="0" xfId="5" applyFont="1" applyBorder="1" applyAlignment="1"/>
    <xf numFmtId="0" fontId="0" fillId="0" borderId="0" xfId="0" applyAlignment="1">
      <alignment horizontal="left"/>
    </xf>
    <xf numFmtId="0" fontId="56" fillId="0" borderId="0" xfId="0" applyFont="1" applyFill="1"/>
    <xf numFmtId="0" fontId="10" fillId="0" borderId="0" xfId="78"/>
    <xf numFmtId="0" fontId="57" fillId="36" borderId="0" xfId="78" applyFont="1" applyFill="1" applyBorder="1" applyAlignment="1">
      <alignment horizontal="center" vertical="center" wrapText="1"/>
    </xf>
    <xf numFmtId="0" fontId="58" fillId="37" borderId="0" xfId="78" applyFont="1" applyFill="1" applyBorder="1" applyAlignment="1">
      <alignment horizontal="center" vertical="center" wrapText="1"/>
    </xf>
    <xf numFmtId="0" fontId="9" fillId="37" borderId="0" xfId="134" applyFont="1" applyFill="1" applyAlignment="1" applyProtection="1">
      <alignment horizontal="left" indent="1"/>
    </xf>
    <xf numFmtId="0" fontId="54" fillId="0" borderId="0" xfId="134" applyAlignment="1">
      <alignment horizontal="right"/>
    </xf>
    <xf numFmtId="0" fontId="9" fillId="37" borderId="0" xfId="134" applyFont="1" applyFill="1" applyAlignment="1" applyProtection="1">
      <alignment horizontal="left"/>
    </xf>
    <xf numFmtId="0" fontId="9" fillId="37" borderId="0" xfId="134" applyFont="1" applyFill="1" applyAlignment="1" applyProtection="1">
      <alignment horizontal="right"/>
    </xf>
    <xf numFmtId="0" fontId="54" fillId="0" borderId="0" xfId="134"/>
    <xf numFmtId="0" fontId="44" fillId="37" borderId="0" xfId="78" applyFont="1" applyFill="1" applyAlignment="1">
      <alignment horizontal="left"/>
    </xf>
    <xf numFmtId="0" fontId="44" fillId="37" borderId="0" xfId="78" applyFont="1" applyFill="1" applyAlignment="1">
      <alignment horizontal="right"/>
    </xf>
    <xf numFmtId="0" fontId="10" fillId="37" borderId="0" xfId="78" applyFill="1" applyAlignment="1">
      <alignment horizontal="left"/>
    </xf>
    <xf numFmtId="0" fontId="10" fillId="37" borderId="0" xfId="78" applyFill="1" applyAlignment="1">
      <alignment horizontal="right"/>
    </xf>
    <xf numFmtId="0" fontId="60" fillId="0" borderId="0" xfId="78" applyFont="1"/>
    <xf numFmtId="0" fontId="10" fillId="37" borderId="0" xfId="78" applyFill="1"/>
    <xf numFmtId="0" fontId="0" fillId="0" borderId="28" xfId="0" applyBorder="1"/>
    <xf numFmtId="0" fontId="0" fillId="0" borderId="33" xfId="0" applyBorder="1"/>
    <xf numFmtId="0" fontId="0" fillId="0" borderId="1" xfId="0" applyBorder="1" applyAlignment="1">
      <alignment horizontal="center"/>
    </xf>
    <xf numFmtId="0" fontId="0" fillId="0" borderId="28" xfId="0" applyBorder="1" applyAlignment="1">
      <alignment horizontal="center"/>
    </xf>
    <xf numFmtId="164" fontId="0" fillId="0" borderId="0" xfId="0" applyNumberFormat="1" applyAlignment="1">
      <alignment horizontal="center"/>
    </xf>
    <xf numFmtId="0" fontId="0" fillId="0" borderId="0" xfId="0" applyAlignment="1">
      <alignment horizontal="right"/>
    </xf>
    <xf numFmtId="0" fontId="0" fillId="0" borderId="33" xfId="0" applyBorder="1" applyAlignment="1">
      <alignment horizontal="right"/>
    </xf>
    <xf numFmtId="0" fontId="0" fillId="0" borderId="28" xfId="0" applyBorder="1" applyAlignment="1">
      <alignment horizontal="right"/>
    </xf>
    <xf numFmtId="0" fontId="10" fillId="0" borderId="0" xfId="78" applyAlignment="1">
      <alignment horizontal="right"/>
    </xf>
    <xf numFmtId="165" fontId="0" fillId="0" borderId="0" xfId="0" applyNumberFormat="1" applyFill="1"/>
    <xf numFmtId="0" fontId="0" fillId="0" borderId="0" xfId="0" applyFill="1" applyAlignment="1">
      <alignment horizontal="center"/>
    </xf>
    <xf numFmtId="166" fontId="0" fillId="0" borderId="0" xfId="122" applyNumberFormat="1" applyFont="1" applyFill="1" applyAlignment="1">
      <alignment horizontal="center"/>
    </xf>
    <xf numFmtId="0" fontId="3" fillId="0" borderId="0" xfId="0" applyFont="1" applyFill="1" applyAlignment="1">
      <alignment horizontal="center"/>
    </xf>
    <xf numFmtId="166" fontId="3" fillId="0" borderId="0" xfId="0" applyNumberFormat="1" applyFont="1" applyFill="1" applyAlignment="1">
      <alignment horizontal="center"/>
    </xf>
    <xf numFmtId="0" fontId="56" fillId="0" borderId="0" xfId="0" applyFont="1" applyFill="1" applyAlignment="1">
      <alignment horizontal="center"/>
    </xf>
    <xf numFmtId="0" fontId="0" fillId="0" borderId="0" xfId="0" applyAlignment="1"/>
    <xf numFmtId="166" fontId="0" fillId="0" borderId="33" xfId="122" applyNumberFormat="1" applyFont="1" applyFill="1" applyBorder="1"/>
    <xf numFmtId="166" fontId="0" fillId="0" borderId="34" xfId="122" applyNumberFormat="1" applyFont="1" applyFill="1" applyBorder="1"/>
    <xf numFmtId="9" fontId="0" fillId="0" borderId="0" xfId="122" applyFont="1"/>
    <xf numFmtId="0" fontId="10" fillId="0" borderId="0" xfId="78"/>
    <xf numFmtId="0" fontId="0" fillId="0" borderId="0" xfId="0" applyAlignment="1">
      <alignment horizontal="center"/>
    </xf>
    <xf numFmtId="0" fontId="3" fillId="0" borderId="0" xfId="0" applyFont="1" applyAlignment="1">
      <alignment horizontal="center"/>
    </xf>
    <xf numFmtId="0" fontId="0" fillId="0" borderId="22" xfId="0" applyFill="1" applyBorder="1"/>
    <xf numFmtId="0" fontId="0" fillId="0" borderId="27" xfId="0" applyFill="1" applyBorder="1"/>
    <xf numFmtId="166" fontId="0" fillId="0" borderId="28" xfId="0" applyNumberFormat="1" applyFill="1" applyBorder="1"/>
    <xf numFmtId="166" fontId="0" fillId="38" borderId="0" xfId="0" applyNumberFormat="1" applyFill="1" applyBorder="1"/>
    <xf numFmtId="166" fontId="0" fillId="39" borderId="26" xfId="0" applyNumberFormat="1" applyFill="1" applyBorder="1"/>
    <xf numFmtId="0" fontId="4" fillId="0" borderId="0" xfId="0" applyFont="1"/>
    <xf numFmtId="0" fontId="4" fillId="0" borderId="33" xfId="0" applyFont="1" applyBorder="1"/>
    <xf numFmtId="0" fontId="4" fillId="0" borderId="28" xfId="0" applyFont="1" applyBorder="1"/>
    <xf numFmtId="0" fontId="4" fillId="0" borderId="0" xfId="0" applyFont="1" applyAlignment="1">
      <alignment horizontal="center"/>
    </xf>
    <xf numFmtId="0" fontId="61" fillId="0" borderId="0" xfId="0" applyFont="1" applyFill="1" applyAlignment="1">
      <alignment horizontal="center"/>
    </xf>
    <xf numFmtId="0" fontId="4" fillId="0" borderId="0" xfId="0" applyFont="1" applyFill="1" applyAlignment="1">
      <alignment horizontal="center"/>
    </xf>
    <xf numFmtId="0" fontId="4" fillId="0" borderId="1" xfId="0" applyFont="1" applyBorder="1" applyAlignment="1">
      <alignment horizontal="center"/>
    </xf>
    <xf numFmtId="0" fontId="61" fillId="0" borderId="1" xfId="0" applyFont="1" applyFill="1" applyBorder="1" applyAlignment="1">
      <alignment horizontal="center"/>
    </xf>
    <xf numFmtId="0" fontId="4" fillId="0" borderId="1" xfId="0" applyFont="1" applyFill="1" applyBorder="1" applyAlignment="1">
      <alignment horizontal="center"/>
    </xf>
    <xf numFmtId="164" fontId="4" fillId="0" borderId="0" xfId="0" applyNumberFormat="1" applyFont="1" applyAlignment="1">
      <alignment horizontal="center"/>
    </xf>
    <xf numFmtId="164" fontId="61" fillId="0" borderId="0" xfId="0" applyNumberFormat="1" applyFont="1" applyFill="1" applyAlignment="1">
      <alignment horizontal="center"/>
    </xf>
    <xf numFmtId="164" fontId="4" fillId="0" borderId="0" xfId="0" applyNumberFormat="1" applyFont="1" applyFill="1" applyAlignment="1">
      <alignment horizontal="center"/>
    </xf>
    <xf numFmtId="164" fontId="4" fillId="0" borderId="28" xfId="0" applyNumberFormat="1" applyFont="1" applyBorder="1" applyAlignment="1">
      <alignment horizontal="center"/>
    </xf>
    <xf numFmtId="164" fontId="61" fillId="0" borderId="28" xfId="0" applyNumberFormat="1" applyFont="1" applyFill="1" applyBorder="1" applyAlignment="1">
      <alignment horizontal="center"/>
    </xf>
    <xf numFmtId="164" fontId="4" fillId="0" borderId="28" xfId="0" applyNumberFormat="1" applyFont="1" applyFill="1" applyBorder="1" applyAlignment="1">
      <alignment horizontal="center"/>
    </xf>
    <xf numFmtId="165" fontId="0" fillId="0" borderId="0" xfId="0" applyNumberFormat="1"/>
    <xf numFmtId="2" fontId="0" fillId="0" borderId="0" xfId="0" applyNumberFormat="1" applyFill="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0" xfId="0" applyFill="1" applyBorder="1"/>
    <xf numFmtId="0" fontId="0" fillId="0" borderId="11" xfId="0" applyFill="1" applyBorder="1"/>
    <xf numFmtId="167" fontId="0" fillId="0" borderId="0" xfId="0" applyNumberFormat="1" applyFill="1"/>
    <xf numFmtId="2" fontId="0" fillId="0" borderId="17" xfId="0" applyNumberFormat="1" applyFill="1" applyBorder="1"/>
    <xf numFmtId="2" fontId="0" fillId="0" borderId="0" xfId="0" applyNumberFormat="1" applyFill="1" applyBorder="1"/>
    <xf numFmtId="2" fontId="0" fillId="0" borderId="11" xfId="0" applyNumberFormat="1" applyFill="1" applyBorder="1"/>
    <xf numFmtId="0" fontId="0" fillId="0" borderId="18" xfId="0" applyFill="1" applyBorder="1"/>
    <xf numFmtId="2" fontId="0" fillId="0" borderId="19" xfId="0" applyNumberFormat="1" applyFill="1" applyBorder="1"/>
    <xf numFmtId="2" fontId="0" fillId="0" borderId="20" xfId="0" applyNumberFormat="1" applyFill="1" applyBorder="1"/>
    <xf numFmtId="0" fontId="0" fillId="0" borderId="19" xfId="0" applyFill="1" applyBorder="1"/>
    <xf numFmtId="0" fontId="45" fillId="0" borderId="0" xfId="0" applyFont="1" applyFill="1"/>
    <xf numFmtId="0" fontId="46" fillId="0" borderId="21" xfId="0" applyFont="1" applyFill="1" applyBorder="1" applyAlignment="1">
      <alignment horizontal="center"/>
    </xf>
    <xf numFmtId="165" fontId="45" fillId="0" borderId="0" xfId="0" applyNumberFormat="1" applyFont="1" applyFill="1" applyAlignment="1">
      <alignment horizontal="center"/>
    </xf>
    <xf numFmtId="165" fontId="0" fillId="0" borderId="0" xfId="0" applyNumberFormat="1" applyFill="1" applyAlignment="1">
      <alignment horizontal="center"/>
    </xf>
    <xf numFmtId="0" fontId="45" fillId="0" borderId="0" xfId="0" applyFont="1" applyFill="1" applyAlignment="1">
      <alignment horizontal="center"/>
    </xf>
    <xf numFmtId="0" fontId="0" fillId="0" borderId="0" xfId="0" applyFill="1" applyAlignment="1">
      <alignment horizontal="left"/>
    </xf>
    <xf numFmtId="0" fontId="0" fillId="0" borderId="0" xfId="0" applyFill="1" applyAlignment="1">
      <alignment horizontal="left" indent="1"/>
    </xf>
    <xf numFmtId="0" fontId="5" fillId="0" borderId="0" xfId="0" applyFont="1" applyFill="1" applyAlignment="1">
      <alignment horizontal="left"/>
    </xf>
    <xf numFmtId="0" fontId="47" fillId="0" borderId="0" xfId="0" applyFont="1"/>
    <xf numFmtId="0" fontId="0" fillId="0" borderId="32" xfId="0" applyFill="1" applyBorder="1"/>
    <xf numFmtId="0" fontId="0" fillId="0" borderId="28" xfId="0" applyFill="1" applyBorder="1"/>
    <xf numFmtId="0" fontId="0" fillId="0" borderId="29" xfId="0" applyFill="1" applyBorder="1"/>
    <xf numFmtId="166" fontId="0" fillId="0" borderId="29" xfId="0" applyNumberFormat="1" applyFill="1" applyBorder="1"/>
    <xf numFmtId="0" fontId="0" fillId="38" borderId="22" xfId="0" applyFill="1" applyBorder="1"/>
    <xf numFmtId="166" fontId="0" fillId="38" borderId="26" xfId="0" applyNumberFormat="1" applyFill="1" applyBorder="1"/>
    <xf numFmtId="0" fontId="0" fillId="39" borderId="22" xfId="0" applyFill="1" applyBorder="1"/>
    <xf numFmtId="166" fontId="0" fillId="39" borderId="0" xfId="0" applyNumberFormat="1" applyFill="1" applyBorder="1"/>
    <xf numFmtId="166" fontId="1" fillId="0" borderId="0" xfId="0" applyNumberFormat="1" applyFont="1"/>
    <xf numFmtId="0" fontId="10" fillId="0" borderId="0" xfId="78"/>
    <xf numFmtId="0" fontId="10" fillId="0" borderId="0" xfId="78" applyFill="1"/>
    <xf numFmtId="0" fontId="44" fillId="0" borderId="0" xfId="78" applyFont="1" applyFill="1" applyAlignment="1">
      <alignment horizontal="left"/>
    </xf>
    <xf numFmtId="0" fontId="44" fillId="0" borderId="0" xfId="78" applyFont="1" applyFill="1" applyAlignment="1">
      <alignment horizontal="right"/>
    </xf>
    <xf numFmtId="0" fontId="10" fillId="0" borderId="0" xfId="78"/>
    <xf numFmtId="0" fontId="54" fillId="0" borderId="0" xfId="134" applyFill="1" applyAlignment="1">
      <alignment horizontal="right"/>
    </xf>
    <xf numFmtId="0" fontId="6" fillId="0" borderId="23" xfId="5" applyFont="1" applyFill="1" applyBorder="1"/>
    <xf numFmtId="0" fontId="6" fillId="0" borderId="26" xfId="5" applyFont="1" applyFill="1" applyBorder="1"/>
    <xf numFmtId="0" fontId="52" fillId="0" borderId="27" xfId="78" applyFont="1" applyFill="1" applyBorder="1" applyAlignment="1">
      <alignment horizontal="center" vertical="center" wrapText="1"/>
    </xf>
    <xf numFmtId="0" fontId="52" fillId="0" borderId="28" xfId="78" applyFont="1" applyFill="1" applyBorder="1" applyAlignment="1">
      <alignment horizontal="center" vertical="center" wrapText="1"/>
    </xf>
    <xf numFmtId="0" fontId="52" fillId="0" borderId="29" xfId="78" applyFont="1" applyFill="1" applyBorder="1" applyAlignment="1">
      <alignment horizontal="center" vertical="center" wrapText="1"/>
    </xf>
    <xf numFmtId="0" fontId="62" fillId="0" borderId="35" xfId="0" applyFont="1" applyFill="1" applyBorder="1" applyAlignment="1">
      <alignment horizontal="center" wrapText="1"/>
    </xf>
    <xf numFmtId="0" fontId="62" fillId="0" borderId="12" xfId="0" applyFont="1" applyFill="1" applyBorder="1" applyAlignment="1">
      <alignment horizontal="center" wrapText="1"/>
    </xf>
    <xf numFmtId="0" fontId="62" fillId="0" borderId="36" xfId="0" applyFont="1" applyFill="1" applyBorder="1" applyAlignment="1">
      <alignment horizontal="center" wrapText="1"/>
    </xf>
    <xf numFmtId="0" fontId="6" fillId="0" borderId="29" xfId="5" applyFont="1" applyFill="1" applyBorder="1"/>
    <xf numFmtId="0" fontId="6" fillId="0" borderId="22" xfId="5" applyFont="1" applyFill="1" applyBorder="1" applyAlignment="1">
      <alignment horizontal="right" vertical="center"/>
    </xf>
    <xf numFmtId="0" fontId="6" fillId="0" borderId="0" xfId="5" applyFont="1" applyFill="1" applyBorder="1" applyAlignment="1">
      <alignment horizontal="center" vertical="center"/>
    </xf>
    <xf numFmtId="0" fontId="6" fillId="0" borderId="28" xfId="5" applyFont="1" applyFill="1" applyBorder="1" applyAlignment="1">
      <alignment horizontal="center" vertical="center"/>
    </xf>
    <xf numFmtId="0" fontId="0" fillId="0" borderId="29" xfId="5" applyFont="1" applyFill="1" applyBorder="1" applyAlignment="1">
      <alignment horizontal="center" vertical="center" wrapText="1"/>
    </xf>
    <xf numFmtId="0" fontId="6" fillId="0" borderId="22" xfId="5" applyFont="1" applyFill="1" applyBorder="1" applyAlignment="1">
      <alignment horizontal="center" vertical="center"/>
    </xf>
    <xf numFmtId="0" fontId="6" fillId="0" borderId="28" xfId="5" applyFont="1" applyFill="1" applyBorder="1" applyAlignment="1">
      <alignment horizontal="center" vertical="center" wrapText="1"/>
    </xf>
    <xf numFmtId="0" fontId="6" fillId="0" borderId="29" xfId="5" applyFont="1" applyFill="1" applyBorder="1" applyAlignment="1">
      <alignment horizontal="center" vertical="center" wrapText="1"/>
    </xf>
    <xf numFmtId="0" fontId="6" fillId="0" borderId="0" xfId="5" applyFont="1" applyFill="1" applyBorder="1" applyAlignment="1">
      <alignment horizontal="right" vertical="center"/>
    </xf>
    <xf numFmtId="0" fontId="0" fillId="0" borderId="1" xfId="5" applyFont="1" applyFill="1" applyBorder="1" applyAlignment="1">
      <alignment horizontal="center" vertical="center" wrapText="1"/>
    </xf>
    <xf numFmtId="0" fontId="44" fillId="0" borderId="28" xfId="5" applyFont="1" applyFill="1" applyBorder="1" applyAlignment="1">
      <alignment horizontal="center" vertical="center" wrapText="1"/>
    </xf>
    <xf numFmtId="0" fontId="44" fillId="0" borderId="29" xfId="5" applyFont="1" applyFill="1" applyBorder="1" applyAlignment="1">
      <alignment horizontal="center" vertical="center" wrapText="1"/>
    </xf>
    <xf numFmtId="0" fontId="6" fillId="40" borderId="0" xfId="5" applyFont="1" applyFill="1" applyBorder="1"/>
    <xf numFmtId="167" fontId="4" fillId="40" borderId="32" xfId="5" applyNumberFormat="1" applyFont="1" applyFill="1" applyBorder="1" applyAlignment="1">
      <alignment horizontal="right"/>
    </xf>
    <xf numFmtId="167" fontId="4" fillId="40" borderId="33" xfId="5" applyNumberFormat="1" applyFont="1" applyFill="1" applyBorder="1" applyAlignment="1">
      <alignment horizontal="center"/>
    </xf>
    <xf numFmtId="167" fontId="6" fillId="40" borderId="33" xfId="5" applyNumberFormat="1" applyFont="1" applyFill="1" applyBorder="1" applyAlignment="1">
      <alignment horizontal="center"/>
    </xf>
    <xf numFmtId="167" fontId="6" fillId="40" borderId="34" xfId="5" applyNumberFormat="1" applyFont="1" applyFill="1" applyBorder="1" applyAlignment="1">
      <alignment horizontal="center"/>
    </xf>
    <xf numFmtId="176" fontId="4" fillId="40" borderId="32" xfId="5" applyNumberFormat="1" applyFont="1" applyFill="1" applyBorder="1" applyAlignment="1">
      <alignment horizontal="center"/>
    </xf>
    <xf numFmtId="176" fontId="4" fillId="40" borderId="33" xfId="5" applyNumberFormat="1" applyFont="1" applyFill="1" applyBorder="1" applyAlignment="1">
      <alignment horizontal="center"/>
    </xf>
    <xf numFmtId="176" fontId="4" fillId="40" borderId="34" xfId="5" applyNumberFormat="1" applyFont="1" applyFill="1" applyBorder="1" applyAlignment="1">
      <alignment horizontal="center"/>
    </xf>
    <xf numFmtId="176" fontId="6" fillId="40" borderId="0" xfId="5" applyNumberFormat="1" applyFont="1" applyFill="1" applyBorder="1" applyAlignment="1">
      <alignment horizontal="center"/>
    </xf>
    <xf numFmtId="176" fontId="4" fillId="40" borderId="32" xfId="5" applyNumberFormat="1" applyFont="1" applyFill="1" applyBorder="1" applyAlignment="1">
      <alignment horizontal="right"/>
    </xf>
    <xf numFmtId="176" fontId="6" fillId="40" borderId="33" xfId="5" applyNumberFormat="1" applyFont="1" applyFill="1" applyBorder="1" applyAlignment="1">
      <alignment horizontal="center"/>
    </xf>
    <xf numFmtId="176" fontId="6" fillId="40" borderId="26" xfId="5" applyNumberFormat="1" applyFont="1" applyFill="1" applyBorder="1" applyAlignment="1">
      <alignment horizontal="center"/>
    </xf>
    <xf numFmtId="176" fontId="6" fillId="40" borderId="32" xfId="5" applyNumberFormat="1" applyFont="1" applyFill="1" applyBorder="1" applyAlignment="1">
      <alignment horizontal="right"/>
    </xf>
    <xf numFmtId="0" fontId="44" fillId="40" borderId="0" xfId="5" applyFont="1" applyFill="1"/>
    <xf numFmtId="167" fontId="6" fillId="40" borderId="22" xfId="5" applyNumberFormat="1" applyFont="1" applyFill="1" applyBorder="1" applyAlignment="1">
      <alignment horizontal="right" vertical="center"/>
    </xf>
    <xf numFmtId="167" fontId="6" fillId="40" borderId="0" xfId="5" applyNumberFormat="1" applyFont="1" applyFill="1" applyBorder="1" applyAlignment="1">
      <alignment horizontal="center" vertical="center"/>
    </xf>
    <xf numFmtId="167" fontId="6" fillId="40" borderId="26" xfId="5" applyNumberFormat="1" applyFont="1" applyFill="1" applyBorder="1" applyAlignment="1">
      <alignment horizontal="center"/>
    </xf>
    <xf numFmtId="176" fontId="4" fillId="40" borderId="22" xfId="5" applyNumberFormat="1" applyFont="1" applyFill="1" applyBorder="1" applyAlignment="1">
      <alignment horizontal="center"/>
    </xf>
    <xf numFmtId="176" fontId="4" fillId="40" borderId="0" xfId="5" applyNumberFormat="1" applyFont="1" applyFill="1" applyBorder="1" applyAlignment="1">
      <alignment horizontal="center"/>
    </xf>
    <xf numFmtId="176" fontId="4" fillId="40" borderId="26" xfId="5" applyNumberFormat="1" applyFont="1" applyFill="1" applyBorder="1" applyAlignment="1">
      <alignment horizontal="center"/>
    </xf>
    <xf numFmtId="176" fontId="6" fillId="40" borderId="22" xfId="5" applyNumberFormat="1" applyFont="1" applyFill="1" applyBorder="1" applyAlignment="1">
      <alignment horizontal="center"/>
    </xf>
    <xf numFmtId="176" fontId="6" fillId="40" borderId="0" xfId="5" applyNumberFormat="1" applyFont="1" applyFill="1" applyAlignment="1">
      <alignment horizontal="center" vertical="center"/>
    </xf>
    <xf numFmtId="176" fontId="6" fillId="40" borderId="0" xfId="5" applyNumberFormat="1" applyFont="1" applyFill="1" applyAlignment="1">
      <alignment horizontal="right"/>
    </xf>
    <xf numFmtId="176" fontId="6" fillId="40" borderId="0" xfId="5" applyNumberFormat="1" applyFont="1" applyFill="1" applyAlignment="1">
      <alignment horizontal="center"/>
    </xf>
    <xf numFmtId="176" fontId="10" fillId="40" borderId="0" xfId="78" applyNumberFormat="1" applyFill="1" applyAlignment="1">
      <alignment horizontal="center" vertical="center"/>
    </xf>
    <xf numFmtId="176" fontId="10" fillId="40" borderId="26" xfId="78" applyNumberFormat="1" applyFill="1" applyBorder="1" applyAlignment="1">
      <alignment horizontal="center" vertical="center"/>
    </xf>
    <xf numFmtId="167" fontId="6" fillId="40" borderId="22" xfId="5" applyNumberFormat="1" applyFont="1" applyFill="1" applyBorder="1" applyAlignment="1">
      <alignment horizontal="right"/>
    </xf>
    <xf numFmtId="167" fontId="6" fillId="40" borderId="0" xfId="5" applyNumberFormat="1" applyFont="1" applyFill="1" applyBorder="1" applyAlignment="1">
      <alignment horizontal="center"/>
    </xf>
    <xf numFmtId="176" fontId="6" fillId="40" borderId="22" xfId="5" applyNumberFormat="1" applyFont="1" applyFill="1" applyBorder="1" applyAlignment="1">
      <alignment horizontal="right"/>
    </xf>
    <xf numFmtId="176" fontId="6" fillId="40" borderId="0" xfId="5" applyNumberFormat="1" applyFont="1" applyFill="1" applyBorder="1" applyAlignment="1">
      <alignment horizontal="right"/>
    </xf>
    <xf numFmtId="167" fontId="4" fillId="40" borderId="22" xfId="5" applyNumberFormat="1" applyFont="1" applyFill="1" applyBorder="1" applyAlignment="1">
      <alignment horizontal="right"/>
    </xf>
    <xf numFmtId="167" fontId="4" fillId="40" borderId="0" xfId="5" applyNumberFormat="1" applyFont="1" applyFill="1" applyBorder="1" applyAlignment="1">
      <alignment horizontal="center"/>
    </xf>
    <xf numFmtId="176" fontId="4" fillId="40" borderId="22" xfId="5" applyNumberFormat="1" applyFont="1" applyFill="1" applyBorder="1" applyAlignment="1">
      <alignment horizontal="right"/>
    </xf>
    <xf numFmtId="176" fontId="4" fillId="40" borderId="0" xfId="78" applyNumberFormat="1" applyFont="1" applyFill="1" applyAlignment="1">
      <alignment horizontal="center" vertical="center"/>
    </xf>
    <xf numFmtId="176" fontId="4" fillId="40" borderId="26" xfId="78" applyNumberFormat="1" applyFont="1" applyFill="1" applyBorder="1" applyAlignment="1">
      <alignment horizontal="center" vertical="center"/>
    </xf>
    <xf numFmtId="0" fontId="6" fillId="40" borderId="26" xfId="5" applyNumberFormat="1" applyFont="1" applyFill="1" applyBorder="1" applyAlignment="1">
      <alignment horizontal="center"/>
    </xf>
    <xf numFmtId="0" fontId="6" fillId="40" borderId="28" xfId="5" applyFont="1" applyFill="1" applyBorder="1"/>
    <xf numFmtId="167" fontId="4" fillId="40" borderId="27" xfId="5" applyNumberFormat="1" applyFont="1" applyFill="1" applyBorder="1" applyAlignment="1">
      <alignment horizontal="right"/>
    </xf>
    <xf numFmtId="167" fontId="4" fillId="40" borderId="28" xfId="5" applyNumberFormat="1" applyFont="1" applyFill="1" applyBorder="1" applyAlignment="1">
      <alignment horizontal="center"/>
    </xf>
    <xf numFmtId="167" fontId="6" fillId="40" borderId="28" xfId="5" applyNumberFormat="1" applyFont="1" applyFill="1" applyBorder="1" applyAlignment="1">
      <alignment horizontal="center"/>
    </xf>
    <xf numFmtId="167" fontId="6" fillId="40" borderId="29" xfId="5" applyNumberFormat="1" applyFont="1" applyFill="1" applyBorder="1" applyAlignment="1">
      <alignment horizontal="center"/>
    </xf>
    <xf numFmtId="176" fontId="4" fillId="40" borderId="28" xfId="5" applyNumberFormat="1" applyFont="1" applyFill="1" applyBorder="1" applyAlignment="1">
      <alignment horizontal="center"/>
    </xf>
    <xf numFmtId="176" fontId="6" fillId="40" borderId="28" xfId="5" applyNumberFormat="1" applyFont="1" applyFill="1" applyBorder="1" applyAlignment="1">
      <alignment horizontal="center"/>
    </xf>
    <xf numFmtId="176" fontId="6" fillId="40" borderId="29" xfId="5" applyNumberFormat="1" applyFont="1" applyFill="1" applyBorder="1" applyAlignment="1">
      <alignment horizontal="center"/>
    </xf>
    <xf numFmtId="176" fontId="6" fillId="40" borderId="27" xfId="5" applyNumberFormat="1" applyFont="1" applyFill="1" applyBorder="1" applyAlignment="1">
      <alignment horizontal="right"/>
    </xf>
    <xf numFmtId="0" fontId="10" fillId="0" borderId="0" xfId="78" applyAlignment="1">
      <alignment wrapText="1"/>
    </xf>
    <xf numFmtId="0" fontId="54" fillId="0" borderId="0" xfId="134" applyAlignment="1">
      <alignment wrapText="1"/>
    </xf>
    <xf numFmtId="0" fontId="54" fillId="0" borderId="0" xfId="134" applyAlignment="1">
      <alignment horizontal="right" wrapText="1"/>
    </xf>
    <xf numFmtId="0" fontId="0" fillId="0" borderId="0" xfId="0" applyFill="1" applyBorder="1" applyAlignment="1">
      <alignment horizontal="center"/>
    </xf>
    <xf numFmtId="0" fontId="49" fillId="0" borderId="0" xfId="0" applyFont="1" applyFill="1" applyBorder="1" applyAlignment="1">
      <alignment horizontal="center"/>
    </xf>
    <xf numFmtId="167" fontId="0" fillId="0" borderId="11" xfId="0" applyNumberFormat="1" applyFill="1" applyBorder="1"/>
    <xf numFmtId="2" fontId="0" fillId="0" borderId="18" xfId="0" applyNumberFormat="1" applyFill="1" applyBorder="1"/>
    <xf numFmtId="167" fontId="0" fillId="0" borderId="20" xfId="0" applyNumberFormat="1" applyFill="1" applyBorder="1"/>
    <xf numFmtId="0" fontId="0" fillId="0" borderId="20" xfId="0" applyFill="1" applyBorder="1"/>
    <xf numFmtId="0" fontId="44" fillId="0" borderId="17" xfId="0" applyFont="1" applyFill="1" applyBorder="1"/>
    <xf numFmtId="2" fontId="0" fillId="0" borderId="14" xfId="0" applyNumberFormat="1" applyFill="1" applyBorder="1"/>
    <xf numFmtId="2" fontId="0" fillId="0" borderId="15" xfId="0" applyNumberFormat="1" applyFill="1" applyBorder="1"/>
    <xf numFmtId="2" fontId="0" fillId="0" borderId="16" xfId="0" applyNumberFormat="1" applyFill="1" applyBorder="1"/>
    <xf numFmtId="0" fontId="0" fillId="0" borderId="0" xfId="0" applyAlignment="1">
      <alignment horizontal="center"/>
    </xf>
    <xf numFmtId="0" fontId="0" fillId="0" borderId="1" xfId="0" applyBorder="1" applyAlignment="1">
      <alignment horizontal="center"/>
    </xf>
    <xf numFmtId="0" fontId="49" fillId="41" borderId="0" xfId="0" applyFont="1" applyFill="1"/>
    <xf numFmtId="0" fontId="48" fillId="41" borderId="0" xfId="0" applyFont="1" applyFill="1"/>
    <xf numFmtId="0" fontId="48" fillId="42" borderId="0" xfId="0" applyFont="1" applyFill="1"/>
    <xf numFmtId="0" fontId="48" fillId="43" borderId="0" xfId="0" applyFont="1" applyFill="1"/>
    <xf numFmtId="0" fontId="49" fillId="43" borderId="0" xfId="0" applyFont="1" applyFill="1"/>
    <xf numFmtId="0" fontId="1" fillId="0" borderId="0" xfId="0" applyFont="1" applyFill="1"/>
    <xf numFmtId="0" fontId="0" fillId="0" borderId="0" xfId="0" applyFill="1" applyAlignment="1"/>
    <xf numFmtId="0" fontId="4" fillId="0" borderId="0" xfId="0" applyFont="1" applyBorder="1"/>
    <xf numFmtId="0" fontId="4" fillId="0" borderId="0" xfId="0" applyFont="1" applyBorder="1" applyAlignment="1">
      <alignment horizontal="center"/>
    </xf>
    <xf numFmtId="0" fontId="61" fillId="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Alignment="1">
      <alignment horizontal="right"/>
    </xf>
    <xf numFmtId="0" fontId="4" fillId="0" borderId="33" xfId="0" applyFont="1" applyBorder="1" applyAlignment="1">
      <alignment horizontal="right"/>
    </xf>
    <xf numFmtId="0" fontId="4" fillId="0" borderId="28" xfId="0" applyFont="1" applyBorder="1" applyAlignment="1">
      <alignment horizontal="right"/>
    </xf>
    <xf numFmtId="0" fontId="47" fillId="0" borderId="0" xfId="0" applyFont="1" applyFill="1"/>
    <xf numFmtId="0" fontId="54" fillId="0" borderId="0" xfId="134" applyFill="1"/>
    <xf numFmtId="0" fontId="44" fillId="0" borderId="0" xfId="5" applyFont="1" applyFill="1" applyBorder="1"/>
    <xf numFmtId="0" fontId="6" fillId="0" borderId="0" xfId="5" applyFont="1" applyFill="1"/>
    <xf numFmtId="0" fontId="6" fillId="0" borderId="0" xfId="78" applyFont="1" applyFill="1"/>
    <xf numFmtId="0" fontId="54" fillId="36" borderId="0" xfId="134" applyFill="1" applyAlignment="1" applyProtection="1">
      <alignment horizontal="left"/>
    </xf>
    <xf numFmtId="0" fontId="54" fillId="36" borderId="0" xfId="134" applyFill="1" applyAlignment="1" applyProtection="1">
      <alignment horizontal="right"/>
    </xf>
    <xf numFmtId="0" fontId="59" fillId="0" borderId="0" xfId="134" applyFont="1" applyFill="1" applyAlignment="1" applyProtection="1">
      <alignment horizontal="left"/>
    </xf>
    <xf numFmtId="0" fontId="54" fillId="0" borderId="0" xfId="134" applyFont="1" applyFill="1" applyAlignment="1" applyProtection="1">
      <alignment horizontal="left"/>
    </xf>
    <xf numFmtId="0" fontId="10" fillId="0" borderId="0" xfId="78"/>
    <xf numFmtId="0" fontId="60" fillId="37" borderId="0" xfId="78" applyFont="1" applyFill="1" applyAlignment="1">
      <alignment horizontal="left" wrapText="1"/>
    </xf>
    <xf numFmtId="0" fontId="60" fillId="37" borderId="0" xfId="78" applyFont="1" applyFill="1" applyAlignment="1">
      <alignment horizontal="right" wrapText="1"/>
    </xf>
    <xf numFmtId="0" fontId="6" fillId="0" borderId="0" xfId="5" applyFont="1" applyFill="1" applyBorder="1" applyAlignment="1">
      <alignment horizontal="left" vertical="top" wrapText="1"/>
    </xf>
    <xf numFmtId="0" fontId="1" fillId="0" borderId="0" xfId="0" applyFont="1" applyAlignment="1">
      <alignment horizontal="center"/>
    </xf>
    <xf numFmtId="0" fontId="0" fillId="0" borderId="0" xfId="0" applyAlignment="1">
      <alignment horizontal="center"/>
    </xf>
    <xf numFmtId="0" fontId="1" fillId="0" borderId="0" xfId="0" applyFont="1" applyFill="1" applyAlignment="1">
      <alignment horizontal="center"/>
    </xf>
    <xf numFmtId="0" fontId="0" fillId="0" borderId="30" xfId="0" applyFill="1" applyBorder="1" applyAlignment="1">
      <alignment horizontal="center"/>
    </xf>
    <xf numFmtId="0" fontId="0" fillId="0" borderId="1" xfId="0" applyFill="1" applyBorder="1" applyAlignment="1">
      <alignment horizontal="center"/>
    </xf>
    <xf numFmtId="0" fontId="0" fillId="0" borderId="31" xfId="0" applyFill="1" applyBorder="1" applyAlignment="1">
      <alignment horizontal="center"/>
    </xf>
    <xf numFmtId="0" fontId="0" fillId="0" borderId="0" xfId="0" applyAlignment="1">
      <alignment horizontal="center" vertical="center"/>
    </xf>
    <xf numFmtId="0" fontId="0" fillId="0" borderId="0" xfId="0" applyAlignment="1">
      <alignment horizontal="center" wrapText="1"/>
    </xf>
    <xf numFmtId="0" fontId="0" fillId="0" borderId="30" xfId="0" applyBorder="1" applyAlignment="1">
      <alignment horizontal="center"/>
    </xf>
    <xf numFmtId="0" fontId="0" fillId="0" borderId="1" xfId="0" applyBorder="1" applyAlignment="1">
      <alignment horizontal="center"/>
    </xf>
    <xf numFmtId="0" fontId="0" fillId="0" borderId="31" xfId="0" applyBorder="1" applyAlignment="1">
      <alignment horizontal="center"/>
    </xf>
    <xf numFmtId="0" fontId="0" fillId="0" borderId="0" xfId="0" applyFill="1" applyAlignment="1">
      <alignment horizontal="center"/>
    </xf>
    <xf numFmtId="0" fontId="2" fillId="0" borderId="0" xfId="0" applyFont="1" applyAlignment="1">
      <alignment horizontal="left" vertical="top" wrapText="1"/>
    </xf>
    <xf numFmtId="0" fontId="50" fillId="0" borderId="0" xfId="5" applyFont="1" applyFill="1" applyAlignment="1">
      <alignment horizontal="center" vertical="center" wrapText="1"/>
    </xf>
    <xf numFmtId="0" fontId="51" fillId="0" borderId="0" xfId="5" applyFont="1" applyFill="1" applyBorder="1" applyAlignment="1">
      <alignment horizontal="center"/>
    </xf>
    <xf numFmtId="0" fontId="1" fillId="0" borderId="24" xfId="5" applyFont="1" applyFill="1" applyBorder="1" applyAlignment="1">
      <alignment horizontal="center" vertical="center" wrapText="1"/>
    </xf>
    <xf numFmtId="0" fontId="1" fillId="0" borderId="25" xfId="5" applyFont="1" applyFill="1" applyBorder="1" applyAlignment="1">
      <alignment horizontal="center" vertical="center" wrapText="1"/>
    </xf>
    <xf numFmtId="0" fontId="1" fillId="0" borderId="23" xfId="5" applyFont="1" applyFill="1" applyBorder="1" applyAlignment="1">
      <alignment horizontal="center" vertical="center" wrapText="1"/>
    </xf>
    <xf numFmtId="0" fontId="1" fillId="0" borderId="22" xfId="5" applyFont="1" applyFill="1" applyBorder="1" applyAlignment="1">
      <alignment horizontal="center" vertical="center" wrapText="1"/>
    </xf>
    <xf numFmtId="0" fontId="1" fillId="0" borderId="0" xfId="5" applyFont="1" applyFill="1" applyBorder="1" applyAlignment="1">
      <alignment horizontal="center" vertical="center" wrapText="1"/>
    </xf>
    <xf numFmtId="0" fontId="1" fillId="0" borderId="26" xfId="5" applyFont="1" applyFill="1" applyBorder="1" applyAlignment="1">
      <alignment horizontal="center" vertical="center" wrapText="1"/>
    </xf>
    <xf numFmtId="0" fontId="1" fillId="0" borderId="27" xfId="5" applyFont="1" applyFill="1" applyBorder="1" applyAlignment="1">
      <alignment horizontal="center" vertical="center" wrapText="1"/>
    </xf>
    <xf numFmtId="0" fontId="1" fillId="0" borderId="28" xfId="5" applyFont="1" applyFill="1" applyBorder="1" applyAlignment="1">
      <alignment horizontal="center" vertical="center" wrapText="1"/>
    </xf>
    <xf numFmtId="0" fontId="1" fillId="0" borderId="29" xfId="5" applyFont="1" applyFill="1" applyBorder="1" applyAlignment="1">
      <alignment horizontal="center" vertical="center" wrapText="1"/>
    </xf>
    <xf numFmtId="0" fontId="6" fillId="0" borderId="30"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31" xfId="5" applyFont="1" applyFill="1" applyBorder="1" applyAlignment="1">
      <alignment horizontal="center" vertical="center" wrapText="1"/>
    </xf>
    <xf numFmtId="0" fontId="6" fillId="0" borderId="28" xfId="5" applyFont="1" applyFill="1" applyBorder="1" applyAlignment="1">
      <alignment horizontal="center" vertical="center" wrapText="1"/>
    </xf>
    <xf numFmtId="0" fontId="6" fillId="0" borderId="29" xfId="5" applyFont="1" applyFill="1" applyBorder="1" applyAlignment="1">
      <alignment horizontal="center" vertical="center" wrapText="1"/>
    </xf>
    <xf numFmtId="0" fontId="0" fillId="0" borderId="27" xfId="5" applyFont="1" applyFill="1" applyBorder="1" applyAlignment="1">
      <alignment horizontal="center" vertical="center"/>
    </xf>
    <xf numFmtId="0" fontId="6" fillId="0" borderId="28" xfId="5" applyFont="1" applyFill="1" applyBorder="1" applyAlignment="1">
      <alignment horizontal="center" vertical="center"/>
    </xf>
    <xf numFmtId="0" fontId="6" fillId="0" borderId="29" xfId="5" applyFont="1" applyFill="1" applyBorder="1" applyAlignment="1">
      <alignment horizontal="center" vertical="center"/>
    </xf>
    <xf numFmtId="0" fontId="6" fillId="0" borderId="33" xfId="5" applyFont="1" applyFill="1" applyBorder="1" applyAlignment="1">
      <alignment horizontal="left" vertical="top" wrapText="1"/>
    </xf>
    <xf numFmtId="0" fontId="0" fillId="0" borderId="0" xfId="5" applyFont="1" applyFill="1" applyBorder="1" applyAlignment="1">
      <alignment horizontal="left" vertical="top" wrapText="1"/>
    </xf>
    <xf numFmtId="0" fontId="6" fillId="0" borderId="28" xfId="5" applyFont="1" applyBorder="1" applyAlignment="1">
      <alignment horizontal="left" wrapText="1"/>
    </xf>
    <xf numFmtId="0" fontId="6" fillId="0" borderId="28" xfId="5" applyFont="1" applyFill="1" applyBorder="1" applyAlignment="1">
      <alignment horizontal="left" wrapText="1"/>
    </xf>
    <xf numFmtId="0" fontId="45" fillId="0" borderId="33" xfId="5" applyFont="1" applyFill="1" applyBorder="1" applyAlignment="1">
      <alignment horizontal="left" vertical="top" wrapText="1"/>
    </xf>
    <xf numFmtId="0" fontId="45" fillId="0" borderId="0" xfId="5" applyFont="1" applyFill="1" applyBorder="1" applyAlignment="1">
      <alignment horizontal="left" vertical="top" wrapText="1"/>
    </xf>
    <xf numFmtId="0" fontId="63" fillId="0" borderId="14" xfId="5" applyFont="1" applyFill="1" applyBorder="1" applyAlignment="1">
      <alignment horizontal="center" vertical="center" wrapText="1"/>
    </xf>
    <xf numFmtId="0" fontId="63" fillId="0" borderId="15" xfId="5" applyFont="1" applyFill="1" applyBorder="1" applyAlignment="1">
      <alignment horizontal="center" vertical="center" wrapText="1"/>
    </xf>
    <xf numFmtId="0" fontId="63" fillId="0" borderId="16" xfId="5" applyFont="1" applyFill="1" applyBorder="1" applyAlignment="1">
      <alignment horizontal="center" vertical="center" wrapText="1"/>
    </xf>
    <xf numFmtId="0" fontId="63" fillId="0" borderId="17" xfId="5" applyFont="1" applyFill="1" applyBorder="1" applyAlignment="1">
      <alignment horizontal="center" vertical="center" wrapText="1"/>
    </xf>
    <xf numFmtId="0" fontId="63" fillId="0" borderId="0" xfId="5" applyFont="1" applyFill="1" applyBorder="1" applyAlignment="1">
      <alignment horizontal="center" vertical="center" wrapText="1"/>
    </xf>
    <xf numFmtId="0" fontId="63" fillId="0" borderId="11" xfId="5" applyFont="1" applyFill="1" applyBorder="1" applyAlignment="1">
      <alignment horizontal="center" vertical="center" wrapText="1"/>
    </xf>
    <xf numFmtId="0" fontId="45" fillId="0" borderId="0" xfId="0" applyFont="1"/>
  </cellXfs>
  <cellStyles count="135">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ANCLAS,REZONES Y SUS PARTES,DE FUNDICION,DE HIERRO O DE ACERO" xfId="31"/>
    <cellStyle name="Bad 2" xfId="32"/>
    <cellStyle name="caché" xfId="33"/>
    <cellStyle name="Calculation 2" xfId="34"/>
    <cellStyle name="Check Cell 2" xfId="35"/>
    <cellStyle name="Comma 2" xfId="36"/>
    <cellStyle name="Comma(0)" xfId="37"/>
    <cellStyle name="comma(1)" xfId="38"/>
    <cellStyle name="Comma(3)" xfId="39"/>
    <cellStyle name="Comma[0]" xfId="40"/>
    <cellStyle name="Comma[1]" xfId="41"/>
    <cellStyle name="Comma[2]__" xfId="42"/>
    <cellStyle name="Comma[3]" xfId="43"/>
    <cellStyle name="Comma0" xfId="44"/>
    <cellStyle name="Currency0" xfId="45"/>
    <cellStyle name="Date" xfId="46"/>
    <cellStyle name="Dezimal_03-09-03" xfId="47"/>
    <cellStyle name="Explanatory Text 2" xfId="48"/>
    <cellStyle name="Fixed" xfId="49"/>
    <cellStyle name="Good 2" xfId="50"/>
    <cellStyle name="Grey" xfId="51"/>
    <cellStyle name="Header1" xfId="52"/>
    <cellStyle name="Header2" xfId="53"/>
    <cellStyle name="Heading 1 2" xfId="54"/>
    <cellStyle name="Heading 2 2" xfId="55"/>
    <cellStyle name="Heading 3 2" xfId="56"/>
    <cellStyle name="Heading 4 2" xfId="57"/>
    <cellStyle name="Hyperlink" xfId="134" builtinId="8"/>
    <cellStyle name="Hyperlink 2" xfId="58"/>
    <cellStyle name="Input [yellow]" xfId="59"/>
    <cellStyle name="Input 2" xfId="60"/>
    <cellStyle name="Input 3" xfId="61"/>
    <cellStyle name="Linked Cell 2" xfId="62"/>
    <cellStyle name="Milliers [0]_SECTV-41" xfId="63"/>
    <cellStyle name="Milliers_SECTV-41" xfId="64"/>
    <cellStyle name="Monétaire [0]_SECTV-41" xfId="65"/>
    <cellStyle name="Monétaire_SECTV-41" xfId="66"/>
    <cellStyle name="Neutral 2" xfId="67"/>
    <cellStyle name="Normal" xfId="0" builtinId="0"/>
    <cellStyle name="Normal - Style1" xfId="68"/>
    <cellStyle name="Normal 10" xfId="69"/>
    <cellStyle name="Normal 11" xfId="70"/>
    <cellStyle name="Normal 12" xfId="71"/>
    <cellStyle name="Normal 13" xfId="72"/>
    <cellStyle name="Normal 14" xfId="73"/>
    <cellStyle name="Normal 15" xfId="74"/>
    <cellStyle name="Normal 16" xfId="75"/>
    <cellStyle name="Normal 16 2" xfId="127"/>
    <cellStyle name="Normal 17" xfId="2"/>
    <cellStyle name="Normal 18" xfId="76"/>
    <cellStyle name="Normal 19" xfId="77"/>
    <cellStyle name="Normal 2" xfId="1"/>
    <cellStyle name="Normal 2 2" xfId="3"/>
    <cellStyle name="Normal 2 2 2" xfId="78"/>
    <cellStyle name="Normal 2 3" xfId="5"/>
    <cellStyle name="Normal 2 4" xfId="79"/>
    <cellStyle name="Normal 2 5" xfId="80"/>
    <cellStyle name="Normal 2 5 2" xfId="128"/>
    <cellStyle name="Normal 2 6" xfId="133"/>
    <cellStyle name="Normal 20" xfId="81"/>
    <cellStyle name="Normal 21" xfId="82"/>
    <cellStyle name="Normal 21 2" xfId="129"/>
    <cellStyle name="Normal 22" xfId="83"/>
    <cellStyle name="Normal 22 2" xfId="130"/>
    <cellStyle name="Normal 23" xfId="123"/>
    <cellStyle name="Normal 23 2" xfId="125"/>
    <cellStyle name="Normal 3" xfId="6"/>
    <cellStyle name="Normal 3 2" xfId="84"/>
    <cellStyle name="Normal 3 3" xfId="85"/>
    <cellStyle name="Normal 3 4" xfId="86"/>
    <cellStyle name="Normal 4" xfId="87"/>
    <cellStyle name="Normal 5" xfId="88"/>
    <cellStyle name="Normal 5 2" xfId="89"/>
    <cellStyle name="Normal 6" xfId="90"/>
    <cellStyle name="Normal 7" xfId="91"/>
    <cellStyle name="Normal 7 2" xfId="92"/>
    <cellStyle name="Normal 8" xfId="93"/>
    <cellStyle name="Normal 9" xfId="94"/>
    <cellStyle name="Normal-blank" xfId="95"/>
    <cellStyle name="Normal-bottom" xfId="96"/>
    <cellStyle name="Normal-center" xfId="97"/>
    <cellStyle name="Normal-droit" xfId="98"/>
    <cellStyle name="Normal-droite" xfId="99"/>
    <cellStyle name="Normale_AUS" xfId="100"/>
    <cellStyle name="normální_Nove vystupy_DOPOCTENE" xfId="101"/>
    <cellStyle name="Normal-top" xfId="102"/>
    <cellStyle name="Note 2" xfId="103"/>
    <cellStyle name="Output 2" xfId="104"/>
    <cellStyle name="Percent" xfId="122" builtinId="5"/>
    <cellStyle name="Percent [2]" xfId="105"/>
    <cellStyle name="Percent 2" xfId="4"/>
    <cellStyle name="Percent 2 2" xfId="106"/>
    <cellStyle name="Percent 2 3" xfId="107"/>
    <cellStyle name="Percent 3" xfId="108"/>
    <cellStyle name="Percent 3 2" xfId="109"/>
    <cellStyle name="Percent 3 3" xfId="110"/>
    <cellStyle name="Percent 3 3 2" xfId="131"/>
    <cellStyle name="Percent 4" xfId="111"/>
    <cellStyle name="Percent 5" xfId="112"/>
    <cellStyle name="Percent 6" xfId="113"/>
    <cellStyle name="Percent 6 2" xfId="132"/>
    <cellStyle name="Percent 7" xfId="114"/>
    <cellStyle name="Percent 8" xfId="124"/>
    <cellStyle name="Percent 8 2" xfId="126"/>
    <cellStyle name="Snorm" xfId="115"/>
    <cellStyle name="socxn" xfId="116"/>
    <cellStyle name="TEXT" xfId="117"/>
    <cellStyle name="Total 2" xfId="118"/>
    <cellStyle name="Warning Text 2" xfId="119"/>
    <cellStyle name="Wrapped" xfId="120"/>
    <cellStyle name="標準_SOCX_JPN97" xfId="121"/>
  </cellStyles>
  <dxfs count="0"/>
  <tableStyles count="0" defaultTableStyle="TableStyleMedium2" defaultPivotStyle="PivotStyleLight16"/>
  <colors>
    <mruColors>
      <color rgb="FF4F81BD"/>
      <color rgb="FFFF6600"/>
      <color rgb="FFFF7A00"/>
      <color rgb="FFF27920"/>
      <color rgb="FFDCE6F2"/>
      <color rgb="FFBEBEBE"/>
      <color rgb="FFF2F2F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873875084382421E-2"/>
          <c:y val="0.11318243506201914"/>
          <c:w val="0.90763377456184946"/>
          <c:h val="0.60642128442320042"/>
        </c:manualLayout>
      </c:layout>
      <c:barChart>
        <c:barDir val="col"/>
        <c:grouping val="clustered"/>
        <c:varyColors val="0"/>
        <c:ser>
          <c:idx val="2"/>
          <c:order val="0"/>
          <c:tx>
            <c:strRef>
              <c:f>Figure1!$S$4</c:f>
              <c:strCache>
                <c:ptCount val="1"/>
                <c:pt idx="0">
                  <c:v>2014 or latest year (↗)</c:v>
                </c:pt>
              </c:strCache>
            </c:strRef>
          </c:tx>
          <c:spPr>
            <a:solidFill>
              <a:srgbClr val="4F81BD"/>
            </a:solidFill>
            <a:ln>
              <a:noFill/>
            </a:ln>
          </c:spPr>
          <c:invertIfNegative val="0"/>
          <c:cat>
            <c:strRef>
              <c:f>Figure1!$N$6:$N$42</c:f>
              <c:strCache>
                <c:ptCount val="37"/>
                <c:pt idx="0">
                  <c:v>Iceland</c:v>
                </c:pt>
                <c:pt idx="1">
                  <c:v>Norway</c:v>
                </c:pt>
                <c:pt idx="2">
                  <c:v>Denmark</c:v>
                </c:pt>
                <c:pt idx="3">
                  <c:v>Slovenia</c:v>
                </c:pt>
                <c:pt idx="4">
                  <c:v>Finland</c:v>
                </c:pt>
                <c:pt idx="5">
                  <c:v>Czech Republic</c:v>
                </c:pt>
                <c:pt idx="6">
                  <c:v>Belgium</c:v>
                </c:pt>
                <c:pt idx="7">
                  <c:v>Slovak Republic</c:v>
                </c:pt>
                <c:pt idx="8">
                  <c:v>Austria</c:v>
                </c:pt>
                <c:pt idx="9">
                  <c:v>Sweden</c:v>
                </c:pt>
                <c:pt idx="10">
                  <c:v>Luxembourg</c:v>
                </c:pt>
                <c:pt idx="11">
                  <c:v>Netherlands</c:v>
                </c:pt>
                <c:pt idx="12">
                  <c:v>Hungary</c:v>
                </c:pt>
                <c:pt idx="13">
                  <c:v>Germany</c:v>
                </c:pt>
                <c:pt idx="14">
                  <c:v>France</c:v>
                </c:pt>
                <c:pt idx="15">
                  <c:v>Switzerland</c:v>
                </c:pt>
                <c:pt idx="16">
                  <c:v>Poland</c:v>
                </c:pt>
                <c:pt idx="17">
                  <c:v>Korea</c:v>
                </c:pt>
                <c:pt idx="18">
                  <c:v>Ireland</c:v>
                </c:pt>
                <c:pt idx="19">
                  <c:v>Canada</c:v>
                </c:pt>
                <c:pt idx="20">
                  <c:v>Italy</c:v>
                </c:pt>
                <c:pt idx="21">
                  <c:v>Japan</c:v>
                </c:pt>
                <c:pt idx="22">
                  <c:v>New Zealand</c:v>
                </c:pt>
                <c:pt idx="23">
                  <c:v>Australia</c:v>
                </c:pt>
                <c:pt idx="24">
                  <c:v>Portugal</c:v>
                </c:pt>
                <c:pt idx="25">
                  <c:v>Greece</c:v>
                </c:pt>
                <c:pt idx="26">
                  <c:v>Spain</c:v>
                </c:pt>
                <c:pt idx="27">
                  <c:v>Latvia</c:v>
                </c:pt>
                <c:pt idx="28">
                  <c:v>United Kingdom</c:v>
                </c:pt>
                <c:pt idx="29">
                  <c:v>Estonia</c:v>
                </c:pt>
                <c:pt idx="30">
                  <c:v>Israel</c:v>
                </c:pt>
                <c:pt idx="31">
                  <c:v>Turkey</c:v>
                </c:pt>
                <c:pt idx="32">
                  <c:v>United States</c:v>
                </c:pt>
                <c:pt idx="33">
                  <c:v>Mexico</c:v>
                </c:pt>
                <c:pt idx="34">
                  <c:v>Chile</c:v>
                </c:pt>
                <c:pt idx="36">
                  <c:v>OECD</c:v>
                </c:pt>
              </c:strCache>
            </c:strRef>
          </c:cat>
          <c:val>
            <c:numRef>
              <c:f>Figure1!$S$6:$S$42</c:f>
              <c:numCache>
                <c:formatCode># ##0.000</c:formatCode>
                <c:ptCount val="37"/>
                <c:pt idx="0">
                  <c:v>0.24373067011584901</c:v>
                </c:pt>
                <c:pt idx="1">
                  <c:v>0.252</c:v>
                </c:pt>
                <c:pt idx="2">
                  <c:v>0.25390000000000001</c:v>
                </c:pt>
                <c:pt idx="3">
                  <c:v>0.25547045303978599</c:v>
                </c:pt>
                <c:pt idx="4">
                  <c:v>0.25735000000000002</c:v>
                </c:pt>
                <c:pt idx="5">
                  <c:v>0.26168997266888699</c:v>
                </c:pt>
                <c:pt idx="6">
                  <c:v>0.267519968602772</c:v>
                </c:pt>
                <c:pt idx="7">
                  <c:v>0.26913596940029699</c:v>
                </c:pt>
                <c:pt idx="8">
                  <c:v>0.27962776364409803</c:v>
                </c:pt>
                <c:pt idx="9">
                  <c:v>0.280804</c:v>
                </c:pt>
                <c:pt idx="10">
                  <c:v>0.28145762605912999</c:v>
                </c:pt>
                <c:pt idx="11">
                  <c:v>0.28299999999999997</c:v>
                </c:pt>
                <c:pt idx="12">
                  <c:v>0.28766999999999998</c:v>
                </c:pt>
                <c:pt idx="13">
                  <c:v>0.29215000000000002</c:v>
                </c:pt>
                <c:pt idx="14">
                  <c:v>0.29399999999999998</c:v>
                </c:pt>
                <c:pt idx="15">
                  <c:v>0.29540265300000002</c:v>
                </c:pt>
                <c:pt idx="16">
                  <c:v>0.29972685178437902</c:v>
                </c:pt>
                <c:pt idx="17">
                  <c:v>0.30237568360179573</c:v>
                </c:pt>
                <c:pt idx="18">
                  <c:v>0.309000021201079</c:v>
                </c:pt>
                <c:pt idx="19">
                  <c:v>0.32183785149999999</c:v>
                </c:pt>
                <c:pt idx="20">
                  <c:v>0.32548334070071</c:v>
                </c:pt>
                <c:pt idx="21">
                  <c:v>0.33</c:v>
                </c:pt>
                <c:pt idx="22">
                  <c:v>0.33300000000000002</c:v>
                </c:pt>
                <c:pt idx="23">
                  <c:v>0.33700000000000002</c:v>
                </c:pt>
                <c:pt idx="24">
                  <c:v>0.341563889554162</c:v>
                </c:pt>
                <c:pt idx="25">
                  <c:v>0.34321150274249301</c:v>
                </c:pt>
                <c:pt idx="26">
                  <c:v>0.34594159758030701</c:v>
                </c:pt>
                <c:pt idx="27">
                  <c:v>0.35178947990237802</c:v>
                </c:pt>
                <c:pt idx="28">
                  <c:v>0.35799999999999998</c:v>
                </c:pt>
                <c:pt idx="29">
                  <c:v>0.36103889519258398</c:v>
                </c:pt>
                <c:pt idx="30">
                  <c:v>0.36449999999999999</c:v>
                </c:pt>
                <c:pt idx="31">
                  <c:v>0.39300000000000002</c:v>
                </c:pt>
                <c:pt idx="32">
                  <c:v>0.39381632</c:v>
                </c:pt>
                <c:pt idx="33">
                  <c:v>0.45933879999999999</c:v>
                </c:pt>
                <c:pt idx="34">
                  <c:v>0.46500000000000002</c:v>
                </c:pt>
                <c:pt idx="36">
                  <c:v>0.3175038428614913</c:v>
                </c:pt>
              </c:numCache>
            </c:numRef>
          </c:val>
        </c:ser>
        <c:dLbls>
          <c:showLegendKey val="0"/>
          <c:showVal val="0"/>
          <c:showCatName val="0"/>
          <c:showSerName val="0"/>
          <c:showPercent val="0"/>
          <c:showBubbleSize val="0"/>
        </c:dLbls>
        <c:gapWidth val="80"/>
        <c:overlap val="100"/>
        <c:axId val="380918784"/>
        <c:axId val="384416000"/>
      </c:barChart>
      <c:lineChart>
        <c:grouping val="standard"/>
        <c:varyColors val="0"/>
        <c:ser>
          <c:idx val="0"/>
          <c:order val="1"/>
          <c:tx>
            <c:strRef>
              <c:f>Figure1!$Q$4</c:f>
              <c:strCache>
                <c:ptCount val="1"/>
                <c:pt idx="0">
                  <c:v>2010</c:v>
                </c:pt>
              </c:strCache>
            </c:strRef>
          </c:tx>
          <c:spPr>
            <a:ln>
              <a:noFill/>
            </a:ln>
          </c:spPr>
          <c:marker>
            <c:symbol val="diamond"/>
            <c:size val="5"/>
            <c:spPr>
              <a:solidFill>
                <a:schemeClr val="accent1">
                  <a:lumMod val="20000"/>
                  <a:lumOff val="80000"/>
                </a:schemeClr>
              </a:solidFill>
              <a:ln w="12700">
                <a:solidFill>
                  <a:srgbClr val="FF6600"/>
                </a:solidFill>
              </a:ln>
            </c:spPr>
          </c:marker>
          <c:val>
            <c:numRef>
              <c:f>Figure1!$Q$6:$Q$42</c:f>
              <c:numCache>
                <c:formatCode># ##0.000</c:formatCode>
                <c:ptCount val="37"/>
                <c:pt idx="0">
                  <c:v>0.25334780000000001</c:v>
                </c:pt>
                <c:pt idx="1">
                  <c:v>0.24858</c:v>
                </c:pt>
                <c:pt idx="2">
                  <c:v>0.24990519999999999</c:v>
                </c:pt>
                <c:pt idx="3">
                  <c:v>0.245666</c:v>
                </c:pt>
                <c:pt idx="4">
                  <c:v>0.26379930000000001</c:v>
                </c:pt>
                <c:pt idx="5">
                  <c:v>0.26201530000000001</c:v>
                </c:pt>
                <c:pt idx="6">
                  <c:v>0.27005030000000002</c:v>
                </c:pt>
                <c:pt idx="7">
                  <c:v>0.26348519999999997</c:v>
                </c:pt>
                <c:pt idx="8">
                  <c:v>0.28000249999999999</c:v>
                </c:pt>
                <c:pt idx="9">
                  <c:v>0.26905600000000002</c:v>
                </c:pt>
                <c:pt idx="10">
                  <c:v>0.27213789999999999</c:v>
                </c:pt>
                <c:pt idx="11">
                  <c:v>0.28299999999999997</c:v>
                </c:pt>
                <c:pt idx="12">
                  <c:v>0.27701543555189861</c:v>
                </c:pt>
                <c:pt idx="13">
                  <c:v>0.2831555</c:v>
                </c:pt>
                <c:pt idx="14">
                  <c:v>0.30498039999999998</c:v>
                </c:pt>
                <c:pt idx="16">
                  <c:v>0.30611840000000001</c:v>
                </c:pt>
                <c:pt idx="17">
                  <c:v>0.31</c:v>
                </c:pt>
                <c:pt idx="18">
                  <c:v>0.29969010000000001</c:v>
                </c:pt>
                <c:pt idx="19">
                  <c:v>0.31617430000000002</c:v>
                </c:pt>
                <c:pt idx="20">
                  <c:v>0.32286379999999998</c:v>
                </c:pt>
                <c:pt idx="21">
                  <c:v>0.33382241908865856</c:v>
                </c:pt>
                <c:pt idx="22">
                  <c:v>0.32350000000000001</c:v>
                </c:pt>
                <c:pt idx="23">
                  <c:v>0.33559270000000002</c:v>
                </c:pt>
                <c:pt idx="24">
                  <c:v>0.34176600000000001</c:v>
                </c:pt>
                <c:pt idx="25">
                  <c:v>0.33712130000000001</c:v>
                </c:pt>
                <c:pt idx="26">
                  <c:v>0.34004440000000002</c:v>
                </c:pt>
                <c:pt idx="27">
                  <c:v>0.34808329999999998</c:v>
                </c:pt>
                <c:pt idx="28">
                  <c:v>0.35087869999999999</c:v>
                </c:pt>
                <c:pt idx="29">
                  <c:v>0.32595600000000002</c:v>
                </c:pt>
                <c:pt idx="30">
                  <c:v>0.36947259999999998</c:v>
                </c:pt>
                <c:pt idx="31">
                  <c:v>0.41193930000000001</c:v>
                </c:pt>
                <c:pt idx="32">
                  <c:v>0.3764364</c:v>
                </c:pt>
                <c:pt idx="33">
                  <c:v>0.44232749999999998</c:v>
                </c:pt>
                <c:pt idx="34">
                  <c:v>0.47549999999999998</c:v>
                </c:pt>
                <c:pt idx="36">
                  <c:v>0.31451423690119279</c:v>
                </c:pt>
              </c:numCache>
            </c:numRef>
          </c:val>
          <c:smooth val="0"/>
        </c:ser>
        <c:ser>
          <c:idx val="1"/>
          <c:order val="2"/>
          <c:tx>
            <c:strRef>
              <c:f>Figure1!$O$4</c:f>
              <c:strCache>
                <c:ptCount val="1"/>
                <c:pt idx="0">
                  <c:v>2007</c:v>
                </c:pt>
              </c:strCache>
            </c:strRef>
          </c:tx>
          <c:spPr>
            <a:ln w="28575">
              <a:noFill/>
            </a:ln>
          </c:spPr>
          <c:marker>
            <c:symbol val="dash"/>
            <c:size val="6"/>
            <c:spPr>
              <a:solidFill>
                <a:srgbClr val="F27920"/>
              </a:solidFill>
              <a:ln w="12700">
                <a:solidFill>
                  <a:srgbClr val="FF7A00"/>
                </a:solidFill>
              </a:ln>
            </c:spPr>
          </c:marker>
          <c:val>
            <c:numRef>
              <c:f>Figure1!$O$6:$O$42</c:f>
              <c:numCache>
                <c:formatCode># ##0.000</c:formatCode>
                <c:ptCount val="37"/>
                <c:pt idx="0">
                  <c:v>0.28862106399267129</c:v>
                </c:pt>
                <c:pt idx="1">
                  <c:v>0.25</c:v>
                </c:pt>
                <c:pt idx="2">
                  <c:v>0.24385833003561536</c:v>
                </c:pt>
                <c:pt idx="3">
                  <c:v>0.23988830629392566</c:v>
                </c:pt>
                <c:pt idx="4">
                  <c:v>0.26908499800000002</c:v>
                </c:pt>
                <c:pt idx="5">
                  <c:v>0.25651387887752763</c:v>
                </c:pt>
                <c:pt idx="6">
                  <c:v>0.27982817130711807</c:v>
                </c:pt>
                <c:pt idx="7">
                  <c:v>0.24736538560313839</c:v>
                </c:pt>
                <c:pt idx="8">
                  <c:v>0.28458874379554611</c:v>
                </c:pt>
                <c:pt idx="9">
                  <c:v>0.25932600000000006</c:v>
                </c:pt>
                <c:pt idx="10">
                  <c:v>0.27885316406200739</c:v>
                </c:pt>
                <c:pt idx="11">
                  <c:v>0.29818345323740997</c:v>
                </c:pt>
                <c:pt idx="12">
                  <c:v>0.27133058726162967</c:v>
                </c:pt>
                <c:pt idx="13">
                  <c:v>0.28472999999999998</c:v>
                </c:pt>
                <c:pt idx="14">
                  <c:v>0.29491503267973856</c:v>
                </c:pt>
                <c:pt idx="16">
                  <c:v>0.31647245629622195</c:v>
                </c:pt>
                <c:pt idx="17">
                  <c:v>0.312</c:v>
                </c:pt>
                <c:pt idx="18">
                  <c:v>0.30529244797597338</c:v>
                </c:pt>
                <c:pt idx="19">
                  <c:v>0.31799532359999999</c:v>
                </c:pt>
                <c:pt idx="20">
                  <c:v>0.31324812990581546</c:v>
                </c:pt>
                <c:pt idx="21">
                  <c:v>0.32925795557254156</c:v>
                </c:pt>
                <c:pt idx="22">
                  <c:v>0.33</c:v>
                </c:pt>
                <c:pt idx="23">
                  <c:v>0.33780432757123618</c:v>
                </c:pt>
                <c:pt idx="24">
                  <c:v>0.36072661824755969</c:v>
                </c:pt>
                <c:pt idx="25">
                  <c:v>0.32993339201250932</c:v>
                </c:pt>
                <c:pt idx="26">
                  <c:v>0.32406633751097003</c:v>
                </c:pt>
                <c:pt idx="27">
                  <c:v>0.37562392840005038</c:v>
                </c:pt>
                <c:pt idx="28">
                  <c:v>0.37269709070000001</c:v>
                </c:pt>
                <c:pt idx="29">
                  <c:v>0.31637131270829005</c:v>
                </c:pt>
                <c:pt idx="30">
                  <c:v>0.36458251487302995</c:v>
                </c:pt>
                <c:pt idx="31">
                  <c:v>0.40899999999999997</c:v>
                </c:pt>
                <c:pt idx="32">
                  <c:v>0.37444853419099111</c:v>
                </c:pt>
                <c:pt idx="33">
                  <c:v>0.45048002237603507</c:v>
                </c:pt>
                <c:pt idx="34">
                  <c:v>0.48</c:v>
                </c:pt>
                <c:pt idx="36">
                  <c:v>0.31667904432610455</c:v>
                </c:pt>
              </c:numCache>
            </c:numRef>
          </c:val>
          <c:smooth val="0"/>
        </c:ser>
        <c:dLbls>
          <c:showLegendKey val="0"/>
          <c:showVal val="0"/>
          <c:showCatName val="0"/>
          <c:showSerName val="0"/>
          <c:showPercent val="0"/>
          <c:showBubbleSize val="0"/>
        </c:dLbls>
        <c:marker val="1"/>
        <c:smooth val="0"/>
        <c:axId val="380918784"/>
        <c:axId val="384416000"/>
      </c:lineChart>
      <c:catAx>
        <c:axId val="380918784"/>
        <c:scaling>
          <c:orientation val="minMax"/>
        </c:scaling>
        <c:delete val="0"/>
        <c:axPos val="b"/>
        <c:majorGridlines>
          <c:spPr>
            <a:ln>
              <a:solidFill>
                <a:schemeClr val="bg1"/>
              </a:solidFill>
            </a:ln>
          </c:spPr>
        </c:majorGridlines>
        <c:majorTickMark val="none"/>
        <c:minorTickMark val="none"/>
        <c:tickLblPos val="nextTo"/>
        <c:spPr>
          <a:ln>
            <a:noFill/>
          </a:ln>
        </c:spPr>
        <c:txPr>
          <a:bodyPr rot="-2700000"/>
          <a:lstStyle/>
          <a:p>
            <a:pPr>
              <a:defRPr sz="800"/>
            </a:pPr>
            <a:endParaRPr lang="en-US"/>
          </a:p>
        </c:txPr>
        <c:crossAx val="384416000"/>
        <c:crosses val="autoZero"/>
        <c:auto val="1"/>
        <c:lblAlgn val="ctr"/>
        <c:lblOffset val="100"/>
        <c:tickLblSkip val="1"/>
        <c:noMultiLvlLbl val="0"/>
      </c:catAx>
      <c:valAx>
        <c:axId val="384416000"/>
        <c:scaling>
          <c:orientation val="minMax"/>
          <c:max val="0.5"/>
          <c:min val="0.2"/>
        </c:scaling>
        <c:delete val="0"/>
        <c:axPos val="l"/>
        <c:majorGridlines>
          <c:spPr>
            <a:ln>
              <a:solidFill>
                <a:schemeClr val="bg1"/>
              </a:solidFill>
            </a:ln>
          </c:spPr>
        </c:majorGridlines>
        <c:numFmt formatCode="#\ ##0.00" sourceLinked="0"/>
        <c:majorTickMark val="out"/>
        <c:minorTickMark val="none"/>
        <c:tickLblPos val="nextTo"/>
        <c:spPr>
          <a:noFill/>
          <a:ln>
            <a:solidFill>
              <a:schemeClr val="bg1"/>
            </a:solidFill>
          </a:ln>
        </c:spPr>
        <c:txPr>
          <a:bodyPr/>
          <a:lstStyle/>
          <a:p>
            <a:pPr>
              <a:defRPr sz="800"/>
            </a:pPr>
            <a:endParaRPr lang="en-US"/>
          </a:p>
        </c:txPr>
        <c:crossAx val="380918784"/>
        <c:crosses val="autoZero"/>
        <c:crossBetween val="between"/>
      </c:valAx>
      <c:spPr>
        <a:solidFill>
          <a:srgbClr val="DCE6F2"/>
        </a:solidFill>
      </c:spPr>
    </c:plotArea>
    <c:legend>
      <c:legendPos val="t"/>
      <c:layout>
        <c:manualLayout>
          <c:xMode val="edge"/>
          <c:yMode val="edge"/>
          <c:x val="7.3548880924019372E-2"/>
          <c:y val="4.4177618558175662E-3"/>
          <c:w val="0.90140018885462769"/>
          <c:h val="6.9034337547774188E-2"/>
        </c:manualLayout>
      </c:layout>
      <c:overlay val="0"/>
      <c:spPr>
        <a:solidFill>
          <a:schemeClr val="accent1">
            <a:lumMod val="20000"/>
            <a:lumOff val="80000"/>
          </a:schemeClr>
        </a:solidFill>
      </c:spPr>
    </c:legend>
    <c:plotVisOnly val="1"/>
    <c:dispBlanksAs val="gap"/>
    <c:showDLblsOverMax val="0"/>
  </c:chart>
  <c:spPr>
    <a:ln>
      <a:noFill/>
    </a:ln>
  </c:sp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26653347420513"/>
          <c:y val="0.28896868541907811"/>
          <c:w val="0.8517661062323183"/>
          <c:h val="0.61079185694328486"/>
        </c:manualLayout>
      </c:layout>
      <c:lineChart>
        <c:grouping val="standard"/>
        <c:varyColors val="0"/>
        <c:ser>
          <c:idx val="0"/>
          <c:order val="0"/>
          <c:tx>
            <c:strRef>
              <c:f>Figure4!$I$17</c:f>
              <c:strCache>
                <c:ptCount val="1"/>
                <c:pt idx="0">
                  <c:v>Inégalités de revenu marchand (avant transferts et impôts)</c:v>
                </c:pt>
              </c:strCache>
            </c:strRef>
          </c:tx>
          <c:spPr>
            <a:ln w="25400">
              <a:solidFill>
                <a:schemeClr val="accent6">
                  <a:lumMod val="75000"/>
                </a:schemeClr>
              </a:solidFill>
            </a:ln>
          </c:spPr>
          <c:marker>
            <c:symbol val="triangle"/>
            <c:size val="5"/>
            <c:spPr>
              <a:solidFill>
                <a:schemeClr val="accent6">
                  <a:lumMod val="75000"/>
                </a:schemeClr>
              </a:solidFill>
              <a:ln>
                <a:solidFill>
                  <a:srgbClr val="FF7A00"/>
                </a:solidFill>
              </a:ln>
            </c:spPr>
          </c:marker>
          <c:cat>
            <c:numRef>
              <c:f>Figure4!$J$7:$P$7</c:f>
              <c:numCache>
                <c:formatCode>General</c:formatCode>
                <c:ptCount val="7"/>
                <c:pt idx="0">
                  <c:v>2007</c:v>
                </c:pt>
                <c:pt idx="1">
                  <c:v>2008</c:v>
                </c:pt>
                <c:pt idx="2">
                  <c:v>2009</c:v>
                </c:pt>
                <c:pt idx="3">
                  <c:v>2010</c:v>
                </c:pt>
                <c:pt idx="4">
                  <c:v>2011</c:v>
                </c:pt>
                <c:pt idx="5">
                  <c:v>2012</c:v>
                </c:pt>
                <c:pt idx="6">
                  <c:v>2013</c:v>
                </c:pt>
              </c:numCache>
            </c:numRef>
          </c:cat>
          <c:val>
            <c:numRef>
              <c:f>Figure4!$J$13:$P$13</c:f>
              <c:numCache>
                <c:formatCode># ##0.0</c:formatCode>
                <c:ptCount val="7"/>
                <c:pt idx="0">
                  <c:v>100</c:v>
                </c:pt>
                <c:pt idx="1">
                  <c:v>100.27745851680861</c:v>
                </c:pt>
                <c:pt idx="2">
                  <c:v>102.3475955503288</c:v>
                </c:pt>
                <c:pt idx="3">
                  <c:v>103.09056205785748</c:v>
                </c:pt>
                <c:pt idx="4">
                  <c:v>103.34428919286491</c:v>
                </c:pt>
                <c:pt idx="5">
                  <c:v>103.5921742146833</c:v>
                </c:pt>
                <c:pt idx="6">
                  <c:v>103.56792979360502</c:v>
                </c:pt>
              </c:numCache>
            </c:numRef>
          </c:val>
          <c:smooth val="0"/>
        </c:ser>
        <c:ser>
          <c:idx val="1"/>
          <c:order val="1"/>
          <c:tx>
            <c:strRef>
              <c:f>Figure4!$I$18</c:f>
              <c:strCache>
                <c:ptCount val="1"/>
                <c:pt idx="0">
                  <c:v>Inégalités de revenu brut (après transferts et avant impôts)</c:v>
                </c:pt>
              </c:strCache>
            </c:strRef>
          </c:tx>
          <c:spPr>
            <a:ln w="19050">
              <a:solidFill>
                <a:srgbClr val="0070C0"/>
              </a:solidFill>
              <a:prstDash val="solid"/>
            </a:ln>
          </c:spPr>
          <c:marker>
            <c:symbol val="triangle"/>
            <c:size val="5"/>
            <c:spPr>
              <a:solidFill>
                <a:schemeClr val="bg1"/>
              </a:solidFill>
              <a:ln>
                <a:solidFill>
                  <a:srgbClr val="4F81BD"/>
                </a:solidFill>
              </a:ln>
            </c:spPr>
          </c:marker>
          <c:dPt>
            <c:idx val="2"/>
            <c:bubble3D val="0"/>
            <c:spPr>
              <a:ln w="19050">
                <a:solidFill>
                  <a:srgbClr val="0070C0"/>
                </a:solidFill>
                <a:prstDash val="sysDash"/>
              </a:ln>
            </c:spPr>
          </c:dPt>
          <c:dPt>
            <c:idx val="3"/>
            <c:bubble3D val="0"/>
            <c:spPr>
              <a:ln w="19050">
                <a:solidFill>
                  <a:srgbClr val="0070C0"/>
                </a:solidFill>
                <a:prstDash val="sysDash"/>
              </a:ln>
            </c:spPr>
          </c:dPt>
          <c:dPt>
            <c:idx val="4"/>
            <c:bubble3D val="0"/>
            <c:spPr>
              <a:ln w="19050">
                <a:solidFill>
                  <a:srgbClr val="0070C0"/>
                </a:solidFill>
                <a:prstDash val="sysDash"/>
              </a:ln>
            </c:spPr>
          </c:dPt>
          <c:cat>
            <c:numRef>
              <c:f>Figure4!$J$7:$P$7</c:f>
              <c:numCache>
                <c:formatCode>General</c:formatCode>
                <c:ptCount val="7"/>
                <c:pt idx="0">
                  <c:v>2007</c:v>
                </c:pt>
                <c:pt idx="1">
                  <c:v>2008</c:v>
                </c:pt>
                <c:pt idx="2">
                  <c:v>2009</c:v>
                </c:pt>
                <c:pt idx="3">
                  <c:v>2010</c:v>
                </c:pt>
                <c:pt idx="4">
                  <c:v>2011</c:v>
                </c:pt>
                <c:pt idx="5">
                  <c:v>2012</c:v>
                </c:pt>
                <c:pt idx="6">
                  <c:v>2013</c:v>
                </c:pt>
              </c:numCache>
            </c:numRef>
          </c:cat>
          <c:val>
            <c:numRef>
              <c:f>Figure4!$J$14:$P$14</c:f>
              <c:numCache>
                <c:formatCode># ##0.0</c:formatCode>
                <c:ptCount val="7"/>
                <c:pt idx="0">
                  <c:v>100</c:v>
                </c:pt>
                <c:pt idx="1">
                  <c:v>100.04806882947616</c:v>
                </c:pt>
                <c:pt idx="2">
                  <c:v>100.72443336109546</c:v>
                </c:pt>
                <c:pt idx="3">
                  <c:v>100.8954885761284</c:v>
                </c:pt>
                <c:pt idx="4">
                  <c:v>101.31198530876478</c:v>
                </c:pt>
                <c:pt idx="5">
                  <c:v>101.57667639882993</c:v>
                </c:pt>
                <c:pt idx="6">
                  <c:v>102.03111333533518</c:v>
                </c:pt>
              </c:numCache>
            </c:numRef>
          </c:val>
          <c:smooth val="0"/>
        </c:ser>
        <c:ser>
          <c:idx val="2"/>
          <c:order val="2"/>
          <c:tx>
            <c:strRef>
              <c:f>Figure4!$I$19</c:f>
              <c:strCache>
                <c:ptCount val="1"/>
                <c:pt idx="0">
                  <c:v>Inégalités de revenu disponible (après transferts et impôts)</c:v>
                </c:pt>
              </c:strCache>
            </c:strRef>
          </c:tx>
          <c:spPr>
            <a:ln w="25400">
              <a:solidFill>
                <a:schemeClr val="bg1">
                  <a:lumMod val="50000"/>
                </a:schemeClr>
              </a:solidFill>
            </a:ln>
          </c:spPr>
          <c:marker>
            <c:symbol val="triangle"/>
            <c:size val="5"/>
            <c:spPr>
              <a:solidFill>
                <a:schemeClr val="bg1">
                  <a:lumMod val="65000"/>
                </a:schemeClr>
              </a:solidFill>
              <a:ln>
                <a:solidFill>
                  <a:schemeClr val="bg1">
                    <a:lumMod val="50000"/>
                  </a:schemeClr>
                </a:solidFill>
              </a:ln>
            </c:spPr>
          </c:marker>
          <c:cat>
            <c:numRef>
              <c:f>Figure4!$J$7:$P$7</c:f>
              <c:numCache>
                <c:formatCode>General</c:formatCode>
                <c:ptCount val="7"/>
                <c:pt idx="0">
                  <c:v>2007</c:v>
                </c:pt>
                <c:pt idx="1">
                  <c:v>2008</c:v>
                </c:pt>
                <c:pt idx="2">
                  <c:v>2009</c:v>
                </c:pt>
                <c:pt idx="3">
                  <c:v>2010</c:v>
                </c:pt>
                <c:pt idx="4">
                  <c:v>2011</c:v>
                </c:pt>
                <c:pt idx="5">
                  <c:v>2012</c:v>
                </c:pt>
                <c:pt idx="6">
                  <c:v>2013</c:v>
                </c:pt>
              </c:numCache>
            </c:numRef>
          </c:cat>
          <c:val>
            <c:numRef>
              <c:f>Figure4!$J$15:$P$15</c:f>
              <c:numCache>
                <c:formatCode># ##0.0</c:formatCode>
                <c:ptCount val="7"/>
                <c:pt idx="0">
                  <c:v>100</c:v>
                </c:pt>
                <c:pt idx="1">
                  <c:v>100.19957558825192</c:v>
                </c:pt>
                <c:pt idx="2">
                  <c:v>100.3190870430072</c:v>
                </c:pt>
                <c:pt idx="3">
                  <c:v>100.13744005433588</c:v>
                </c:pt>
                <c:pt idx="4">
                  <c:v>100.65501384344155</c:v>
                </c:pt>
                <c:pt idx="5">
                  <c:v>100.85964140140683</c:v>
                </c:pt>
                <c:pt idx="6">
                  <c:v>101.51242378121761</c:v>
                </c:pt>
              </c:numCache>
            </c:numRef>
          </c:val>
          <c:smooth val="0"/>
        </c:ser>
        <c:dLbls>
          <c:showLegendKey val="0"/>
          <c:showVal val="0"/>
          <c:showCatName val="0"/>
          <c:showSerName val="0"/>
          <c:showPercent val="0"/>
          <c:showBubbleSize val="0"/>
        </c:dLbls>
        <c:marker val="1"/>
        <c:smooth val="0"/>
        <c:axId val="163019008"/>
        <c:axId val="163021184"/>
      </c:lineChart>
      <c:catAx>
        <c:axId val="163019008"/>
        <c:scaling>
          <c:orientation val="minMax"/>
        </c:scaling>
        <c:delete val="0"/>
        <c:axPos val="b"/>
        <c:majorGridlines>
          <c:spPr>
            <a:ln>
              <a:solidFill>
                <a:schemeClr val="bg1"/>
              </a:solidFill>
            </a:ln>
          </c:spPr>
        </c:majorGridlines>
        <c:numFmt formatCode="General" sourceLinked="1"/>
        <c:majorTickMark val="none"/>
        <c:minorTickMark val="none"/>
        <c:tickLblPos val="low"/>
        <c:spPr>
          <a:ln>
            <a:solidFill>
              <a:schemeClr val="accent6">
                <a:lumMod val="75000"/>
              </a:schemeClr>
            </a:solidFill>
          </a:ln>
        </c:spPr>
        <c:txPr>
          <a:bodyPr/>
          <a:lstStyle/>
          <a:p>
            <a:pPr>
              <a:defRPr sz="1000"/>
            </a:pPr>
            <a:endParaRPr lang="en-US"/>
          </a:p>
        </c:txPr>
        <c:crossAx val="163021184"/>
        <c:crossesAt val="100"/>
        <c:auto val="1"/>
        <c:lblAlgn val="ctr"/>
        <c:lblOffset val="100"/>
        <c:noMultiLvlLbl val="0"/>
      </c:catAx>
      <c:valAx>
        <c:axId val="163021184"/>
        <c:scaling>
          <c:orientation val="minMax"/>
          <c:max val="108"/>
          <c:min val="96"/>
        </c:scaling>
        <c:delete val="0"/>
        <c:axPos val="l"/>
        <c:majorGridlines>
          <c:spPr>
            <a:ln>
              <a:solidFill>
                <a:schemeClr val="bg1"/>
              </a:solidFill>
            </a:ln>
          </c:spPr>
        </c:majorGridlines>
        <c:numFmt formatCode="#\ ##0" sourceLinked="0"/>
        <c:majorTickMark val="out"/>
        <c:minorTickMark val="none"/>
        <c:tickLblPos val="nextTo"/>
        <c:spPr>
          <a:ln>
            <a:noFill/>
          </a:ln>
        </c:spPr>
        <c:txPr>
          <a:bodyPr/>
          <a:lstStyle/>
          <a:p>
            <a:pPr>
              <a:defRPr sz="1000"/>
            </a:pPr>
            <a:endParaRPr lang="en-US"/>
          </a:p>
        </c:txPr>
        <c:crossAx val="163019008"/>
        <c:crosses val="autoZero"/>
        <c:crossBetween val="between"/>
      </c:valAx>
      <c:spPr>
        <a:solidFill>
          <a:schemeClr val="accent1">
            <a:alpha val="14000"/>
          </a:schemeClr>
        </a:solidFill>
      </c:spPr>
    </c:plotArea>
    <c:legend>
      <c:legendPos val="t"/>
      <c:layout>
        <c:manualLayout>
          <c:xMode val="edge"/>
          <c:yMode val="edge"/>
          <c:x val="1.0858169934640526E-2"/>
          <c:y val="2.5925933486711426E-2"/>
          <c:w val="0.96405359477124186"/>
          <c:h val="0.22864325711381076"/>
        </c:manualLayout>
      </c:layout>
      <c:overlay val="0"/>
      <c:spPr>
        <a:solidFill>
          <a:schemeClr val="accent1">
            <a:lumMod val="20000"/>
            <a:lumOff val="80000"/>
          </a:schemeClr>
        </a:solidFill>
      </c:spPr>
      <c:txPr>
        <a:bodyPr/>
        <a:lstStyle/>
        <a:p>
          <a:pPr>
            <a:defRPr sz="1000"/>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231213872832372E-2"/>
          <c:y val="6.5766203703703688E-2"/>
          <c:w val="0.93257289659601794"/>
          <c:h val="0.66277375328083987"/>
        </c:manualLayout>
      </c:layout>
      <c:barChart>
        <c:barDir val="col"/>
        <c:grouping val="clustered"/>
        <c:varyColors val="0"/>
        <c:ser>
          <c:idx val="1"/>
          <c:order val="1"/>
          <c:tx>
            <c:strRef>
              <c:f>Figure5!$AA$3</c:f>
              <c:strCache>
                <c:ptCount val="1"/>
                <c:pt idx="0">
                  <c:v>2014 or latest (↗)</c:v>
                </c:pt>
              </c:strCache>
            </c:strRef>
          </c:tx>
          <c:spPr>
            <a:solidFill>
              <a:srgbClr val="4F81BD"/>
            </a:solidFill>
          </c:spPr>
          <c:invertIfNegative val="0"/>
          <c:dPt>
            <c:idx val="0"/>
            <c:invertIfNegative val="0"/>
            <c:bubble3D val="0"/>
          </c:dPt>
          <c:dPt>
            <c:idx val="2"/>
            <c:invertIfNegative val="0"/>
            <c:bubble3D val="0"/>
          </c:dPt>
          <c:dPt>
            <c:idx val="21"/>
            <c:invertIfNegative val="0"/>
            <c:bubble3D val="0"/>
          </c:dPt>
          <c:cat>
            <c:strRef>
              <c:f>Figure5!$P$5:$P$41</c:f>
              <c:strCache>
                <c:ptCount val="37"/>
                <c:pt idx="0">
                  <c:v>Mexico</c:v>
                </c:pt>
                <c:pt idx="1">
                  <c:v>Chile</c:v>
                </c:pt>
                <c:pt idx="2">
                  <c:v>Turkey</c:v>
                </c:pt>
                <c:pt idx="3">
                  <c:v>Korea</c:v>
                </c:pt>
                <c:pt idx="4">
                  <c:v>Japan</c:v>
                </c:pt>
                <c:pt idx="5">
                  <c:v>Switzerland</c:v>
                </c:pt>
                <c:pt idx="6">
                  <c:v>United States</c:v>
                </c:pt>
                <c:pt idx="7">
                  <c:v>Israel</c:v>
                </c:pt>
                <c:pt idx="8">
                  <c:v>Latvia</c:v>
                </c:pt>
                <c:pt idx="9">
                  <c:v>Estonia</c:v>
                </c:pt>
                <c:pt idx="10">
                  <c:v>New Zealand</c:v>
                </c:pt>
                <c:pt idx="11">
                  <c:v>Canada</c:v>
                </c:pt>
                <c:pt idx="12">
                  <c:v>Australia</c:v>
                </c:pt>
                <c:pt idx="13">
                  <c:v>United Kingdom</c:v>
                </c:pt>
                <c:pt idx="14">
                  <c:v>Italy</c:v>
                </c:pt>
                <c:pt idx="15">
                  <c:v>Sweden</c:v>
                </c:pt>
                <c:pt idx="16">
                  <c:v>Spain</c:v>
                </c:pt>
                <c:pt idx="17">
                  <c:v>Iceland</c:v>
                </c:pt>
                <c:pt idx="18">
                  <c:v>Slovak Republic</c:v>
                </c:pt>
                <c:pt idx="19">
                  <c:v>Poland</c:v>
                </c:pt>
                <c:pt idx="20">
                  <c:v>Germany</c:v>
                </c:pt>
                <c:pt idx="21">
                  <c:v>Hungary</c:v>
                </c:pt>
                <c:pt idx="22">
                  <c:v>Netherlands</c:v>
                </c:pt>
                <c:pt idx="23">
                  <c:v>Norway</c:v>
                </c:pt>
                <c:pt idx="24">
                  <c:v>Portugal</c:v>
                </c:pt>
                <c:pt idx="25">
                  <c:v>Greece</c:v>
                </c:pt>
                <c:pt idx="26">
                  <c:v>Czech Republic</c:v>
                </c:pt>
                <c:pt idx="27">
                  <c:v>France</c:v>
                </c:pt>
                <c:pt idx="28">
                  <c:v>Austria</c:v>
                </c:pt>
                <c:pt idx="29">
                  <c:v>Luxembourg</c:v>
                </c:pt>
                <c:pt idx="30">
                  <c:v>Denmark</c:v>
                </c:pt>
                <c:pt idx="31">
                  <c:v>Belgium</c:v>
                </c:pt>
                <c:pt idx="32">
                  <c:v>Finland</c:v>
                </c:pt>
                <c:pt idx="33">
                  <c:v>Slovenia</c:v>
                </c:pt>
                <c:pt idx="34">
                  <c:v>Ireland</c:v>
                </c:pt>
                <c:pt idx="36">
                  <c:v>OECD</c:v>
                </c:pt>
              </c:strCache>
            </c:strRef>
          </c:cat>
          <c:val>
            <c:numRef>
              <c:f>Figure5!$AA$5:$AA$41</c:f>
              <c:numCache>
                <c:formatCode># ##0.000</c:formatCode>
                <c:ptCount val="37"/>
                <c:pt idx="0">
                  <c:v>2.8405514523666586E-2</c:v>
                </c:pt>
                <c:pt idx="1">
                  <c:v>5.0813008130081237E-2</c:v>
                </c:pt>
                <c:pt idx="2">
                  <c:v>5.2109181141439247E-2</c:v>
                </c:pt>
                <c:pt idx="3">
                  <c:v>8.3805825698756983E-2</c:v>
                </c:pt>
                <c:pt idx="4">
                  <c:v>0.14893617021276595</c:v>
                </c:pt>
                <c:pt idx="5">
                  <c:v>0.15723461545928463</c:v>
                </c:pt>
                <c:pt idx="6">
                  <c:v>0.17722768171127123</c:v>
                </c:pt>
                <c:pt idx="7">
                  <c:v>0.19401023654724028</c:v>
                </c:pt>
                <c:pt idx="8">
                  <c:v>0.20266754904085704</c:v>
                </c:pt>
                <c:pt idx="9">
                  <c:v>0.20658694010375869</c:v>
                </c:pt>
                <c:pt idx="10">
                  <c:v>0.20673076923076916</c:v>
                </c:pt>
                <c:pt idx="11">
                  <c:v>0.20878107575939317</c:v>
                </c:pt>
                <c:pt idx="12">
                  <c:v>0.24654377880184328</c:v>
                </c:pt>
                <c:pt idx="13">
                  <c:v>0.2505307855626327</c:v>
                </c:pt>
                <c:pt idx="14">
                  <c:v>0.25991042466178677</c:v>
                </c:pt>
                <c:pt idx="15">
                  <c:v>0.26524195170106585</c:v>
                </c:pt>
                <c:pt idx="16">
                  <c:v>0.26540976757793838</c:v>
                </c:pt>
                <c:pt idx="17">
                  <c:v>0.27056164661022458</c:v>
                </c:pt>
                <c:pt idx="18">
                  <c:v>0.27501586834742547</c:v>
                </c:pt>
                <c:pt idx="19">
                  <c:v>0.28059870078494242</c:v>
                </c:pt>
                <c:pt idx="20">
                  <c:v>0.2876594729939192</c:v>
                </c:pt>
                <c:pt idx="21">
                  <c:v>0.28777612654593077</c:v>
                </c:pt>
                <c:pt idx="22">
                  <c:v>0.29310344827586216</c:v>
                </c:pt>
                <c:pt idx="23">
                  <c:v>0.30417938171686348</c:v>
                </c:pt>
                <c:pt idx="24">
                  <c:v>0.30566397788251698</c:v>
                </c:pt>
                <c:pt idx="25">
                  <c:v>0.31086874728195807</c:v>
                </c:pt>
                <c:pt idx="26">
                  <c:v>0.33176426970510087</c:v>
                </c:pt>
                <c:pt idx="27">
                  <c:v>0.33932584269662924</c:v>
                </c:pt>
                <c:pt idx="28">
                  <c:v>0.33993184033670393</c:v>
                </c:pt>
                <c:pt idx="29">
                  <c:v>0.34575570907488828</c:v>
                </c:pt>
                <c:pt idx="30">
                  <c:v>0.36533665835411472</c:v>
                </c:pt>
                <c:pt idx="31">
                  <c:v>0.37602514375794588</c:v>
                </c:pt>
                <c:pt idx="32">
                  <c:v>0.38126916725642834</c:v>
                </c:pt>
                <c:pt idx="33">
                  <c:v>0.3884431288258432</c:v>
                </c:pt>
                <c:pt idx="34">
                  <c:v>0.40592233100845782</c:v>
                </c:pt>
                <c:pt idx="36">
                  <c:v>0.26995552579516091</c:v>
                </c:pt>
              </c:numCache>
            </c:numRef>
          </c:val>
        </c:ser>
        <c:dLbls>
          <c:showLegendKey val="0"/>
          <c:showVal val="0"/>
          <c:showCatName val="0"/>
          <c:showSerName val="0"/>
          <c:showPercent val="0"/>
          <c:showBubbleSize val="0"/>
        </c:dLbls>
        <c:gapWidth val="80"/>
        <c:axId val="169506688"/>
        <c:axId val="169508864"/>
      </c:barChart>
      <c:lineChart>
        <c:grouping val="standard"/>
        <c:varyColors val="0"/>
        <c:ser>
          <c:idx val="0"/>
          <c:order val="0"/>
          <c:tx>
            <c:strRef>
              <c:f>Figure5!$V$3</c:f>
              <c:strCache>
                <c:ptCount val="1"/>
                <c:pt idx="0">
                  <c:v>2010</c:v>
                </c:pt>
              </c:strCache>
            </c:strRef>
          </c:tx>
          <c:spPr>
            <a:ln>
              <a:noFill/>
            </a:ln>
          </c:spPr>
          <c:marker>
            <c:symbol val="diamond"/>
            <c:size val="5"/>
            <c:spPr>
              <a:solidFill>
                <a:schemeClr val="bg1"/>
              </a:solidFill>
              <a:ln>
                <a:solidFill>
                  <a:srgbClr val="FF6600"/>
                </a:solidFill>
              </a:ln>
            </c:spPr>
          </c:marker>
          <c:cat>
            <c:strRef>
              <c:f>Figure5!$P$5:$P$41</c:f>
              <c:strCache>
                <c:ptCount val="37"/>
                <c:pt idx="0">
                  <c:v>Mexico</c:v>
                </c:pt>
                <c:pt idx="1">
                  <c:v>Chile</c:v>
                </c:pt>
                <c:pt idx="2">
                  <c:v>Turkey</c:v>
                </c:pt>
                <c:pt idx="3">
                  <c:v>Korea</c:v>
                </c:pt>
                <c:pt idx="4">
                  <c:v>Japan</c:v>
                </c:pt>
                <c:pt idx="5">
                  <c:v>Switzerland</c:v>
                </c:pt>
                <c:pt idx="6">
                  <c:v>United States</c:v>
                </c:pt>
                <c:pt idx="7">
                  <c:v>Israel</c:v>
                </c:pt>
                <c:pt idx="8">
                  <c:v>Latvia</c:v>
                </c:pt>
                <c:pt idx="9">
                  <c:v>Estonia</c:v>
                </c:pt>
                <c:pt idx="10">
                  <c:v>New Zealand</c:v>
                </c:pt>
                <c:pt idx="11">
                  <c:v>Canada</c:v>
                </c:pt>
                <c:pt idx="12">
                  <c:v>Australia</c:v>
                </c:pt>
                <c:pt idx="13">
                  <c:v>United Kingdom</c:v>
                </c:pt>
                <c:pt idx="14">
                  <c:v>Italy</c:v>
                </c:pt>
                <c:pt idx="15">
                  <c:v>Sweden</c:v>
                </c:pt>
                <c:pt idx="16">
                  <c:v>Spain</c:v>
                </c:pt>
                <c:pt idx="17">
                  <c:v>Iceland</c:v>
                </c:pt>
                <c:pt idx="18">
                  <c:v>Slovak Republic</c:v>
                </c:pt>
                <c:pt idx="19">
                  <c:v>Poland</c:v>
                </c:pt>
                <c:pt idx="20">
                  <c:v>Germany</c:v>
                </c:pt>
                <c:pt idx="21">
                  <c:v>Hungary</c:v>
                </c:pt>
                <c:pt idx="22">
                  <c:v>Netherlands</c:v>
                </c:pt>
                <c:pt idx="23">
                  <c:v>Norway</c:v>
                </c:pt>
                <c:pt idx="24">
                  <c:v>Portugal</c:v>
                </c:pt>
                <c:pt idx="25">
                  <c:v>Greece</c:v>
                </c:pt>
                <c:pt idx="26">
                  <c:v>Czech Republic</c:v>
                </c:pt>
                <c:pt idx="27">
                  <c:v>France</c:v>
                </c:pt>
                <c:pt idx="28">
                  <c:v>Austria</c:v>
                </c:pt>
                <c:pt idx="29">
                  <c:v>Luxembourg</c:v>
                </c:pt>
                <c:pt idx="30">
                  <c:v>Denmark</c:v>
                </c:pt>
                <c:pt idx="31">
                  <c:v>Belgium</c:v>
                </c:pt>
                <c:pt idx="32">
                  <c:v>Finland</c:v>
                </c:pt>
                <c:pt idx="33">
                  <c:v>Slovenia</c:v>
                </c:pt>
                <c:pt idx="34">
                  <c:v>Ireland</c:v>
                </c:pt>
                <c:pt idx="36">
                  <c:v>OECD</c:v>
                </c:pt>
              </c:strCache>
            </c:strRef>
          </c:cat>
          <c:val>
            <c:numRef>
              <c:f>Figure5!$V$5:$V$41</c:f>
              <c:numCache>
                <c:formatCode># ##0.000</c:formatCode>
                <c:ptCount val="37"/>
                <c:pt idx="0">
                  <c:v>2.8000000000000001E-2</c:v>
                </c:pt>
                <c:pt idx="1">
                  <c:v>4.7864471486518775E-2</c:v>
                </c:pt>
                <c:pt idx="2">
                  <c:v>4.1289426569858838E-2</c:v>
                </c:pt>
                <c:pt idx="3">
                  <c:v>7.476635514018698E-2</c:v>
                </c:pt>
                <c:pt idx="4">
                  <c:v>0.18873523153229008</c:v>
                </c:pt>
                <c:pt idx="6">
                  <c:v>0.21834309125572962</c:v>
                </c:pt>
                <c:pt idx="7">
                  <c:v>0.23943469575008852</c:v>
                </c:pt>
                <c:pt idx="8">
                  <c:v>0.24237694432985399</c:v>
                </c:pt>
                <c:pt idx="9">
                  <c:v>0.23207185093650737</c:v>
                </c:pt>
                <c:pt idx="10">
                  <c:v>0.21410579345088165</c:v>
                </c:pt>
                <c:pt idx="11">
                  <c:v>0.22972094024938611</c:v>
                </c:pt>
                <c:pt idx="12">
                  <c:v>0.23183921215606287</c:v>
                </c:pt>
                <c:pt idx="13">
                  <c:v>0.25592586894449243</c:v>
                </c:pt>
                <c:pt idx="14">
                  <c:v>0.26231631104416503</c:v>
                </c:pt>
                <c:pt idx="15">
                  <c:v>0.29382867268531138</c:v>
                </c:pt>
                <c:pt idx="16">
                  <c:v>0.26418907549252069</c:v>
                </c:pt>
                <c:pt idx="17">
                  <c:v>0.28541390624234836</c:v>
                </c:pt>
                <c:pt idx="18">
                  <c:v>0.313799061126047</c:v>
                </c:pt>
                <c:pt idx="19">
                  <c:v>0.27837801790497291</c:v>
                </c:pt>
                <c:pt idx="20">
                  <c:v>0.29756309977244216</c:v>
                </c:pt>
                <c:pt idx="21">
                  <c:v>0.35799999999999998</c:v>
                </c:pt>
                <c:pt idx="22">
                  <c:v>0.25260416666666674</c:v>
                </c:pt>
                <c:pt idx="23">
                  <c:v>0.31398571580854928</c:v>
                </c:pt>
                <c:pt idx="24">
                  <c:v>0.26476758568294601</c:v>
                </c:pt>
                <c:pt idx="25">
                  <c:v>0.28749413072869406</c:v>
                </c:pt>
                <c:pt idx="26">
                  <c:v>0.33685509481150488</c:v>
                </c:pt>
                <c:pt idx="27">
                  <c:v>0.32600084887045688</c:v>
                </c:pt>
                <c:pt idx="28">
                  <c:v>0.35246006615116759</c:v>
                </c:pt>
                <c:pt idx="29">
                  <c:v>0.3534481315088705</c:v>
                </c:pt>
                <c:pt idx="30">
                  <c:v>0.36722682369887794</c:v>
                </c:pt>
                <c:pt idx="31">
                  <c:v>0.36571622245366819</c:v>
                </c:pt>
                <c:pt idx="32">
                  <c:v>0.36817690138847009</c:v>
                </c:pt>
                <c:pt idx="33">
                  <c:v>0.38995439405482141</c:v>
                </c:pt>
                <c:pt idx="34">
                  <c:v>0.4364187921323614</c:v>
                </c:pt>
                <c:pt idx="36">
                  <c:v>0.27696069269215678</c:v>
                </c:pt>
              </c:numCache>
            </c:numRef>
          </c:val>
          <c:smooth val="0"/>
        </c:ser>
        <c:ser>
          <c:idx val="2"/>
          <c:order val="2"/>
          <c:tx>
            <c:strRef>
              <c:f>Figure5!$S$3</c:f>
              <c:strCache>
                <c:ptCount val="1"/>
                <c:pt idx="0">
                  <c:v>2007</c:v>
                </c:pt>
              </c:strCache>
            </c:strRef>
          </c:tx>
          <c:spPr>
            <a:ln>
              <a:noFill/>
            </a:ln>
          </c:spPr>
          <c:marker>
            <c:symbol val="dash"/>
            <c:size val="12"/>
            <c:spPr>
              <a:solidFill>
                <a:srgbClr val="F27920"/>
              </a:solidFill>
              <a:ln>
                <a:noFill/>
              </a:ln>
            </c:spPr>
          </c:marker>
          <c:cat>
            <c:strRef>
              <c:f>Figure5!$P$5:$P$41</c:f>
              <c:strCache>
                <c:ptCount val="37"/>
                <c:pt idx="0">
                  <c:v>Mexico</c:v>
                </c:pt>
                <c:pt idx="1">
                  <c:v>Chile</c:v>
                </c:pt>
                <c:pt idx="2">
                  <c:v>Turkey</c:v>
                </c:pt>
                <c:pt idx="3">
                  <c:v>Korea</c:v>
                </c:pt>
                <c:pt idx="4">
                  <c:v>Japan</c:v>
                </c:pt>
                <c:pt idx="5">
                  <c:v>Switzerland</c:v>
                </c:pt>
                <c:pt idx="6">
                  <c:v>United States</c:v>
                </c:pt>
                <c:pt idx="7">
                  <c:v>Israel</c:v>
                </c:pt>
                <c:pt idx="8">
                  <c:v>Latvia</c:v>
                </c:pt>
                <c:pt idx="9">
                  <c:v>Estonia</c:v>
                </c:pt>
                <c:pt idx="10">
                  <c:v>New Zealand</c:v>
                </c:pt>
                <c:pt idx="11">
                  <c:v>Canada</c:v>
                </c:pt>
                <c:pt idx="12">
                  <c:v>Australia</c:v>
                </c:pt>
                <c:pt idx="13">
                  <c:v>United Kingdom</c:v>
                </c:pt>
                <c:pt idx="14">
                  <c:v>Italy</c:v>
                </c:pt>
                <c:pt idx="15">
                  <c:v>Sweden</c:v>
                </c:pt>
                <c:pt idx="16">
                  <c:v>Spain</c:v>
                </c:pt>
                <c:pt idx="17">
                  <c:v>Iceland</c:v>
                </c:pt>
                <c:pt idx="18">
                  <c:v>Slovak Republic</c:v>
                </c:pt>
                <c:pt idx="19">
                  <c:v>Poland</c:v>
                </c:pt>
                <c:pt idx="20">
                  <c:v>Germany</c:v>
                </c:pt>
                <c:pt idx="21">
                  <c:v>Hungary</c:v>
                </c:pt>
                <c:pt idx="22">
                  <c:v>Netherlands</c:v>
                </c:pt>
                <c:pt idx="23">
                  <c:v>Norway</c:v>
                </c:pt>
                <c:pt idx="24">
                  <c:v>Portugal</c:v>
                </c:pt>
                <c:pt idx="25">
                  <c:v>Greece</c:v>
                </c:pt>
                <c:pt idx="26">
                  <c:v>Czech Republic</c:v>
                </c:pt>
                <c:pt idx="27">
                  <c:v>France</c:v>
                </c:pt>
                <c:pt idx="28">
                  <c:v>Austria</c:v>
                </c:pt>
                <c:pt idx="29">
                  <c:v>Luxembourg</c:v>
                </c:pt>
                <c:pt idx="30">
                  <c:v>Denmark</c:v>
                </c:pt>
                <c:pt idx="31">
                  <c:v>Belgium</c:v>
                </c:pt>
                <c:pt idx="32">
                  <c:v>Finland</c:v>
                </c:pt>
                <c:pt idx="33">
                  <c:v>Slovenia</c:v>
                </c:pt>
                <c:pt idx="34">
                  <c:v>Ireland</c:v>
                </c:pt>
                <c:pt idx="36">
                  <c:v>OECD</c:v>
                </c:pt>
              </c:strCache>
            </c:strRef>
          </c:cat>
          <c:val>
            <c:numRef>
              <c:f>Figure5!$S$5:$S$41</c:f>
              <c:numCache>
                <c:formatCode># ##0.000</c:formatCode>
                <c:ptCount val="37"/>
                <c:pt idx="0">
                  <c:v>1.9E-2</c:v>
                </c:pt>
                <c:pt idx="1">
                  <c:v>4.6007049908878675E-2</c:v>
                </c:pt>
                <c:pt idx="3">
                  <c:v>6.8536115720836288E-2</c:v>
                </c:pt>
                <c:pt idx="4">
                  <c:v>0.17400599790877513</c:v>
                </c:pt>
                <c:pt idx="6">
                  <c:v>0.20398183418522864</c:v>
                </c:pt>
                <c:pt idx="7">
                  <c:v>0.25247561060398199</c:v>
                </c:pt>
                <c:pt idx="8">
                  <c:v>0.14432926165186835</c:v>
                </c:pt>
                <c:pt idx="9">
                  <c:v>0.20160877792922788</c:v>
                </c:pt>
                <c:pt idx="10">
                  <c:v>0.20053007578628357</c:v>
                </c:pt>
                <c:pt idx="11">
                  <c:v>0.21421372703249916</c:v>
                </c:pt>
                <c:pt idx="12">
                  <c:v>0.226013735613805</c:v>
                </c:pt>
                <c:pt idx="13">
                  <c:v>0.21063922460294987</c:v>
                </c:pt>
                <c:pt idx="14">
                  <c:v>0.26117268685609962</c:v>
                </c:pt>
                <c:pt idx="15">
                  <c:v>0.29298710679804746</c:v>
                </c:pt>
                <c:pt idx="16">
                  <c:v>0.21285673103192096</c:v>
                </c:pt>
                <c:pt idx="17">
                  <c:v>0.14744696549956599</c:v>
                </c:pt>
                <c:pt idx="18">
                  <c:v>0.33640250307210728</c:v>
                </c:pt>
                <c:pt idx="19">
                  <c:v>0.28592146407998503</c:v>
                </c:pt>
                <c:pt idx="20">
                  <c:v>0.29389406571848947</c:v>
                </c:pt>
                <c:pt idx="21">
                  <c:v>0.34300000000000003</c:v>
                </c:pt>
                <c:pt idx="22">
                  <c:v>0.23967566298751339</c:v>
                </c:pt>
                <c:pt idx="23">
                  <c:v>0.30153275514100253</c:v>
                </c:pt>
                <c:pt idx="24">
                  <c:v>0.22976459301478858</c:v>
                </c:pt>
                <c:pt idx="25">
                  <c:v>0.2622602576301073</c:v>
                </c:pt>
                <c:pt idx="26">
                  <c:v>0.3526510563197669</c:v>
                </c:pt>
                <c:pt idx="27">
                  <c:v>0.31884689744519129</c:v>
                </c:pt>
                <c:pt idx="28">
                  <c:v>0.33378249878895294</c:v>
                </c:pt>
                <c:pt idx="29">
                  <c:v>0.30392391781981098</c:v>
                </c:pt>
                <c:pt idx="30">
                  <c:v>0.36237658982096721</c:v>
                </c:pt>
                <c:pt idx="31">
                  <c:v>0.32783104073158059</c:v>
                </c:pt>
                <c:pt idx="32">
                  <c:v>0.34863111423354964</c:v>
                </c:pt>
                <c:pt idx="33">
                  <c:v>0.38050773232592378</c:v>
                </c:pt>
                <c:pt idx="34">
                  <c:v>0.36406159458272264</c:v>
                </c:pt>
                <c:pt idx="36">
                  <c:v>0.25480221434975581</c:v>
                </c:pt>
              </c:numCache>
            </c:numRef>
          </c:val>
          <c:smooth val="0"/>
        </c:ser>
        <c:dLbls>
          <c:showLegendKey val="0"/>
          <c:showVal val="0"/>
          <c:showCatName val="0"/>
          <c:showSerName val="0"/>
          <c:showPercent val="0"/>
          <c:showBubbleSize val="0"/>
        </c:dLbls>
        <c:marker val="1"/>
        <c:smooth val="0"/>
        <c:axId val="169506688"/>
        <c:axId val="169508864"/>
      </c:lineChart>
      <c:catAx>
        <c:axId val="169506688"/>
        <c:scaling>
          <c:orientation val="minMax"/>
        </c:scaling>
        <c:delete val="0"/>
        <c:axPos val="b"/>
        <c:majorGridlines>
          <c:spPr>
            <a:ln>
              <a:solidFill>
                <a:schemeClr val="bg1"/>
              </a:solidFill>
            </a:ln>
          </c:spPr>
        </c:majorGridlines>
        <c:majorTickMark val="none"/>
        <c:minorTickMark val="none"/>
        <c:tickLblPos val="nextTo"/>
        <c:spPr>
          <a:ln>
            <a:noFill/>
          </a:ln>
        </c:spPr>
        <c:txPr>
          <a:bodyPr rot="-2700000"/>
          <a:lstStyle/>
          <a:p>
            <a:pPr>
              <a:defRPr sz="800">
                <a:latin typeface="Arial Narrow" panose="020B0606020202030204" pitchFamily="34" charset="0"/>
              </a:defRPr>
            </a:pPr>
            <a:endParaRPr lang="en-US"/>
          </a:p>
        </c:txPr>
        <c:crossAx val="169508864"/>
        <c:crosses val="autoZero"/>
        <c:auto val="1"/>
        <c:lblAlgn val="ctr"/>
        <c:lblOffset val="100"/>
        <c:tickLblSkip val="1"/>
        <c:noMultiLvlLbl val="0"/>
      </c:catAx>
      <c:valAx>
        <c:axId val="169508864"/>
        <c:scaling>
          <c:orientation val="minMax"/>
          <c:max val="0.45"/>
          <c:min val="0"/>
        </c:scaling>
        <c:delete val="0"/>
        <c:axPos val="l"/>
        <c:majorGridlines>
          <c:spPr>
            <a:ln>
              <a:solidFill>
                <a:schemeClr val="bg1"/>
              </a:solidFill>
            </a:ln>
          </c:spPr>
        </c:majorGridlines>
        <c:numFmt formatCode="0%" sourceLinked="0"/>
        <c:majorTickMark val="none"/>
        <c:minorTickMark val="none"/>
        <c:tickLblPos val="nextTo"/>
        <c:spPr>
          <a:ln>
            <a:noFill/>
          </a:ln>
        </c:spPr>
        <c:txPr>
          <a:bodyPr/>
          <a:lstStyle/>
          <a:p>
            <a:pPr>
              <a:defRPr sz="800">
                <a:latin typeface="Arial Narrow" panose="020B0606020202030204" pitchFamily="34" charset="0"/>
              </a:defRPr>
            </a:pPr>
            <a:endParaRPr lang="en-US"/>
          </a:p>
        </c:txPr>
        <c:crossAx val="169506688"/>
        <c:crosses val="autoZero"/>
        <c:crossBetween val="between"/>
        <c:majorUnit val="0.1"/>
      </c:valAx>
      <c:spPr>
        <a:solidFill>
          <a:srgbClr val="DCE6F2"/>
        </a:solidFill>
      </c:spPr>
    </c:plotArea>
    <c:legend>
      <c:legendPos val="t"/>
      <c:layout>
        <c:manualLayout>
          <c:xMode val="edge"/>
          <c:yMode val="edge"/>
          <c:x val="9.2132626846499685E-2"/>
          <c:y val="9.9953703703703697E-2"/>
          <c:w val="0.28350931278098906"/>
          <c:h val="9.211805555555555E-2"/>
        </c:manualLayout>
      </c:layout>
      <c:overlay val="0"/>
      <c:spPr>
        <a:solidFill>
          <a:schemeClr val="bg1"/>
        </a:solidFill>
      </c:spPr>
      <c:txPr>
        <a:bodyPr/>
        <a:lstStyle/>
        <a:p>
          <a:pPr>
            <a:defRPr sz="800">
              <a:latin typeface="Arial Narrow" panose="020B060602020203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231213872832372E-2"/>
          <c:y val="6.5766203703703688E-2"/>
          <c:w val="0.93257289659601794"/>
          <c:h val="0.66277375328083987"/>
        </c:manualLayout>
      </c:layout>
      <c:barChart>
        <c:barDir val="col"/>
        <c:grouping val="clustered"/>
        <c:varyColors val="0"/>
        <c:ser>
          <c:idx val="1"/>
          <c:order val="1"/>
          <c:tx>
            <c:strRef>
              <c:f>Figure5!$AA$4</c:f>
              <c:strCache>
                <c:ptCount val="1"/>
                <c:pt idx="0">
                  <c:v>2014 ou année la plus proche (↗)</c:v>
                </c:pt>
              </c:strCache>
            </c:strRef>
          </c:tx>
          <c:spPr>
            <a:solidFill>
              <a:srgbClr val="4F81BD"/>
            </a:solidFill>
          </c:spPr>
          <c:invertIfNegative val="0"/>
          <c:dPt>
            <c:idx val="0"/>
            <c:invertIfNegative val="0"/>
            <c:bubble3D val="0"/>
          </c:dPt>
          <c:dPt>
            <c:idx val="2"/>
            <c:invertIfNegative val="0"/>
            <c:bubble3D val="0"/>
          </c:dPt>
          <c:dPt>
            <c:idx val="21"/>
            <c:invertIfNegative val="0"/>
            <c:bubble3D val="0"/>
          </c:dPt>
          <c:cat>
            <c:strRef>
              <c:f>Figure5!$AB$5:$AB$41</c:f>
              <c:strCache>
                <c:ptCount val="37"/>
                <c:pt idx="0">
                  <c:v>Mexique</c:v>
                </c:pt>
                <c:pt idx="1">
                  <c:v>Chili</c:v>
                </c:pt>
                <c:pt idx="2">
                  <c:v>Turquie</c:v>
                </c:pt>
                <c:pt idx="3">
                  <c:v>Corée</c:v>
                </c:pt>
                <c:pt idx="4">
                  <c:v>Japon</c:v>
                </c:pt>
                <c:pt idx="5">
                  <c:v>Suisse</c:v>
                </c:pt>
                <c:pt idx="6">
                  <c:v>États-Unis</c:v>
                </c:pt>
                <c:pt idx="7">
                  <c:v>Israël</c:v>
                </c:pt>
                <c:pt idx="8">
                  <c:v>Lettonie</c:v>
                </c:pt>
                <c:pt idx="9">
                  <c:v>Estonie</c:v>
                </c:pt>
                <c:pt idx="10">
                  <c:v>Nouvelle-Zélande</c:v>
                </c:pt>
                <c:pt idx="11">
                  <c:v>Canada</c:v>
                </c:pt>
                <c:pt idx="12">
                  <c:v>Australie</c:v>
                </c:pt>
                <c:pt idx="13">
                  <c:v>Royaume-Uni</c:v>
                </c:pt>
                <c:pt idx="14">
                  <c:v>Italie</c:v>
                </c:pt>
                <c:pt idx="15">
                  <c:v>Suède</c:v>
                </c:pt>
                <c:pt idx="16">
                  <c:v>Espagne</c:v>
                </c:pt>
                <c:pt idx="17">
                  <c:v>Islande</c:v>
                </c:pt>
                <c:pt idx="18">
                  <c:v>Rép. slovaque</c:v>
                </c:pt>
                <c:pt idx="19">
                  <c:v>Pologne</c:v>
                </c:pt>
                <c:pt idx="20">
                  <c:v>Allemagne</c:v>
                </c:pt>
                <c:pt idx="21">
                  <c:v>Hongrie</c:v>
                </c:pt>
                <c:pt idx="22">
                  <c:v>Pays-Bas</c:v>
                </c:pt>
                <c:pt idx="23">
                  <c:v>Norvège</c:v>
                </c:pt>
                <c:pt idx="24">
                  <c:v>Portugal</c:v>
                </c:pt>
                <c:pt idx="25">
                  <c:v>Grèce</c:v>
                </c:pt>
                <c:pt idx="26">
                  <c:v>Rép. tchèque</c:v>
                </c:pt>
                <c:pt idx="27">
                  <c:v>France</c:v>
                </c:pt>
                <c:pt idx="28">
                  <c:v>Autriche</c:v>
                </c:pt>
                <c:pt idx="29">
                  <c:v>Luxembourg</c:v>
                </c:pt>
                <c:pt idx="30">
                  <c:v>Danemark</c:v>
                </c:pt>
                <c:pt idx="31">
                  <c:v>Belgique</c:v>
                </c:pt>
                <c:pt idx="32">
                  <c:v>Finlande</c:v>
                </c:pt>
                <c:pt idx="33">
                  <c:v>Slovénie</c:v>
                </c:pt>
                <c:pt idx="34">
                  <c:v>Irlande</c:v>
                </c:pt>
                <c:pt idx="36">
                  <c:v>OCDE</c:v>
                </c:pt>
              </c:strCache>
            </c:strRef>
          </c:cat>
          <c:val>
            <c:numRef>
              <c:f>Figure5!$AA$5:$AA$41</c:f>
              <c:numCache>
                <c:formatCode># ##0.000</c:formatCode>
                <c:ptCount val="37"/>
                <c:pt idx="0">
                  <c:v>2.8405514523666586E-2</c:v>
                </c:pt>
                <c:pt idx="1">
                  <c:v>5.0813008130081237E-2</c:v>
                </c:pt>
                <c:pt idx="2">
                  <c:v>5.2109181141439247E-2</c:v>
                </c:pt>
                <c:pt idx="3">
                  <c:v>8.3805825698756983E-2</c:v>
                </c:pt>
                <c:pt idx="4">
                  <c:v>0.14893617021276595</c:v>
                </c:pt>
                <c:pt idx="5">
                  <c:v>0.15723461545928463</c:v>
                </c:pt>
                <c:pt idx="6">
                  <c:v>0.17722768171127123</c:v>
                </c:pt>
                <c:pt idx="7">
                  <c:v>0.19401023654724028</c:v>
                </c:pt>
                <c:pt idx="8">
                  <c:v>0.20266754904085704</c:v>
                </c:pt>
                <c:pt idx="9">
                  <c:v>0.20658694010375869</c:v>
                </c:pt>
                <c:pt idx="10">
                  <c:v>0.20673076923076916</c:v>
                </c:pt>
                <c:pt idx="11">
                  <c:v>0.20878107575939317</c:v>
                </c:pt>
                <c:pt idx="12">
                  <c:v>0.24654377880184328</c:v>
                </c:pt>
                <c:pt idx="13">
                  <c:v>0.2505307855626327</c:v>
                </c:pt>
                <c:pt idx="14">
                  <c:v>0.25991042466178677</c:v>
                </c:pt>
                <c:pt idx="15">
                  <c:v>0.26524195170106585</c:v>
                </c:pt>
                <c:pt idx="16">
                  <c:v>0.26540976757793838</c:v>
                </c:pt>
                <c:pt idx="17">
                  <c:v>0.27056164661022458</c:v>
                </c:pt>
                <c:pt idx="18">
                  <c:v>0.27501586834742547</c:v>
                </c:pt>
                <c:pt idx="19">
                  <c:v>0.28059870078494242</c:v>
                </c:pt>
                <c:pt idx="20">
                  <c:v>0.2876594729939192</c:v>
                </c:pt>
                <c:pt idx="21">
                  <c:v>0.28777612654593077</c:v>
                </c:pt>
                <c:pt idx="22">
                  <c:v>0.29310344827586216</c:v>
                </c:pt>
                <c:pt idx="23">
                  <c:v>0.30417938171686348</c:v>
                </c:pt>
                <c:pt idx="24">
                  <c:v>0.30566397788251698</c:v>
                </c:pt>
                <c:pt idx="25">
                  <c:v>0.31086874728195807</c:v>
                </c:pt>
                <c:pt idx="26">
                  <c:v>0.33176426970510087</c:v>
                </c:pt>
                <c:pt idx="27">
                  <c:v>0.33932584269662924</c:v>
                </c:pt>
                <c:pt idx="28">
                  <c:v>0.33993184033670393</c:v>
                </c:pt>
                <c:pt idx="29">
                  <c:v>0.34575570907488828</c:v>
                </c:pt>
                <c:pt idx="30">
                  <c:v>0.36533665835411472</c:v>
                </c:pt>
                <c:pt idx="31">
                  <c:v>0.37602514375794588</c:v>
                </c:pt>
                <c:pt idx="32">
                  <c:v>0.38126916725642834</c:v>
                </c:pt>
                <c:pt idx="33">
                  <c:v>0.3884431288258432</c:v>
                </c:pt>
                <c:pt idx="34">
                  <c:v>0.40592233100845782</c:v>
                </c:pt>
                <c:pt idx="36">
                  <c:v>0.26995552579516091</c:v>
                </c:pt>
              </c:numCache>
            </c:numRef>
          </c:val>
        </c:ser>
        <c:dLbls>
          <c:showLegendKey val="0"/>
          <c:showVal val="0"/>
          <c:showCatName val="0"/>
          <c:showSerName val="0"/>
          <c:showPercent val="0"/>
          <c:showBubbleSize val="0"/>
        </c:dLbls>
        <c:gapWidth val="80"/>
        <c:axId val="169522688"/>
        <c:axId val="169524608"/>
      </c:barChart>
      <c:lineChart>
        <c:grouping val="standard"/>
        <c:varyColors val="0"/>
        <c:ser>
          <c:idx val="0"/>
          <c:order val="0"/>
          <c:tx>
            <c:strRef>
              <c:f>Figure5!$V$3</c:f>
              <c:strCache>
                <c:ptCount val="1"/>
                <c:pt idx="0">
                  <c:v>2010</c:v>
                </c:pt>
              </c:strCache>
            </c:strRef>
          </c:tx>
          <c:spPr>
            <a:ln>
              <a:noFill/>
            </a:ln>
          </c:spPr>
          <c:marker>
            <c:symbol val="diamond"/>
            <c:size val="5"/>
            <c:spPr>
              <a:solidFill>
                <a:schemeClr val="bg1"/>
              </a:solidFill>
              <a:ln>
                <a:solidFill>
                  <a:srgbClr val="FF6600"/>
                </a:solidFill>
              </a:ln>
            </c:spPr>
          </c:marker>
          <c:cat>
            <c:strRef>
              <c:f>Figure5!$AB$5:$AB$41</c:f>
              <c:strCache>
                <c:ptCount val="37"/>
                <c:pt idx="0">
                  <c:v>Mexique</c:v>
                </c:pt>
                <c:pt idx="1">
                  <c:v>Chili</c:v>
                </c:pt>
                <c:pt idx="2">
                  <c:v>Turquie</c:v>
                </c:pt>
                <c:pt idx="3">
                  <c:v>Corée</c:v>
                </c:pt>
                <c:pt idx="4">
                  <c:v>Japon</c:v>
                </c:pt>
                <c:pt idx="5">
                  <c:v>Suisse</c:v>
                </c:pt>
                <c:pt idx="6">
                  <c:v>États-Unis</c:v>
                </c:pt>
                <c:pt idx="7">
                  <c:v>Israël</c:v>
                </c:pt>
                <c:pt idx="8">
                  <c:v>Lettonie</c:v>
                </c:pt>
                <c:pt idx="9">
                  <c:v>Estonie</c:v>
                </c:pt>
                <c:pt idx="10">
                  <c:v>Nouvelle-Zélande</c:v>
                </c:pt>
                <c:pt idx="11">
                  <c:v>Canada</c:v>
                </c:pt>
                <c:pt idx="12">
                  <c:v>Australie</c:v>
                </c:pt>
                <c:pt idx="13">
                  <c:v>Royaume-Uni</c:v>
                </c:pt>
                <c:pt idx="14">
                  <c:v>Italie</c:v>
                </c:pt>
                <c:pt idx="15">
                  <c:v>Suède</c:v>
                </c:pt>
                <c:pt idx="16">
                  <c:v>Espagne</c:v>
                </c:pt>
                <c:pt idx="17">
                  <c:v>Islande</c:v>
                </c:pt>
                <c:pt idx="18">
                  <c:v>Rép. slovaque</c:v>
                </c:pt>
                <c:pt idx="19">
                  <c:v>Pologne</c:v>
                </c:pt>
                <c:pt idx="20">
                  <c:v>Allemagne</c:v>
                </c:pt>
                <c:pt idx="21">
                  <c:v>Hongrie</c:v>
                </c:pt>
                <c:pt idx="22">
                  <c:v>Pays-Bas</c:v>
                </c:pt>
                <c:pt idx="23">
                  <c:v>Norvège</c:v>
                </c:pt>
                <c:pt idx="24">
                  <c:v>Portugal</c:v>
                </c:pt>
                <c:pt idx="25">
                  <c:v>Grèce</c:v>
                </c:pt>
                <c:pt idx="26">
                  <c:v>Rép. tchèque</c:v>
                </c:pt>
                <c:pt idx="27">
                  <c:v>France</c:v>
                </c:pt>
                <c:pt idx="28">
                  <c:v>Autriche</c:v>
                </c:pt>
                <c:pt idx="29">
                  <c:v>Luxembourg</c:v>
                </c:pt>
                <c:pt idx="30">
                  <c:v>Danemark</c:v>
                </c:pt>
                <c:pt idx="31">
                  <c:v>Belgique</c:v>
                </c:pt>
                <c:pt idx="32">
                  <c:v>Finlande</c:v>
                </c:pt>
                <c:pt idx="33">
                  <c:v>Slovénie</c:v>
                </c:pt>
                <c:pt idx="34">
                  <c:v>Irlande</c:v>
                </c:pt>
                <c:pt idx="36">
                  <c:v>OCDE</c:v>
                </c:pt>
              </c:strCache>
            </c:strRef>
          </c:cat>
          <c:val>
            <c:numRef>
              <c:f>Figure5!$V$5:$V$41</c:f>
              <c:numCache>
                <c:formatCode># ##0.000</c:formatCode>
                <c:ptCount val="37"/>
                <c:pt idx="0">
                  <c:v>2.8000000000000001E-2</c:v>
                </c:pt>
                <c:pt idx="1">
                  <c:v>4.7864471486518775E-2</c:v>
                </c:pt>
                <c:pt idx="2">
                  <c:v>4.1289426569858838E-2</c:v>
                </c:pt>
                <c:pt idx="3">
                  <c:v>7.476635514018698E-2</c:v>
                </c:pt>
                <c:pt idx="4">
                  <c:v>0.18873523153229008</c:v>
                </c:pt>
                <c:pt idx="6">
                  <c:v>0.21834309125572962</c:v>
                </c:pt>
                <c:pt idx="7">
                  <c:v>0.23943469575008852</c:v>
                </c:pt>
                <c:pt idx="8">
                  <c:v>0.24237694432985399</c:v>
                </c:pt>
                <c:pt idx="9">
                  <c:v>0.23207185093650737</c:v>
                </c:pt>
                <c:pt idx="10">
                  <c:v>0.21410579345088165</c:v>
                </c:pt>
                <c:pt idx="11">
                  <c:v>0.22972094024938611</c:v>
                </c:pt>
                <c:pt idx="12">
                  <c:v>0.23183921215606287</c:v>
                </c:pt>
                <c:pt idx="13">
                  <c:v>0.25592586894449243</c:v>
                </c:pt>
                <c:pt idx="14">
                  <c:v>0.26231631104416503</c:v>
                </c:pt>
                <c:pt idx="15">
                  <c:v>0.29382867268531138</c:v>
                </c:pt>
                <c:pt idx="16">
                  <c:v>0.26418907549252069</c:v>
                </c:pt>
                <c:pt idx="17">
                  <c:v>0.28541390624234836</c:v>
                </c:pt>
                <c:pt idx="18">
                  <c:v>0.313799061126047</c:v>
                </c:pt>
                <c:pt idx="19">
                  <c:v>0.27837801790497291</c:v>
                </c:pt>
                <c:pt idx="20">
                  <c:v>0.29756309977244216</c:v>
                </c:pt>
                <c:pt idx="21">
                  <c:v>0.35799999999999998</c:v>
                </c:pt>
                <c:pt idx="22">
                  <c:v>0.25260416666666674</c:v>
                </c:pt>
                <c:pt idx="23">
                  <c:v>0.31398571580854928</c:v>
                </c:pt>
                <c:pt idx="24">
                  <c:v>0.26476758568294601</c:v>
                </c:pt>
                <c:pt idx="25">
                  <c:v>0.28749413072869406</c:v>
                </c:pt>
                <c:pt idx="26">
                  <c:v>0.33685509481150488</c:v>
                </c:pt>
                <c:pt idx="27">
                  <c:v>0.32600084887045688</c:v>
                </c:pt>
                <c:pt idx="28">
                  <c:v>0.35246006615116759</c:v>
                </c:pt>
                <c:pt idx="29">
                  <c:v>0.3534481315088705</c:v>
                </c:pt>
                <c:pt idx="30">
                  <c:v>0.36722682369887794</c:v>
                </c:pt>
                <c:pt idx="31">
                  <c:v>0.36571622245366819</c:v>
                </c:pt>
                <c:pt idx="32">
                  <c:v>0.36817690138847009</c:v>
                </c:pt>
                <c:pt idx="33">
                  <c:v>0.38995439405482141</c:v>
                </c:pt>
                <c:pt idx="34">
                  <c:v>0.4364187921323614</c:v>
                </c:pt>
                <c:pt idx="36">
                  <c:v>0.27696069269215678</c:v>
                </c:pt>
              </c:numCache>
            </c:numRef>
          </c:val>
          <c:smooth val="0"/>
        </c:ser>
        <c:ser>
          <c:idx val="2"/>
          <c:order val="2"/>
          <c:tx>
            <c:strRef>
              <c:f>Figure5!$S$3</c:f>
              <c:strCache>
                <c:ptCount val="1"/>
                <c:pt idx="0">
                  <c:v>2007</c:v>
                </c:pt>
              </c:strCache>
            </c:strRef>
          </c:tx>
          <c:spPr>
            <a:ln>
              <a:noFill/>
            </a:ln>
          </c:spPr>
          <c:marker>
            <c:symbol val="dash"/>
            <c:size val="12"/>
            <c:spPr>
              <a:solidFill>
                <a:srgbClr val="F27920"/>
              </a:solidFill>
              <a:ln>
                <a:noFill/>
              </a:ln>
            </c:spPr>
          </c:marker>
          <c:cat>
            <c:strRef>
              <c:f>Figure5!$AB$5:$AB$41</c:f>
              <c:strCache>
                <c:ptCount val="37"/>
                <c:pt idx="0">
                  <c:v>Mexique</c:v>
                </c:pt>
                <c:pt idx="1">
                  <c:v>Chili</c:v>
                </c:pt>
                <c:pt idx="2">
                  <c:v>Turquie</c:v>
                </c:pt>
                <c:pt idx="3">
                  <c:v>Corée</c:v>
                </c:pt>
                <c:pt idx="4">
                  <c:v>Japon</c:v>
                </c:pt>
                <c:pt idx="5">
                  <c:v>Suisse</c:v>
                </c:pt>
                <c:pt idx="6">
                  <c:v>États-Unis</c:v>
                </c:pt>
                <c:pt idx="7">
                  <c:v>Israël</c:v>
                </c:pt>
                <c:pt idx="8">
                  <c:v>Lettonie</c:v>
                </c:pt>
                <c:pt idx="9">
                  <c:v>Estonie</c:v>
                </c:pt>
                <c:pt idx="10">
                  <c:v>Nouvelle-Zélande</c:v>
                </c:pt>
                <c:pt idx="11">
                  <c:v>Canada</c:v>
                </c:pt>
                <c:pt idx="12">
                  <c:v>Australie</c:v>
                </c:pt>
                <c:pt idx="13">
                  <c:v>Royaume-Uni</c:v>
                </c:pt>
                <c:pt idx="14">
                  <c:v>Italie</c:v>
                </c:pt>
                <c:pt idx="15">
                  <c:v>Suède</c:v>
                </c:pt>
                <c:pt idx="16">
                  <c:v>Espagne</c:v>
                </c:pt>
                <c:pt idx="17">
                  <c:v>Islande</c:v>
                </c:pt>
                <c:pt idx="18">
                  <c:v>Rép. slovaque</c:v>
                </c:pt>
                <c:pt idx="19">
                  <c:v>Pologne</c:v>
                </c:pt>
                <c:pt idx="20">
                  <c:v>Allemagne</c:v>
                </c:pt>
                <c:pt idx="21">
                  <c:v>Hongrie</c:v>
                </c:pt>
                <c:pt idx="22">
                  <c:v>Pays-Bas</c:v>
                </c:pt>
                <c:pt idx="23">
                  <c:v>Norvège</c:v>
                </c:pt>
                <c:pt idx="24">
                  <c:v>Portugal</c:v>
                </c:pt>
                <c:pt idx="25">
                  <c:v>Grèce</c:v>
                </c:pt>
                <c:pt idx="26">
                  <c:v>Rép. tchèque</c:v>
                </c:pt>
                <c:pt idx="27">
                  <c:v>France</c:v>
                </c:pt>
                <c:pt idx="28">
                  <c:v>Autriche</c:v>
                </c:pt>
                <c:pt idx="29">
                  <c:v>Luxembourg</c:v>
                </c:pt>
                <c:pt idx="30">
                  <c:v>Danemark</c:v>
                </c:pt>
                <c:pt idx="31">
                  <c:v>Belgique</c:v>
                </c:pt>
                <c:pt idx="32">
                  <c:v>Finlande</c:v>
                </c:pt>
                <c:pt idx="33">
                  <c:v>Slovénie</c:v>
                </c:pt>
                <c:pt idx="34">
                  <c:v>Irlande</c:v>
                </c:pt>
                <c:pt idx="36">
                  <c:v>OCDE</c:v>
                </c:pt>
              </c:strCache>
            </c:strRef>
          </c:cat>
          <c:val>
            <c:numRef>
              <c:f>Figure5!$S$5:$S$41</c:f>
              <c:numCache>
                <c:formatCode># ##0.000</c:formatCode>
                <c:ptCount val="37"/>
                <c:pt idx="0">
                  <c:v>1.9E-2</c:v>
                </c:pt>
                <c:pt idx="1">
                  <c:v>4.6007049908878675E-2</c:v>
                </c:pt>
                <c:pt idx="3">
                  <c:v>6.8536115720836288E-2</c:v>
                </c:pt>
                <c:pt idx="4">
                  <c:v>0.17400599790877513</c:v>
                </c:pt>
                <c:pt idx="6">
                  <c:v>0.20398183418522864</c:v>
                </c:pt>
                <c:pt idx="7">
                  <c:v>0.25247561060398199</c:v>
                </c:pt>
                <c:pt idx="8">
                  <c:v>0.14432926165186835</c:v>
                </c:pt>
                <c:pt idx="9">
                  <c:v>0.20160877792922788</c:v>
                </c:pt>
                <c:pt idx="10">
                  <c:v>0.20053007578628357</c:v>
                </c:pt>
                <c:pt idx="11">
                  <c:v>0.21421372703249916</c:v>
                </c:pt>
                <c:pt idx="12">
                  <c:v>0.226013735613805</c:v>
                </c:pt>
                <c:pt idx="13">
                  <c:v>0.21063922460294987</c:v>
                </c:pt>
                <c:pt idx="14">
                  <c:v>0.26117268685609962</c:v>
                </c:pt>
                <c:pt idx="15">
                  <c:v>0.29298710679804746</c:v>
                </c:pt>
                <c:pt idx="16">
                  <c:v>0.21285673103192096</c:v>
                </c:pt>
                <c:pt idx="17">
                  <c:v>0.14744696549956599</c:v>
                </c:pt>
                <c:pt idx="18">
                  <c:v>0.33640250307210728</c:v>
                </c:pt>
                <c:pt idx="19">
                  <c:v>0.28592146407998503</c:v>
                </c:pt>
                <c:pt idx="20">
                  <c:v>0.29389406571848947</c:v>
                </c:pt>
                <c:pt idx="21">
                  <c:v>0.34300000000000003</c:v>
                </c:pt>
                <c:pt idx="22">
                  <c:v>0.23967566298751339</c:v>
                </c:pt>
                <c:pt idx="23">
                  <c:v>0.30153275514100253</c:v>
                </c:pt>
                <c:pt idx="24">
                  <c:v>0.22976459301478858</c:v>
                </c:pt>
                <c:pt idx="25">
                  <c:v>0.2622602576301073</c:v>
                </c:pt>
                <c:pt idx="26">
                  <c:v>0.3526510563197669</c:v>
                </c:pt>
                <c:pt idx="27">
                  <c:v>0.31884689744519129</c:v>
                </c:pt>
                <c:pt idx="28">
                  <c:v>0.33378249878895294</c:v>
                </c:pt>
                <c:pt idx="29">
                  <c:v>0.30392391781981098</c:v>
                </c:pt>
                <c:pt idx="30">
                  <c:v>0.36237658982096721</c:v>
                </c:pt>
                <c:pt idx="31">
                  <c:v>0.32783104073158059</c:v>
                </c:pt>
                <c:pt idx="32">
                  <c:v>0.34863111423354964</c:v>
                </c:pt>
                <c:pt idx="33">
                  <c:v>0.38050773232592378</c:v>
                </c:pt>
                <c:pt idx="34">
                  <c:v>0.36406159458272264</c:v>
                </c:pt>
                <c:pt idx="36">
                  <c:v>0.25480221434975581</c:v>
                </c:pt>
              </c:numCache>
            </c:numRef>
          </c:val>
          <c:smooth val="0"/>
        </c:ser>
        <c:dLbls>
          <c:showLegendKey val="0"/>
          <c:showVal val="0"/>
          <c:showCatName val="0"/>
          <c:showSerName val="0"/>
          <c:showPercent val="0"/>
          <c:showBubbleSize val="0"/>
        </c:dLbls>
        <c:marker val="1"/>
        <c:smooth val="0"/>
        <c:axId val="169522688"/>
        <c:axId val="169524608"/>
      </c:lineChart>
      <c:catAx>
        <c:axId val="169522688"/>
        <c:scaling>
          <c:orientation val="minMax"/>
        </c:scaling>
        <c:delete val="0"/>
        <c:axPos val="b"/>
        <c:majorGridlines>
          <c:spPr>
            <a:ln>
              <a:solidFill>
                <a:schemeClr val="bg1"/>
              </a:solidFill>
            </a:ln>
          </c:spPr>
        </c:majorGridlines>
        <c:majorTickMark val="none"/>
        <c:minorTickMark val="none"/>
        <c:tickLblPos val="nextTo"/>
        <c:spPr>
          <a:ln>
            <a:noFill/>
          </a:ln>
        </c:spPr>
        <c:txPr>
          <a:bodyPr rot="-2700000"/>
          <a:lstStyle/>
          <a:p>
            <a:pPr>
              <a:defRPr sz="800">
                <a:latin typeface="Arial Narrow" panose="020B0606020202030204" pitchFamily="34" charset="0"/>
              </a:defRPr>
            </a:pPr>
            <a:endParaRPr lang="en-US"/>
          </a:p>
        </c:txPr>
        <c:crossAx val="169524608"/>
        <c:crosses val="autoZero"/>
        <c:auto val="1"/>
        <c:lblAlgn val="ctr"/>
        <c:lblOffset val="100"/>
        <c:tickLblSkip val="1"/>
        <c:noMultiLvlLbl val="0"/>
      </c:catAx>
      <c:valAx>
        <c:axId val="169524608"/>
        <c:scaling>
          <c:orientation val="minMax"/>
          <c:max val="0.45"/>
          <c:min val="0"/>
        </c:scaling>
        <c:delete val="0"/>
        <c:axPos val="l"/>
        <c:majorGridlines>
          <c:spPr>
            <a:ln>
              <a:solidFill>
                <a:schemeClr val="bg1"/>
              </a:solidFill>
            </a:ln>
          </c:spPr>
        </c:majorGridlines>
        <c:numFmt formatCode="0%" sourceLinked="0"/>
        <c:majorTickMark val="none"/>
        <c:minorTickMark val="none"/>
        <c:tickLblPos val="nextTo"/>
        <c:spPr>
          <a:ln>
            <a:noFill/>
          </a:ln>
        </c:spPr>
        <c:txPr>
          <a:bodyPr/>
          <a:lstStyle/>
          <a:p>
            <a:pPr>
              <a:defRPr sz="800">
                <a:latin typeface="Arial Narrow" panose="020B0606020202030204" pitchFamily="34" charset="0"/>
              </a:defRPr>
            </a:pPr>
            <a:endParaRPr lang="en-US"/>
          </a:p>
        </c:txPr>
        <c:crossAx val="169522688"/>
        <c:crosses val="autoZero"/>
        <c:crossBetween val="between"/>
        <c:majorUnit val="0.1"/>
      </c:valAx>
      <c:spPr>
        <a:solidFill>
          <a:srgbClr val="DCE6F2"/>
        </a:solidFill>
      </c:spPr>
    </c:plotArea>
    <c:legend>
      <c:legendPos val="t"/>
      <c:layout>
        <c:manualLayout>
          <c:xMode val="edge"/>
          <c:yMode val="edge"/>
          <c:x val="9.2132626846499685E-2"/>
          <c:y val="9.9953703703703697E-2"/>
          <c:w val="0.33992801335946771"/>
          <c:h val="9.211805555555555E-2"/>
        </c:manualLayout>
      </c:layout>
      <c:overlay val="0"/>
      <c:spPr>
        <a:solidFill>
          <a:schemeClr val="bg1"/>
        </a:solidFill>
      </c:spPr>
      <c:txPr>
        <a:bodyPr/>
        <a:lstStyle/>
        <a:p>
          <a:pPr>
            <a:defRPr sz="800">
              <a:latin typeface="Arial Narrow" panose="020B0606020202030204"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3031907713713"/>
          <c:y val="0.26281617412350428"/>
          <c:w val="0.87548189384466368"/>
          <c:h val="0.67440859135609688"/>
        </c:manualLayout>
      </c:layout>
      <c:lineChart>
        <c:grouping val="standard"/>
        <c:varyColors val="0"/>
        <c:ser>
          <c:idx val="0"/>
          <c:order val="0"/>
          <c:tx>
            <c:strRef>
              <c:f>Figure6!$H$6</c:f>
              <c:strCache>
                <c:ptCount val="1"/>
                <c:pt idx="0">
                  <c:v>Market income</c:v>
                </c:pt>
              </c:strCache>
            </c:strRef>
          </c:tx>
          <c:spPr>
            <a:ln w="19050" cap="rnd" cmpd="sng" algn="ctr">
              <a:solidFill>
                <a:srgbClr val="F27920"/>
              </a:solidFill>
              <a:prstDash val="solid"/>
              <a:round/>
            </a:ln>
            <a:effectLst/>
          </c:spPr>
          <c:marker>
            <c:symbol val="triangle"/>
            <c:size val="5"/>
            <c:spPr>
              <a:solidFill>
                <a:srgbClr val="FF7A00"/>
              </a:solidFill>
              <a:ln w="12700">
                <a:solidFill>
                  <a:srgbClr val="DCE6F2"/>
                </a:solidFill>
                <a:prstDash val="solid"/>
              </a:ln>
              <a:effectLst/>
            </c:spPr>
          </c:marker>
          <c:cat>
            <c:numRef>
              <c:f>Figure6!$I$5:$O$5</c:f>
              <c:numCache>
                <c:formatCode>General</c:formatCode>
                <c:ptCount val="7"/>
                <c:pt idx="0">
                  <c:v>2007</c:v>
                </c:pt>
                <c:pt idx="1">
                  <c:v>2008</c:v>
                </c:pt>
                <c:pt idx="2">
                  <c:v>2009</c:v>
                </c:pt>
                <c:pt idx="3">
                  <c:v>2010</c:v>
                </c:pt>
                <c:pt idx="4">
                  <c:v>2011</c:v>
                </c:pt>
                <c:pt idx="5">
                  <c:v>2012</c:v>
                </c:pt>
                <c:pt idx="6">
                  <c:v>2013</c:v>
                </c:pt>
              </c:numCache>
            </c:numRef>
          </c:cat>
          <c:val>
            <c:numRef>
              <c:f>Figure6!$I$6:$O$6</c:f>
              <c:numCache>
                <c:formatCode># ##0.0</c:formatCode>
                <c:ptCount val="7"/>
                <c:pt idx="0">
                  <c:v>100</c:v>
                </c:pt>
                <c:pt idx="1">
                  <c:v>99.883820245263095</c:v>
                </c:pt>
                <c:pt idx="2">
                  <c:v>96.578129610829976</c:v>
                </c:pt>
                <c:pt idx="3">
                  <c:v>95.32539533096751</c:v>
                </c:pt>
                <c:pt idx="4">
                  <c:v>94.921474883764802</c:v>
                </c:pt>
                <c:pt idx="5">
                  <c:v>95.013164376118837</c:v>
                </c:pt>
                <c:pt idx="6">
                  <c:v>97.225344327610017</c:v>
                </c:pt>
              </c:numCache>
            </c:numRef>
          </c:val>
          <c:smooth val="0"/>
        </c:ser>
        <c:ser>
          <c:idx val="1"/>
          <c:order val="1"/>
          <c:tx>
            <c:strRef>
              <c:f>Figure6!$H$8</c:f>
              <c:strCache>
                <c:ptCount val="1"/>
                <c:pt idx="0">
                  <c:v>Public cash transfers</c:v>
                </c:pt>
              </c:strCache>
            </c:strRef>
          </c:tx>
          <c:spPr>
            <a:ln w="12700" cap="rnd" cmpd="sng" algn="ctr">
              <a:solidFill>
                <a:srgbClr val="4F81BD"/>
              </a:solidFill>
              <a:prstDash val="sysDash"/>
              <a:round/>
            </a:ln>
            <a:effectLst/>
          </c:spPr>
          <c:marker>
            <c:symbol val="square"/>
            <c:size val="3"/>
            <c:spPr>
              <a:solidFill>
                <a:srgbClr val="DCE6F2"/>
              </a:solidFill>
              <a:ln w="12700">
                <a:solidFill>
                  <a:schemeClr val="tx1"/>
                </a:solidFill>
                <a:prstDash val="solid"/>
              </a:ln>
              <a:effectLst/>
            </c:spPr>
          </c:marker>
          <c:cat>
            <c:numRef>
              <c:f>Figure6!$I$5:$O$5</c:f>
              <c:numCache>
                <c:formatCode>General</c:formatCode>
                <c:ptCount val="7"/>
                <c:pt idx="0">
                  <c:v>2007</c:v>
                </c:pt>
                <c:pt idx="1">
                  <c:v>2008</c:v>
                </c:pt>
                <c:pt idx="2">
                  <c:v>2009</c:v>
                </c:pt>
                <c:pt idx="3">
                  <c:v>2010</c:v>
                </c:pt>
                <c:pt idx="4">
                  <c:v>2011</c:v>
                </c:pt>
                <c:pt idx="5">
                  <c:v>2012</c:v>
                </c:pt>
                <c:pt idx="6">
                  <c:v>2013</c:v>
                </c:pt>
              </c:numCache>
            </c:numRef>
          </c:cat>
          <c:val>
            <c:numRef>
              <c:f>Figure6!$I$8:$O$8</c:f>
              <c:numCache>
                <c:formatCode># ##0.0</c:formatCode>
                <c:ptCount val="7"/>
                <c:pt idx="0">
                  <c:v>100</c:v>
                </c:pt>
                <c:pt idx="1">
                  <c:v>102.98483922537437</c:v>
                </c:pt>
                <c:pt idx="2">
                  <c:v>113.20597484120563</c:v>
                </c:pt>
                <c:pt idx="3">
                  <c:v>113.08782519165906</c:v>
                </c:pt>
                <c:pt idx="4">
                  <c:v>111.19162294571747</c:v>
                </c:pt>
                <c:pt idx="5">
                  <c:v>110.97030832275193</c:v>
                </c:pt>
                <c:pt idx="6">
                  <c:v>110.68637268674856</c:v>
                </c:pt>
              </c:numCache>
            </c:numRef>
          </c:val>
          <c:smooth val="0"/>
        </c:ser>
        <c:ser>
          <c:idx val="2"/>
          <c:order val="2"/>
          <c:tx>
            <c:strRef>
              <c:f>Figure6!$H$7</c:f>
              <c:strCache>
                <c:ptCount val="1"/>
                <c:pt idx="0">
                  <c:v>Personal income taxes</c:v>
                </c:pt>
              </c:strCache>
            </c:strRef>
          </c:tx>
          <c:spPr>
            <a:ln w="12700" cap="rnd" cmpd="sng" algn="ctr">
              <a:solidFill>
                <a:srgbClr val="4F81BD"/>
              </a:solidFill>
              <a:prstDash val="sysDash"/>
              <a:round/>
            </a:ln>
            <a:effectLst/>
          </c:spPr>
          <c:marker>
            <c:symbol val="diamond"/>
            <c:size val="4"/>
            <c:spPr>
              <a:solidFill>
                <a:srgbClr val="DCE6F2"/>
              </a:solidFill>
              <a:ln w="12700">
                <a:solidFill>
                  <a:srgbClr val="000000"/>
                </a:solidFill>
                <a:prstDash val="solid"/>
              </a:ln>
              <a:effectLst/>
            </c:spPr>
          </c:marker>
          <c:cat>
            <c:numRef>
              <c:f>Figure6!$I$5:$O$5</c:f>
              <c:numCache>
                <c:formatCode>General</c:formatCode>
                <c:ptCount val="7"/>
                <c:pt idx="0">
                  <c:v>2007</c:v>
                </c:pt>
                <c:pt idx="1">
                  <c:v>2008</c:v>
                </c:pt>
                <c:pt idx="2">
                  <c:v>2009</c:v>
                </c:pt>
                <c:pt idx="3">
                  <c:v>2010</c:v>
                </c:pt>
                <c:pt idx="4">
                  <c:v>2011</c:v>
                </c:pt>
                <c:pt idx="5">
                  <c:v>2012</c:v>
                </c:pt>
                <c:pt idx="6">
                  <c:v>2013</c:v>
                </c:pt>
              </c:numCache>
            </c:numRef>
          </c:cat>
          <c:val>
            <c:numRef>
              <c:f>Figure6!$I$7:$O$7</c:f>
              <c:numCache>
                <c:formatCode># ##0.0</c:formatCode>
                <c:ptCount val="7"/>
                <c:pt idx="0">
                  <c:v>100</c:v>
                </c:pt>
                <c:pt idx="1">
                  <c:v>99.163825259822076</c:v>
                </c:pt>
                <c:pt idx="2">
                  <c:v>94.991875818464493</c:v>
                </c:pt>
                <c:pt idx="3">
                  <c:v>94.860630735107719</c:v>
                </c:pt>
                <c:pt idx="4">
                  <c:v>96.053103736263239</c:v>
                </c:pt>
                <c:pt idx="5">
                  <c:v>96.749268748350659</c:v>
                </c:pt>
                <c:pt idx="6">
                  <c:v>100.25393111141091</c:v>
                </c:pt>
              </c:numCache>
            </c:numRef>
          </c:val>
          <c:smooth val="0"/>
        </c:ser>
        <c:ser>
          <c:idx val="4"/>
          <c:order val="3"/>
          <c:tx>
            <c:strRef>
              <c:f>Figure6!$H$9</c:f>
              <c:strCache>
                <c:ptCount val="1"/>
                <c:pt idx="0">
                  <c:v>Disposable income</c:v>
                </c:pt>
              </c:strCache>
            </c:strRef>
          </c:tx>
          <c:spPr>
            <a:ln w="19050">
              <a:solidFill>
                <a:schemeClr val="bg1">
                  <a:lumMod val="50000"/>
                </a:schemeClr>
              </a:solidFill>
            </a:ln>
          </c:spPr>
          <c:marker>
            <c:symbol val="triangle"/>
            <c:size val="5"/>
            <c:spPr>
              <a:solidFill>
                <a:schemeClr val="bg1">
                  <a:lumMod val="50000"/>
                </a:schemeClr>
              </a:solidFill>
              <a:ln>
                <a:solidFill>
                  <a:schemeClr val="bg1">
                    <a:lumMod val="95000"/>
                  </a:schemeClr>
                </a:solidFill>
              </a:ln>
            </c:spPr>
          </c:marker>
          <c:val>
            <c:numRef>
              <c:f>Figure6!$I$9:$O$9</c:f>
              <c:numCache>
                <c:formatCode># ##0.0</c:formatCode>
                <c:ptCount val="7"/>
                <c:pt idx="0">
                  <c:v>100</c:v>
                </c:pt>
                <c:pt idx="1">
                  <c:v>100.55510115842051</c:v>
                </c:pt>
                <c:pt idx="2">
                  <c:v>99.171018345073264</c:v>
                </c:pt>
                <c:pt idx="3">
                  <c:v>97.945397785797937</c:v>
                </c:pt>
                <c:pt idx="4">
                  <c:v>96.886514733448934</c:v>
                </c:pt>
                <c:pt idx="5">
                  <c:v>96.939432171010353</c:v>
                </c:pt>
                <c:pt idx="6">
                  <c:v>98.547519622811578</c:v>
                </c:pt>
              </c:numCache>
            </c:numRef>
          </c:val>
          <c:smooth val="0"/>
        </c:ser>
        <c:dLbls>
          <c:showLegendKey val="0"/>
          <c:showVal val="0"/>
          <c:showCatName val="0"/>
          <c:showSerName val="0"/>
          <c:showPercent val="0"/>
          <c:showBubbleSize val="0"/>
        </c:dLbls>
        <c:marker val="1"/>
        <c:smooth val="0"/>
        <c:axId val="169539072"/>
        <c:axId val="169540992"/>
      </c:lineChart>
      <c:catAx>
        <c:axId val="169539072"/>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9525">
            <a:solidFill>
              <a:srgbClr val="FF7A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69540992"/>
        <c:crossesAt val="100"/>
        <c:auto val="1"/>
        <c:lblAlgn val="ctr"/>
        <c:lblOffset val="0"/>
        <c:tickLblSkip val="1"/>
        <c:noMultiLvlLbl val="0"/>
      </c:catAx>
      <c:valAx>
        <c:axId val="169540992"/>
        <c:scaling>
          <c:orientation val="minMax"/>
          <c:max val="120"/>
          <c:min val="90"/>
        </c:scaling>
        <c:delete val="0"/>
        <c:axPos val="l"/>
        <c:majorGridlines>
          <c:spPr>
            <a:ln w="9525" cmpd="sng">
              <a:solidFill>
                <a:srgbClr val="FFFFFF"/>
              </a:solidFill>
              <a:prstDash val="solid"/>
            </a:ln>
          </c:spPr>
        </c:majorGridlines>
        <c:numFmt formatCode="#\ ##0"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69539072"/>
        <c:crossesAt val="1"/>
        <c:crossBetween val="between"/>
      </c:valAx>
      <c:spPr>
        <a:solidFill>
          <a:srgbClr val="DCE6F2"/>
        </a:solidFill>
        <a:ln w="9525">
          <a:noFill/>
        </a:ln>
      </c:spPr>
    </c:plotArea>
    <c:legend>
      <c:legendPos val="r"/>
      <c:layout>
        <c:manualLayout>
          <c:xMode val="edge"/>
          <c:yMode val="edge"/>
          <c:x val="0.12193222222222222"/>
          <c:y val="1.9920634920634922E-2"/>
          <c:w val="0.85074074074074069"/>
          <c:h val="0.20824801587301592"/>
        </c:manualLayout>
      </c:layout>
      <c:overlay val="1"/>
      <c:spPr>
        <a:solidFill>
          <a:srgbClr val="DCE6F2"/>
        </a:solidFill>
        <a:ln>
          <a:noFill/>
          <a:round/>
        </a:ln>
        <a:effectLst/>
        <a:extLst>
          <a:ext uri="{91240B29-F687-4F45-9708-019B960494DF}">
            <a14:hiddenLine xmlns:a14="http://schemas.microsoft.com/office/drawing/2010/main">
              <a:noFill/>
              <a:round/>
            </a14:hiddenLine>
          </a:ext>
        </a:extLst>
      </c:spPr>
      <c:txPr>
        <a:bodyPr/>
        <a:lstStyle/>
        <a:p>
          <a:pPr>
            <a:defRPr sz="9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03031907713713"/>
          <c:y val="0.26281617412350428"/>
          <c:w val="0.87548189384466368"/>
          <c:h val="0.67440859135609688"/>
        </c:manualLayout>
      </c:layout>
      <c:lineChart>
        <c:grouping val="standard"/>
        <c:varyColors val="0"/>
        <c:ser>
          <c:idx val="0"/>
          <c:order val="0"/>
          <c:tx>
            <c:strRef>
              <c:f>Figure6!$H$11</c:f>
              <c:strCache>
                <c:ptCount val="1"/>
                <c:pt idx="0">
                  <c:v>Revenu marchand</c:v>
                </c:pt>
              </c:strCache>
            </c:strRef>
          </c:tx>
          <c:spPr>
            <a:ln w="19050" cap="rnd" cmpd="sng" algn="ctr">
              <a:solidFill>
                <a:srgbClr val="F27920"/>
              </a:solidFill>
              <a:prstDash val="solid"/>
              <a:round/>
            </a:ln>
            <a:effectLst/>
          </c:spPr>
          <c:marker>
            <c:symbol val="triangle"/>
            <c:size val="5"/>
            <c:spPr>
              <a:solidFill>
                <a:srgbClr val="FF7A00"/>
              </a:solidFill>
              <a:ln w="12700">
                <a:solidFill>
                  <a:srgbClr val="DCE6F2"/>
                </a:solidFill>
                <a:prstDash val="solid"/>
              </a:ln>
              <a:effectLst/>
            </c:spPr>
          </c:marker>
          <c:cat>
            <c:numRef>
              <c:f>Figure6!$I$5:$O$5</c:f>
              <c:numCache>
                <c:formatCode>General</c:formatCode>
                <c:ptCount val="7"/>
                <c:pt idx="0">
                  <c:v>2007</c:v>
                </c:pt>
                <c:pt idx="1">
                  <c:v>2008</c:v>
                </c:pt>
                <c:pt idx="2">
                  <c:v>2009</c:v>
                </c:pt>
                <c:pt idx="3">
                  <c:v>2010</c:v>
                </c:pt>
                <c:pt idx="4">
                  <c:v>2011</c:v>
                </c:pt>
                <c:pt idx="5">
                  <c:v>2012</c:v>
                </c:pt>
                <c:pt idx="6">
                  <c:v>2013</c:v>
                </c:pt>
              </c:numCache>
            </c:numRef>
          </c:cat>
          <c:val>
            <c:numRef>
              <c:f>Figure6!$I$6:$O$6</c:f>
              <c:numCache>
                <c:formatCode># ##0.0</c:formatCode>
                <c:ptCount val="7"/>
                <c:pt idx="0">
                  <c:v>100</c:v>
                </c:pt>
                <c:pt idx="1">
                  <c:v>99.883820245263095</c:v>
                </c:pt>
                <c:pt idx="2">
                  <c:v>96.578129610829976</c:v>
                </c:pt>
                <c:pt idx="3">
                  <c:v>95.32539533096751</c:v>
                </c:pt>
                <c:pt idx="4">
                  <c:v>94.921474883764802</c:v>
                </c:pt>
                <c:pt idx="5">
                  <c:v>95.013164376118837</c:v>
                </c:pt>
                <c:pt idx="6">
                  <c:v>97.225344327610017</c:v>
                </c:pt>
              </c:numCache>
            </c:numRef>
          </c:val>
          <c:smooth val="0"/>
        </c:ser>
        <c:ser>
          <c:idx val="1"/>
          <c:order val="1"/>
          <c:tx>
            <c:strRef>
              <c:f>Figure6!$H$13</c:f>
              <c:strCache>
                <c:ptCount val="1"/>
                <c:pt idx="0">
                  <c:v>Transferts publics en espèces</c:v>
                </c:pt>
              </c:strCache>
            </c:strRef>
          </c:tx>
          <c:spPr>
            <a:ln w="12700" cap="rnd" cmpd="sng" algn="ctr">
              <a:solidFill>
                <a:srgbClr val="4F81BD"/>
              </a:solidFill>
              <a:prstDash val="sysDash"/>
              <a:round/>
            </a:ln>
            <a:effectLst/>
          </c:spPr>
          <c:marker>
            <c:symbol val="square"/>
            <c:size val="3"/>
            <c:spPr>
              <a:solidFill>
                <a:srgbClr val="DCE6F2"/>
              </a:solidFill>
              <a:ln w="12700">
                <a:solidFill>
                  <a:schemeClr val="tx1"/>
                </a:solidFill>
                <a:prstDash val="solid"/>
              </a:ln>
              <a:effectLst/>
            </c:spPr>
          </c:marker>
          <c:cat>
            <c:numRef>
              <c:f>Figure6!$I$5:$O$5</c:f>
              <c:numCache>
                <c:formatCode>General</c:formatCode>
                <c:ptCount val="7"/>
                <c:pt idx="0">
                  <c:v>2007</c:v>
                </c:pt>
                <c:pt idx="1">
                  <c:v>2008</c:v>
                </c:pt>
                <c:pt idx="2">
                  <c:v>2009</c:v>
                </c:pt>
                <c:pt idx="3">
                  <c:v>2010</c:v>
                </c:pt>
                <c:pt idx="4">
                  <c:v>2011</c:v>
                </c:pt>
                <c:pt idx="5">
                  <c:v>2012</c:v>
                </c:pt>
                <c:pt idx="6">
                  <c:v>2013</c:v>
                </c:pt>
              </c:numCache>
            </c:numRef>
          </c:cat>
          <c:val>
            <c:numRef>
              <c:f>Figure6!$I$8:$O$8</c:f>
              <c:numCache>
                <c:formatCode># ##0.0</c:formatCode>
                <c:ptCount val="7"/>
                <c:pt idx="0">
                  <c:v>100</c:v>
                </c:pt>
                <c:pt idx="1">
                  <c:v>102.98483922537437</c:v>
                </c:pt>
                <c:pt idx="2">
                  <c:v>113.20597484120563</c:v>
                </c:pt>
                <c:pt idx="3">
                  <c:v>113.08782519165906</c:v>
                </c:pt>
                <c:pt idx="4">
                  <c:v>111.19162294571747</c:v>
                </c:pt>
                <c:pt idx="5">
                  <c:v>110.97030832275193</c:v>
                </c:pt>
                <c:pt idx="6">
                  <c:v>110.68637268674856</c:v>
                </c:pt>
              </c:numCache>
            </c:numRef>
          </c:val>
          <c:smooth val="0"/>
        </c:ser>
        <c:ser>
          <c:idx val="2"/>
          <c:order val="2"/>
          <c:tx>
            <c:strRef>
              <c:f>Figure6!$H$12</c:f>
              <c:strCache>
                <c:ptCount val="1"/>
                <c:pt idx="0">
                  <c:v>Impôts sur le revenu</c:v>
                </c:pt>
              </c:strCache>
            </c:strRef>
          </c:tx>
          <c:spPr>
            <a:ln w="12700" cap="rnd" cmpd="sng" algn="ctr">
              <a:solidFill>
                <a:srgbClr val="4F81BD"/>
              </a:solidFill>
              <a:prstDash val="sysDash"/>
              <a:round/>
            </a:ln>
            <a:effectLst/>
          </c:spPr>
          <c:marker>
            <c:symbol val="diamond"/>
            <c:size val="4"/>
            <c:spPr>
              <a:solidFill>
                <a:srgbClr val="DCE6F2"/>
              </a:solidFill>
              <a:ln w="12700">
                <a:solidFill>
                  <a:srgbClr val="000000"/>
                </a:solidFill>
                <a:prstDash val="solid"/>
              </a:ln>
              <a:effectLst/>
            </c:spPr>
          </c:marker>
          <c:cat>
            <c:numRef>
              <c:f>Figure6!$I$5:$O$5</c:f>
              <c:numCache>
                <c:formatCode>General</c:formatCode>
                <c:ptCount val="7"/>
                <c:pt idx="0">
                  <c:v>2007</c:v>
                </c:pt>
                <c:pt idx="1">
                  <c:v>2008</c:v>
                </c:pt>
                <c:pt idx="2">
                  <c:v>2009</c:v>
                </c:pt>
                <c:pt idx="3">
                  <c:v>2010</c:v>
                </c:pt>
                <c:pt idx="4">
                  <c:v>2011</c:v>
                </c:pt>
                <c:pt idx="5">
                  <c:v>2012</c:v>
                </c:pt>
                <c:pt idx="6">
                  <c:v>2013</c:v>
                </c:pt>
              </c:numCache>
            </c:numRef>
          </c:cat>
          <c:val>
            <c:numRef>
              <c:f>Figure6!$I$7:$O$7</c:f>
              <c:numCache>
                <c:formatCode># ##0.0</c:formatCode>
                <c:ptCount val="7"/>
                <c:pt idx="0">
                  <c:v>100</c:v>
                </c:pt>
                <c:pt idx="1">
                  <c:v>99.163825259822076</c:v>
                </c:pt>
                <c:pt idx="2">
                  <c:v>94.991875818464493</c:v>
                </c:pt>
                <c:pt idx="3">
                  <c:v>94.860630735107719</c:v>
                </c:pt>
                <c:pt idx="4">
                  <c:v>96.053103736263239</c:v>
                </c:pt>
                <c:pt idx="5">
                  <c:v>96.749268748350659</c:v>
                </c:pt>
                <c:pt idx="6">
                  <c:v>100.25393111141091</c:v>
                </c:pt>
              </c:numCache>
            </c:numRef>
          </c:val>
          <c:smooth val="0"/>
        </c:ser>
        <c:ser>
          <c:idx val="4"/>
          <c:order val="3"/>
          <c:tx>
            <c:strRef>
              <c:f>Figure6!$H$14</c:f>
              <c:strCache>
                <c:ptCount val="1"/>
                <c:pt idx="0">
                  <c:v>Revenu disponible</c:v>
                </c:pt>
              </c:strCache>
            </c:strRef>
          </c:tx>
          <c:spPr>
            <a:ln w="19050">
              <a:solidFill>
                <a:schemeClr val="bg1">
                  <a:lumMod val="50000"/>
                </a:schemeClr>
              </a:solidFill>
            </a:ln>
          </c:spPr>
          <c:marker>
            <c:symbol val="triangle"/>
            <c:size val="5"/>
            <c:spPr>
              <a:solidFill>
                <a:schemeClr val="bg1">
                  <a:lumMod val="50000"/>
                </a:schemeClr>
              </a:solidFill>
              <a:ln>
                <a:solidFill>
                  <a:schemeClr val="bg1">
                    <a:lumMod val="95000"/>
                  </a:schemeClr>
                </a:solidFill>
              </a:ln>
            </c:spPr>
          </c:marker>
          <c:val>
            <c:numRef>
              <c:f>Figure6!$I$9:$O$9</c:f>
              <c:numCache>
                <c:formatCode># ##0.0</c:formatCode>
                <c:ptCount val="7"/>
                <c:pt idx="0">
                  <c:v>100</c:v>
                </c:pt>
                <c:pt idx="1">
                  <c:v>100.55510115842051</c:v>
                </c:pt>
                <c:pt idx="2">
                  <c:v>99.171018345073264</c:v>
                </c:pt>
                <c:pt idx="3">
                  <c:v>97.945397785797937</c:v>
                </c:pt>
                <c:pt idx="4">
                  <c:v>96.886514733448934</c:v>
                </c:pt>
                <c:pt idx="5">
                  <c:v>96.939432171010353</c:v>
                </c:pt>
                <c:pt idx="6">
                  <c:v>98.547519622811578</c:v>
                </c:pt>
              </c:numCache>
            </c:numRef>
          </c:val>
          <c:smooth val="0"/>
        </c:ser>
        <c:dLbls>
          <c:showLegendKey val="0"/>
          <c:showVal val="0"/>
          <c:showCatName val="0"/>
          <c:showSerName val="0"/>
          <c:showPercent val="0"/>
          <c:showBubbleSize val="0"/>
        </c:dLbls>
        <c:marker val="1"/>
        <c:smooth val="0"/>
        <c:axId val="169559168"/>
        <c:axId val="169561088"/>
      </c:lineChart>
      <c:catAx>
        <c:axId val="169559168"/>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9525">
            <a:solidFill>
              <a:srgbClr val="FF7A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69561088"/>
        <c:crossesAt val="100"/>
        <c:auto val="1"/>
        <c:lblAlgn val="ctr"/>
        <c:lblOffset val="0"/>
        <c:tickLblSkip val="1"/>
        <c:noMultiLvlLbl val="0"/>
      </c:catAx>
      <c:valAx>
        <c:axId val="169561088"/>
        <c:scaling>
          <c:orientation val="minMax"/>
          <c:max val="120"/>
          <c:min val="90"/>
        </c:scaling>
        <c:delete val="0"/>
        <c:axPos val="l"/>
        <c:majorGridlines>
          <c:spPr>
            <a:ln w="9525" cmpd="sng">
              <a:solidFill>
                <a:srgbClr val="FFFFFF"/>
              </a:solidFill>
              <a:prstDash val="solid"/>
            </a:ln>
          </c:spPr>
        </c:majorGridlines>
        <c:numFmt formatCode="#\ ##0"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69559168"/>
        <c:crossesAt val="1"/>
        <c:crossBetween val="between"/>
      </c:valAx>
      <c:spPr>
        <a:solidFill>
          <a:srgbClr val="DCE6F2"/>
        </a:solidFill>
        <a:ln w="9525">
          <a:noFill/>
        </a:ln>
      </c:spPr>
    </c:plotArea>
    <c:legend>
      <c:legendPos val="r"/>
      <c:layout>
        <c:manualLayout>
          <c:xMode val="edge"/>
          <c:yMode val="edge"/>
          <c:x val="0.12193222222222222"/>
          <c:y val="1.9920634920634922E-2"/>
          <c:w val="0.85074074074074069"/>
          <c:h val="0.20824801587301592"/>
        </c:manualLayout>
      </c:layout>
      <c:overlay val="1"/>
      <c:spPr>
        <a:solidFill>
          <a:srgbClr val="DCE6F2"/>
        </a:solidFill>
        <a:ln>
          <a:noFill/>
          <a:round/>
        </a:ln>
        <a:effectLst/>
        <a:extLst>
          <a:ext uri="{91240B29-F687-4F45-9708-019B960494DF}">
            <a14:hiddenLine xmlns:a14="http://schemas.microsoft.com/office/drawing/2010/main">
              <a:noFill/>
              <a:round/>
            </a14:hiddenLine>
          </a:ext>
        </a:extLst>
      </c:spPr>
      <c:txPr>
        <a:bodyPr/>
        <a:lstStyle/>
        <a:p>
          <a:pPr>
            <a:defRPr sz="9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147128988714473E-2"/>
          <c:y val="0.10648148148148148"/>
          <c:w val="0.924297322115742"/>
          <c:h val="0.57210061252041888"/>
        </c:manualLayout>
      </c:layout>
      <c:barChart>
        <c:barDir val="col"/>
        <c:grouping val="clustered"/>
        <c:varyColors val="0"/>
        <c:ser>
          <c:idx val="0"/>
          <c:order val="0"/>
          <c:tx>
            <c:strRef>
              <c:f>Figure7!$R$2</c:f>
              <c:strCache>
                <c:ptCount val="1"/>
                <c:pt idx="0">
                  <c:v>Total (↗)</c:v>
                </c:pt>
              </c:strCache>
            </c:strRef>
          </c:tx>
          <c:spPr>
            <a:solidFill>
              <a:schemeClr val="tx2"/>
            </a:solidFill>
            <a:ln w="3175">
              <a:noFill/>
              <a:prstDash val="solid"/>
            </a:ln>
          </c:spPr>
          <c:invertIfNegative val="0"/>
          <c:cat>
            <c:strRef>
              <c:f>Figure7!$P$4:$P$19</c:f>
              <c:strCache>
                <c:ptCount val="16"/>
                <c:pt idx="0">
                  <c:v>Ireland</c:v>
                </c:pt>
                <c:pt idx="1">
                  <c:v>Luxembourg</c:v>
                </c:pt>
                <c:pt idx="2">
                  <c:v>Spain</c:v>
                </c:pt>
                <c:pt idx="3">
                  <c:v>Turkey</c:v>
                </c:pt>
                <c:pt idx="4">
                  <c:v>Italy</c:v>
                </c:pt>
                <c:pt idx="5">
                  <c:v>Hungary</c:v>
                </c:pt>
                <c:pt idx="6">
                  <c:v>Greece</c:v>
                </c:pt>
                <c:pt idx="7">
                  <c:v>Slovak Republic</c:v>
                </c:pt>
                <c:pt idx="8">
                  <c:v>Estonia</c:v>
                </c:pt>
                <c:pt idx="9">
                  <c:v>Chile</c:v>
                </c:pt>
                <c:pt idx="10">
                  <c:v>Poland</c:v>
                </c:pt>
                <c:pt idx="11">
                  <c:v>Czech Republic</c:v>
                </c:pt>
                <c:pt idx="12">
                  <c:v>Slovenia</c:v>
                </c:pt>
                <c:pt idx="13">
                  <c:v>Portugal</c:v>
                </c:pt>
                <c:pt idx="14">
                  <c:v>Latvia</c:v>
                </c:pt>
                <c:pt idx="15">
                  <c:v>Mexico</c:v>
                </c:pt>
              </c:strCache>
            </c:strRef>
          </c:cat>
          <c:val>
            <c:numRef>
              <c:f>Figure7!$R$4:$R$19</c:f>
              <c:numCache>
                <c:formatCode>0.000</c:formatCode>
                <c:ptCount val="16"/>
                <c:pt idx="0">
                  <c:v>5.7500000000000002E-5</c:v>
                </c:pt>
                <c:pt idx="1">
                  <c:v>8.8599999999999999E-5</c:v>
                </c:pt>
                <c:pt idx="2">
                  <c:v>1.273E-3</c:v>
                </c:pt>
                <c:pt idx="3">
                  <c:v>1.835E-3</c:v>
                </c:pt>
                <c:pt idx="4">
                  <c:v>2.4130000000000002E-3</c:v>
                </c:pt>
                <c:pt idx="5">
                  <c:v>3.2750000000000001E-3</c:v>
                </c:pt>
                <c:pt idx="6">
                  <c:v>3.398E-3</c:v>
                </c:pt>
                <c:pt idx="7">
                  <c:v>4.8729999999999997E-3</c:v>
                </c:pt>
                <c:pt idx="8">
                  <c:v>4.9420000000000002E-3</c:v>
                </c:pt>
                <c:pt idx="9">
                  <c:v>6.2979999999999998E-3</c:v>
                </c:pt>
                <c:pt idx="10">
                  <c:v>8.1480000000000007E-3</c:v>
                </c:pt>
                <c:pt idx="11">
                  <c:v>1.1263E-2</c:v>
                </c:pt>
                <c:pt idx="12">
                  <c:v>1.1566999999999999E-2</c:v>
                </c:pt>
                <c:pt idx="13">
                  <c:v>1.338E-2</c:v>
                </c:pt>
                <c:pt idx="14">
                  <c:v>2.5095538459028139E-2</c:v>
                </c:pt>
                <c:pt idx="15">
                  <c:v>4.0001000000000002E-2</c:v>
                </c:pt>
              </c:numCache>
            </c:numRef>
          </c:val>
        </c:ser>
        <c:ser>
          <c:idx val="1"/>
          <c:order val="1"/>
          <c:tx>
            <c:strRef>
              <c:f>Figure7!$S$2</c:f>
              <c:strCache>
                <c:ptCount val="1"/>
                <c:pt idx="0">
                  <c:v>Lowest quintile</c:v>
                </c:pt>
              </c:strCache>
            </c:strRef>
          </c:tx>
          <c:spPr>
            <a:solidFill>
              <a:srgbClr val="FF6600"/>
            </a:solidFill>
            <a:ln w="3175">
              <a:noFill/>
              <a:prstDash val="solid"/>
            </a:ln>
          </c:spPr>
          <c:invertIfNegative val="0"/>
          <c:cat>
            <c:strRef>
              <c:f>Figure7!$P$4:$P$19</c:f>
              <c:strCache>
                <c:ptCount val="16"/>
                <c:pt idx="0">
                  <c:v>Ireland</c:v>
                </c:pt>
                <c:pt idx="1">
                  <c:v>Luxembourg</c:v>
                </c:pt>
                <c:pt idx="2">
                  <c:v>Spain</c:v>
                </c:pt>
                <c:pt idx="3">
                  <c:v>Turkey</c:v>
                </c:pt>
                <c:pt idx="4">
                  <c:v>Italy</c:v>
                </c:pt>
                <c:pt idx="5">
                  <c:v>Hungary</c:v>
                </c:pt>
                <c:pt idx="6">
                  <c:v>Greece</c:v>
                </c:pt>
                <c:pt idx="7">
                  <c:v>Slovak Republic</c:v>
                </c:pt>
                <c:pt idx="8">
                  <c:v>Estonia</c:v>
                </c:pt>
                <c:pt idx="9">
                  <c:v>Chile</c:v>
                </c:pt>
                <c:pt idx="10">
                  <c:v>Poland</c:v>
                </c:pt>
                <c:pt idx="11">
                  <c:v>Czech Republic</c:v>
                </c:pt>
                <c:pt idx="12">
                  <c:v>Slovenia</c:v>
                </c:pt>
                <c:pt idx="13">
                  <c:v>Portugal</c:v>
                </c:pt>
                <c:pt idx="14">
                  <c:v>Latvia</c:v>
                </c:pt>
                <c:pt idx="15">
                  <c:v>Mexico</c:v>
                </c:pt>
              </c:strCache>
            </c:strRef>
          </c:cat>
          <c:val>
            <c:numRef>
              <c:f>Figure7!$S$4:$S$19</c:f>
              <c:numCache>
                <c:formatCode>0.000</c:formatCode>
                <c:ptCount val="16"/>
                <c:pt idx="0">
                  <c:v>6.2618326483207117E-5</c:v>
                </c:pt>
                <c:pt idx="1">
                  <c:v>0</c:v>
                </c:pt>
                <c:pt idx="2">
                  <c:v>2.9545735374992815E-3</c:v>
                </c:pt>
                <c:pt idx="3">
                  <c:v>9.3613480341169127E-3</c:v>
                </c:pt>
                <c:pt idx="4">
                  <c:v>6.0741553995926657E-3</c:v>
                </c:pt>
                <c:pt idx="5">
                  <c:v>6.0736126273986165E-3</c:v>
                </c:pt>
                <c:pt idx="6">
                  <c:v>9.850260811233278E-3</c:v>
                </c:pt>
                <c:pt idx="7">
                  <c:v>8.2522881475265673E-3</c:v>
                </c:pt>
                <c:pt idx="8">
                  <c:v>1.2504382397174753E-2</c:v>
                </c:pt>
                <c:pt idx="9">
                  <c:v>1.3135282635317994E-2</c:v>
                </c:pt>
                <c:pt idx="10">
                  <c:v>2.0016347811000236E-2</c:v>
                </c:pt>
                <c:pt idx="11">
                  <c:v>1.7508367352713692E-2</c:v>
                </c:pt>
                <c:pt idx="12">
                  <c:v>1.745715085704443E-2</c:v>
                </c:pt>
                <c:pt idx="13">
                  <c:v>2.7907763265981905E-2</c:v>
                </c:pt>
                <c:pt idx="14">
                  <c:v>6.0466793029776665E-2</c:v>
                </c:pt>
                <c:pt idx="15">
                  <c:v>5.8079305832987704E-2</c:v>
                </c:pt>
              </c:numCache>
            </c:numRef>
          </c:val>
        </c:ser>
        <c:dLbls>
          <c:showLegendKey val="0"/>
          <c:showVal val="0"/>
          <c:showCatName val="0"/>
          <c:showSerName val="0"/>
          <c:showPercent val="0"/>
          <c:showBubbleSize val="0"/>
        </c:dLbls>
        <c:gapWidth val="80"/>
        <c:axId val="169697280"/>
        <c:axId val="169698816"/>
      </c:barChart>
      <c:catAx>
        <c:axId val="1696972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60000000" vert="horz"/>
          <a:lstStyle/>
          <a:p>
            <a:pPr>
              <a:defRPr sz="1000" b="0" i="0">
                <a:solidFill>
                  <a:srgbClr val="000000"/>
                </a:solidFill>
                <a:latin typeface="Arial Narrow"/>
                <a:ea typeface="Arial Narrow"/>
                <a:cs typeface="Arial Narrow"/>
              </a:defRPr>
            </a:pPr>
            <a:endParaRPr lang="en-US"/>
          </a:p>
        </c:txPr>
        <c:crossAx val="169698816"/>
        <c:crosses val="autoZero"/>
        <c:auto val="1"/>
        <c:lblAlgn val="ctr"/>
        <c:lblOffset val="0"/>
        <c:tickLblSkip val="1"/>
        <c:noMultiLvlLbl val="0"/>
      </c:catAx>
      <c:valAx>
        <c:axId val="169698816"/>
        <c:scaling>
          <c:orientation val="minMax"/>
          <c:max val="7.0000000000000007E-2"/>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60000000" vert="horz"/>
          <a:lstStyle/>
          <a:p>
            <a:pPr>
              <a:defRPr sz="1000" b="0" i="0">
                <a:solidFill>
                  <a:srgbClr val="000000"/>
                </a:solidFill>
                <a:latin typeface="Arial Narrow"/>
                <a:ea typeface="Arial Narrow"/>
                <a:cs typeface="Arial Narrow"/>
              </a:defRPr>
            </a:pPr>
            <a:endParaRPr lang="en-US"/>
          </a:p>
        </c:txPr>
        <c:crossAx val="169697280"/>
        <c:crosses val="autoZero"/>
        <c:crossBetween val="between"/>
      </c:valAx>
      <c:spPr>
        <a:solidFill>
          <a:schemeClr val="accent1">
            <a:lumMod val="20000"/>
            <a:lumOff val="80000"/>
          </a:schemeClr>
        </a:solidFill>
        <a:ln w="9525">
          <a:noFill/>
        </a:ln>
      </c:spPr>
    </c:plotArea>
    <c:legend>
      <c:legendPos val="b"/>
      <c:layout>
        <c:manualLayout>
          <c:xMode val="edge"/>
          <c:yMode val="edge"/>
          <c:x val="4.8438440310441797E-2"/>
          <c:y val="4.2457713619130939E-3"/>
          <c:w val="0.91487449740219573"/>
          <c:h val="6.9828302712160978E-2"/>
        </c:manualLayout>
      </c:layout>
      <c:overlay val="0"/>
      <c:spPr>
        <a:solidFill>
          <a:schemeClr val="accent1">
            <a:lumMod val="20000"/>
            <a:lumOff val="80000"/>
          </a:schemeClr>
        </a:solidFill>
      </c:spPr>
    </c:legend>
    <c:plotVisOnly val="1"/>
    <c:dispBlanksAs val="gap"/>
    <c:showDLblsOverMax val="1"/>
  </c:chart>
  <c:spPr>
    <a:noFill/>
    <a:ln w="9525">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147128988714473E-2"/>
          <c:y val="0.10648148148148148"/>
          <c:w val="0.924297322115742"/>
          <c:h val="0.57210061252041888"/>
        </c:manualLayout>
      </c:layout>
      <c:barChart>
        <c:barDir val="col"/>
        <c:grouping val="clustered"/>
        <c:varyColors val="0"/>
        <c:ser>
          <c:idx val="0"/>
          <c:order val="0"/>
          <c:tx>
            <c:strRef>
              <c:f>Figure7!$R$3</c:f>
              <c:strCache>
                <c:ptCount val="1"/>
                <c:pt idx="0">
                  <c:v>Total (↗)</c:v>
                </c:pt>
              </c:strCache>
            </c:strRef>
          </c:tx>
          <c:spPr>
            <a:solidFill>
              <a:schemeClr val="tx2"/>
            </a:solidFill>
            <a:ln w="3175">
              <a:noFill/>
              <a:prstDash val="solid"/>
            </a:ln>
          </c:spPr>
          <c:invertIfNegative val="0"/>
          <c:cat>
            <c:strRef>
              <c:f>Figure7!$T$4:$T$19</c:f>
              <c:strCache>
                <c:ptCount val="16"/>
                <c:pt idx="0">
                  <c:v>Irlande</c:v>
                </c:pt>
                <c:pt idx="1">
                  <c:v>Luxembourg</c:v>
                </c:pt>
                <c:pt idx="2">
                  <c:v>Espagne</c:v>
                </c:pt>
                <c:pt idx="3">
                  <c:v>Turquie</c:v>
                </c:pt>
                <c:pt idx="4">
                  <c:v>Italie</c:v>
                </c:pt>
                <c:pt idx="5">
                  <c:v>Hongrie</c:v>
                </c:pt>
                <c:pt idx="6">
                  <c:v>Grèce</c:v>
                </c:pt>
                <c:pt idx="7">
                  <c:v>Rép. slovaque</c:v>
                </c:pt>
                <c:pt idx="8">
                  <c:v>Estonie</c:v>
                </c:pt>
                <c:pt idx="9">
                  <c:v>Chili</c:v>
                </c:pt>
                <c:pt idx="10">
                  <c:v>Pologne</c:v>
                </c:pt>
                <c:pt idx="11">
                  <c:v>Rép. tchèque</c:v>
                </c:pt>
                <c:pt idx="12">
                  <c:v>Slovénie</c:v>
                </c:pt>
                <c:pt idx="13">
                  <c:v>Portugal</c:v>
                </c:pt>
                <c:pt idx="14">
                  <c:v>Lettonie</c:v>
                </c:pt>
                <c:pt idx="15">
                  <c:v>Mexique</c:v>
                </c:pt>
              </c:strCache>
            </c:strRef>
          </c:cat>
          <c:val>
            <c:numRef>
              <c:f>Figure7!$R$4:$R$19</c:f>
              <c:numCache>
                <c:formatCode>0.000</c:formatCode>
                <c:ptCount val="16"/>
                <c:pt idx="0">
                  <c:v>5.7500000000000002E-5</c:v>
                </c:pt>
                <c:pt idx="1">
                  <c:v>8.8599999999999999E-5</c:v>
                </c:pt>
                <c:pt idx="2">
                  <c:v>1.273E-3</c:v>
                </c:pt>
                <c:pt idx="3">
                  <c:v>1.835E-3</c:v>
                </c:pt>
                <c:pt idx="4">
                  <c:v>2.4130000000000002E-3</c:v>
                </c:pt>
                <c:pt idx="5">
                  <c:v>3.2750000000000001E-3</c:v>
                </c:pt>
                <c:pt idx="6">
                  <c:v>3.398E-3</c:v>
                </c:pt>
                <c:pt idx="7">
                  <c:v>4.8729999999999997E-3</c:v>
                </c:pt>
                <c:pt idx="8">
                  <c:v>4.9420000000000002E-3</c:v>
                </c:pt>
                <c:pt idx="9">
                  <c:v>6.2979999999999998E-3</c:v>
                </c:pt>
                <c:pt idx="10">
                  <c:v>8.1480000000000007E-3</c:v>
                </c:pt>
                <c:pt idx="11">
                  <c:v>1.1263E-2</c:v>
                </c:pt>
                <c:pt idx="12">
                  <c:v>1.1566999999999999E-2</c:v>
                </c:pt>
                <c:pt idx="13">
                  <c:v>1.338E-2</c:v>
                </c:pt>
                <c:pt idx="14">
                  <c:v>2.5095538459028139E-2</c:v>
                </c:pt>
                <c:pt idx="15">
                  <c:v>4.0001000000000002E-2</c:v>
                </c:pt>
              </c:numCache>
            </c:numRef>
          </c:val>
        </c:ser>
        <c:ser>
          <c:idx val="1"/>
          <c:order val="1"/>
          <c:tx>
            <c:strRef>
              <c:f>Figure7!$S$3</c:f>
              <c:strCache>
                <c:ptCount val="1"/>
                <c:pt idx="0">
                  <c:v>Quintile inférieur</c:v>
                </c:pt>
              </c:strCache>
            </c:strRef>
          </c:tx>
          <c:spPr>
            <a:solidFill>
              <a:srgbClr val="FF6600"/>
            </a:solidFill>
            <a:ln w="3175">
              <a:noFill/>
              <a:prstDash val="solid"/>
            </a:ln>
          </c:spPr>
          <c:invertIfNegative val="0"/>
          <c:cat>
            <c:strRef>
              <c:f>Figure7!$T$4:$T$19</c:f>
              <c:strCache>
                <c:ptCount val="16"/>
                <c:pt idx="0">
                  <c:v>Irlande</c:v>
                </c:pt>
                <c:pt idx="1">
                  <c:v>Luxembourg</c:v>
                </c:pt>
                <c:pt idx="2">
                  <c:v>Espagne</c:v>
                </c:pt>
                <c:pt idx="3">
                  <c:v>Turquie</c:v>
                </c:pt>
                <c:pt idx="4">
                  <c:v>Italie</c:v>
                </c:pt>
                <c:pt idx="5">
                  <c:v>Hongrie</c:v>
                </c:pt>
                <c:pt idx="6">
                  <c:v>Grèce</c:v>
                </c:pt>
                <c:pt idx="7">
                  <c:v>Rép. slovaque</c:v>
                </c:pt>
                <c:pt idx="8">
                  <c:v>Estonie</c:v>
                </c:pt>
                <c:pt idx="9">
                  <c:v>Chili</c:v>
                </c:pt>
                <c:pt idx="10">
                  <c:v>Pologne</c:v>
                </c:pt>
                <c:pt idx="11">
                  <c:v>Rép. tchèque</c:v>
                </c:pt>
                <c:pt idx="12">
                  <c:v>Slovénie</c:v>
                </c:pt>
                <c:pt idx="13">
                  <c:v>Portugal</c:v>
                </c:pt>
                <c:pt idx="14">
                  <c:v>Lettonie</c:v>
                </c:pt>
                <c:pt idx="15">
                  <c:v>Mexique</c:v>
                </c:pt>
              </c:strCache>
            </c:strRef>
          </c:cat>
          <c:val>
            <c:numRef>
              <c:f>Figure7!$S$4:$S$19</c:f>
              <c:numCache>
                <c:formatCode>0.000</c:formatCode>
                <c:ptCount val="16"/>
                <c:pt idx="0">
                  <c:v>6.2618326483207117E-5</c:v>
                </c:pt>
                <c:pt idx="1">
                  <c:v>0</c:v>
                </c:pt>
                <c:pt idx="2">
                  <c:v>2.9545735374992815E-3</c:v>
                </c:pt>
                <c:pt idx="3">
                  <c:v>9.3613480341169127E-3</c:v>
                </c:pt>
                <c:pt idx="4">
                  <c:v>6.0741553995926657E-3</c:v>
                </c:pt>
                <c:pt idx="5">
                  <c:v>6.0736126273986165E-3</c:v>
                </c:pt>
                <c:pt idx="6">
                  <c:v>9.850260811233278E-3</c:v>
                </c:pt>
                <c:pt idx="7">
                  <c:v>8.2522881475265673E-3</c:v>
                </c:pt>
                <c:pt idx="8">
                  <c:v>1.2504382397174753E-2</c:v>
                </c:pt>
                <c:pt idx="9">
                  <c:v>1.3135282635317994E-2</c:v>
                </c:pt>
                <c:pt idx="10">
                  <c:v>2.0016347811000236E-2</c:v>
                </c:pt>
                <c:pt idx="11">
                  <c:v>1.7508367352713692E-2</c:v>
                </c:pt>
                <c:pt idx="12">
                  <c:v>1.745715085704443E-2</c:v>
                </c:pt>
                <c:pt idx="13">
                  <c:v>2.7907763265981905E-2</c:v>
                </c:pt>
                <c:pt idx="14">
                  <c:v>6.0466793029776665E-2</c:v>
                </c:pt>
                <c:pt idx="15">
                  <c:v>5.8079305832987704E-2</c:v>
                </c:pt>
              </c:numCache>
            </c:numRef>
          </c:val>
        </c:ser>
        <c:dLbls>
          <c:showLegendKey val="0"/>
          <c:showVal val="0"/>
          <c:showCatName val="0"/>
          <c:showSerName val="0"/>
          <c:showPercent val="0"/>
          <c:showBubbleSize val="0"/>
        </c:dLbls>
        <c:gapWidth val="80"/>
        <c:axId val="169723776"/>
        <c:axId val="169725312"/>
      </c:barChart>
      <c:catAx>
        <c:axId val="1697237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60000000" vert="horz"/>
          <a:lstStyle/>
          <a:p>
            <a:pPr>
              <a:defRPr sz="1000" b="0" i="0">
                <a:solidFill>
                  <a:srgbClr val="000000"/>
                </a:solidFill>
                <a:latin typeface="Arial Narrow"/>
                <a:ea typeface="Arial Narrow"/>
                <a:cs typeface="Arial Narrow"/>
              </a:defRPr>
            </a:pPr>
            <a:endParaRPr lang="en-US"/>
          </a:p>
        </c:txPr>
        <c:crossAx val="169725312"/>
        <c:crosses val="autoZero"/>
        <c:auto val="1"/>
        <c:lblAlgn val="ctr"/>
        <c:lblOffset val="0"/>
        <c:tickLblSkip val="1"/>
        <c:noMultiLvlLbl val="0"/>
      </c:catAx>
      <c:valAx>
        <c:axId val="169725312"/>
        <c:scaling>
          <c:orientation val="minMax"/>
          <c:max val="7.0000000000000007E-2"/>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60000000" vert="horz"/>
          <a:lstStyle/>
          <a:p>
            <a:pPr>
              <a:defRPr sz="1000" b="0" i="0">
                <a:solidFill>
                  <a:srgbClr val="000000"/>
                </a:solidFill>
                <a:latin typeface="Arial Narrow"/>
                <a:ea typeface="Arial Narrow"/>
                <a:cs typeface="Arial Narrow"/>
              </a:defRPr>
            </a:pPr>
            <a:endParaRPr lang="en-US"/>
          </a:p>
        </c:txPr>
        <c:crossAx val="169723776"/>
        <c:crosses val="autoZero"/>
        <c:crossBetween val="between"/>
      </c:valAx>
      <c:spPr>
        <a:solidFill>
          <a:schemeClr val="accent1">
            <a:lumMod val="20000"/>
            <a:lumOff val="80000"/>
          </a:schemeClr>
        </a:solidFill>
        <a:ln w="9525">
          <a:noFill/>
        </a:ln>
      </c:spPr>
    </c:plotArea>
    <c:legend>
      <c:legendPos val="b"/>
      <c:layout>
        <c:manualLayout>
          <c:xMode val="edge"/>
          <c:yMode val="edge"/>
          <c:x val="4.8438440310441797E-2"/>
          <c:y val="4.2457713619130939E-3"/>
          <c:w val="0.91487449740219573"/>
          <c:h val="6.9828302712160978E-2"/>
        </c:manualLayout>
      </c:layout>
      <c:overlay val="0"/>
      <c:spPr>
        <a:solidFill>
          <a:schemeClr val="accent1">
            <a:lumMod val="20000"/>
            <a:lumOff val="80000"/>
          </a:schemeClr>
        </a:solidFill>
      </c:spPr>
    </c:legend>
    <c:plotVisOnly val="1"/>
    <c:dispBlanksAs val="gap"/>
    <c:showDLblsOverMax val="1"/>
  </c:chart>
  <c:spPr>
    <a:noFill/>
    <a:ln w="9525">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873875084382421E-2"/>
          <c:y val="0.11318243506201914"/>
          <c:w val="0.90763377456184946"/>
          <c:h val="0.54716198383075876"/>
        </c:manualLayout>
      </c:layout>
      <c:barChart>
        <c:barDir val="col"/>
        <c:grouping val="clustered"/>
        <c:varyColors val="0"/>
        <c:ser>
          <c:idx val="2"/>
          <c:order val="0"/>
          <c:tx>
            <c:strRef>
              <c:f>Figure1!$S$5</c:f>
              <c:strCache>
                <c:ptCount val="1"/>
                <c:pt idx="0">
                  <c:v>2014 ou année la plus proche (↗)</c:v>
                </c:pt>
              </c:strCache>
            </c:strRef>
          </c:tx>
          <c:spPr>
            <a:solidFill>
              <a:srgbClr val="4F81BD"/>
            </a:solidFill>
            <a:ln>
              <a:noFill/>
            </a:ln>
          </c:spPr>
          <c:invertIfNegative val="0"/>
          <c:cat>
            <c:strRef>
              <c:f>Figure1!$T$6:$T$42</c:f>
              <c:strCache>
                <c:ptCount val="37"/>
                <c:pt idx="0">
                  <c:v>Islande</c:v>
                </c:pt>
                <c:pt idx="1">
                  <c:v>Norvège</c:v>
                </c:pt>
                <c:pt idx="2">
                  <c:v>Danemark</c:v>
                </c:pt>
                <c:pt idx="3">
                  <c:v>Slovénie</c:v>
                </c:pt>
                <c:pt idx="4">
                  <c:v>Finlande</c:v>
                </c:pt>
                <c:pt idx="5">
                  <c:v>République tchèque</c:v>
                </c:pt>
                <c:pt idx="6">
                  <c:v>Belgique</c:v>
                </c:pt>
                <c:pt idx="7">
                  <c:v>République slovaque</c:v>
                </c:pt>
                <c:pt idx="8">
                  <c:v>Autriche</c:v>
                </c:pt>
                <c:pt idx="9">
                  <c:v>Suède</c:v>
                </c:pt>
                <c:pt idx="10">
                  <c:v>Luxembourg</c:v>
                </c:pt>
                <c:pt idx="11">
                  <c:v>Pays-Bas</c:v>
                </c:pt>
                <c:pt idx="12">
                  <c:v>Hongrie</c:v>
                </c:pt>
                <c:pt idx="13">
                  <c:v>Allemagne</c:v>
                </c:pt>
                <c:pt idx="14">
                  <c:v>France</c:v>
                </c:pt>
                <c:pt idx="15">
                  <c:v>Suisse</c:v>
                </c:pt>
                <c:pt idx="16">
                  <c:v>Pologne</c:v>
                </c:pt>
                <c:pt idx="17">
                  <c:v>Corée</c:v>
                </c:pt>
                <c:pt idx="18">
                  <c:v>Irlande</c:v>
                </c:pt>
                <c:pt idx="19">
                  <c:v>Canada</c:v>
                </c:pt>
                <c:pt idx="20">
                  <c:v>Italie</c:v>
                </c:pt>
                <c:pt idx="21">
                  <c:v>Japon</c:v>
                </c:pt>
                <c:pt idx="22">
                  <c:v>Nouvelle-Zélande</c:v>
                </c:pt>
                <c:pt idx="23">
                  <c:v>Australie</c:v>
                </c:pt>
                <c:pt idx="24">
                  <c:v>Portugal</c:v>
                </c:pt>
                <c:pt idx="25">
                  <c:v>Grèce</c:v>
                </c:pt>
                <c:pt idx="26">
                  <c:v>Espagne</c:v>
                </c:pt>
                <c:pt idx="27">
                  <c:v>Lettonie</c:v>
                </c:pt>
                <c:pt idx="28">
                  <c:v>Royaume-Uni</c:v>
                </c:pt>
                <c:pt idx="29">
                  <c:v>Estonie</c:v>
                </c:pt>
                <c:pt idx="30">
                  <c:v>Israël</c:v>
                </c:pt>
                <c:pt idx="31">
                  <c:v>Turquie</c:v>
                </c:pt>
                <c:pt idx="32">
                  <c:v>États-Unis</c:v>
                </c:pt>
                <c:pt idx="33">
                  <c:v>Mexique</c:v>
                </c:pt>
                <c:pt idx="34">
                  <c:v>Chili</c:v>
                </c:pt>
                <c:pt idx="36">
                  <c:v>OCDE</c:v>
                </c:pt>
              </c:strCache>
            </c:strRef>
          </c:cat>
          <c:val>
            <c:numRef>
              <c:f>Figure1!$S$6:$S$42</c:f>
              <c:numCache>
                <c:formatCode># ##0.000</c:formatCode>
                <c:ptCount val="37"/>
                <c:pt idx="0">
                  <c:v>0.24373067011584901</c:v>
                </c:pt>
                <c:pt idx="1">
                  <c:v>0.252</c:v>
                </c:pt>
                <c:pt idx="2">
                  <c:v>0.25390000000000001</c:v>
                </c:pt>
                <c:pt idx="3">
                  <c:v>0.25547045303978599</c:v>
                </c:pt>
                <c:pt idx="4">
                  <c:v>0.25735000000000002</c:v>
                </c:pt>
                <c:pt idx="5">
                  <c:v>0.26168997266888699</c:v>
                </c:pt>
                <c:pt idx="6">
                  <c:v>0.267519968602772</c:v>
                </c:pt>
                <c:pt idx="7">
                  <c:v>0.26913596940029699</c:v>
                </c:pt>
                <c:pt idx="8">
                  <c:v>0.27962776364409803</c:v>
                </c:pt>
                <c:pt idx="9">
                  <c:v>0.280804</c:v>
                </c:pt>
                <c:pt idx="10">
                  <c:v>0.28145762605912999</c:v>
                </c:pt>
                <c:pt idx="11">
                  <c:v>0.28299999999999997</c:v>
                </c:pt>
                <c:pt idx="12">
                  <c:v>0.28766999999999998</c:v>
                </c:pt>
                <c:pt idx="13">
                  <c:v>0.29215000000000002</c:v>
                </c:pt>
                <c:pt idx="14">
                  <c:v>0.29399999999999998</c:v>
                </c:pt>
                <c:pt idx="15">
                  <c:v>0.29540265300000002</c:v>
                </c:pt>
                <c:pt idx="16">
                  <c:v>0.29972685178437902</c:v>
                </c:pt>
                <c:pt idx="17">
                  <c:v>0.30237568360179573</c:v>
                </c:pt>
                <c:pt idx="18">
                  <c:v>0.309000021201079</c:v>
                </c:pt>
                <c:pt idx="19">
                  <c:v>0.32183785149999999</c:v>
                </c:pt>
                <c:pt idx="20">
                  <c:v>0.32548334070071</c:v>
                </c:pt>
                <c:pt idx="21">
                  <c:v>0.33</c:v>
                </c:pt>
                <c:pt idx="22">
                  <c:v>0.33300000000000002</c:v>
                </c:pt>
                <c:pt idx="23">
                  <c:v>0.33700000000000002</c:v>
                </c:pt>
                <c:pt idx="24">
                  <c:v>0.341563889554162</c:v>
                </c:pt>
                <c:pt idx="25">
                  <c:v>0.34321150274249301</c:v>
                </c:pt>
                <c:pt idx="26">
                  <c:v>0.34594159758030701</c:v>
                </c:pt>
                <c:pt idx="27">
                  <c:v>0.35178947990237802</c:v>
                </c:pt>
                <c:pt idx="28">
                  <c:v>0.35799999999999998</c:v>
                </c:pt>
                <c:pt idx="29">
                  <c:v>0.36103889519258398</c:v>
                </c:pt>
                <c:pt idx="30">
                  <c:v>0.36449999999999999</c:v>
                </c:pt>
                <c:pt idx="31">
                  <c:v>0.39300000000000002</c:v>
                </c:pt>
                <c:pt idx="32">
                  <c:v>0.39381632</c:v>
                </c:pt>
                <c:pt idx="33">
                  <c:v>0.45933879999999999</c:v>
                </c:pt>
                <c:pt idx="34">
                  <c:v>0.46500000000000002</c:v>
                </c:pt>
                <c:pt idx="36">
                  <c:v>0.3175038428614913</c:v>
                </c:pt>
              </c:numCache>
            </c:numRef>
          </c:val>
        </c:ser>
        <c:dLbls>
          <c:showLegendKey val="0"/>
          <c:showVal val="0"/>
          <c:showCatName val="0"/>
          <c:showSerName val="0"/>
          <c:showPercent val="0"/>
          <c:showBubbleSize val="0"/>
        </c:dLbls>
        <c:gapWidth val="80"/>
        <c:overlap val="100"/>
        <c:axId val="386518016"/>
        <c:axId val="408310912"/>
      </c:barChart>
      <c:lineChart>
        <c:grouping val="standard"/>
        <c:varyColors val="0"/>
        <c:ser>
          <c:idx val="0"/>
          <c:order val="1"/>
          <c:tx>
            <c:strRef>
              <c:f>Figure1!$Q$4</c:f>
              <c:strCache>
                <c:ptCount val="1"/>
                <c:pt idx="0">
                  <c:v>2010</c:v>
                </c:pt>
              </c:strCache>
            </c:strRef>
          </c:tx>
          <c:spPr>
            <a:ln>
              <a:noFill/>
            </a:ln>
          </c:spPr>
          <c:marker>
            <c:symbol val="diamond"/>
            <c:size val="5"/>
            <c:spPr>
              <a:solidFill>
                <a:schemeClr val="accent1">
                  <a:lumMod val="20000"/>
                  <a:lumOff val="80000"/>
                </a:schemeClr>
              </a:solidFill>
              <a:ln w="12700">
                <a:solidFill>
                  <a:srgbClr val="FF7A00"/>
                </a:solidFill>
              </a:ln>
            </c:spPr>
          </c:marker>
          <c:val>
            <c:numRef>
              <c:f>Figure1!$Q$6:$Q$42</c:f>
              <c:numCache>
                <c:formatCode># ##0.000</c:formatCode>
                <c:ptCount val="37"/>
                <c:pt idx="0">
                  <c:v>0.25334780000000001</c:v>
                </c:pt>
                <c:pt idx="1">
                  <c:v>0.24858</c:v>
                </c:pt>
                <c:pt idx="2">
                  <c:v>0.24990519999999999</c:v>
                </c:pt>
                <c:pt idx="3">
                  <c:v>0.245666</c:v>
                </c:pt>
                <c:pt idx="4">
                  <c:v>0.26379930000000001</c:v>
                </c:pt>
                <c:pt idx="5">
                  <c:v>0.26201530000000001</c:v>
                </c:pt>
                <c:pt idx="6">
                  <c:v>0.27005030000000002</c:v>
                </c:pt>
                <c:pt idx="7">
                  <c:v>0.26348519999999997</c:v>
                </c:pt>
                <c:pt idx="8">
                  <c:v>0.28000249999999999</c:v>
                </c:pt>
                <c:pt idx="9">
                  <c:v>0.26905600000000002</c:v>
                </c:pt>
                <c:pt idx="10">
                  <c:v>0.27213789999999999</c:v>
                </c:pt>
                <c:pt idx="11">
                  <c:v>0.28299999999999997</c:v>
                </c:pt>
                <c:pt idx="12">
                  <c:v>0.27701543555189861</c:v>
                </c:pt>
                <c:pt idx="13">
                  <c:v>0.2831555</c:v>
                </c:pt>
                <c:pt idx="14">
                  <c:v>0.30498039999999998</c:v>
                </c:pt>
                <c:pt idx="16">
                  <c:v>0.30611840000000001</c:v>
                </c:pt>
                <c:pt idx="17">
                  <c:v>0.31</c:v>
                </c:pt>
                <c:pt idx="18">
                  <c:v>0.29969010000000001</c:v>
                </c:pt>
                <c:pt idx="19">
                  <c:v>0.31617430000000002</c:v>
                </c:pt>
                <c:pt idx="20">
                  <c:v>0.32286379999999998</c:v>
                </c:pt>
                <c:pt idx="21">
                  <c:v>0.33382241908865856</c:v>
                </c:pt>
                <c:pt idx="22">
                  <c:v>0.32350000000000001</c:v>
                </c:pt>
                <c:pt idx="23">
                  <c:v>0.33559270000000002</c:v>
                </c:pt>
                <c:pt idx="24">
                  <c:v>0.34176600000000001</c:v>
                </c:pt>
                <c:pt idx="25">
                  <c:v>0.33712130000000001</c:v>
                </c:pt>
                <c:pt idx="26">
                  <c:v>0.34004440000000002</c:v>
                </c:pt>
                <c:pt idx="27">
                  <c:v>0.34808329999999998</c:v>
                </c:pt>
                <c:pt idx="28">
                  <c:v>0.35087869999999999</c:v>
                </c:pt>
                <c:pt idx="29">
                  <c:v>0.32595600000000002</c:v>
                </c:pt>
                <c:pt idx="30">
                  <c:v>0.36947259999999998</c:v>
                </c:pt>
                <c:pt idx="31">
                  <c:v>0.41193930000000001</c:v>
                </c:pt>
                <c:pt idx="32">
                  <c:v>0.3764364</c:v>
                </c:pt>
                <c:pt idx="33">
                  <c:v>0.44232749999999998</c:v>
                </c:pt>
                <c:pt idx="34">
                  <c:v>0.47549999999999998</c:v>
                </c:pt>
                <c:pt idx="36">
                  <c:v>0.31451423690119279</c:v>
                </c:pt>
              </c:numCache>
            </c:numRef>
          </c:val>
          <c:smooth val="0"/>
        </c:ser>
        <c:ser>
          <c:idx val="1"/>
          <c:order val="2"/>
          <c:tx>
            <c:strRef>
              <c:f>Figure1!$O$4</c:f>
              <c:strCache>
                <c:ptCount val="1"/>
                <c:pt idx="0">
                  <c:v>2007</c:v>
                </c:pt>
              </c:strCache>
            </c:strRef>
          </c:tx>
          <c:spPr>
            <a:ln w="28575">
              <a:noFill/>
            </a:ln>
          </c:spPr>
          <c:marker>
            <c:symbol val="dash"/>
            <c:size val="6"/>
            <c:spPr>
              <a:solidFill>
                <a:srgbClr val="F27920"/>
              </a:solidFill>
              <a:ln w="12700">
                <a:solidFill>
                  <a:srgbClr val="FF7A00"/>
                </a:solidFill>
              </a:ln>
            </c:spPr>
          </c:marker>
          <c:val>
            <c:numRef>
              <c:f>Figure1!$O$6:$O$42</c:f>
              <c:numCache>
                <c:formatCode># ##0.000</c:formatCode>
                <c:ptCount val="37"/>
                <c:pt idx="0">
                  <c:v>0.28862106399267129</c:v>
                </c:pt>
                <c:pt idx="1">
                  <c:v>0.25</c:v>
                </c:pt>
                <c:pt idx="2">
                  <c:v>0.24385833003561536</c:v>
                </c:pt>
                <c:pt idx="3">
                  <c:v>0.23988830629392566</c:v>
                </c:pt>
                <c:pt idx="4">
                  <c:v>0.26908499800000002</c:v>
                </c:pt>
                <c:pt idx="5">
                  <c:v>0.25651387887752763</c:v>
                </c:pt>
                <c:pt idx="6">
                  <c:v>0.27982817130711807</c:v>
                </c:pt>
                <c:pt idx="7">
                  <c:v>0.24736538560313839</c:v>
                </c:pt>
                <c:pt idx="8">
                  <c:v>0.28458874379554611</c:v>
                </c:pt>
                <c:pt idx="9">
                  <c:v>0.25932600000000006</c:v>
                </c:pt>
                <c:pt idx="10">
                  <c:v>0.27885316406200739</c:v>
                </c:pt>
                <c:pt idx="11">
                  <c:v>0.29818345323740997</c:v>
                </c:pt>
                <c:pt idx="12">
                  <c:v>0.27133058726162967</c:v>
                </c:pt>
                <c:pt idx="13">
                  <c:v>0.28472999999999998</c:v>
                </c:pt>
                <c:pt idx="14">
                  <c:v>0.29491503267973856</c:v>
                </c:pt>
                <c:pt idx="16">
                  <c:v>0.31647245629622195</c:v>
                </c:pt>
                <c:pt idx="17">
                  <c:v>0.312</c:v>
                </c:pt>
                <c:pt idx="18">
                  <c:v>0.30529244797597338</c:v>
                </c:pt>
                <c:pt idx="19">
                  <c:v>0.31799532359999999</c:v>
                </c:pt>
                <c:pt idx="20">
                  <c:v>0.31324812990581546</c:v>
                </c:pt>
                <c:pt idx="21">
                  <c:v>0.32925795557254156</c:v>
                </c:pt>
                <c:pt idx="22">
                  <c:v>0.33</c:v>
                </c:pt>
                <c:pt idx="23">
                  <c:v>0.33780432757123618</c:v>
                </c:pt>
                <c:pt idx="24">
                  <c:v>0.36072661824755969</c:v>
                </c:pt>
                <c:pt idx="25">
                  <c:v>0.32993339201250932</c:v>
                </c:pt>
                <c:pt idx="26">
                  <c:v>0.32406633751097003</c:v>
                </c:pt>
                <c:pt idx="27">
                  <c:v>0.37562392840005038</c:v>
                </c:pt>
                <c:pt idx="28">
                  <c:v>0.37269709070000001</c:v>
                </c:pt>
                <c:pt idx="29">
                  <c:v>0.31637131270829005</c:v>
                </c:pt>
                <c:pt idx="30">
                  <c:v>0.36458251487302995</c:v>
                </c:pt>
                <c:pt idx="31">
                  <c:v>0.40899999999999997</c:v>
                </c:pt>
                <c:pt idx="32">
                  <c:v>0.37444853419099111</c:v>
                </c:pt>
                <c:pt idx="33">
                  <c:v>0.45048002237603507</c:v>
                </c:pt>
                <c:pt idx="34">
                  <c:v>0.48</c:v>
                </c:pt>
                <c:pt idx="36">
                  <c:v>0.31667904432610455</c:v>
                </c:pt>
              </c:numCache>
            </c:numRef>
          </c:val>
          <c:smooth val="0"/>
        </c:ser>
        <c:dLbls>
          <c:showLegendKey val="0"/>
          <c:showVal val="0"/>
          <c:showCatName val="0"/>
          <c:showSerName val="0"/>
          <c:showPercent val="0"/>
          <c:showBubbleSize val="0"/>
        </c:dLbls>
        <c:marker val="1"/>
        <c:smooth val="0"/>
        <c:axId val="386518016"/>
        <c:axId val="408310912"/>
      </c:lineChart>
      <c:catAx>
        <c:axId val="386518016"/>
        <c:scaling>
          <c:orientation val="minMax"/>
        </c:scaling>
        <c:delete val="0"/>
        <c:axPos val="b"/>
        <c:majorGridlines>
          <c:spPr>
            <a:ln>
              <a:solidFill>
                <a:schemeClr val="bg1"/>
              </a:solidFill>
            </a:ln>
          </c:spPr>
        </c:majorGridlines>
        <c:majorTickMark val="none"/>
        <c:minorTickMark val="none"/>
        <c:tickLblPos val="nextTo"/>
        <c:spPr>
          <a:ln>
            <a:noFill/>
          </a:ln>
        </c:spPr>
        <c:txPr>
          <a:bodyPr rot="-2700000"/>
          <a:lstStyle/>
          <a:p>
            <a:pPr>
              <a:defRPr sz="800"/>
            </a:pPr>
            <a:endParaRPr lang="en-US"/>
          </a:p>
        </c:txPr>
        <c:crossAx val="408310912"/>
        <c:crosses val="autoZero"/>
        <c:auto val="1"/>
        <c:lblAlgn val="ctr"/>
        <c:lblOffset val="100"/>
        <c:tickLblSkip val="1"/>
        <c:noMultiLvlLbl val="0"/>
      </c:catAx>
      <c:valAx>
        <c:axId val="408310912"/>
        <c:scaling>
          <c:orientation val="minMax"/>
          <c:max val="0.5"/>
          <c:min val="0.2"/>
        </c:scaling>
        <c:delete val="0"/>
        <c:axPos val="l"/>
        <c:majorGridlines>
          <c:spPr>
            <a:ln>
              <a:solidFill>
                <a:schemeClr val="bg1"/>
              </a:solidFill>
            </a:ln>
          </c:spPr>
        </c:majorGridlines>
        <c:numFmt formatCode="#\ ##0.00" sourceLinked="0"/>
        <c:majorTickMark val="out"/>
        <c:minorTickMark val="none"/>
        <c:tickLblPos val="nextTo"/>
        <c:spPr>
          <a:noFill/>
          <a:ln>
            <a:solidFill>
              <a:schemeClr val="bg1"/>
            </a:solidFill>
          </a:ln>
        </c:spPr>
        <c:txPr>
          <a:bodyPr/>
          <a:lstStyle/>
          <a:p>
            <a:pPr>
              <a:defRPr sz="800"/>
            </a:pPr>
            <a:endParaRPr lang="en-US"/>
          </a:p>
        </c:txPr>
        <c:crossAx val="386518016"/>
        <c:crosses val="autoZero"/>
        <c:crossBetween val="between"/>
      </c:valAx>
      <c:spPr>
        <a:solidFill>
          <a:srgbClr val="DCE6F2"/>
        </a:solidFill>
      </c:spPr>
    </c:plotArea>
    <c:legend>
      <c:legendPos val="t"/>
      <c:layout>
        <c:manualLayout>
          <c:xMode val="edge"/>
          <c:yMode val="edge"/>
          <c:x val="7.3548880924019372E-2"/>
          <c:y val="4.4177618558175662E-3"/>
          <c:w val="0.90140018885462769"/>
          <c:h val="6.9034337547774188E-2"/>
        </c:manualLayout>
      </c:layout>
      <c:overlay val="0"/>
      <c:spPr>
        <a:solidFill>
          <a:schemeClr val="accent1">
            <a:lumMod val="20000"/>
            <a:lumOff val="80000"/>
          </a:schemeClr>
        </a:solidFill>
      </c:spPr>
    </c:legend>
    <c:plotVisOnly val="1"/>
    <c:dispBlanksAs val="gap"/>
    <c:showDLblsOverMax val="0"/>
  </c:chart>
  <c:spPr>
    <a:ln>
      <a:noFill/>
    </a:ln>
  </c:sp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446418542552914E-2"/>
          <c:y val="0.19805170058588642"/>
          <c:w val="0.86979903511316703"/>
          <c:h val="0.71454410441804084"/>
        </c:manualLayout>
      </c:layout>
      <c:barChart>
        <c:barDir val="col"/>
        <c:grouping val="clustered"/>
        <c:varyColors val="0"/>
        <c:ser>
          <c:idx val="0"/>
          <c:order val="0"/>
          <c:tx>
            <c:strRef>
              <c:f>Figure2!$N$3</c:f>
              <c:strCache>
                <c:ptCount val="1"/>
                <c:pt idx="0">
                  <c:v>2007-2010</c:v>
                </c:pt>
              </c:strCache>
            </c:strRef>
          </c:tx>
          <c:spPr>
            <a:solidFill>
              <a:srgbClr val="4F81BD"/>
            </a:solidFill>
            <a:ln w="6350" cmpd="sng">
              <a:noFill/>
              <a:round/>
            </a:ln>
            <a:effectLst/>
          </c:spPr>
          <c:invertIfNegative val="0"/>
          <c:dLbls>
            <c:txPr>
              <a:bodyPr/>
              <a:lstStyle/>
              <a:p>
                <a:pPr>
                  <a:defRPr sz="1000">
                    <a:latin typeface="Arial Narrow" panose="020B0606020202030204" pitchFamily="34" charset="0"/>
                  </a:defRPr>
                </a:pPr>
                <a:endParaRPr lang="en-US"/>
              </a:p>
            </c:txPr>
            <c:showLegendKey val="0"/>
            <c:showVal val="1"/>
            <c:showCatName val="0"/>
            <c:showSerName val="0"/>
            <c:showPercent val="0"/>
            <c:showBubbleSize val="0"/>
            <c:showLeaderLines val="0"/>
          </c:dLbls>
          <c:cat>
            <c:strRef>
              <c:f>Figure2!$O$1:$Q$1</c:f>
              <c:strCache>
                <c:ptCount val="3"/>
                <c:pt idx="0">
                  <c:v>Bottom 10%</c:v>
                </c:pt>
                <c:pt idx="1">
                  <c:v>Mean Income</c:v>
                </c:pt>
                <c:pt idx="2">
                  <c:v>Top 10%</c:v>
                </c:pt>
              </c:strCache>
            </c:strRef>
          </c:cat>
          <c:val>
            <c:numRef>
              <c:f>Figure2!$O$3:$Q$3</c:f>
              <c:numCache>
                <c:formatCode>0.0%</c:formatCode>
                <c:ptCount val="3"/>
                <c:pt idx="0">
                  <c:v>-5.2986165284175823E-2</c:v>
                </c:pt>
                <c:pt idx="1">
                  <c:v>-2.1108924378533372E-2</c:v>
                </c:pt>
                <c:pt idx="2">
                  <c:v>-3.5591500017906355E-2</c:v>
                </c:pt>
              </c:numCache>
            </c:numRef>
          </c:val>
        </c:ser>
        <c:ser>
          <c:idx val="1"/>
          <c:order val="1"/>
          <c:tx>
            <c:strRef>
              <c:f>Figure2!$N$4</c:f>
              <c:strCache>
                <c:ptCount val="1"/>
                <c:pt idx="0">
                  <c:v>2010-2014</c:v>
                </c:pt>
              </c:strCache>
            </c:strRef>
          </c:tx>
          <c:spPr>
            <a:solidFill>
              <a:srgbClr val="F47920"/>
            </a:solidFill>
            <a:ln w="6350" cmpd="sng">
              <a:noFill/>
              <a:round/>
            </a:ln>
            <a:effectLst/>
          </c:spPr>
          <c:invertIfNegative val="0"/>
          <c:dLbls>
            <c:txPr>
              <a:bodyPr/>
              <a:lstStyle/>
              <a:p>
                <a:pPr>
                  <a:defRPr sz="1000">
                    <a:latin typeface="Arial Narrow" panose="020B0606020202030204" pitchFamily="34" charset="0"/>
                  </a:defRPr>
                </a:pPr>
                <a:endParaRPr lang="en-US"/>
              </a:p>
            </c:txPr>
            <c:showLegendKey val="0"/>
            <c:showVal val="1"/>
            <c:showCatName val="0"/>
            <c:showSerName val="0"/>
            <c:showPercent val="0"/>
            <c:showBubbleSize val="0"/>
            <c:showLeaderLines val="0"/>
          </c:dLbls>
          <c:cat>
            <c:strRef>
              <c:f>Figure2!$O$1:$Q$1</c:f>
              <c:strCache>
                <c:ptCount val="3"/>
                <c:pt idx="0">
                  <c:v>Bottom 10%</c:v>
                </c:pt>
                <c:pt idx="1">
                  <c:v>Mean Income</c:v>
                </c:pt>
                <c:pt idx="2">
                  <c:v>Top 10%</c:v>
                </c:pt>
              </c:strCache>
            </c:strRef>
          </c:cat>
          <c:val>
            <c:numRef>
              <c:f>Figure2!$O$4:$Q$4</c:f>
              <c:numCache>
                <c:formatCode>0.0%</c:formatCode>
                <c:ptCount val="3"/>
                <c:pt idx="0">
                  <c:v>1.1220633468552798E-2</c:v>
                </c:pt>
                <c:pt idx="1">
                  <c:v>1.3171836613650087E-2</c:v>
                </c:pt>
                <c:pt idx="2">
                  <c:v>2.2679236134886802E-2</c:v>
                </c:pt>
              </c:numCache>
            </c:numRef>
          </c:val>
        </c:ser>
        <c:dLbls>
          <c:showLegendKey val="0"/>
          <c:showVal val="0"/>
          <c:showCatName val="0"/>
          <c:showSerName val="0"/>
          <c:showPercent val="0"/>
          <c:showBubbleSize val="0"/>
        </c:dLbls>
        <c:gapWidth val="150"/>
        <c:axId val="162844672"/>
        <c:axId val="162846592"/>
      </c:barChart>
      <c:lineChart>
        <c:grouping val="standard"/>
        <c:varyColors val="0"/>
        <c:ser>
          <c:idx val="2"/>
          <c:order val="2"/>
          <c:tx>
            <c:strRef>
              <c:f>Figure2!$N$5</c:f>
              <c:strCache>
                <c:ptCount val="1"/>
                <c:pt idx="0">
                  <c:v>2007-2014</c:v>
                </c:pt>
              </c:strCache>
            </c:strRef>
          </c:tx>
          <c:spPr>
            <a:ln>
              <a:noFill/>
            </a:ln>
          </c:spPr>
          <c:marker>
            <c:symbol val="dash"/>
            <c:size val="18"/>
            <c:spPr>
              <a:solidFill>
                <a:schemeClr val="tx1">
                  <a:lumMod val="95000"/>
                  <a:lumOff val="5000"/>
                </a:schemeClr>
              </a:solidFill>
              <a:ln>
                <a:solidFill>
                  <a:schemeClr val="tx1"/>
                </a:solidFill>
              </a:ln>
            </c:spPr>
          </c:marker>
          <c:cat>
            <c:strRef>
              <c:f>Figure2!$O$1:$Q$1</c:f>
              <c:strCache>
                <c:ptCount val="3"/>
                <c:pt idx="0">
                  <c:v>Bottom 10%</c:v>
                </c:pt>
                <c:pt idx="1">
                  <c:v>Mean Income</c:v>
                </c:pt>
                <c:pt idx="2">
                  <c:v>Top 10%</c:v>
                </c:pt>
              </c:strCache>
            </c:strRef>
          </c:cat>
          <c:val>
            <c:numRef>
              <c:f>Figure2!$O$5:$Q$5</c:f>
              <c:numCache>
                <c:formatCode>0.0%</c:formatCode>
                <c:ptCount val="3"/>
                <c:pt idx="0">
                  <c:v>-1.8149813012882102E-2</c:v>
                </c:pt>
                <c:pt idx="1">
                  <c:v>-2.4833768136779955E-3</c:v>
                </c:pt>
                <c:pt idx="2">
                  <c:v>-3.9169051767028746E-3</c:v>
                </c:pt>
              </c:numCache>
            </c:numRef>
          </c:val>
          <c:smooth val="0"/>
        </c:ser>
        <c:dLbls>
          <c:showLegendKey val="0"/>
          <c:showVal val="0"/>
          <c:showCatName val="0"/>
          <c:showSerName val="0"/>
          <c:showPercent val="0"/>
          <c:showBubbleSize val="0"/>
        </c:dLbls>
        <c:marker val="1"/>
        <c:smooth val="0"/>
        <c:axId val="162844672"/>
        <c:axId val="162846592"/>
      </c:lineChart>
      <c:catAx>
        <c:axId val="162844672"/>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25400">
            <a:solidFill>
              <a:schemeClr val="bg1"/>
            </a:solidFill>
            <a:prstDash val="solid"/>
          </a:ln>
          <a:extLst>
            <a:ext uri="{909E8E84-426E-40DD-AFC4-6F175D3DCCD1}">
              <a14:hiddenFill xmlns:a14="http://schemas.microsoft.com/office/drawing/2010/main">
                <a:noFill/>
              </a14:hiddenFill>
            </a:ext>
          </a:extLst>
        </c:spPr>
        <c:txPr>
          <a:bodyPr rot="-60000000" vert="horz"/>
          <a:lstStyle/>
          <a:p>
            <a:pPr>
              <a:defRPr sz="1400" b="0" i="0">
                <a:solidFill>
                  <a:srgbClr val="000000"/>
                </a:solidFill>
                <a:latin typeface="Arial Narrow"/>
                <a:ea typeface="Arial Narrow"/>
                <a:cs typeface="Arial Narrow"/>
              </a:defRPr>
            </a:pPr>
            <a:endParaRPr lang="en-US"/>
          </a:p>
        </c:txPr>
        <c:crossAx val="162846592"/>
        <c:crosses val="autoZero"/>
        <c:auto val="1"/>
        <c:lblAlgn val="ctr"/>
        <c:lblOffset val="0"/>
        <c:tickLblSkip val="1"/>
        <c:noMultiLvlLbl val="0"/>
      </c:catAx>
      <c:valAx>
        <c:axId val="162846592"/>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60000000" vert="horz"/>
          <a:lstStyle/>
          <a:p>
            <a:pPr>
              <a:defRPr sz="1100" b="0" i="0">
                <a:solidFill>
                  <a:srgbClr val="000000"/>
                </a:solidFill>
                <a:latin typeface="Arial Narrow"/>
                <a:ea typeface="Arial Narrow"/>
                <a:cs typeface="Arial Narrow"/>
              </a:defRPr>
            </a:pPr>
            <a:endParaRPr lang="en-US"/>
          </a:p>
        </c:txPr>
        <c:crossAx val="162844672"/>
        <c:crosses val="autoZero"/>
        <c:crossBetween val="between"/>
        <c:majorUnit val="2.0000000000000004E-2"/>
      </c:valAx>
      <c:spPr>
        <a:solidFill>
          <a:srgbClr val="DCE6F2"/>
        </a:solidFill>
        <a:ln w="9525">
          <a:noFill/>
        </a:ln>
      </c:spPr>
    </c:plotArea>
    <c:legend>
      <c:legendPos val="r"/>
      <c:layout>
        <c:manualLayout>
          <c:xMode val="edge"/>
          <c:yMode val="edge"/>
          <c:x val="0.12618082955418405"/>
          <c:y val="1.9920803043647736E-2"/>
          <c:w val="0.79746372631872442"/>
          <c:h val="0.12878286620411417"/>
        </c:manualLayout>
      </c:layout>
      <c:overlay val="1"/>
      <c:spPr>
        <a:solidFill>
          <a:srgbClr val="DCE6F2"/>
        </a:solidFill>
        <a:ln>
          <a:noFill/>
          <a:round/>
        </a:ln>
        <a:effectLst/>
        <a:extLst>
          <a:ext uri="{91240B29-F687-4F45-9708-019B960494DF}">
            <a14:hiddenLine xmlns:a14="http://schemas.microsoft.com/office/drawing/2010/main">
              <a:noFill/>
              <a:round/>
            </a14:hiddenLine>
          </a:ext>
        </a:extLst>
      </c:spPr>
      <c:txPr>
        <a:bodyPr/>
        <a:lstStyle/>
        <a:p>
          <a:pPr>
            <a:defRPr sz="1050" b="0" i="0">
              <a:solidFill>
                <a:srgbClr val="000000"/>
              </a:solidFill>
              <a:latin typeface="Arial Narrow"/>
              <a:ea typeface="Arial Narrow"/>
              <a:cs typeface="Arial Narrow"/>
            </a:defRPr>
          </a:pPr>
          <a:endParaRPr lang="en-US"/>
        </a:p>
      </c:txPr>
    </c:legend>
    <c:plotVisOnly val="1"/>
    <c:dispBlanksAs val="gap"/>
    <c:showDLblsOverMax val="1"/>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460652254518805E-2"/>
          <c:y val="0.19805170058588642"/>
          <c:w val="0.88539171297405517"/>
          <c:h val="0.68880353746735978"/>
        </c:manualLayout>
      </c:layout>
      <c:barChart>
        <c:barDir val="col"/>
        <c:grouping val="clustered"/>
        <c:varyColors val="0"/>
        <c:ser>
          <c:idx val="0"/>
          <c:order val="0"/>
          <c:tx>
            <c:strRef>
              <c:f>Figure2!$N$3</c:f>
              <c:strCache>
                <c:ptCount val="1"/>
                <c:pt idx="0">
                  <c:v>2007-2010</c:v>
                </c:pt>
              </c:strCache>
            </c:strRef>
          </c:tx>
          <c:spPr>
            <a:solidFill>
              <a:srgbClr val="4F81BD"/>
            </a:solidFill>
            <a:ln w="6350" cmpd="sng">
              <a:noFill/>
              <a:round/>
            </a:ln>
            <a:effectLst/>
          </c:spPr>
          <c:invertIfNegative val="0"/>
          <c:dLbls>
            <c:txPr>
              <a:bodyPr/>
              <a:lstStyle/>
              <a:p>
                <a:pPr>
                  <a:defRPr sz="1000">
                    <a:latin typeface="Arial Narrow" panose="020B0606020202030204" pitchFamily="34" charset="0"/>
                  </a:defRPr>
                </a:pPr>
                <a:endParaRPr lang="en-US"/>
              </a:p>
            </c:txPr>
            <c:showLegendKey val="0"/>
            <c:showVal val="1"/>
            <c:showCatName val="0"/>
            <c:showSerName val="0"/>
            <c:showPercent val="0"/>
            <c:showBubbleSize val="0"/>
            <c:showLeaderLines val="0"/>
          </c:dLbls>
          <c:cat>
            <c:strRef>
              <c:f>Figure2!$O$2:$Q$2</c:f>
              <c:strCache>
                <c:ptCount val="3"/>
                <c:pt idx="0">
                  <c:v>10% les plus pauvres</c:v>
                </c:pt>
                <c:pt idx="1">
                  <c:v>Revenu moyen </c:v>
                </c:pt>
                <c:pt idx="2">
                  <c:v>10% les plus riches</c:v>
                </c:pt>
              </c:strCache>
            </c:strRef>
          </c:cat>
          <c:val>
            <c:numRef>
              <c:f>Figure2!$O$3:$Q$3</c:f>
              <c:numCache>
                <c:formatCode>0.0%</c:formatCode>
                <c:ptCount val="3"/>
                <c:pt idx="0">
                  <c:v>-5.2986165284175823E-2</c:v>
                </c:pt>
                <c:pt idx="1">
                  <c:v>-2.1108924378533372E-2</c:v>
                </c:pt>
                <c:pt idx="2">
                  <c:v>-3.5591500017906355E-2</c:v>
                </c:pt>
              </c:numCache>
            </c:numRef>
          </c:val>
        </c:ser>
        <c:ser>
          <c:idx val="1"/>
          <c:order val="1"/>
          <c:tx>
            <c:strRef>
              <c:f>Figure2!$N$4</c:f>
              <c:strCache>
                <c:ptCount val="1"/>
                <c:pt idx="0">
                  <c:v>2010-2014</c:v>
                </c:pt>
              </c:strCache>
            </c:strRef>
          </c:tx>
          <c:spPr>
            <a:solidFill>
              <a:srgbClr val="F47920"/>
            </a:solidFill>
            <a:ln w="6350" cmpd="sng">
              <a:noFill/>
              <a:round/>
            </a:ln>
            <a:effectLst/>
          </c:spPr>
          <c:invertIfNegative val="0"/>
          <c:dLbls>
            <c:txPr>
              <a:bodyPr/>
              <a:lstStyle/>
              <a:p>
                <a:pPr>
                  <a:defRPr sz="1000">
                    <a:latin typeface="Arial Narrow" panose="020B0606020202030204" pitchFamily="34" charset="0"/>
                  </a:defRPr>
                </a:pPr>
                <a:endParaRPr lang="en-US"/>
              </a:p>
            </c:txPr>
            <c:showLegendKey val="0"/>
            <c:showVal val="1"/>
            <c:showCatName val="0"/>
            <c:showSerName val="0"/>
            <c:showPercent val="0"/>
            <c:showBubbleSize val="0"/>
            <c:showLeaderLines val="0"/>
          </c:dLbls>
          <c:cat>
            <c:strRef>
              <c:f>Figure2!$O$2:$Q$2</c:f>
              <c:strCache>
                <c:ptCount val="3"/>
                <c:pt idx="0">
                  <c:v>10% les plus pauvres</c:v>
                </c:pt>
                <c:pt idx="1">
                  <c:v>Revenu moyen </c:v>
                </c:pt>
                <c:pt idx="2">
                  <c:v>10% les plus riches</c:v>
                </c:pt>
              </c:strCache>
            </c:strRef>
          </c:cat>
          <c:val>
            <c:numRef>
              <c:f>Figure2!$O$4:$Q$4</c:f>
              <c:numCache>
                <c:formatCode>0.0%</c:formatCode>
                <c:ptCount val="3"/>
                <c:pt idx="0">
                  <c:v>1.1220633468552798E-2</c:v>
                </c:pt>
                <c:pt idx="1">
                  <c:v>1.3171836613650087E-2</c:v>
                </c:pt>
                <c:pt idx="2">
                  <c:v>2.2679236134886802E-2</c:v>
                </c:pt>
              </c:numCache>
            </c:numRef>
          </c:val>
        </c:ser>
        <c:dLbls>
          <c:showLegendKey val="0"/>
          <c:showVal val="0"/>
          <c:showCatName val="0"/>
          <c:showSerName val="0"/>
          <c:showPercent val="0"/>
          <c:showBubbleSize val="0"/>
        </c:dLbls>
        <c:gapWidth val="150"/>
        <c:axId val="162856960"/>
        <c:axId val="162858880"/>
      </c:barChart>
      <c:lineChart>
        <c:grouping val="standard"/>
        <c:varyColors val="0"/>
        <c:ser>
          <c:idx val="2"/>
          <c:order val="2"/>
          <c:tx>
            <c:strRef>
              <c:f>Figure2!$N$5</c:f>
              <c:strCache>
                <c:ptCount val="1"/>
                <c:pt idx="0">
                  <c:v>2007-2014</c:v>
                </c:pt>
              </c:strCache>
            </c:strRef>
          </c:tx>
          <c:spPr>
            <a:ln>
              <a:noFill/>
            </a:ln>
          </c:spPr>
          <c:marker>
            <c:symbol val="dash"/>
            <c:size val="18"/>
            <c:spPr>
              <a:solidFill>
                <a:schemeClr val="tx1">
                  <a:lumMod val="95000"/>
                  <a:lumOff val="5000"/>
                </a:schemeClr>
              </a:solidFill>
              <a:ln>
                <a:solidFill>
                  <a:schemeClr val="tx1"/>
                </a:solidFill>
              </a:ln>
            </c:spPr>
          </c:marker>
          <c:cat>
            <c:strRef>
              <c:f>Figure2!$O$1:$Q$1</c:f>
              <c:strCache>
                <c:ptCount val="3"/>
                <c:pt idx="0">
                  <c:v>Bottom 10%</c:v>
                </c:pt>
                <c:pt idx="1">
                  <c:v>Mean Income</c:v>
                </c:pt>
                <c:pt idx="2">
                  <c:v>Top 10%</c:v>
                </c:pt>
              </c:strCache>
            </c:strRef>
          </c:cat>
          <c:val>
            <c:numRef>
              <c:f>Figure2!$O$5:$Q$5</c:f>
              <c:numCache>
                <c:formatCode>0.0%</c:formatCode>
                <c:ptCount val="3"/>
                <c:pt idx="0">
                  <c:v>-1.8149813012882102E-2</c:v>
                </c:pt>
                <c:pt idx="1">
                  <c:v>-2.4833768136779955E-3</c:v>
                </c:pt>
                <c:pt idx="2">
                  <c:v>-3.9169051767028746E-3</c:v>
                </c:pt>
              </c:numCache>
            </c:numRef>
          </c:val>
          <c:smooth val="0"/>
        </c:ser>
        <c:dLbls>
          <c:showLegendKey val="0"/>
          <c:showVal val="0"/>
          <c:showCatName val="0"/>
          <c:showSerName val="0"/>
          <c:showPercent val="0"/>
          <c:showBubbleSize val="0"/>
        </c:dLbls>
        <c:marker val="1"/>
        <c:smooth val="0"/>
        <c:axId val="162856960"/>
        <c:axId val="162858880"/>
      </c:lineChart>
      <c:catAx>
        <c:axId val="162856960"/>
        <c:scaling>
          <c:orientation val="minMax"/>
        </c:scaling>
        <c:delete val="0"/>
        <c:axPos val="b"/>
        <c:majorGridlines>
          <c:spPr>
            <a:ln w="9525" cmpd="sng">
              <a:solidFill>
                <a:srgbClr val="FFFFFF"/>
              </a:solidFill>
              <a:prstDash val="solid"/>
            </a:ln>
          </c:spPr>
        </c:majorGridlines>
        <c:numFmt formatCode="General" sourceLinked="1"/>
        <c:majorTickMark val="none"/>
        <c:minorTickMark val="none"/>
        <c:tickLblPos val="low"/>
        <c:spPr>
          <a:noFill/>
          <a:ln w="25400">
            <a:solidFill>
              <a:schemeClr val="bg1"/>
            </a:solidFill>
            <a:prstDash val="solid"/>
          </a:ln>
          <a:extLst>
            <a:ext uri="{909E8E84-426E-40DD-AFC4-6F175D3DCCD1}">
              <a14:hiddenFill xmlns:a14="http://schemas.microsoft.com/office/drawing/2010/main">
                <a:noFill/>
              </a14:hiddenFill>
            </a:ext>
          </a:extLst>
        </c:spPr>
        <c:txPr>
          <a:bodyPr rot="-60000000" vert="horz"/>
          <a:lstStyle/>
          <a:p>
            <a:pPr>
              <a:defRPr sz="1200" b="0" i="0">
                <a:solidFill>
                  <a:srgbClr val="000000"/>
                </a:solidFill>
                <a:latin typeface="Arial Narrow"/>
                <a:ea typeface="Arial Narrow"/>
                <a:cs typeface="Arial Narrow"/>
              </a:defRPr>
            </a:pPr>
            <a:endParaRPr lang="en-US"/>
          </a:p>
        </c:txPr>
        <c:crossAx val="162858880"/>
        <c:crosses val="autoZero"/>
        <c:auto val="1"/>
        <c:lblAlgn val="ctr"/>
        <c:lblOffset val="0"/>
        <c:tickLblSkip val="1"/>
        <c:noMultiLvlLbl val="0"/>
      </c:catAx>
      <c:valAx>
        <c:axId val="162858880"/>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60000000" vert="horz"/>
          <a:lstStyle/>
          <a:p>
            <a:pPr>
              <a:defRPr sz="1100" b="0" i="0">
                <a:solidFill>
                  <a:srgbClr val="000000"/>
                </a:solidFill>
                <a:latin typeface="Arial Narrow"/>
                <a:ea typeface="Arial Narrow"/>
                <a:cs typeface="Arial Narrow"/>
              </a:defRPr>
            </a:pPr>
            <a:endParaRPr lang="en-US"/>
          </a:p>
        </c:txPr>
        <c:crossAx val="162856960"/>
        <c:crosses val="autoZero"/>
        <c:crossBetween val="between"/>
        <c:majorUnit val="2.0000000000000004E-2"/>
      </c:valAx>
      <c:spPr>
        <a:solidFill>
          <a:srgbClr val="DCE6F2"/>
        </a:solidFill>
        <a:ln w="9525">
          <a:noFill/>
        </a:ln>
      </c:spPr>
    </c:plotArea>
    <c:legend>
      <c:legendPos val="r"/>
      <c:layout>
        <c:manualLayout>
          <c:xMode val="edge"/>
          <c:yMode val="edge"/>
          <c:x val="6.8265234782932033E-2"/>
          <c:y val="1.9920803043647736E-2"/>
          <c:w val="0.87765465779070873"/>
          <c:h val="0.12878286620411417"/>
        </c:manualLayout>
      </c:layout>
      <c:overlay val="1"/>
      <c:spPr>
        <a:solidFill>
          <a:srgbClr val="DCE6F2"/>
        </a:solidFill>
        <a:ln>
          <a:noFill/>
          <a:round/>
        </a:ln>
        <a:effectLst/>
        <a:extLst>
          <a:ext uri="{91240B29-F687-4F45-9708-019B960494DF}">
            <a14:hiddenLine xmlns:a14="http://schemas.microsoft.com/office/drawing/2010/main">
              <a:noFill/>
              <a:round/>
            </a14:hiddenLine>
          </a:ext>
        </a:extLst>
      </c:spPr>
      <c:txPr>
        <a:bodyPr/>
        <a:lstStyle/>
        <a:p>
          <a:pPr>
            <a:defRPr sz="1050" b="0" i="0">
              <a:solidFill>
                <a:srgbClr val="000000"/>
              </a:solidFill>
              <a:latin typeface="Arial Narrow"/>
              <a:ea typeface="Arial Narrow"/>
              <a:cs typeface="Arial Narrow"/>
            </a:defRPr>
          </a:pPr>
          <a:endParaRPr lang="en-US"/>
        </a:p>
      </c:txPr>
    </c:legend>
    <c:plotVisOnly val="1"/>
    <c:dispBlanksAs val="gap"/>
    <c:showDLblsOverMax val="1"/>
  </c:chart>
  <c:spPr>
    <a:solidFill>
      <a:schemeClr val="bg1"/>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0320071041833E-2"/>
          <c:y val="0.12552440714460675"/>
          <c:w val="0.95799438316011676"/>
          <c:h val="0.56384236696447776"/>
        </c:manualLayout>
      </c:layout>
      <c:barChart>
        <c:barDir val="col"/>
        <c:grouping val="clustered"/>
        <c:varyColors val="0"/>
        <c:ser>
          <c:idx val="1"/>
          <c:order val="1"/>
          <c:tx>
            <c:strRef>
              <c:f>Figure3!$AF$4</c:f>
              <c:strCache>
                <c:ptCount val="1"/>
                <c:pt idx="0">
                  <c:v>Mean (↗)</c:v>
                </c:pt>
              </c:strCache>
            </c:strRef>
          </c:tx>
          <c:spPr>
            <a:solidFill>
              <a:srgbClr val="4F81BD"/>
            </a:solidFill>
          </c:spPr>
          <c:invertIfNegative val="0"/>
          <c:val>
            <c:numRef>
              <c:f>Figure3!$AF$6:$AF$39</c:f>
              <c:numCache>
                <c:formatCode>0%</c:formatCode>
                <c:ptCount val="34"/>
                <c:pt idx="0">
                  <c:v>-0.11888896285594386</c:v>
                </c:pt>
                <c:pt idx="1">
                  <c:v>-6.043414734270991E-2</c:v>
                </c:pt>
                <c:pt idx="2">
                  <c:v>-4.5409040354235986E-2</c:v>
                </c:pt>
                <c:pt idx="3">
                  <c:v>-3.5080016905335798E-2</c:v>
                </c:pt>
                <c:pt idx="4">
                  <c:v>-2.902364381468614E-2</c:v>
                </c:pt>
                <c:pt idx="5">
                  <c:v>-1.0436365659825642E-2</c:v>
                </c:pt>
                <c:pt idx="6">
                  <c:v>-4.4975062416994227E-3</c:v>
                </c:pt>
                <c:pt idx="7">
                  <c:v>-2.8820185274307519E-3</c:v>
                </c:pt>
                <c:pt idx="8">
                  <c:v>-2.2154271238967738E-3</c:v>
                </c:pt>
                <c:pt idx="9">
                  <c:v>-1.2587315034652269E-3</c:v>
                </c:pt>
                <c:pt idx="10">
                  <c:v>1.6778111509978544E-3</c:v>
                </c:pt>
                <c:pt idx="11">
                  <c:v>2.0372177660084034E-3</c:v>
                </c:pt>
                <c:pt idx="12">
                  <c:v>3.561968358871459E-3</c:v>
                </c:pt>
                <c:pt idx="13">
                  <c:v>4.4659553995778367E-3</c:v>
                </c:pt>
                <c:pt idx="14">
                  <c:v>5.643130318774725E-3</c:v>
                </c:pt>
                <c:pt idx="15">
                  <c:v>6.3245129167006642E-3</c:v>
                </c:pt>
                <c:pt idx="16">
                  <c:v>7.046299423744351E-3</c:v>
                </c:pt>
                <c:pt idx="17">
                  <c:v>7.7019615014917164E-3</c:v>
                </c:pt>
                <c:pt idx="18">
                  <c:v>1.1790000456227689E-2</c:v>
                </c:pt>
                <c:pt idx="19">
                  <c:v>1.2541634703152837E-2</c:v>
                </c:pt>
                <c:pt idx="20">
                  <c:v>1.5801163616863345E-2</c:v>
                </c:pt>
                <c:pt idx="21">
                  <c:v>1.7411868594957136E-2</c:v>
                </c:pt>
                <c:pt idx="22">
                  <c:v>1.7861820271862117E-2</c:v>
                </c:pt>
                <c:pt idx="23">
                  <c:v>2.3149887045831541E-2</c:v>
                </c:pt>
                <c:pt idx="24">
                  <c:v>2.779012234044842E-2</c:v>
                </c:pt>
                <c:pt idx="25">
                  <c:v>2.8443629533055237E-2</c:v>
                </c:pt>
                <c:pt idx="26">
                  <c:v>2.9759639169167462E-2</c:v>
                </c:pt>
                <c:pt idx="27">
                  <c:v>3.1683310363959993E-2</c:v>
                </c:pt>
                <c:pt idx="28">
                  <c:v>3.2594010061333112E-2</c:v>
                </c:pt>
                <c:pt idx="29">
                  <c:v>4.2935134279512566E-2</c:v>
                </c:pt>
                <c:pt idx="30">
                  <c:v>5.0565609556254554E-2</c:v>
                </c:pt>
                <c:pt idx="31">
                  <c:v>6.3728252670090857E-2</c:v>
                </c:pt>
                <c:pt idx="32">
                  <c:v>7.2858213501706404E-2</c:v>
                </c:pt>
                <c:pt idx="33">
                  <c:v>7.7593578691592224E-2</c:v>
                </c:pt>
              </c:numCache>
            </c:numRef>
          </c:val>
        </c:ser>
        <c:dLbls>
          <c:showLegendKey val="0"/>
          <c:showVal val="0"/>
          <c:showCatName val="0"/>
          <c:showSerName val="0"/>
          <c:showPercent val="0"/>
          <c:showBubbleSize val="0"/>
        </c:dLbls>
        <c:gapWidth val="80"/>
        <c:axId val="162927360"/>
        <c:axId val="162928896"/>
      </c:barChart>
      <c:lineChart>
        <c:grouping val="standard"/>
        <c:varyColors val="0"/>
        <c:ser>
          <c:idx val="0"/>
          <c:order val="0"/>
          <c:tx>
            <c:strRef>
              <c:f>Figure3!$AE$4</c:f>
              <c:strCache>
                <c:ptCount val="1"/>
                <c:pt idx="0">
                  <c:v>Bottom 10%</c:v>
                </c:pt>
              </c:strCache>
            </c:strRef>
          </c:tx>
          <c:spPr>
            <a:ln>
              <a:noFill/>
            </a:ln>
          </c:spPr>
          <c:marker>
            <c:symbol val="diamond"/>
            <c:size val="6"/>
            <c:spPr>
              <a:solidFill>
                <a:schemeClr val="tx1"/>
              </a:solidFill>
              <a:ln>
                <a:noFill/>
              </a:ln>
            </c:spPr>
          </c:marker>
          <c:cat>
            <c:strRef>
              <c:f>Figure3!$Y$6:$Y$39</c:f>
              <c:strCache>
                <c:ptCount val="34"/>
                <c:pt idx="0">
                  <c:v>Greece</c:v>
                </c:pt>
                <c:pt idx="1">
                  <c:v>Spain</c:v>
                </c:pt>
                <c:pt idx="2">
                  <c:v>Portugal</c:v>
                </c:pt>
                <c:pt idx="3">
                  <c:v>Slovenia</c:v>
                </c:pt>
                <c:pt idx="4">
                  <c:v>Italy</c:v>
                </c:pt>
                <c:pt idx="5">
                  <c:v>Netherlands</c:v>
                </c:pt>
                <c:pt idx="6">
                  <c:v>Denmark</c:v>
                </c:pt>
                <c:pt idx="7">
                  <c:v>Luxembourg</c:v>
                </c:pt>
                <c:pt idx="8">
                  <c:v>Czech Republic</c:v>
                </c:pt>
                <c:pt idx="9">
                  <c:v>United Kingdom</c:v>
                </c:pt>
                <c:pt idx="10">
                  <c:v>United States</c:v>
                </c:pt>
                <c:pt idx="11">
                  <c:v>France</c:v>
                </c:pt>
                <c:pt idx="12">
                  <c:v>Germany</c:v>
                </c:pt>
                <c:pt idx="13">
                  <c:v>Finland</c:v>
                </c:pt>
                <c:pt idx="14">
                  <c:v>Belgium</c:v>
                </c:pt>
                <c:pt idx="15">
                  <c:v>Mexico</c:v>
                </c:pt>
                <c:pt idx="16">
                  <c:v>Poland</c:v>
                </c:pt>
                <c:pt idx="17">
                  <c:v>Austria</c:v>
                </c:pt>
                <c:pt idx="18">
                  <c:v>Slovak Republic</c:v>
                </c:pt>
                <c:pt idx="19">
                  <c:v>Canada</c:v>
                </c:pt>
                <c:pt idx="20">
                  <c:v>New Zealand</c:v>
                </c:pt>
                <c:pt idx="21">
                  <c:v>Ireland</c:v>
                </c:pt>
                <c:pt idx="22">
                  <c:v>Australia</c:v>
                </c:pt>
                <c:pt idx="23">
                  <c:v>Sweden</c:v>
                </c:pt>
                <c:pt idx="24">
                  <c:v>Iceland</c:v>
                </c:pt>
                <c:pt idx="25">
                  <c:v>Korea</c:v>
                </c:pt>
                <c:pt idx="26">
                  <c:v>Norway</c:v>
                </c:pt>
                <c:pt idx="27">
                  <c:v>Japan</c:v>
                </c:pt>
                <c:pt idx="28">
                  <c:v>Israel</c:v>
                </c:pt>
                <c:pt idx="29">
                  <c:v>Turkey</c:v>
                </c:pt>
                <c:pt idx="30">
                  <c:v>Hungary</c:v>
                </c:pt>
                <c:pt idx="31">
                  <c:v>Chile</c:v>
                </c:pt>
                <c:pt idx="32">
                  <c:v>Latvia</c:v>
                </c:pt>
                <c:pt idx="33">
                  <c:v>Estonia</c:v>
                </c:pt>
              </c:strCache>
            </c:strRef>
          </c:cat>
          <c:val>
            <c:numRef>
              <c:f>Figure3!$AE$6:$AE$39</c:f>
              <c:numCache>
                <c:formatCode>0%</c:formatCode>
                <c:ptCount val="34"/>
                <c:pt idx="0">
                  <c:v>-8.6972242259115262E-2</c:v>
                </c:pt>
                <c:pt idx="1">
                  <c:v>-0.1351356073536859</c:v>
                </c:pt>
                <c:pt idx="2">
                  <c:v>-0.19061776567382893</c:v>
                </c:pt>
                <c:pt idx="3">
                  <c:v>-6.6317622830714074E-2</c:v>
                </c:pt>
                <c:pt idx="4">
                  <c:v>-3.8289588560678989E-2</c:v>
                </c:pt>
                <c:pt idx="5">
                  <c:v>-3.3072644479263946E-2</c:v>
                </c:pt>
                <c:pt idx="6">
                  <c:v>-4.4284920829418373E-2</c:v>
                </c:pt>
                <c:pt idx="7">
                  <c:v>-3.8197694943425287E-2</c:v>
                </c:pt>
                <c:pt idx="8">
                  <c:v>-2.0407424408577013E-2</c:v>
                </c:pt>
                <c:pt idx="9">
                  <c:v>4.0640236208199898E-2</c:v>
                </c:pt>
                <c:pt idx="10">
                  <c:v>2.2112087096349597E-2</c:v>
                </c:pt>
                <c:pt idx="11">
                  <c:v>-2.1239173567699776E-4</c:v>
                </c:pt>
                <c:pt idx="12">
                  <c:v>-1.2801771839742182E-2</c:v>
                </c:pt>
                <c:pt idx="13">
                  <c:v>-2.1308544947144403E-2</c:v>
                </c:pt>
                <c:pt idx="14">
                  <c:v>-2.6348564804040908E-2</c:v>
                </c:pt>
                <c:pt idx="15">
                  <c:v>3.0913204170979425E-2</c:v>
                </c:pt>
                <c:pt idx="16">
                  <c:v>4.5940754400034978E-2</c:v>
                </c:pt>
                <c:pt idx="17">
                  <c:v>-1.8982569402578808E-2</c:v>
                </c:pt>
                <c:pt idx="18">
                  <c:v>-8.9295842916961798E-2</c:v>
                </c:pt>
                <c:pt idx="19">
                  <c:v>-3.3835677501251937E-2</c:v>
                </c:pt>
                <c:pt idx="20">
                  <c:v>0.10442142329803983</c:v>
                </c:pt>
                <c:pt idx="21">
                  <c:v>3.8169134321949461E-2</c:v>
                </c:pt>
                <c:pt idx="22">
                  <c:v>2.3930119778295733E-2</c:v>
                </c:pt>
                <c:pt idx="23">
                  <c:v>1.7538525031014052E-2</c:v>
                </c:pt>
                <c:pt idx="24">
                  <c:v>5.2412666428163002E-2</c:v>
                </c:pt>
                <c:pt idx="25">
                  <c:v>7.2728566436560227E-2</c:v>
                </c:pt>
                <c:pt idx="26">
                  <c:v>2.2975256917747933E-2</c:v>
                </c:pt>
                <c:pt idx="27">
                  <c:v>9.9339954920667495E-3</c:v>
                </c:pt>
                <c:pt idx="28">
                  <c:v>7.9712345667131146E-3</c:v>
                </c:pt>
                <c:pt idx="29">
                  <c:v>7.2850772163232991E-2</c:v>
                </c:pt>
                <c:pt idx="30">
                  <c:v>0.12676637212801545</c:v>
                </c:pt>
                <c:pt idx="31">
                  <c:v>0.10102685534067346</c:v>
                </c:pt>
                <c:pt idx="32">
                  <c:v>5.7720063169190983E-3</c:v>
                </c:pt>
                <c:pt idx="33">
                  <c:v>-1.6464821077562308E-2</c:v>
                </c:pt>
              </c:numCache>
            </c:numRef>
          </c:val>
          <c:smooth val="0"/>
        </c:ser>
        <c:ser>
          <c:idx val="2"/>
          <c:order val="2"/>
          <c:tx>
            <c:strRef>
              <c:f>Figure3!$AG$4</c:f>
              <c:strCache>
                <c:ptCount val="1"/>
                <c:pt idx="0">
                  <c:v>Top 10%</c:v>
                </c:pt>
              </c:strCache>
            </c:strRef>
          </c:tx>
          <c:spPr>
            <a:ln>
              <a:noFill/>
            </a:ln>
          </c:spPr>
          <c:marker>
            <c:symbol val="triangle"/>
            <c:size val="6"/>
            <c:spPr>
              <a:solidFill>
                <a:srgbClr val="F47920"/>
              </a:solidFill>
              <a:ln>
                <a:noFill/>
              </a:ln>
            </c:spPr>
          </c:marker>
          <c:cat>
            <c:strRef>
              <c:f>Figure3!$Y$6:$Y$39</c:f>
              <c:strCache>
                <c:ptCount val="34"/>
                <c:pt idx="0">
                  <c:v>Greece</c:v>
                </c:pt>
                <c:pt idx="1">
                  <c:v>Spain</c:v>
                </c:pt>
                <c:pt idx="2">
                  <c:v>Portugal</c:v>
                </c:pt>
                <c:pt idx="3">
                  <c:v>Slovenia</c:v>
                </c:pt>
                <c:pt idx="4">
                  <c:v>Italy</c:v>
                </c:pt>
                <c:pt idx="5">
                  <c:v>Netherlands</c:v>
                </c:pt>
                <c:pt idx="6">
                  <c:v>Denmark</c:v>
                </c:pt>
                <c:pt idx="7">
                  <c:v>Luxembourg</c:v>
                </c:pt>
                <c:pt idx="8">
                  <c:v>Czech Republic</c:v>
                </c:pt>
                <c:pt idx="9">
                  <c:v>United Kingdom</c:v>
                </c:pt>
                <c:pt idx="10">
                  <c:v>United States</c:v>
                </c:pt>
                <c:pt idx="11">
                  <c:v>France</c:v>
                </c:pt>
                <c:pt idx="12">
                  <c:v>Germany</c:v>
                </c:pt>
                <c:pt idx="13">
                  <c:v>Finland</c:v>
                </c:pt>
                <c:pt idx="14">
                  <c:v>Belgium</c:v>
                </c:pt>
                <c:pt idx="15">
                  <c:v>Mexico</c:v>
                </c:pt>
                <c:pt idx="16">
                  <c:v>Poland</c:v>
                </c:pt>
                <c:pt idx="17">
                  <c:v>Austria</c:v>
                </c:pt>
                <c:pt idx="18">
                  <c:v>Slovak Republic</c:v>
                </c:pt>
                <c:pt idx="19">
                  <c:v>Canada</c:v>
                </c:pt>
                <c:pt idx="20">
                  <c:v>New Zealand</c:v>
                </c:pt>
                <c:pt idx="21">
                  <c:v>Ireland</c:v>
                </c:pt>
                <c:pt idx="22">
                  <c:v>Australia</c:v>
                </c:pt>
                <c:pt idx="23">
                  <c:v>Sweden</c:v>
                </c:pt>
                <c:pt idx="24">
                  <c:v>Iceland</c:v>
                </c:pt>
                <c:pt idx="25">
                  <c:v>Korea</c:v>
                </c:pt>
                <c:pt idx="26">
                  <c:v>Norway</c:v>
                </c:pt>
                <c:pt idx="27">
                  <c:v>Japan</c:v>
                </c:pt>
                <c:pt idx="28">
                  <c:v>Israel</c:v>
                </c:pt>
                <c:pt idx="29">
                  <c:v>Turkey</c:v>
                </c:pt>
                <c:pt idx="30">
                  <c:v>Hungary</c:v>
                </c:pt>
                <c:pt idx="31">
                  <c:v>Chile</c:v>
                </c:pt>
                <c:pt idx="32">
                  <c:v>Latvia</c:v>
                </c:pt>
                <c:pt idx="33">
                  <c:v>Estonia</c:v>
                </c:pt>
              </c:strCache>
            </c:strRef>
          </c:cat>
          <c:val>
            <c:numRef>
              <c:f>Figure3!$AG$6:$AG$39</c:f>
              <c:numCache>
                <c:formatCode>0%</c:formatCode>
                <c:ptCount val="34"/>
                <c:pt idx="0">
                  <c:v>-9.5456753955418749E-2</c:v>
                </c:pt>
                <c:pt idx="1">
                  <c:v>-6.1004915357221745E-2</c:v>
                </c:pt>
                <c:pt idx="2">
                  <c:v>-3.5517053746423222E-2</c:v>
                </c:pt>
                <c:pt idx="3">
                  <c:v>-2.584193906490706E-2</c:v>
                </c:pt>
                <c:pt idx="4">
                  <c:v>-2.5532869286766791E-2</c:v>
                </c:pt>
                <c:pt idx="5">
                  <c:v>-1.7860370198462538E-3</c:v>
                </c:pt>
                <c:pt idx="6">
                  <c:v>1.6594998337546851E-3</c:v>
                </c:pt>
                <c:pt idx="7">
                  <c:v>-8.3889617155186169E-3</c:v>
                </c:pt>
                <c:pt idx="8">
                  <c:v>2.8554362956112467E-3</c:v>
                </c:pt>
                <c:pt idx="9">
                  <c:v>2.4877211770828467E-3</c:v>
                </c:pt>
                <c:pt idx="10">
                  <c:v>3.6779706454368455E-3</c:v>
                </c:pt>
                <c:pt idx="11">
                  <c:v>5.0825106811942522E-3</c:v>
                </c:pt>
                <c:pt idx="12">
                  <c:v>2.0612462078301474E-2</c:v>
                </c:pt>
                <c:pt idx="13">
                  <c:v>1.1291516486435782E-2</c:v>
                </c:pt>
                <c:pt idx="14">
                  <c:v>1.0843446502399878E-2</c:v>
                </c:pt>
                <c:pt idx="15">
                  <c:v>3.4314200360045177E-2</c:v>
                </c:pt>
                <c:pt idx="16">
                  <c:v>4.5492264966577878E-3</c:v>
                </c:pt>
                <c:pt idx="17">
                  <c:v>4.9788286252834268E-3</c:v>
                </c:pt>
                <c:pt idx="18">
                  <c:v>2.7337671289264787E-2</c:v>
                </c:pt>
                <c:pt idx="19">
                  <c:v>-6.3929934777651187E-4</c:v>
                </c:pt>
                <c:pt idx="20">
                  <c:v>3.3096633020869959E-2</c:v>
                </c:pt>
                <c:pt idx="21">
                  <c:v>1.8445381395521654E-2</c:v>
                </c:pt>
                <c:pt idx="22">
                  <c:v>3.5271338528761298E-2</c:v>
                </c:pt>
                <c:pt idx="23">
                  <c:v>1.8722983586523023E-2</c:v>
                </c:pt>
                <c:pt idx="24">
                  <c:v>1.6236596303448758E-2</c:v>
                </c:pt>
                <c:pt idx="25">
                  <c:v>2.1167936064893311E-2</c:v>
                </c:pt>
                <c:pt idx="26">
                  <c:v>2.7301668117123423E-2</c:v>
                </c:pt>
                <c:pt idx="27">
                  <c:v>2.8058902296759003E-2</c:v>
                </c:pt>
                <c:pt idx="28">
                  <c:v>3.1226056069349806E-2</c:v>
                </c:pt>
                <c:pt idx="29">
                  <c:v>2.5619156366389673E-2</c:v>
                </c:pt>
                <c:pt idx="30">
                  <c:v>3.2080722976555176E-2</c:v>
                </c:pt>
                <c:pt idx="31">
                  <c:v>6.1462968522857819E-2</c:v>
                </c:pt>
                <c:pt idx="32">
                  <c:v>5.6247711900501818E-2</c:v>
                </c:pt>
                <c:pt idx="33">
                  <c:v>0.10016783376618377</c:v>
                </c:pt>
              </c:numCache>
            </c:numRef>
          </c:val>
          <c:smooth val="0"/>
        </c:ser>
        <c:dLbls>
          <c:showLegendKey val="0"/>
          <c:showVal val="0"/>
          <c:showCatName val="0"/>
          <c:showSerName val="0"/>
          <c:showPercent val="0"/>
          <c:showBubbleSize val="0"/>
        </c:dLbls>
        <c:dropLines>
          <c:spPr>
            <a:ln w="6350"/>
          </c:spPr>
        </c:dropLines>
        <c:marker val="1"/>
        <c:smooth val="0"/>
        <c:axId val="162927360"/>
        <c:axId val="162928896"/>
      </c:lineChart>
      <c:catAx>
        <c:axId val="162927360"/>
        <c:scaling>
          <c:orientation val="minMax"/>
        </c:scaling>
        <c:delete val="0"/>
        <c:axPos val="b"/>
        <c:majorGridlines>
          <c:spPr>
            <a:ln>
              <a:solidFill>
                <a:schemeClr val="bg1"/>
              </a:solidFill>
            </a:ln>
          </c:spPr>
        </c:majorGridlines>
        <c:majorTickMark val="none"/>
        <c:minorTickMark val="none"/>
        <c:tickLblPos val="low"/>
        <c:spPr>
          <a:ln>
            <a:noFill/>
          </a:ln>
        </c:spPr>
        <c:txPr>
          <a:bodyPr/>
          <a:lstStyle/>
          <a:p>
            <a:pPr>
              <a:defRPr sz="1200"/>
            </a:pPr>
            <a:endParaRPr lang="en-US"/>
          </a:p>
        </c:txPr>
        <c:crossAx val="162928896"/>
        <c:crosses val="autoZero"/>
        <c:auto val="1"/>
        <c:lblAlgn val="ctr"/>
        <c:lblOffset val="100"/>
        <c:noMultiLvlLbl val="0"/>
      </c:catAx>
      <c:valAx>
        <c:axId val="162928896"/>
        <c:scaling>
          <c:orientation val="minMax"/>
        </c:scaling>
        <c:delete val="0"/>
        <c:axPos val="l"/>
        <c:majorGridlines>
          <c:spPr>
            <a:ln>
              <a:solidFill>
                <a:schemeClr val="bg1"/>
              </a:solidFill>
            </a:ln>
          </c:spPr>
        </c:majorGridlines>
        <c:numFmt formatCode="0%" sourceLinked="1"/>
        <c:majorTickMark val="out"/>
        <c:minorTickMark val="none"/>
        <c:tickLblPos val="nextTo"/>
        <c:spPr>
          <a:ln>
            <a:noFill/>
          </a:ln>
        </c:spPr>
        <c:crossAx val="162927360"/>
        <c:crosses val="autoZero"/>
        <c:crossBetween val="between"/>
      </c:valAx>
      <c:spPr>
        <a:solidFill>
          <a:srgbClr val="DCE6F2"/>
        </a:solidFill>
      </c:spPr>
    </c:plotArea>
    <c:legend>
      <c:legendPos val="t"/>
      <c:layout>
        <c:manualLayout>
          <c:xMode val="edge"/>
          <c:yMode val="edge"/>
          <c:x val="4.2801731931739674E-2"/>
          <c:y val="2.3307042874040448E-2"/>
          <c:w val="0.94776642978291492"/>
          <c:h val="7.4398864059355044E-2"/>
        </c:manualLayout>
      </c:layout>
      <c:overlay val="0"/>
      <c:spPr>
        <a:solidFill>
          <a:schemeClr val="accent1">
            <a:lumMod val="20000"/>
            <a:lumOff val="80000"/>
          </a:schemeClr>
        </a:solidFill>
      </c:spPr>
      <c:txPr>
        <a:bodyPr/>
        <a:lstStyle/>
        <a:p>
          <a:pPr>
            <a:defRPr sz="11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52410138339569"/>
          <c:y val="0.17078812381302913"/>
          <c:w val="0.8645702773822258"/>
          <c:h val="0.58861830380262559"/>
        </c:manualLayout>
      </c:layout>
      <c:barChart>
        <c:barDir val="col"/>
        <c:grouping val="clustered"/>
        <c:varyColors val="0"/>
        <c:ser>
          <c:idx val="0"/>
          <c:order val="0"/>
          <c:tx>
            <c:v>2007 to 2010</c:v>
          </c:tx>
          <c:invertIfNegative val="0"/>
          <c:cat>
            <c:strRef>
              <c:f>Figure3!$AM$4:$AO$4</c:f>
              <c:strCache>
                <c:ptCount val="3"/>
                <c:pt idx="0">
                  <c:v>Bottom 10%</c:v>
                </c:pt>
                <c:pt idx="1">
                  <c:v>Mean</c:v>
                </c:pt>
                <c:pt idx="2">
                  <c:v>Top 10%</c:v>
                </c:pt>
              </c:strCache>
            </c:strRef>
          </c:cat>
          <c:val>
            <c:numRef>
              <c:f>Figure3!$AI$41:$AK$41</c:f>
              <c:numCache>
                <c:formatCode>0.0%</c:formatCode>
                <c:ptCount val="3"/>
                <c:pt idx="0">
                  <c:v>-0.16186209477733915</c:v>
                </c:pt>
                <c:pt idx="1">
                  <c:v>-5.4003695778781113E-2</c:v>
                </c:pt>
                <c:pt idx="2">
                  <c:v>-4.5980661952592705E-2</c:v>
                </c:pt>
              </c:numCache>
            </c:numRef>
          </c:val>
        </c:ser>
        <c:ser>
          <c:idx val="1"/>
          <c:order val="1"/>
          <c:tx>
            <c:v>2010 to 2014</c:v>
          </c:tx>
          <c:spPr>
            <a:solidFill>
              <a:srgbClr val="F27920"/>
            </a:solidFill>
          </c:spPr>
          <c:invertIfNegative val="0"/>
          <c:cat>
            <c:strRef>
              <c:f>Figure3!$AM$4:$AO$4</c:f>
              <c:strCache>
                <c:ptCount val="3"/>
                <c:pt idx="0">
                  <c:v>Bottom 10%</c:v>
                </c:pt>
                <c:pt idx="1">
                  <c:v>Mean</c:v>
                </c:pt>
                <c:pt idx="2">
                  <c:v>Top 10%</c:v>
                </c:pt>
              </c:strCache>
            </c:strRef>
          </c:cat>
          <c:val>
            <c:numRef>
              <c:f>Figure3!$AM$41:$AO$41</c:f>
              <c:numCache>
                <c:formatCode>0.0%</c:formatCode>
                <c:ptCount val="3"/>
                <c:pt idx="0">
                  <c:v>1.5576151732279575E-2</c:v>
                </c:pt>
                <c:pt idx="1">
                  <c:v>4.1978586876196711E-2</c:v>
                </c:pt>
                <c:pt idx="2">
                  <c:v>5.2455504922424796E-2</c:v>
                </c:pt>
              </c:numCache>
            </c:numRef>
          </c:val>
        </c:ser>
        <c:dLbls>
          <c:showLegendKey val="0"/>
          <c:showVal val="0"/>
          <c:showCatName val="0"/>
          <c:showSerName val="0"/>
          <c:showPercent val="0"/>
          <c:showBubbleSize val="0"/>
        </c:dLbls>
        <c:gapWidth val="150"/>
        <c:axId val="162942336"/>
        <c:axId val="162952704"/>
      </c:barChart>
      <c:lineChart>
        <c:grouping val="standard"/>
        <c:varyColors val="0"/>
        <c:ser>
          <c:idx val="2"/>
          <c:order val="2"/>
          <c:tx>
            <c:v>2007 to 2014</c:v>
          </c:tx>
          <c:spPr>
            <a:ln>
              <a:noFill/>
            </a:ln>
          </c:spPr>
          <c:marker>
            <c:symbol val="dash"/>
            <c:size val="10"/>
            <c:spPr>
              <a:solidFill>
                <a:schemeClr val="tx1"/>
              </a:solidFill>
              <a:ln>
                <a:noFill/>
              </a:ln>
            </c:spPr>
          </c:marker>
          <c:cat>
            <c:multiLvlStrRef>
              <c:f>'Figure 3'!#REF!</c:f>
            </c:multiLvlStrRef>
          </c:cat>
          <c:val>
            <c:numRef>
              <c:f>Figure3!$AQ$41:$AS$41</c:f>
              <c:numCache>
                <c:formatCode>0.0%</c:formatCode>
                <c:ptCount val="3"/>
                <c:pt idx="0">
                  <c:v>-0.13772876592018898</c:v>
                </c:pt>
                <c:pt idx="1">
                  <c:v>-1.3751764343192367E-2</c:v>
                </c:pt>
                <c:pt idx="2">
                  <c:v>7.4338902449266921E-3</c:v>
                </c:pt>
              </c:numCache>
            </c:numRef>
          </c:val>
          <c:smooth val="0"/>
        </c:ser>
        <c:dLbls>
          <c:showLegendKey val="0"/>
          <c:showVal val="0"/>
          <c:showCatName val="0"/>
          <c:showSerName val="0"/>
          <c:showPercent val="0"/>
          <c:showBubbleSize val="0"/>
        </c:dLbls>
        <c:marker val="1"/>
        <c:smooth val="0"/>
        <c:axId val="162942336"/>
        <c:axId val="162952704"/>
      </c:lineChart>
      <c:catAx>
        <c:axId val="162942336"/>
        <c:scaling>
          <c:orientation val="minMax"/>
        </c:scaling>
        <c:delete val="0"/>
        <c:axPos val="b"/>
        <c:majorGridlines>
          <c:spPr>
            <a:ln>
              <a:solidFill>
                <a:schemeClr val="bg1"/>
              </a:solidFill>
            </a:ln>
          </c:spPr>
        </c:majorGridlines>
        <c:majorTickMark val="none"/>
        <c:minorTickMark val="none"/>
        <c:tickLblPos val="low"/>
        <c:spPr>
          <a:ln>
            <a:noFill/>
          </a:ln>
        </c:spPr>
        <c:txPr>
          <a:bodyPr/>
          <a:lstStyle/>
          <a:p>
            <a:pPr>
              <a:defRPr sz="1400"/>
            </a:pPr>
            <a:endParaRPr lang="en-US"/>
          </a:p>
        </c:txPr>
        <c:crossAx val="162952704"/>
        <c:crosses val="autoZero"/>
        <c:auto val="1"/>
        <c:lblAlgn val="ctr"/>
        <c:lblOffset val="100"/>
        <c:noMultiLvlLbl val="0"/>
      </c:catAx>
      <c:valAx>
        <c:axId val="162952704"/>
        <c:scaling>
          <c:orientation val="minMax"/>
        </c:scaling>
        <c:delete val="0"/>
        <c:axPos val="l"/>
        <c:majorGridlines>
          <c:spPr>
            <a:ln>
              <a:solidFill>
                <a:schemeClr val="bg1"/>
              </a:solidFill>
            </a:ln>
          </c:spPr>
        </c:majorGridlines>
        <c:numFmt formatCode="0%" sourceLinked="0"/>
        <c:majorTickMark val="out"/>
        <c:minorTickMark val="none"/>
        <c:tickLblPos val="nextTo"/>
        <c:spPr>
          <a:ln>
            <a:noFill/>
          </a:ln>
        </c:spPr>
        <c:crossAx val="162942336"/>
        <c:crosses val="autoZero"/>
        <c:crossBetween val="between"/>
      </c:valAx>
      <c:spPr>
        <a:solidFill>
          <a:schemeClr val="accent1">
            <a:lumMod val="20000"/>
            <a:lumOff val="80000"/>
          </a:schemeClr>
        </a:solidFill>
      </c:spPr>
    </c:plotArea>
    <c:legend>
      <c:legendPos val="t"/>
      <c:layout>
        <c:manualLayout>
          <c:xMode val="edge"/>
          <c:yMode val="edge"/>
          <c:x val="0.14599501536204401"/>
          <c:y val="2.8368139526572234E-2"/>
          <c:w val="0.82537824080556055"/>
          <c:h val="8.5496434996009105E-2"/>
        </c:manualLayout>
      </c:layout>
      <c:overlay val="0"/>
      <c:spPr>
        <a:solidFill>
          <a:schemeClr val="accent1">
            <a:lumMod val="20000"/>
            <a:lumOff val="80000"/>
          </a:schemeClr>
        </a:solidFill>
      </c:spPr>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52410138339569"/>
          <c:y val="0.17078812381302913"/>
          <c:w val="0.8645702773822258"/>
          <c:h val="0.58861830380262559"/>
        </c:manualLayout>
      </c:layout>
      <c:barChart>
        <c:barDir val="col"/>
        <c:grouping val="clustered"/>
        <c:varyColors val="0"/>
        <c:ser>
          <c:idx val="0"/>
          <c:order val="0"/>
          <c:tx>
            <c:v>2007 à 2010</c:v>
          </c:tx>
          <c:invertIfNegative val="0"/>
          <c:cat>
            <c:strRef>
              <c:f>Figure3!$AM$5:$AO$5</c:f>
              <c:strCache>
                <c:ptCount val="3"/>
                <c:pt idx="0">
                  <c:v>10% les plus pauvres</c:v>
                </c:pt>
                <c:pt idx="1">
                  <c:v>Moyenne</c:v>
                </c:pt>
                <c:pt idx="2">
                  <c:v>10% les plus riches</c:v>
                </c:pt>
              </c:strCache>
            </c:strRef>
          </c:cat>
          <c:val>
            <c:numRef>
              <c:f>Figure3!$AI$41:$AK$41</c:f>
              <c:numCache>
                <c:formatCode>0.0%</c:formatCode>
                <c:ptCount val="3"/>
                <c:pt idx="0">
                  <c:v>-0.16186209477733915</c:v>
                </c:pt>
                <c:pt idx="1">
                  <c:v>-5.4003695778781113E-2</c:v>
                </c:pt>
                <c:pt idx="2">
                  <c:v>-4.5980661952592705E-2</c:v>
                </c:pt>
              </c:numCache>
            </c:numRef>
          </c:val>
        </c:ser>
        <c:ser>
          <c:idx val="1"/>
          <c:order val="1"/>
          <c:tx>
            <c:v>2010 à 2014</c:v>
          </c:tx>
          <c:spPr>
            <a:solidFill>
              <a:srgbClr val="F27920"/>
            </a:solidFill>
          </c:spPr>
          <c:invertIfNegative val="0"/>
          <c:cat>
            <c:strRef>
              <c:f>Figure3!$AM$5:$AO$5</c:f>
              <c:strCache>
                <c:ptCount val="3"/>
                <c:pt idx="0">
                  <c:v>10% les plus pauvres</c:v>
                </c:pt>
                <c:pt idx="1">
                  <c:v>Moyenne</c:v>
                </c:pt>
                <c:pt idx="2">
                  <c:v>10% les plus riches</c:v>
                </c:pt>
              </c:strCache>
            </c:strRef>
          </c:cat>
          <c:val>
            <c:numRef>
              <c:f>Figure3!$AM$41:$AO$41</c:f>
              <c:numCache>
                <c:formatCode>0.0%</c:formatCode>
                <c:ptCount val="3"/>
                <c:pt idx="0">
                  <c:v>1.5576151732279575E-2</c:v>
                </c:pt>
                <c:pt idx="1">
                  <c:v>4.1978586876196711E-2</c:v>
                </c:pt>
                <c:pt idx="2">
                  <c:v>5.2455504922424796E-2</c:v>
                </c:pt>
              </c:numCache>
            </c:numRef>
          </c:val>
        </c:ser>
        <c:dLbls>
          <c:showLegendKey val="0"/>
          <c:showVal val="0"/>
          <c:showCatName val="0"/>
          <c:showSerName val="0"/>
          <c:showPercent val="0"/>
          <c:showBubbleSize val="0"/>
        </c:dLbls>
        <c:gapWidth val="150"/>
        <c:axId val="162966144"/>
        <c:axId val="162968320"/>
      </c:barChart>
      <c:lineChart>
        <c:grouping val="standard"/>
        <c:varyColors val="0"/>
        <c:ser>
          <c:idx val="2"/>
          <c:order val="2"/>
          <c:tx>
            <c:v>2007 à 2014</c:v>
          </c:tx>
          <c:spPr>
            <a:ln>
              <a:noFill/>
            </a:ln>
          </c:spPr>
          <c:marker>
            <c:symbol val="dash"/>
            <c:size val="10"/>
            <c:spPr>
              <a:solidFill>
                <a:schemeClr val="tx1"/>
              </a:solidFill>
              <a:ln>
                <a:noFill/>
              </a:ln>
            </c:spPr>
          </c:marker>
          <c:cat>
            <c:multiLvlStrRef>
              <c:f>'Figure 3'!#REF!</c:f>
            </c:multiLvlStrRef>
          </c:cat>
          <c:val>
            <c:numRef>
              <c:f>Figure3!$AQ$41:$AS$41</c:f>
              <c:numCache>
                <c:formatCode>0.0%</c:formatCode>
                <c:ptCount val="3"/>
                <c:pt idx="0">
                  <c:v>-0.13772876592018898</c:v>
                </c:pt>
                <c:pt idx="1">
                  <c:v>-1.3751764343192367E-2</c:v>
                </c:pt>
                <c:pt idx="2">
                  <c:v>7.4338902449266921E-3</c:v>
                </c:pt>
              </c:numCache>
            </c:numRef>
          </c:val>
          <c:smooth val="0"/>
        </c:ser>
        <c:dLbls>
          <c:showLegendKey val="0"/>
          <c:showVal val="0"/>
          <c:showCatName val="0"/>
          <c:showSerName val="0"/>
          <c:showPercent val="0"/>
          <c:showBubbleSize val="0"/>
        </c:dLbls>
        <c:marker val="1"/>
        <c:smooth val="0"/>
        <c:axId val="162966144"/>
        <c:axId val="162968320"/>
      </c:lineChart>
      <c:catAx>
        <c:axId val="162966144"/>
        <c:scaling>
          <c:orientation val="minMax"/>
        </c:scaling>
        <c:delete val="0"/>
        <c:axPos val="b"/>
        <c:majorGridlines>
          <c:spPr>
            <a:ln>
              <a:solidFill>
                <a:schemeClr val="bg1"/>
              </a:solidFill>
            </a:ln>
          </c:spPr>
        </c:majorGridlines>
        <c:majorTickMark val="none"/>
        <c:minorTickMark val="none"/>
        <c:tickLblPos val="low"/>
        <c:spPr>
          <a:ln>
            <a:noFill/>
          </a:ln>
        </c:spPr>
        <c:txPr>
          <a:bodyPr/>
          <a:lstStyle/>
          <a:p>
            <a:pPr>
              <a:defRPr sz="1400"/>
            </a:pPr>
            <a:endParaRPr lang="en-US"/>
          </a:p>
        </c:txPr>
        <c:crossAx val="162968320"/>
        <c:crosses val="autoZero"/>
        <c:auto val="1"/>
        <c:lblAlgn val="ctr"/>
        <c:lblOffset val="100"/>
        <c:noMultiLvlLbl val="0"/>
      </c:catAx>
      <c:valAx>
        <c:axId val="162968320"/>
        <c:scaling>
          <c:orientation val="minMax"/>
        </c:scaling>
        <c:delete val="0"/>
        <c:axPos val="l"/>
        <c:majorGridlines>
          <c:spPr>
            <a:ln>
              <a:solidFill>
                <a:schemeClr val="bg1"/>
              </a:solidFill>
            </a:ln>
          </c:spPr>
        </c:majorGridlines>
        <c:numFmt formatCode="0%" sourceLinked="0"/>
        <c:majorTickMark val="out"/>
        <c:minorTickMark val="none"/>
        <c:tickLblPos val="nextTo"/>
        <c:spPr>
          <a:ln>
            <a:noFill/>
          </a:ln>
        </c:spPr>
        <c:crossAx val="162966144"/>
        <c:crosses val="autoZero"/>
        <c:crossBetween val="between"/>
      </c:valAx>
      <c:spPr>
        <a:solidFill>
          <a:schemeClr val="accent1">
            <a:lumMod val="20000"/>
            <a:lumOff val="80000"/>
          </a:schemeClr>
        </a:solidFill>
      </c:spPr>
    </c:plotArea>
    <c:legend>
      <c:legendPos val="t"/>
      <c:layout>
        <c:manualLayout>
          <c:xMode val="edge"/>
          <c:yMode val="edge"/>
          <c:x val="0.14599501536204401"/>
          <c:y val="2.8368139526572234E-2"/>
          <c:w val="0.82537824080556055"/>
          <c:h val="8.5496434996009105E-2"/>
        </c:manualLayout>
      </c:layout>
      <c:overlay val="0"/>
      <c:spPr>
        <a:solidFill>
          <a:schemeClr val="accent1">
            <a:lumMod val="20000"/>
            <a:lumOff val="80000"/>
          </a:schemeClr>
        </a:solidFill>
      </c:sp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50320071041833E-2"/>
          <c:y val="0.14433125376640346"/>
          <c:w val="0.95799438316011676"/>
          <c:h val="0.50036411350720811"/>
        </c:manualLayout>
      </c:layout>
      <c:barChart>
        <c:barDir val="col"/>
        <c:grouping val="clustered"/>
        <c:varyColors val="0"/>
        <c:ser>
          <c:idx val="1"/>
          <c:order val="1"/>
          <c:tx>
            <c:strRef>
              <c:f>Figure3!$AF$5</c:f>
              <c:strCache>
                <c:ptCount val="1"/>
                <c:pt idx="0">
                  <c:v>Moyenne (↗)</c:v>
                </c:pt>
              </c:strCache>
            </c:strRef>
          </c:tx>
          <c:spPr>
            <a:solidFill>
              <a:srgbClr val="4F81BD"/>
            </a:solidFill>
          </c:spPr>
          <c:invertIfNegative val="0"/>
          <c:val>
            <c:numRef>
              <c:f>Figure3!$AF$6:$AF$39</c:f>
              <c:numCache>
                <c:formatCode>0%</c:formatCode>
                <c:ptCount val="34"/>
                <c:pt idx="0">
                  <c:v>-0.11888896285594386</c:v>
                </c:pt>
                <c:pt idx="1">
                  <c:v>-6.043414734270991E-2</c:v>
                </c:pt>
                <c:pt idx="2">
                  <c:v>-4.5409040354235986E-2</c:v>
                </c:pt>
                <c:pt idx="3">
                  <c:v>-3.5080016905335798E-2</c:v>
                </c:pt>
                <c:pt idx="4">
                  <c:v>-2.902364381468614E-2</c:v>
                </c:pt>
                <c:pt idx="5">
                  <c:v>-1.0436365659825642E-2</c:v>
                </c:pt>
                <c:pt idx="6">
                  <c:v>-4.4975062416994227E-3</c:v>
                </c:pt>
                <c:pt idx="7">
                  <c:v>-2.8820185274307519E-3</c:v>
                </c:pt>
                <c:pt idx="8">
                  <c:v>-2.2154271238967738E-3</c:v>
                </c:pt>
                <c:pt idx="9">
                  <c:v>-1.2587315034652269E-3</c:v>
                </c:pt>
                <c:pt idx="10">
                  <c:v>1.6778111509978544E-3</c:v>
                </c:pt>
                <c:pt idx="11">
                  <c:v>2.0372177660084034E-3</c:v>
                </c:pt>
                <c:pt idx="12">
                  <c:v>3.561968358871459E-3</c:v>
                </c:pt>
                <c:pt idx="13">
                  <c:v>4.4659553995778367E-3</c:v>
                </c:pt>
                <c:pt idx="14">
                  <c:v>5.643130318774725E-3</c:v>
                </c:pt>
                <c:pt idx="15">
                  <c:v>6.3245129167006642E-3</c:v>
                </c:pt>
                <c:pt idx="16">
                  <c:v>7.046299423744351E-3</c:v>
                </c:pt>
                <c:pt idx="17">
                  <c:v>7.7019615014917164E-3</c:v>
                </c:pt>
                <c:pt idx="18">
                  <c:v>1.1790000456227689E-2</c:v>
                </c:pt>
                <c:pt idx="19">
                  <c:v>1.2541634703152837E-2</c:v>
                </c:pt>
                <c:pt idx="20">
                  <c:v>1.5801163616863345E-2</c:v>
                </c:pt>
                <c:pt idx="21">
                  <c:v>1.7411868594957136E-2</c:v>
                </c:pt>
                <c:pt idx="22">
                  <c:v>1.7861820271862117E-2</c:v>
                </c:pt>
                <c:pt idx="23">
                  <c:v>2.3149887045831541E-2</c:v>
                </c:pt>
                <c:pt idx="24">
                  <c:v>2.779012234044842E-2</c:v>
                </c:pt>
                <c:pt idx="25">
                  <c:v>2.8443629533055237E-2</c:v>
                </c:pt>
                <c:pt idx="26">
                  <c:v>2.9759639169167462E-2</c:v>
                </c:pt>
                <c:pt idx="27">
                  <c:v>3.1683310363959993E-2</c:v>
                </c:pt>
                <c:pt idx="28">
                  <c:v>3.2594010061333112E-2</c:v>
                </c:pt>
                <c:pt idx="29">
                  <c:v>4.2935134279512566E-2</c:v>
                </c:pt>
                <c:pt idx="30">
                  <c:v>5.0565609556254554E-2</c:v>
                </c:pt>
                <c:pt idx="31">
                  <c:v>6.3728252670090857E-2</c:v>
                </c:pt>
                <c:pt idx="32">
                  <c:v>7.2858213501706404E-2</c:v>
                </c:pt>
                <c:pt idx="33">
                  <c:v>7.7593578691592224E-2</c:v>
                </c:pt>
              </c:numCache>
            </c:numRef>
          </c:val>
        </c:ser>
        <c:dLbls>
          <c:showLegendKey val="0"/>
          <c:showVal val="0"/>
          <c:showCatName val="0"/>
          <c:showSerName val="0"/>
          <c:showPercent val="0"/>
          <c:showBubbleSize val="0"/>
        </c:dLbls>
        <c:gapWidth val="80"/>
        <c:axId val="162978432"/>
        <c:axId val="162980224"/>
      </c:barChart>
      <c:lineChart>
        <c:grouping val="standard"/>
        <c:varyColors val="0"/>
        <c:ser>
          <c:idx val="0"/>
          <c:order val="0"/>
          <c:tx>
            <c:strRef>
              <c:f>Figure3!$AE$5</c:f>
              <c:strCache>
                <c:ptCount val="1"/>
                <c:pt idx="0">
                  <c:v>10% les plus pauvres</c:v>
                </c:pt>
              </c:strCache>
            </c:strRef>
          </c:tx>
          <c:spPr>
            <a:ln>
              <a:noFill/>
            </a:ln>
          </c:spPr>
          <c:marker>
            <c:symbol val="diamond"/>
            <c:size val="6"/>
            <c:spPr>
              <a:solidFill>
                <a:schemeClr val="tx1"/>
              </a:solidFill>
              <a:ln>
                <a:noFill/>
              </a:ln>
            </c:spPr>
          </c:marker>
          <c:cat>
            <c:strRef>
              <c:f>Figure3!$AA$6:$AA$39</c:f>
              <c:strCache>
                <c:ptCount val="34"/>
                <c:pt idx="0">
                  <c:v>Grèce</c:v>
                </c:pt>
                <c:pt idx="1">
                  <c:v>Espagne</c:v>
                </c:pt>
                <c:pt idx="2">
                  <c:v>Portugal</c:v>
                </c:pt>
                <c:pt idx="3">
                  <c:v>Slovénie</c:v>
                </c:pt>
                <c:pt idx="4">
                  <c:v>Italie</c:v>
                </c:pt>
                <c:pt idx="5">
                  <c:v>Pays-Bas</c:v>
                </c:pt>
                <c:pt idx="6">
                  <c:v>Danemark</c:v>
                </c:pt>
                <c:pt idx="7">
                  <c:v>Luxembourg</c:v>
                </c:pt>
                <c:pt idx="8">
                  <c:v>République tchèque</c:v>
                </c:pt>
                <c:pt idx="9">
                  <c:v>Royaume-Uni</c:v>
                </c:pt>
                <c:pt idx="10">
                  <c:v>États-Unis</c:v>
                </c:pt>
                <c:pt idx="11">
                  <c:v>France</c:v>
                </c:pt>
                <c:pt idx="12">
                  <c:v>Allemagne</c:v>
                </c:pt>
                <c:pt idx="13">
                  <c:v>Finlande</c:v>
                </c:pt>
                <c:pt idx="14">
                  <c:v>Belgique</c:v>
                </c:pt>
                <c:pt idx="15">
                  <c:v>Mexique</c:v>
                </c:pt>
                <c:pt idx="16">
                  <c:v>Pologne</c:v>
                </c:pt>
                <c:pt idx="17">
                  <c:v>Autriche</c:v>
                </c:pt>
                <c:pt idx="18">
                  <c:v>République slovaque</c:v>
                </c:pt>
                <c:pt idx="19">
                  <c:v>Canada</c:v>
                </c:pt>
                <c:pt idx="20">
                  <c:v>Nouvelle-Zélande</c:v>
                </c:pt>
                <c:pt idx="21">
                  <c:v>Irlande</c:v>
                </c:pt>
                <c:pt idx="22">
                  <c:v>Australie</c:v>
                </c:pt>
                <c:pt idx="23">
                  <c:v>Suède</c:v>
                </c:pt>
                <c:pt idx="24">
                  <c:v>Islande</c:v>
                </c:pt>
                <c:pt idx="25">
                  <c:v>Corée</c:v>
                </c:pt>
                <c:pt idx="26">
                  <c:v>Norvège</c:v>
                </c:pt>
                <c:pt idx="27">
                  <c:v>Japon</c:v>
                </c:pt>
                <c:pt idx="28">
                  <c:v>Israël</c:v>
                </c:pt>
                <c:pt idx="29">
                  <c:v>Turquie</c:v>
                </c:pt>
                <c:pt idx="30">
                  <c:v>Hongrie</c:v>
                </c:pt>
                <c:pt idx="31">
                  <c:v>Chili</c:v>
                </c:pt>
                <c:pt idx="32">
                  <c:v>Lettonie</c:v>
                </c:pt>
                <c:pt idx="33">
                  <c:v>Estonie</c:v>
                </c:pt>
              </c:strCache>
            </c:strRef>
          </c:cat>
          <c:val>
            <c:numRef>
              <c:f>Figure3!$AE$6:$AE$39</c:f>
              <c:numCache>
                <c:formatCode>0%</c:formatCode>
                <c:ptCount val="34"/>
                <c:pt idx="0">
                  <c:v>-8.6972242259115262E-2</c:v>
                </c:pt>
                <c:pt idx="1">
                  <c:v>-0.1351356073536859</c:v>
                </c:pt>
                <c:pt idx="2">
                  <c:v>-0.19061776567382893</c:v>
                </c:pt>
                <c:pt idx="3">
                  <c:v>-6.6317622830714074E-2</c:v>
                </c:pt>
                <c:pt idx="4">
                  <c:v>-3.8289588560678989E-2</c:v>
                </c:pt>
                <c:pt idx="5">
                  <c:v>-3.3072644479263946E-2</c:v>
                </c:pt>
                <c:pt idx="6">
                  <c:v>-4.4284920829418373E-2</c:v>
                </c:pt>
                <c:pt idx="7">
                  <c:v>-3.8197694943425287E-2</c:v>
                </c:pt>
                <c:pt idx="8">
                  <c:v>-2.0407424408577013E-2</c:v>
                </c:pt>
                <c:pt idx="9">
                  <c:v>4.0640236208199898E-2</c:v>
                </c:pt>
                <c:pt idx="10">
                  <c:v>2.2112087096349597E-2</c:v>
                </c:pt>
                <c:pt idx="11">
                  <c:v>-2.1239173567699776E-4</c:v>
                </c:pt>
                <c:pt idx="12">
                  <c:v>-1.2801771839742182E-2</c:v>
                </c:pt>
                <c:pt idx="13">
                  <c:v>-2.1308544947144403E-2</c:v>
                </c:pt>
                <c:pt idx="14">
                  <c:v>-2.6348564804040908E-2</c:v>
                </c:pt>
                <c:pt idx="15">
                  <c:v>3.0913204170979425E-2</c:v>
                </c:pt>
                <c:pt idx="16">
                  <c:v>4.5940754400034978E-2</c:v>
                </c:pt>
                <c:pt idx="17">
                  <c:v>-1.8982569402578808E-2</c:v>
                </c:pt>
                <c:pt idx="18">
                  <c:v>-8.9295842916961798E-2</c:v>
                </c:pt>
                <c:pt idx="19">
                  <c:v>-3.3835677501251937E-2</c:v>
                </c:pt>
                <c:pt idx="20">
                  <c:v>0.10442142329803983</c:v>
                </c:pt>
                <c:pt idx="21">
                  <c:v>3.8169134321949461E-2</c:v>
                </c:pt>
                <c:pt idx="22">
                  <c:v>2.3930119778295733E-2</c:v>
                </c:pt>
                <c:pt idx="23">
                  <c:v>1.7538525031014052E-2</c:v>
                </c:pt>
                <c:pt idx="24">
                  <c:v>5.2412666428163002E-2</c:v>
                </c:pt>
                <c:pt idx="25">
                  <c:v>7.2728566436560227E-2</c:v>
                </c:pt>
                <c:pt idx="26">
                  <c:v>2.2975256917747933E-2</c:v>
                </c:pt>
                <c:pt idx="27">
                  <c:v>9.9339954920667495E-3</c:v>
                </c:pt>
                <c:pt idx="28">
                  <c:v>7.9712345667131146E-3</c:v>
                </c:pt>
                <c:pt idx="29">
                  <c:v>7.2850772163232991E-2</c:v>
                </c:pt>
                <c:pt idx="30">
                  <c:v>0.12676637212801545</c:v>
                </c:pt>
                <c:pt idx="31">
                  <c:v>0.10102685534067346</c:v>
                </c:pt>
                <c:pt idx="32">
                  <c:v>5.7720063169190983E-3</c:v>
                </c:pt>
                <c:pt idx="33">
                  <c:v>-1.6464821077562308E-2</c:v>
                </c:pt>
              </c:numCache>
            </c:numRef>
          </c:val>
          <c:smooth val="0"/>
        </c:ser>
        <c:ser>
          <c:idx val="2"/>
          <c:order val="2"/>
          <c:tx>
            <c:strRef>
              <c:f>Figure3!$AG$5</c:f>
              <c:strCache>
                <c:ptCount val="1"/>
                <c:pt idx="0">
                  <c:v>10% les plus riches</c:v>
                </c:pt>
              </c:strCache>
            </c:strRef>
          </c:tx>
          <c:spPr>
            <a:ln>
              <a:noFill/>
            </a:ln>
          </c:spPr>
          <c:marker>
            <c:symbol val="triangle"/>
            <c:size val="6"/>
            <c:spPr>
              <a:solidFill>
                <a:srgbClr val="F47920"/>
              </a:solidFill>
              <a:ln>
                <a:noFill/>
              </a:ln>
            </c:spPr>
          </c:marker>
          <c:cat>
            <c:strRef>
              <c:f>Figure3!$AA$6:$AA$39</c:f>
              <c:strCache>
                <c:ptCount val="34"/>
                <c:pt idx="0">
                  <c:v>Grèce</c:v>
                </c:pt>
                <c:pt idx="1">
                  <c:v>Espagne</c:v>
                </c:pt>
                <c:pt idx="2">
                  <c:v>Portugal</c:v>
                </c:pt>
                <c:pt idx="3">
                  <c:v>Slovénie</c:v>
                </c:pt>
                <c:pt idx="4">
                  <c:v>Italie</c:v>
                </c:pt>
                <c:pt idx="5">
                  <c:v>Pays-Bas</c:v>
                </c:pt>
                <c:pt idx="6">
                  <c:v>Danemark</c:v>
                </c:pt>
                <c:pt idx="7">
                  <c:v>Luxembourg</c:v>
                </c:pt>
                <c:pt idx="8">
                  <c:v>République tchèque</c:v>
                </c:pt>
                <c:pt idx="9">
                  <c:v>Royaume-Uni</c:v>
                </c:pt>
                <c:pt idx="10">
                  <c:v>États-Unis</c:v>
                </c:pt>
                <c:pt idx="11">
                  <c:v>France</c:v>
                </c:pt>
                <c:pt idx="12">
                  <c:v>Allemagne</c:v>
                </c:pt>
                <c:pt idx="13">
                  <c:v>Finlande</c:v>
                </c:pt>
                <c:pt idx="14">
                  <c:v>Belgique</c:v>
                </c:pt>
                <c:pt idx="15">
                  <c:v>Mexique</c:v>
                </c:pt>
                <c:pt idx="16">
                  <c:v>Pologne</c:v>
                </c:pt>
                <c:pt idx="17">
                  <c:v>Autriche</c:v>
                </c:pt>
                <c:pt idx="18">
                  <c:v>République slovaque</c:v>
                </c:pt>
                <c:pt idx="19">
                  <c:v>Canada</c:v>
                </c:pt>
                <c:pt idx="20">
                  <c:v>Nouvelle-Zélande</c:v>
                </c:pt>
                <c:pt idx="21">
                  <c:v>Irlande</c:v>
                </c:pt>
                <c:pt idx="22">
                  <c:v>Australie</c:v>
                </c:pt>
                <c:pt idx="23">
                  <c:v>Suède</c:v>
                </c:pt>
                <c:pt idx="24">
                  <c:v>Islande</c:v>
                </c:pt>
                <c:pt idx="25">
                  <c:v>Corée</c:v>
                </c:pt>
                <c:pt idx="26">
                  <c:v>Norvège</c:v>
                </c:pt>
                <c:pt idx="27">
                  <c:v>Japon</c:v>
                </c:pt>
                <c:pt idx="28">
                  <c:v>Israël</c:v>
                </c:pt>
                <c:pt idx="29">
                  <c:v>Turquie</c:v>
                </c:pt>
                <c:pt idx="30">
                  <c:v>Hongrie</c:v>
                </c:pt>
                <c:pt idx="31">
                  <c:v>Chili</c:v>
                </c:pt>
                <c:pt idx="32">
                  <c:v>Lettonie</c:v>
                </c:pt>
                <c:pt idx="33">
                  <c:v>Estonie</c:v>
                </c:pt>
              </c:strCache>
            </c:strRef>
          </c:cat>
          <c:val>
            <c:numRef>
              <c:f>Figure3!$AG$6:$AG$39</c:f>
              <c:numCache>
                <c:formatCode>0%</c:formatCode>
                <c:ptCount val="34"/>
                <c:pt idx="0">
                  <c:v>-9.5456753955418749E-2</c:v>
                </c:pt>
                <c:pt idx="1">
                  <c:v>-6.1004915357221745E-2</c:v>
                </c:pt>
                <c:pt idx="2">
                  <c:v>-3.5517053746423222E-2</c:v>
                </c:pt>
                <c:pt idx="3">
                  <c:v>-2.584193906490706E-2</c:v>
                </c:pt>
                <c:pt idx="4">
                  <c:v>-2.5532869286766791E-2</c:v>
                </c:pt>
                <c:pt idx="5">
                  <c:v>-1.7860370198462538E-3</c:v>
                </c:pt>
                <c:pt idx="6">
                  <c:v>1.6594998337546851E-3</c:v>
                </c:pt>
                <c:pt idx="7">
                  <c:v>-8.3889617155186169E-3</c:v>
                </c:pt>
                <c:pt idx="8">
                  <c:v>2.8554362956112467E-3</c:v>
                </c:pt>
                <c:pt idx="9">
                  <c:v>2.4877211770828467E-3</c:v>
                </c:pt>
                <c:pt idx="10">
                  <c:v>3.6779706454368455E-3</c:v>
                </c:pt>
                <c:pt idx="11">
                  <c:v>5.0825106811942522E-3</c:v>
                </c:pt>
                <c:pt idx="12">
                  <c:v>2.0612462078301474E-2</c:v>
                </c:pt>
                <c:pt idx="13">
                  <c:v>1.1291516486435782E-2</c:v>
                </c:pt>
                <c:pt idx="14">
                  <c:v>1.0843446502399878E-2</c:v>
                </c:pt>
                <c:pt idx="15">
                  <c:v>3.4314200360045177E-2</c:v>
                </c:pt>
                <c:pt idx="16">
                  <c:v>4.5492264966577878E-3</c:v>
                </c:pt>
                <c:pt idx="17">
                  <c:v>4.9788286252834268E-3</c:v>
                </c:pt>
                <c:pt idx="18">
                  <c:v>2.7337671289264787E-2</c:v>
                </c:pt>
                <c:pt idx="19">
                  <c:v>-6.3929934777651187E-4</c:v>
                </c:pt>
                <c:pt idx="20">
                  <c:v>3.3096633020869959E-2</c:v>
                </c:pt>
                <c:pt idx="21">
                  <c:v>1.8445381395521654E-2</c:v>
                </c:pt>
                <c:pt idx="22">
                  <c:v>3.5271338528761298E-2</c:v>
                </c:pt>
                <c:pt idx="23">
                  <c:v>1.8722983586523023E-2</c:v>
                </c:pt>
                <c:pt idx="24">
                  <c:v>1.6236596303448758E-2</c:v>
                </c:pt>
                <c:pt idx="25">
                  <c:v>2.1167936064893311E-2</c:v>
                </c:pt>
                <c:pt idx="26">
                  <c:v>2.7301668117123423E-2</c:v>
                </c:pt>
                <c:pt idx="27">
                  <c:v>2.8058902296759003E-2</c:v>
                </c:pt>
                <c:pt idx="28">
                  <c:v>3.1226056069349806E-2</c:v>
                </c:pt>
                <c:pt idx="29">
                  <c:v>2.5619156366389673E-2</c:v>
                </c:pt>
                <c:pt idx="30">
                  <c:v>3.2080722976555176E-2</c:v>
                </c:pt>
                <c:pt idx="31">
                  <c:v>6.1462968522857819E-2</c:v>
                </c:pt>
                <c:pt idx="32">
                  <c:v>5.6247711900501818E-2</c:v>
                </c:pt>
                <c:pt idx="33">
                  <c:v>0.10016783376618377</c:v>
                </c:pt>
              </c:numCache>
            </c:numRef>
          </c:val>
          <c:smooth val="0"/>
        </c:ser>
        <c:dLbls>
          <c:showLegendKey val="0"/>
          <c:showVal val="0"/>
          <c:showCatName val="0"/>
          <c:showSerName val="0"/>
          <c:showPercent val="0"/>
          <c:showBubbleSize val="0"/>
        </c:dLbls>
        <c:dropLines>
          <c:spPr>
            <a:ln w="6350">
              <a:solidFill>
                <a:schemeClr val="tx1">
                  <a:shade val="95000"/>
                  <a:satMod val="105000"/>
                </a:schemeClr>
              </a:solidFill>
            </a:ln>
          </c:spPr>
        </c:dropLines>
        <c:marker val="1"/>
        <c:smooth val="0"/>
        <c:axId val="162978432"/>
        <c:axId val="162980224"/>
      </c:lineChart>
      <c:catAx>
        <c:axId val="162978432"/>
        <c:scaling>
          <c:orientation val="minMax"/>
        </c:scaling>
        <c:delete val="0"/>
        <c:axPos val="b"/>
        <c:majorGridlines>
          <c:spPr>
            <a:ln>
              <a:solidFill>
                <a:schemeClr val="bg1"/>
              </a:solidFill>
            </a:ln>
          </c:spPr>
        </c:majorGridlines>
        <c:majorTickMark val="none"/>
        <c:minorTickMark val="none"/>
        <c:tickLblPos val="low"/>
        <c:spPr>
          <a:ln>
            <a:noFill/>
          </a:ln>
        </c:spPr>
        <c:txPr>
          <a:bodyPr rot="-2700000"/>
          <a:lstStyle/>
          <a:p>
            <a:pPr>
              <a:defRPr sz="1050"/>
            </a:pPr>
            <a:endParaRPr lang="en-US"/>
          </a:p>
        </c:txPr>
        <c:crossAx val="162980224"/>
        <c:crosses val="autoZero"/>
        <c:auto val="1"/>
        <c:lblAlgn val="ctr"/>
        <c:lblOffset val="100"/>
        <c:tickLblSkip val="1"/>
        <c:noMultiLvlLbl val="0"/>
      </c:catAx>
      <c:valAx>
        <c:axId val="162980224"/>
        <c:scaling>
          <c:orientation val="minMax"/>
        </c:scaling>
        <c:delete val="0"/>
        <c:axPos val="l"/>
        <c:majorGridlines>
          <c:spPr>
            <a:ln>
              <a:solidFill>
                <a:schemeClr val="bg1"/>
              </a:solidFill>
            </a:ln>
          </c:spPr>
        </c:majorGridlines>
        <c:numFmt formatCode="0%" sourceLinked="1"/>
        <c:majorTickMark val="out"/>
        <c:minorTickMark val="none"/>
        <c:tickLblPos val="nextTo"/>
        <c:spPr>
          <a:ln>
            <a:noFill/>
          </a:ln>
        </c:spPr>
        <c:txPr>
          <a:bodyPr/>
          <a:lstStyle/>
          <a:p>
            <a:pPr>
              <a:defRPr sz="900"/>
            </a:pPr>
            <a:endParaRPr lang="en-US"/>
          </a:p>
        </c:txPr>
        <c:crossAx val="162978432"/>
        <c:crosses val="autoZero"/>
        <c:crossBetween val="between"/>
      </c:valAx>
      <c:spPr>
        <a:solidFill>
          <a:srgbClr val="DCE6F2"/>
        </a:solidFill>
      </c:spPr>
    </c:plotArea>
    <c:legend>
      <c:legendPos val="t"/>
      <c:layout>
        <c:manualLayout>
          <c:xMode val="edge"/>
          <c:yMode val="edge"/>
          <c:x val="4.2801731931739674E-2"/>
          <c:y val="2.3307042874040448E-2"/>
          <c:w val="0.94776642978291492"/>
          <c:h val="7.4398864059355044E-2"/>
        </c:manualLayout>
      </c:layout>
      <c:overlay val="0"/>
      <c:spPr>
        <a:solidFill>
          <a:schemeClr val="accent1">
            <a:lumMod val="20000"/>
            <a:lumOff val="80000"/>
          </a:schemeClr>
        </a:solidFill>
      </c:spPr>
      <c:txPr>
        <a:bodyPr/>
        <a:lstStyle/>
        <a:p>
          <a:pPr>
            <a:defRPr sz="11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26653347420513"/>
          <c:y val="0.28896868541907811"/>
          <c:w val="0.8517661062323183"/>
          <c:h val="0.61079185694328486"/>
        </c:manualLayout>
      </c:layout>
      <c:lineChart>
        <c:grouping val="standard"/>
        <c:varyColors val="0"/>
        <c:ser>
          <c:idx val="0"/>
          <c:order val="0"/>
          <c:tx>
            <c:strRef>
              <c:f>Figure4!$I$13</c:f>
              <c:strCache>
                <c:ptCount val="1"/>
                <c:pt idx="0">
                  <c:v>Market income inequality (before transfers and taxes)</c:v>
                </c:pt>
              </c:strCache>
            </c:strRef>
          </c:tx>
          <c:spPr>
            <a:ln w="25400">
              <a:solidFill>
                <a:schemeClr val="accent6">
                  <a:lumMod val="75000"/>
                </a:schemeClr>
              </a:solidFill>
            </a:ln>
          </c:spPr>
          <c:marker>
            <c:symbol val="triangle"/>
            <c:size val="5"/>
            <c:spPr>
              <a:solidFill>
                <a:schemeClr val="accent6">
                  <a:lumMod val="75000"/>
                </a:schemeClr>
              </a:solidFill>
              <a:ln>
                <a:solidFill>
                  <a:srgbClr val="FF7A00"/>
                </a:solidFill>
              </a:ln>
            </c:spPr>
          </c:marker>
          <c:cat>
            <c:numRef>
              <c:f>Figure4!$J$7:$P$7</c:f>
              <c:numCache>
                <c:formatCode>General</c:formatCode>
                <c:ptCount val="7"/>
                <c:pt idx="0">
                  <c:v>2007</c:v>
                </c:pt>
                <c:pt idx="1">
                  <c:v>2008</c:v>
                </c:pt>
                <c:pt idx="2">
                  <c:v>2009</c:v>
                </c:pt>
                <c:pt idx="3">
                  <c:v>2010</c:v>
                </c:pt>
                <c:pt idx="4">
                  <c:v>2011</c:v>
                </c:pt>
                <c:pt idx="5">
                  <c:v>2012</c:v>
                </c:pt>
                <c:pt idx="6">
                  <c:v>2013</c:v>
                </c:pt>
              </c:numCache>
            </c:numRef>
          </c:cat>
          <c:val>
            <c:numRef>
              <c:f>Figure4!$J$13:$P$13</c:f>
              <c:numCache>
                <c:formatCode># ##0.0</c:formatCode>
                <c:ptCount val="7"/>
                <c:pt idx="0">
                  <c:v>100</c:v>
                </c:pt>
                <c:pt idx="1">
                  <c:v>100.27745851680861</c:v>
                </c:pt>
                <c:pt idx="2">
                  <c:v>102.3475955503288</c:v>
                </c:pt>
                <c:pt idx="3">
                  <c:v>103.09056205785748</c:v>
                </c:pt>
                <c:pt idx="4">
                  <c:v>103.34428919286491</c:v>
                </c:pt>
                <c:pt idx="5">
                  <c:v>103.5921742146833</c:v>
                </c:pt>
                <c:pt idx="6">
                  <c:v>103.56792979360502</c:v>
                </c:pt>
              </c:numCache>
            </c:numRef>
          </c:val>
          <c:smooth val="0"/>
        </c:ser>
        <c:ser>
          <c:idx val="1"/>
          <c:order val="1"/>
          <c:tx>
            <c:strRef>
              <c:f>Figure4!$I$14</c:f>
              <c:strCache>
                <c:ptCount val="1"/>
                <c:pt idx="0">
                  <c:v>Gross income inequality (after transfers and before taxes)</c:v>
                </c:pt>
              </c:strCache>
            </c:strRef>
          </c:tx>
          <c:spPr>
            <a:ln w="19050">
              <a:solidFill>
                <a:srgbClr val="0070C0"/>
              </a:solidFill>
              <a:prstDash val="solid"/>
            </a:ln>
          </c:spPr>
          <c:marker>
            <c:symbol val="triangle"/>
            <c:size val="5"/>
            <c:spPr>
              <a:solidFill>
                <a:schemeClr val="bg1"/>
              </a:solidFill>
              <a:ln>
                <a:solidFill>
                  <a:srgbClr val="4F81BD"/>
                </a:solidFill>
              </a:ln>
            </c:spPr>
          </c:marker>
          <c:dPt>
            <c:idx val="2"/>
            <c:bubble3D val="0"/>
            <c:spPr>
              <a:ln w="19050">
                <a:solidFill>
                  <a:srgbClr val="0070C0"/>
                </a:solidFill>
                <a:prstDash val="sysDash"/>
              </a:ln>
            </c:spPr>
          </c:dPt>
          <c:dPt>
            <c:idx val="3"/>
            <c:bubble3D val="0"/>
            <c:spPr>
              <a:ln w="19050">
                <a:solidFill>
                  <a:srgbClr val="0070C0"/>
                </a:solidFill>
                <a:prstDash val="sysDash"/>
              </a:ln>
            </c:spPr>
          </c:dPt>
          <c:dPt>
            <c:idx val="4"/>
            <c:bubble3D val="0"/>
            <c:spPr>
              <a:ln w="19050">
                <a:solidFill>
                  <a:srgbClr val="0070C0"/>
                </a:solidFill>
                <a:prstDash val="sysDash"/>
              </a:ln>
            </c:spPr>
          </c:dPt>
          <c:cat>
            <c:numRef>
              <c:f>Figure4!$J$7:$P$7</c:f>
              <c:numCache>
                <c:formatCode>General</c:formatCode>
                <c:ptCount val="7"/>
                <c:pt idx="0">
                  <c:v>2007</c:v>
                </c:pt>
                <c:pt idx="1">
                  <c:v>2008</c:v>
                </c:pt>
                <c:pt idx="2">
                  <c:v>2009</c:v>
                </c:pt>
                <c:pt idx="3">
                  <c:v>2010</c:v>
                </c:pt>
                <c:pt idx="4">
                  <c:v>2011</c:v>
                </c:pt>
                <c:pt idx="5">
                  <c:v>2012</c:v>
                </c:pt>
                <c:pt idx="6">
                  <c:v>2013</c:v>
                </c:pt>
              </c:numCache>
            </c:numRef>
          </c:cat>
          <c:val>
            <c:numRef>
              <c:f>Figure4!$J$14:$P$14</c:f>
              <c:numCache>
                <c:formatCode># ##0.0</c:formatCode>
                <c:ptCount val="7"/>
                <c:pt idx="0">
                  <c:v>100</c:v>
                </c:pt>
                <c:pt idx="1">
                  <c:v>100.04806882947616</c:v>
                </c:pt>
                <c:pt idx="2">
                  <c:v>100.72443336109546</c:v>
                </c:pt>
                <c:pt idx="3">
                  <c:v>100.8954885761284</c:v>
                </c:pt>
                <c:pt idx="4">
                  <c:v>101.31198530876478</c:v>
                </c:pt>
                <c:pt idx="5">
                  <c:v>101.57667639882993</c:v>
                </c:pt>
                <c:pt idx="6">
                  <c:v>102.03111333533518</c:v>
                </c:pt>
              </c:numCache>
            </c:numRef>
          </c:val>
          <c:smooth val="0"/>
        </c:ser>
        <c:ser>
          <c:idx val="2"/>
          <c:order val="2"/>
          <c:tx>
            <c:strRef>
              <c:f>Figure4!$I$15</c:f>
              <c:strCache>
                <c:ptCount val="1"/>
                <c:pt idx="0">
                  <c:v>Disposable income inequality (after transfers and taxes)</c:v>
                </c:pt>
              </c:strCache>
            </c:strRef>
          </c:tx>
          <c:spPr>
            <a:ln w="25400">
              <a:solidFill>
                <a:schemeClr val="bg1">
                  <a:lumMod val="50000"/>
                </a:schemeClr>
              </a:solidFill>
            </a:ln>
          </c:spPr>
          <c:marker>
            <c:symbol val="triangle"/>
            <c:size val="5"/>
            <c:spPr>
              <a:solidFill>
                <a:schemeClr val="bg1">
                  <a:lumMod val="65000"/>
                </a:schemeClr>
              </a:solidFill>
              <a:ln>
                <a:solidFill>
                  <a:schemeClr val="bg1">
                    <a:lumMod val="50000"/>
                  </a:schemeClr>
                </a:solidFill>
              </a:ln>
            </c:spPr>
          </c:marker>
          <c:cat>
            <c:numRef>
              <c:f>Figure4!$J$7:$P$7</c:f>
              <c:numCache>
                <c:formatCode>General</c:formatCode>
                <c:ptCount val="7"/>
                <c:pt idx="0">
                  <c:v>2007</c:v>
                </c:pt>
                <c:pt idx="1">
                  <c:v>2008</c:v>
                </c:pt>
                <c:pt idx="2">
                  <c:v>2009</c:v>
                </c:pt>
                <c:pt idx="3">
                  <c:v>2010</c:v>
                </c:pt>
                <c:pt idx="4">
                  <c:v>2011</c:v>
                </c:pt>
                <c:pt idx="5">
                  <c:v>2012</c:v>
                </c:pt>
                <c:pt idx="6">
                  <c:v>2013</c:v>
                </c:pt>
              </c:numCache>
            </c:numRef>
          </c:cat>
          <c:val>
            <c:numRef>
              <c:f>Figure4!$J$15:$P$15</c:f>
              <c:numCache>
                <c:formatCode># ##0.0</c:formatCode>
                <c:ptCount val="7"/>
                <c:pt idx="0">
                  <c:v>100</c:v>
                </c:pt>
                <c:pt idx="1">
                  <c:v>100.19957558825192</c:v>
                </c:pt>
                <c:pt idx="2">
                  <c:v>100.3190870430072</c:v>
                </c:pt>
                <c:pt idx="3">
                  <c:v>100.13744005433588</c:v>
                </c:pt>
                <c:pt idx="4">
                  <c:v>100.65501384344155</c:v>
                </c:pt>
                <c:pt idx="5">
                  <c:v>100.85964140140683</c:v>
                </c:pt>
                <c:pt idx="6">
                  <c:v>101.51242378121761</c:v>
                </c:pt>
              </c:numCache>
            </c:numRef>
          </c:val>
          <c:smooth val="0"/>
        </c:ser>
        <c:dLbls>
          <c:showLegendKey val="0"/>
          <c:showVal val="0"/>
          <c:showCatName val="0"/>
          <c:showSerName val="0"/>
          <c:showPercent val="0"/>
          <c:showBubbleSize val="0"/>
        </c:dLbls>
        <c:marker val="1"/>
        <c:smooth val="0"/>
        <c:axId val="163002624"/>
        <c:axId val="163004800"/>
      </c:lineChart>
      <c:catAx>
        <c:axId val="163002624"/>
        <c:scaling>
          <c:orientation val="minMax"/>
        </c:scaling>
        <c:delete val="0"/>
        <c:axPos val="b"/>
        <c:majorGridlines>
          <c:spPr>
            <a:ln>
              <a:solidFill>
                <a:schemeClr val="bg1"/>
              </a:solidFill>
            </a:ln>
          </c:spPr>
        </c:majorGridlines>
        <c:numFmt formatCode="General" sourceLinked="1"/>
        <c:majorTickMark val="none"/>
        <c:minorTickMark val="none"/>
        <c:tickLblPos val="low"/>
        <c:spPr>
          <a:ln>
            <a:solidFill>
              <a:schemeClr val="accent6">
                <a:lumMod val="75000"/>
              </a:schemeClr>
            </a:solidFill>
          </a:ln>
        </c:spPr>
        <c:txPr>
          <a:bodyPr/>
          <a:lstStyle/>
          <a:p>
            <a:pPr>
              <a:defRPr sz="1000"/>
            </a:pPr>
            <a:endParaRPr lang="en-US"/>
          </a:p>
        </c:txPr>
        <c:crossAx val="163004800"/>
        <c:crossesAt val="100"/>
        <c:auto val="1"/>
        <c:lblAlgn val="ctr"/>
        <c:lblOffset val="100"/>
        <c:noMultiLvlLbl val="0"/>
      </c:catAx>
      <c:valAx>
        <c:axId val="163004800"/>
        <c:scaling>
          <c:orientation val="minMax"/>
          <c:max val="108"/>
          <c:min val="96"/>
        </c:scaling>
        <c:delete val="0"/>
        <c:axPos val="l"/>
        <c:majorGridlines>
          <c:spPr>
            <a:ln>
              <a:solidFill>
                <a:schemeClr val="bg1"/>
              </a:solidFill>
            </a:ln>
          </c:spPr>
        </c:majorGridlines>
        <c:numFmt formatCode="#\ ##0" sourceLinked="0"/>
        <c:majorTickMark val="out"/>
        <c:minorTickMark val="none"/>
        <c:tickLblPos val="nextTo"/>
        <c:spPr>
          <a:ln>
            <a:noFill/>
          </a:ln>
        </c:spPr>
        <c:txPr>
          <a:bodyPr/>
          <a:lstStyle/>
          <a:p>
            <a:pPr>
              <a:defRPr sz="1000"/>
            </a:pPr>
            <a:endParaRPr lang="en-US"/>
          </a:p>
        </c:txPr>
        <c:crossAx val="163002624"/>
        <c:crosses val="autoZero"/>
        <c:crossBetween val="between"/>
      </c:valAx>
      <c:spPr>
        <a:solidFill>
          <a:schemeClr val="accent1">
            <a:alpha val="14000"/>
          </a:schemeClr>
        </a:solidFill>
      </c:spPr>
    </c:plotArea>
    <c:legend>
      <c:legendPos val="t"/>
      <c:layout>
        <c:manualLayout>
          <c:xMode val="edge"/>
          <c:yMode val="edge"/>
          <c:x val="1.0858169934640526E-2"/>
          <c:y val="2.5925933486711426E-2"/>
          <c:w val="0.96405359477124186"/>
          <c:h val="0.22864325711381076"/>
        </c:manualLayout>
      </c:layout>
      <c:overlay val="0"/>
      <c:spPr>
        <a:solidFill>
          <a:schemeClr val="accent1">
            <a:lumMod val="20000"/>
            <a:lumOff val="80000"/>
          </a:schemeClr>
        </a:solidFill>
      </c:spPr>
      <c:txPr>
        <a:bodyPr/>
        <a:lstStyle/>
        <a:p>
          <a:pPr>
            <a:defRPr sz="1000"/>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2</xdr:col>
      <xdr:colOff>1938618</xdr:colOff>
      <xdr:row>0</xdr:row>
      <xdr:rowOff>33615</xdr:rowOff>
    </xdr:from>
    <xdr:to>
      <xdr:col>2</xdr:col>
      <xdr:colOff>6797902</xdr:colOff>
      <xdr:row>11</xdr:row>
      <xdr:rowOff>67235</xdr:rowOff>
    </xdr:to>
    <xdr:pic>
      <xdr:nvPicPr>
        <xdr:cNvPr id="2" name="Picture 1" descr="http://portal.oecd.org/eshare/pac/PublishingImages/logos/logo_fr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06143" y="33615"/>
          <a:ext cx="4859284" cy="1814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78440</xdr:colOff>
      <xdr:row>0</xdr:row>
      <xdr:rowOff>89647</xdr:rowOff>
    </xdr:from>
    <xdr:to>
      <xdr:col>0</xdr:col>
      <xdr:colOff>5186622</xdr:colOff>
      <xdr:row>10</xdr:row>
      <xdr:rowOff>56029</xdr:rowOff>
    </xdr:to>
    <xdr:pic>
      <xdr:nvPicPr>
        <xdr:cNvPr id="3" name="Picture 2" descr="http://portal.oecd.org/eshare/pac/PublishingImages/logos/logo2.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40" y="89647"/>
          <a:ext cx="5108182" cy="1585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97848</xdr:colOff>
      <xdr:row>2</xdr:row>
      <xdr:rowOff>47624</xdr:rowOff>
    </xdr:from>
    <xdr:to>
      <xdr:col>11</xdr:col>
      <xdr:colOff>443447</xdr:colOff>
      <xdr:row>17</xdr:row>
      <xdr:rowOff>23813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97848</xdr:colOff>
      <xdr:row>22</xdr:row>
      <xdr:rowOff>47624</xdr:rowOff>
    </xdr:from>
    <xdr:to>
      <xdr:col>11</xdr:col>
      <xdr:colOff>443447</xdr:colOff>
      <xdr:row>37</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149679</xdr:colOff>
      <xdr:row>3</xdr:row>
      <xdr:rowOff>40822</xdr:rowOff>
    </xdr:from>
    <xdr:to>
      <xdr:col>9</xdr:col>
      <xdr:colOff>340180</xdr:colOff>
      <xdr:row>21</xdr:row>
      <xdr:rowOff>61989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163286</xdr:colOff>
      <xdr:row>29</xdr:row>
      <xdr:rowOff>95251</xdr:rowOff>
    </xdr:from>
    <xdr:to>
      <xdr:col>9</xdr:col>
      <xdr:colOff>353787</xdr:colOff>
      <xdr:row>47</xdr:row>
      <xdr:rowOff>102811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22296</xdr:colOff>
      <xdr:row>3</xdr:row>
      <xdr:rowOff>10583</xdr:rowOff>
    </xdr:from>
    <xdr:to>
      <xdr:col>22</xdr:col>
      <xdr:colOff>467590</xdr:colOff>
      <xdr:row>21</xdr:row>
      <xdr:rowOff>149678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267317</xdr:colOff>
      <xdr:row>3</xdr:row>
      <xdr:rowOff>89047</xdr:rowOff>
    </xdr:from>
    <xdr:to>
      <xdr:col>5</xdr:col>
      <xdr:colOff>398319</xdr:colOff>
      <xdr:row>20</xdr:row>
      <xdr:rowOff>6726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267318</xdr:colOff>
      <xdr:row>28</xdr:row>
      <xdr:rowOff>89047</xdr:rowOff>
    </xdr:from>
    <xdr:to>
      <xdr:col>4</xdr:col>
      <xdr:colOff>544285</xdr:colOff>
      <xdr:row>47</xdr:row>
      <xdr:rowOff>81643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76723</xdr:colOff>
      <xdr:row>27</xdr:row>
      <xdr:rowOff>108857</xdr:rowOff>
    </xdr:from>
    <xdr:to>
      <xdr:col>16</xdr:col>
      <xdr:colOff>217715</xdr:colOff>
      <xdr:row>47</xdr:row>
      <xdr:rowOff>119143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175035</xdr:colOff>
      <xdr:row>2</xdr:row>
      <xdr:rowOff>63088</xdr:rowOff>
    </xdr:from>
    <xdr:to>
      <xdr:col>6</xdr:col>
      <xdr:colOff>481198</xdr:colOff>
      <xdr:row>20</xdr:row>
      <xdr:rowOff>63088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107799</xdr:colOff>
      <xdr:row>27</xdr:row>
      <xdr:rowOff>63089</xdr:rowOff>
    </xdr:from>
    <xdr:to>
      <xdr:col>6</xdr:col>
      <xdr:colOff>413962</xdr:colOff>
      <xdr:row>45</xdr:row>
      <xdr:rowOff>51882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45944</xdr:colOff>
      <xdr:row>2</xdr:row>
      <xdr:rowOff>29695</xdr:rowOff>
    </xdr:from>
    <xdr:to>
      <xdr:col>11</xdr:col>
      <xdr:colOff>569819</xdr:colOff>
      <xdr:row>18</xdr:row>
      <xdr:rowOff>58270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45944</xdr:colOff>
      <xdr:row>25</xdr:row>
      <xdr:rowOff>29695</xdr:rowOff>
    </xdr:from>
    <xdr:to>
      <xdr:col>11</xdr:col>
      <xdr:colOff>569819</xdr:colOff>
      <xdr:row>41</xdr:row>
      <xdr:rowOff>58270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164647</xdr:colOff>
      <xdr:row>2</xdr:row>
      <xdr:rowOff>73478</xdr:rowOff>
    </xdr:from>
    <xdr:to>
      <xdr:col>5</xdr:col>
      <xdr:colOff>122422</xdr:colOff>
      <xdr:row>20</xdr:row>
      <xdr:rowOff>38829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164647</xdr:colOff>
      <xdr:row>27</xdr:row>
      <xdr:rowOff>73478</xdr:rowOff>
    </xdr:from>
    <xdr:to>
      <xdr:col>5</xdr:col>
      <xdr:colOff>122422</xdr:colOff>
      <xdr:row>45</xdr:row>
      <xdr:rowOff>38829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62753</xdr:colOff>
      <xdr:row>3</xdr:row>
      <xdr:rowOff>28575</xdr:rowOff>
    </xdr:from>
    <xdr:to>
      <xdr:col>13</xdr:col>
      <xdr:colOff>537884</xdr:colOff>
      <xdr:row>17</xdr:row>
      <xdr:rowOff>33619</xdr:rowOff>
    </xdr:to>
    <xdr:graphicFrame macro="">
      <xdr:nvGraphicFramePr>
        <xdr:cNvPr id="2"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62753</xdr:colOff>
      <xdr:row>25</xdr:row>
      <xdr:rowOff>28575</xdr:rowOff>
    </xdr:from>
    <xdr:to>
      <xdr:col>13</xdr:col>
      <xdr:colOff>537884</xdr:colOff>
      <xdr:row>39</xdr:row>
      <xdr:rowOff>33619</xdr:rowOff>
    </xdr:to>
    <xdr:graphicFrame macro="">
      <xdr:nvGraphicFramePr>
        <xdr:cNvPr id="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CH-1.main.oecd.org\C\Applic\MF\incdisnw\section5_199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1a"/>
      <sheetName val="Table 5.1b"/>
      <sheetName val="Table 5.1b cons"/>
      <sheetName val="SENDCMP"/>
      <sheetName val="SENDCMP tab"/>
      <sheetName val="table 5.2a"/>
      <sheetName val="table 5.2b"/>
      <sheetName val="Table 5.3"/>
      <sheetName val="pov by aggage"/>
      <sheetName val="table 5.4"/>
      <sheetName val="povrates by fam"/>
      <sheetName val="povindex by fam"/>
      <sheetName val="povshares by fam"/>
      <sheetName val="tabnew 5.5"/>
      <sheetName val="tabnew 5.6"/>
      <sheetName val="tabnew 5.6 (SWEor)"/>
      <sheetName val="Table 5.6"/>
      <sheetName val="Table 5.7"/>
      <sheetName val="Table 5.8"/>
      <sheetName val="all pov rates, tt"/>
      <sheetName val="pr famtype, val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idd-fr" TargetMode="External"/><Relationship Id="rId1" Type="http://schemas.openxmlformats.org/officeDocument/2006/relationships/hyperlink" Target="http://oe.cd/idd"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idd-fr" TargetMode="External"/><Relationship Id="rId1" Type="http://schemas.openxmlformats.org/officeDocument/2006/relationships/hyperlink" Target="http://oe.cd/i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pageSetUpPr fitToPage="1"/>
  </sheetPr>
  <dimension ref="A2:C45"/>
  <sheetViews>
    <sheetView showGridLines="0" tabSelected="1" zoomScale="85" zoomScaleNormal="85" workbookViewId="0">
      <pane ySplit="14" topLeftCell="A15" activePane="bottomLeft" state="frozen"/>
      <selection activeCell="AD1" sqref="AD1:BE1"/>
      <selection pane="bottomLeft" activeCell="A14" sqref="A14"/>
    </sheetView>
  </sheetViews>
  <sheetFormatPr defaultRowHeight="12.75"/>
  <cols>
    <col min="1" max="1" width="93.85546875" style="101" customWidth="1"/>
    <col min="2" max="2" width="9.140625" style="88"/>
    <col min="3" max="3" width="103" style="88" bestFit="1" customWidth="1"/>
    <col min="4" max="16384" width="9.140625" style="88"/>
  </cols>
  <sheetData>
    <row r="2" spans="1:3">
      <c r="A2" s="287"/>
      <c r="C2" s="287"/>
    </row>
    <row r="3" spans="1:3">
      <c r="A3" s="287"/>
      <c r="C3" s="287"/>
    </row>
    <row r="13" spans="1:3" ht="18">
      <c r="A13" s="89" t="s">
        <v>272</v>
      </c>
      <c r="C13" s="89" t="s">
        <v>273</v>
      </c>
    </row>
    <row r="14" spans="1:3" ht="23.25">
      <c r="A14" s="90" t="s">
        <v>128</v>
      </c>
      <c r="C14" s="90" t="s">
        <v>129</v>
      </c>
    </row>
    <row r="15" spans="1:3">
      <c r="A15" s="91"/>
    </row>
    <row r="16" spans="1:3">
      <c r="A16" s="95" t="str">
        <f>Figure1!A1</f>
        <v>1. The economic recovery has not reduced inequality</v>
      </c>
      <c r="C16" s="92" t="str">
        <f>Figure1!A21</f>
        <v>1. La reprise économique n'a pas réduit les inégalités</v>
      </c>
    </row>
    <row r="17" spans="1:3">
      <c r="A17" s="93" t="str">
        <f>Figure1!A2:L2</f>
        <v>Gini coefficient of disposable income inequality in 2014 (or latest year), 2010 and 2007, total population</v>
      </c>
      <c r="C17" s="94" t="str">
        <f>Figure1!A22</f>
        <v>Coefficient de Gini du revenu disponible en 2014 (ou année la plus proche), 2010 et 2007, population totale</v>
      </c>
    </row>
    <row r="18" spans="1:3" s="178" customFormat="1">
      <c r="A18" s="95" t="str">
        <f>Figure2!A1</f>
        <v>2. Household disposable incomes are still below pre-crisis levels</v>
      </c>
      <c r="C18" s="92" t="str">
        <f>Figure2!A28</f>
        <v>2. Les revenus disponibles des ménages sont toujours en dessous des niveaux d'avant crise</v>
      </c>
    </row>
    <row r="19" spans="1:3">
      <c r="A19" s="96" t="str">
        <f>Figure2!A2</f>
        <v>Real disposable income growth between 2007 and 2014 (or latest year) by income group,  total population, OECD average</v>
      </c>
      <c r="C19" s="97" t="str">
        <f>Figure2!A29</f>
        <v>Évolution des revenus réels disponibles entre 2007 et 2014 (ou année la plus proche) par niveau de revenu, population totale, moyenne OCDE</v>
      </c>
    </row>
    <row r="20" spans="1:3">
      <c r="A20" s="95" t="str">
        <f>Figure3!A1</f>
        <v>3. Since 2010, labour incomes increased less at. The bottom of the income distribution</v>
      </c>
      <c r="B20" s="179"/>
      <c r="C20" s="183" t="str">
        <f>Figure3!A26</f>
        <v>3. Depuis 2010, les revenus du travail augmentent moins en bas de la distribution des revenus</v>
      </c>
    </row>
    <row r="21" spans="1:3">
      <c r="A21" s="180" t="str">
        <f>Figure3!A3</f>
        <v>Panel A. Real labour income growth 2007-2014, by income group, OECD average</v>
      </c>
      <c r="B21" s="179"/>
      <c r="C21" s="181" t="str">
        <f>Figure3!A27</f>
        <v>Partie A. Variation réelle des revenus du travail, 2007-2014, par groupe de revenu, moyenne OCDE</v>
      </c>
    </row>
    <row r="22" spans="1:3" s="182" customFormat="1">
      <c r="A22" s="180" t="str">
        <f>Figure3!G3</f>
        <v>Panel B. Annual average real labour income growth, 2010-2014, by income group</v>
      </c>
      <c r="B22" s="179"/>
      <c r="C22" s="181" t="str">
        <f>Figure3!G27</f>
        <v>Partie B. Variation réelle annuelle moyenne des revenus du travail, 2010-2014, par groupe de revenu</v>
      </c>
    </row>
    <row r="23" spans="1:3">
      <c r="A23" s="95" t="str">
        <f>Figure4!A1</f>
        <v>4. Until recently, market income inequality rose faster than disposable income inequality</v>
      </c>
      <c r="C23" s="92" t="str">
        <f>Figure4!A26</f>
        <v>4. Jusqu'à récemment, les inégalités de revenu marchand augmentaient plus vite que les inégalités de revenu disponible</v>
      </c>
    </row>
    <row r="24" spans="1:3">
      <c r="A24" s="96" t="str">
        <f>Figure4!A2</f>
        <v>Inequality before and after redistribution though transfers and taxes, respectively, 2007=100, working-age population, OECD average</v>
      </c>
      <c r="C24" s="97" t="str">
        <f>Figure4!A27</f>
        <v>Inégalités avant et après redistribution par les transfers et les impôts, 2007=100, population d'âge actif, moyenne OCDE</v>
      </c>
    </row>
    <row r="25" spans="1:3">
      <c r="A25" s="95" t="str">
        <f>Figure5!A1</f>
        <v>5. Redistribution declined in a majority of countries since 2010</v>
      </c>
      <c r="C25" s="92" t="str">
        <f>Figure5!A24</f>
        <v>5. La redistribution a diminué dans la plupart des pays depuis 2010</v>
      </c>
    </row>
    <row r="26" spans="1:3">
      <c r="A26" s="96" t="str">
        <f>Figure5!A2</f>
        <v>Percentage reduction of market income inequality due to taxes and transfers, 2007 – 2014</v>
      </c>
      <c r="C26" s="97" t="s">
        <v>131</v>
      </c>
    </row>
    <row r="27" spans="1:3">
      <c r="A27" s="95" t="str">
        <f>Figure6!A1</f>
        <v>6. Taxes are back at their pre-crisis levels while transfers stagnate at high level in 2013</v>
      </c>
      <c r="C27" s="92" t="str">
        <f>Figure6!A26</f>
        <v>6. Les impôts sont revenus à lur niveau d'avant crise alors que les transferts stagnent à un niveau élevé en 2013</v>
      </c>
    </row>
    <row r="28" spans="1:3">
      <c r="A28" s="96" t="str">
        <f>Figure6!A2</f>
        <v>Change in market and disposable incomes, public cash transfers and taxes (real terms), 2007=100, working-age population, OECD average</v>
      </c>
      <c r="C28" s="97" t="str">
        <f>Figure6!A27</f>
        <v>Évolution des revenus marchands et disponibles, transferts publics et impôts, aux prix réels, 2007=100, population d'âge actif, moyenne OCDE</v>
      </c>
    </row>
    <row r="29" spans="1:3" s="121" customFormat="1">
      <c r="A29" s="96"/>
      <c r="C29" s="97"/>
    </row>
    <row r="30" spans="1:3" ht="25.5">
      <c r="A30" s="250" t="str">
        <f>Figure7!A1</f>
        <v>Figure 7. Importance of goods produced by households for their own consumption among the entire population and the lowest quintile of the income distribution</v>
      </c>
      <c r="B30" s="249"/>
      <c r="C30" s="251" t="str">
        <f>Figure7!A23</f>
        <v>Figure 7. Importance des biens produits par les ménages pour leur propre consommation parmi la population totale et le quintile inférieur de la distribution des revenus</v>
      </c>
    </row>
    <row r="31" spans="1:3">
      <c r="A31" s="96" t="str">
        <f>Figure7!A2</f>
        <v xml:space="preserve">Percentage of household disposable income </v>
      </c>
      <c r="C31" s="97" t="str">
        <f>Figure7!A24</f>
        <v>Pourcentage du revenu disponible des ménages</v>
      </c>
    </row>
    <row r="32" spans="1:3">
      <c r="A32" s="9"/>
      <c r="C32" s="107"/>
    </row>
    <row r="33" spans="1:3">
      <c r="A33" s="96"/>
      <c r="C33" s="97"/>
    </row>
    <row r="34" spans="1:3">
      <c r="A34" s="9"/>
      <c r="C34" s="107"/>
    </row>
    <row r="35" spans="1:3">
      <c r="A35" s="96"/>
      <c r="C35" s="97"/>
    </row>
    <row r="36" spans="1:3">
      <c r="A36" s="96"/>
      <c r="C36" s="97"/>
    </row>
    <row r="37" spans="1:3">
      <c r="A37" s="95" t="str">
        <f>Table1!A1</f>
        <v>Table 1. Key indicators on the distribution of household disposable income and poverty, 2007, 2012 and 2014 or most recent year</v>
      </c>
      <c r="C37" s="107" t="s">
        <v>257</v>
      </c>
    </row>
    <row r="38" spans="1:3">
      <c r="A38" s="98"/>
      <c r="C38" s="99"/>
    </row>
    <row r="39" spans="1:3">
      <c r="A39" s="283" t="s">
        <v>267</v>
      </c>
      <c r="C39" s="284" t="s">
        <v>268</v>
      </c>
    </row>
    <row r="40" spans="1:3">
      <c r="A40" s="98"/>
      <c r="C40" s="110"/>
    </row>
    <row r="43" spans="1:3">
      <c r="A43" s="288" t="s">
        <v>118</v>
      </c>
      <c r="B43" s="100"/>
      <c r="C43" s="289" t="s">
        <v>130</v>
      </c>
    </row>
    <row r="44" spans="1:3">
      <c r="A44" s="288"/>
      <c r="C44" s="289"/>
    </row>
    <row r="45" spans="1:3">
      <c r="A45" s="288"/>
      <c r="C45" s="289"/>
    </row>
  </sheetData>
  <mergeCells count="4">
    <mergeCell ref="A2:A3"/>
    <mergeCell ref="C2:C3"/>
    <mergeCell ref="A43:A45"/>
    <mergeCell ref="C43:C45"/>
  </mergeCells>
  <hyperlinks>
    <hyperlink ref="A39" r:id="rId1"/>
    <hyperlink ref="C39" r:id="rId2"/>
    <hyperlink ref="A16" location="Figure1!A1" display="Figure1!A1"/>
    <hyperlink ref="C16" location="Figure1!A21" display="Figure1!A21"/>
    <hyperlink ref="A18" location="Figure2!A1" display="Figure2!A1"/>
    <hyperlink ref="C18" location="Figure2!A28" display="Figure2!A28"/>
    <hyperlink ref="A23" location="Figure4!A1" display="Figure4!A1"/>
    <hyperlink ref="C23" location="Figure4!A26" display="Figure4!A26"/>
    <hyperlink ref="A25" location="Figure5!A1" display="Figure5!A1"/>
    <hyperlink ref="C25" location="Figure5!A1" display="Figure5!A1"/>
    <hyperlink ref="A27" location="Figure6!A1" display="Figure6!A1"/>
    <hyperlink ref="C27" location="Figure6!A26" display="Figure6!A26"/>
    <hyperlink ref="A37" location="Table1!A1" display="Table1!A1"/>
    <hyperlink ref="C20" location="Figure3!A26" display="Figure3!A26"/>
    <hyperlink ref="A30" location="Figure7!A1" display="Figure7!A1"/>
    <hyperlink ref="C30" location="Figure7!A23" display="Figure7!A23"/>
    <hyperlink ref="A20" location="Figure3!A1" display="Figure3!A1"/>
  </hyperlinks>
  <pageMargins left="0.70866141732283472" right="0.70866141732283472" top="0.74803149606299213" bottom="0.74803149606299213" header="0.31496062992125984" footer="0.31496062992125984"/>
  <pageSetup paperSize="9" scale="64" orientation="landscape" r:id="rId3"/>
  <headerFooter>
    <oddFooter>&amp;ROECD (2016), Inequality Update (November 2016), Figures and Data - &amp;A</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1"/>
  <sheetViews>
    <sheetView zoomScale="90" zoomScaleNormal="90" workbookViewId="0">
      <selection sqref="A1:L1"/>
    </sheetView>
  </sheetViews>
  <sheetFormatPr defaultRowHeight="12.75"/>
  <cols>
    <col min="1" max="12" width="9.140625" style="9"/>
    <col min="13" max="13" width="15.42578125" style="9" bestFit="1" customWidth="1"/>
    <col min="14" max="14" width="14.42578125" style="9" customWidth="1"/>
    <col min="15" max="15" width="9.140625" style="1"/>
    <col min="16" max="16" width="2" style="1" bestFit="1" customWidth="1"/>
    <col min="17" max="17" width="9.140625" style="1"/>
    <col min="18" max="18" width="2" style="262" bestFit="1" customWidth="1"/>
    <col min="19" max="19" width="28.7109375" style="1" bestFit="1" customWidth="1"/>
    <col min="20" max="20" width="18.140625" style="107" bestFit="1" customWidth="1"/>
    <col min="21" max="16384" width="9.140625" style="9"/>
  </cols>
  <sheetData>
    <row r="1" spans="1:20">
      <c r="A1" s="291" t="s">
        <v>133</v>
      </c>
      <c r="B1" s="291"/>
      <c r="C1" s="291"/>
      <c r="D1" s="291"/>
      <c r="E1" s="291"/>
      <c r="F1" s="291"/>
      <c r="G1" s="291"/>
      <c r="H1" s="291"/>
      <c r="I1" s="291"/>
      <c r="J1" s="291"/>
      <c r="K1" s="291"/>
      <c r="L1" s="291"/>
      <c r="M1" s="95" t="s">
        <v>264</v>
      </c>
    </row>
    <row r="2" spans="1:20">
      <c r="A2" s="292" t="s">
        <v>132</v>
      </c>
      <c r="B2" s="292"/>
      <c r="C2" s="292"/>
      <c r="D2" s="292"/>
      <c r="E2" s="292"/>
      <c r="F2" s="292"/>
      <c r="G2" s="292"/>
      <c r="H2" s="292"/>
      <c r="I2" s="292"/>
      <c r="J2" s="292"/>
      <c r="K2" s="292"/>
      <c r="L2" s="292"/>
      <c r="N2" s="86" t="s">
        <v>132</v>
      </c>
    </row>
    <row r="4" spans="1:20">
      <c r="N4" s="103"/>
      <c r="O4" s="104">
        <v>2007</v>
      </c>
      <c r="P4" s="104"/>
      <c r="Q4" s="104">
        <v>2010</v>
      </c>
      <c r="R4" s="263"/>
      <c r="S4" s="104" t="s">
        <v>125</v>
      </c>
      <c r="T4" s="108"/>
    </row>
    <row r="5" spans="1:20" ht="12.75" customHeight="1">
      <c r="N5" s="7"/>
      <c r="O5" s="105"/>
      <c r="P5" s="105"/>
      <c r="Q5" s="105"/>
      <c r="R5" s="105"/>
      <c r="S5" s="105" t="s">
        <v>134</v>
      </c>
    </row>
    <row r="6" spans="1:20">
      <c r="N6" s="9" t="s">
        <v>0</v>
      </c>
      <c r="O6" s="106">
        <v>0.28862106399267129</v>
      </c>
      <c r="P6" s="106"/>
      <c r="Q6" s="106">
        <v>0.25334780000000001</v>
      </c>
      <c r="R6" s="106"/>
      <c r="S6" s="106">
        <v>0.24373067011584901</v>
      </c>
      <c r="T6" s="107" t="s">
        <v>196</v>
      </c>
    </row>
    <row r="7" spans="1:20" ht="12.75" customHeight="1">
      <c r="N7" s="9" t="s">
        <v>8</v>
      </c>
      <c r="O7" s="106">
        <v>0.25</v>
      </c>
      <c r="P7" s="106"/>
      <c r="Q7" s="106">
        <v>0.24858</v>
      </c>
      <c r="R7" s="106" t="s">
        <v>97</v>
      </c>
      <c r="S7" s="106">
        <v>0.252</v>
      </c>
      <c r="T7" s="107" t="s">
        <v>197</v>
      </c>
    </row>
    <row r="8" spans="1:20">
      <c r="N8" s="9" t="s">
        <v>6</v>
      </c>
      <c r="O8" s="106">
        <v>0.24385833003561536</v>
      </c>
      <c r="P8" s="106" t="s">
        <v>97</v>
      </c>
      <c r="Q8" s="106">
        <v>0.24990519999999999</v>
      </c>
      <c r="R8" s="106" t="s">
        <v>97</v>
      </c>
      <c r="S8" s="106">
        <v>0.25390000000000001</v>
      </c>
      <c r="T8" s="107" t="s">
        <v>198</v>
      </c>
    </row>
    <row r="9" spans="1:20">
      <c r="N9" s="9" t="s">
        <v>10</v>
      </c>
      <c r="O9" s="106">
        <v>0.23988830629392566</v>
      </c>
      <c r="P9" s="106"/>
      <c r="Q9" s="106">
        <v>0.245666</v>
      </c>
      <c r="R9" s="106"/>
      <c r="S9" s="106">
        <v>0.25547045303978599</v>
      </c>
      <c r="T9" s="107" t="s">
        <v>190</v>
      </c>
    </row>
    <row r="10" spans="1:20">
      <c r="N10" s="9" t="s">
        <v>12</v>
      </c>
      <c r="O10" s="106">
        <v>0.26908499800000002</v>
      </c>
      <c r="P10" s="106"/>
      <c r="Q10" s="106">
        <v>0.26379930000000001</v>
      </c>
      <c r="R10" s="106"/>
      <c r="S10" s="106">
        <v>0.25735000000000002</v>
      </c>
      <c r="T10" s="107" t="s">
        <v>199</v>
      </c>
    </row>
    <row r="11" spans="1:20">
      <c r="N11" s="9" t="s">
        <v>4</v>
      </c>
      <c r="O11" s="106">
        <v>0.25651387887752763</v>
      </c>
      <c r="P11" s="106"/>
      <c r="Q11" s="106">
        <v>0.26201530000000001</v>
      </c>
      <c r="R11" s="106"/>
      <c r="S11" s="106">
        <v>0.26168997266888699</v>
      </c>
      <c r="T11" s="107" t="s">
        <v>200</v>
      </c>
    </row>
    <row r="12" spans="1:20">
      <c r="N12" s="9" t="s">
        <v>14</v>
      </c>
      <c r="O12" s="106">
        <v>0.27982817130711807</v>
      </c>
      <c r="P12" s="106"/>
      <c r="Q12" s="106">
        <v>0.27005030000000002</v>
      </c>
      <c r="R12" s="106"/>
      <c r="S12" s="106">
        <v>0.267519968602772</v>
      </c>
      <c r="T12" s="107" t="s">
        <v>201</v>
      </c>
    </row>
    <row r="13" spans="1:20">
      <c r="N13" s="9" t="s">
        <v>2</v>
      </c>
      <c r="O13" s="106">
        <v>0.24736538560313839</v>
      </c>
      <c r="P13" s="106"/>
      <c r="Q13" s="106">
        <v>0.26348519999999997</v>
      </c>
      <c r="R13" s="106"/>
      <c r="S13" s="106">
        <v>0.26913596940029699</v>
      </c>
      <c r="T13" s="107" t="s">
        <v>202</v>
      </c>
    </row>
    <row r="14" spans="1:20">
      <c r="N14" s="9" t="s">
        <v>22</v>
      </c>
      <c r="O14" s="106">
        <v>0.28458874379554611</v>
      </c>
      <c r="P14" s="106"/>
      <c r="Q14" s="106">
        <v>0.28000249999999999</v>
      </c>
      <c r="R14" s="106"/>
      <c r="S14" s="106">
        <v>0.27962776364409803</v>
      </c>
      <c r="T14" s="107" t="s">
        <v>203</v>
      </c>
    </row>
    <row r="15" spans="1:20">
      <c r="N15" s="9" t="s">
        <v>16</v>
      </c>
      <c r="O15" s="106">
        <v>0.25932600000000006</v>
      </c>
      <c r="P15" s="106" t="s">
        <v>97</v>
      </c>
      <c r="Q15" s="106">
        <v>0.26905600000000002</v>
      </c>
      <c r="R15" s="106" t="s">
        <v>97</v>
      </c>
      <c r="S15" s="106">
        <v>0.280804</v>
      </c>
      <c r="T15" s="107" t="s">
        <v>204</v>
      </c>
    </row>
    <row r="16" spans="1:20">
      <c r="N16" s="9" t="s">
        <v>20</v>
      </c>
      <c r="O16" s="106">
        <v>0.27885316406200739</v>
      </c>
      <c r="P16" s="106"/>
      <c r="Q16" s="106">
        <v>0.27213789999999999</v>
      </c>
      <c r="R16" s="106"/>
      <c r="S16" s="106">
        <v>0.28145762605912999</v>
      </c>
      <c r="T16" s="107" t="s">
        <v>20</v>
      </c>
    </row>
    <row r="17" spans="1:20">
      <c r="N17" s="9" t="s">
        <v>26</v>
      </c>
      <c r="O17" s="106">
        <v>0.29818345323740997</v>
      </c>
      <c r="P17" s="106" t="s">
        <v>97</v>
      </c>
      <c r="Q17" s="106">
        <v>0.28299999999999997</v>
      </c>
      <c r="R17" s="106"/>
      <c r="S17" s="106">
        <v>0.28299999999999997</v>
      </c>
      <c r="T17" s="107" t="s">
        <v>205</v>
      </c>
    </row>
    <row r="18" spans="1:20">
      <c r="N18" s="9" t="s">
        <v>62</v>
      </c>
      <c r="O18" s="106">
        <v>0.27133058726162967</v>
      </c>
      <c r="P18" s="106" t="s">
        <v>97</v>
      </c>
      <c r="Q18" s="106">
        <v>0.27701543555189861</v>
      </c>
      <c r="R18" s="106" t="s">
        <v>97</v>
      </c>
      <c r="S18" s="106">
        <v>0.28766999999999998</v>
      </c>
      <c r="T18" s="107" t="s">
        <v>185</v>
      </c>
    </row>
    <row r="19" spans="1:20">
      <c r="A19" s="9" t="s">
        <v>135</v>
      </c>
      <c r="N19" s="9" t="s">
        <v>30</v>
      </c>
      <c r="O19" s="106">
        <v>0.28472999999999998</v>
      </c>
      <c r="P19" s="106"/>
      <c r="Q19" s="106">
        <v>0.2831555</v>
      </c>
      <c r="R19" s="106" t="s">
        <v>97</v>
      </c>
      <c r="S19" s="106">
        <v>0.29215000000000002</v>
      </c>
      <c r="T19" s="107" t="s">
        <v>206</v>
      </c>
    </row>
    <row r="20" spans="1:20">
      <c r="N20" s="9" t="s">
        <v>24</v>
      </c>
      <c r="O20" s="106">
        <v>0.29491503267973856</v>
      </c>
      <c r="P20" s="106" t="s">
        <v>97</v>
      </c>
      <c r="Q20" s="106">
        <v>0.30498039999999998</v>
      </c>
      <c r="R20" s="106" t="s">
        <v>97</v>
      </c>
      <c r="S20" s="106">
        <v>0.29399999999999998</v>
      </c>
      <c r="T20" s="107" t="s">
        <v>24</v>
      </c>
    </row>
    <row r="21" spans="1:20">
      <c r="A21" s="293" t="s">
        <v>137</v>
      </c>
      <c r="B21" s="293"/>
      <c r="C21" s="293"/>
      <c r="D21" s="293"/>
      <c r="E21" s="293"/>
      <c r="F21" s="293"/>
      <c r="G21" s="293"/>
      <c r="H21" s="293"/>
      <c r="I21" s="293"/>
      <c r="J21" s="293"/>
      <c r="K21" s="293"/>
      <c r="L21" s="293"/>
      <c r="N21" s="9" t="s">
        <v>58</v>
      </c>
      <c r="O21" s="106"/>
      <c r="P21" s="106" t="s">
        <v>97</v>
      </c>
      <c r="Q21" s="106"/>
      <c r="R21" s="106"/>
      <c r="S21" s="106">
        <v>0.29540265300000002</v>
      </c>
      <c r="T21" s="107" t="s">
        <v>207</v>
      </c>
    </row>
    <row r="22" spans="1:20">
      <c r="A22" s="292" t="s">
        <v>136</v>
      </c>
      <c r="B22" s="292"/>
      <c r="C22" s="292"/>
      <c r="D22" s="292"/>
      <c r="E22" s="292"/>
      <c r="F22" s="292"/>
      <c r="G22" s="292"/>
      <c r="H22" s="292"/>
      <c r="I22" s="292"/>
      <c r="J22" s="292"/>
      <c r="K22" s="292"/>
      <c r="L22" s="292"/>
      <c r="N22" s="9" t="s">
        <v>18</v>
      </c>
      <c r="O22" s="106">
        <v>0.31647245629622195</v>
      </c>
      <c r="P22" s="106"/>
      <c r="Q22" s="106">
        <v>0.30611840000000001</v>
      </c>
      <c r="R22" s="106"/>
      <c r="S22" s="106">
        <v>0.29972685178437902</v>
      </c>
      <c r="T22" s="107" t="s">
        <v>189</v>
      </c>
    </row>
    <row r="23" spans="1:20">
      <c r="N23" s="9" t="s">
        <v>60</v>
      </c>
      <c r="O23" s="106">
        <v>0.312</v>
      </c>
      <c r="P23" s="106" t="s">
        <v>97</v>
      </c>
      <c r="Q23" s="106">
        <v>0.31</v>
      </c>
      <c r="R23" s="106" t="s">
        <v>97</v>
      </c>
      <c r="S23" s="106">
        <v>0.30237568360179573</v>
      </c>
      <c r="T23" s="107" t="s">
        <v>208</v>
      </c>
    </row>
    <row r="24" spans="1:20">
      <c r="N24" s="9" t="s">
        <v>46</v>
      </c>
      <c r="O24" s="106">
        <v>0.30529244797597338</v>
      </c>
      <c r="P24" s="106"/>
      <c r="Q24" s="106">
        <v>0.29969010000000001</v>
      </c>
      <c r="R24" s="106"/>
      <c r="S24" s="106">
        <v>0.309000021201079</v>
      </c>
      <c r="T24" s="107" t="s">
        <v>181</v>
      </c>
    </row>
    <row r="25" spans="1:20">
      <c r="N25" s="9" t="s">
        <v>32</v>
      </c>
      <c r="O25" s="106">
        <v>0.31799532359999999</v>
      </c>
      <c r="P25" s="106"/>
      <c r="Q25" s="106">
        <v>0.31617430000000002</v>
      </c>
      <c r="R25" s="106"/>
      <c r="S25" s="106">
        <v>0.32183785149999999</v>
      </c>
      <c r="T25" s="107" t="s">
        <v>32</v>
      </c>
    </row>
    <row r="26" spans="1:20">
      <c r="N26" s="9" t="s">
        <v>34</v>
      </c>
      <c r="O26" s="106">
        <v>0.31324812990581546</v>
      </c>
      <c r="P26" s="106"/>
      <c r="Q26" s="106">
        <v>0.32286379999999998</v>
      </c>
      <c r="R26" s="106"/>
      <c r="S26" s="106">
        <v>0.32548334070071</v>
      </c>
      <c r="T26" s="107" t="s">
        <v>184</v>
      </c>
    </row>
    <row r="27" spans="1:20">
      <c r="N27" s="9" t="s">
        <v>28</v>
      </c>
      <c r="O27" s="106">
        <v>0.32925795557254156</v>
      </c>
      <c r="P27" s="106" t="s">
        <v>97</v>
      </c>
      <c r="Q27" s="106">
        <v>0.33382241908865856</v>
      </c>
      <c r="R27" s="106"/>
      <c r="S27" s="106">
        <v>0.33</v>
      </c>
      <c r="T27" s="107" t="s">
        <v>209</v>
      </c>
    </row>
    <row r="28" spans="1:20">
      <c r="N28" s="9" t="s">
        <v>56</v>
      </c>
      <c r="O28" s="106">
        <v>0.33</v>
      </c>
      <c r="P28" s="106" t="s">
        <v>97</v>
      </c>
      <c r="Q28" s="106">
        <v>0.32350000000000001</v>
      </c>
      <c r="R28" s="106" t="s">
        <v>97</v>
      </c>
      <c r="S28" s="106">
        <v>0.33300000000000002</v>
      </c>
      <c r="T28" s="107" t="s">
        <v>210</v>
      </c>
    </row>
    <row r="29" spans="1:20">
      <c r="N29" s="9" t="s">
        <v>36</v>
      </c>
      <c r="O29" s="106">
        <v>0.33780432757123618</v>
      </c>
      <c r="P29" s="106" t="s">
        <v>97</v>
      </c>
      <c r="Q29" s="106">
        <v>0.33559270000000002</v>
      </c>
      <c r="R29" s="106"/>
      <c r="S29" s="106">
        <v>0.33700000000000002</v>
      </c>
      <c r="T29" s="107" t="s">
        <v>211</v>
      </c>
    </row>
    <row r="30" spans="1:20">
      <c r="N30" s="9" t="s">
        <v>50</v>
      </c>
      <c r="O30" s="106">
        <v>0.36072661824755969</v>
      </c>
      <c r="P30" s="106"/>
      <c r="Q30" s="106">
        <v>0.34176600000000001</v>
      </c>
      <c r="R30" s="106"/>
      <c r="S30" s="106">
        <v>0.341563889554162</v>
      </c>
      <c r="T30" s="107" t="s">
        <v>50</v>
      </c>
    </row>
    <row r="31" spans="1:20">
      <c r="N31" s="9" t="s">
        <v>40</v>
      </c>
      <c r="O31" s="106">
        <v>0.32993339201250932</v>
      </c>
      <c r="P31" s="106"/>
      <c r="Q31" s="106">
        <v>0.33712130000000001</v>
      </c>
      <c r="R31" s="106"/>
      <c r="S31" s="106">
        <v>0.34321150274249301</v>
      </c>
      <c r="T31" s="107" t="s">
        <v>186</v>
      </c>
    </row>
    <row r="32" spans="1:20">
      <c r="N32" s="9" t="s">
        <v>42</v>
      </c>
      <c r="O32" s="106">
        <v>0.32406633751097003</v>
      </c>
      <c r="P32" s="106"/>
      <c r="Q32" s="106">
        <v>0.34004440000000002</v>
      </c>
      <c r="R32" s="106"/>
      <c r="S32" s="106">
        <v>0.34594159758030701</v>
      </c>
      <c r="T32" s="107" t="s">
        <v>182</v>
      </c>
    </row>
    <row r="33" spans="1:28">
      <c r="N33" s="9" t="s">
        <v>69</v>
      </c>
      <c r="O33" s="106">
        <v>0.37562392840005038</v>
      </c>
      <c r="P33" s="106"/>
      <c r="Q33" s="106">
        <v>0.34808329999999998</v>
      </c>
      <c r="R33" s="106"/>
      <c r="S33" s="106">
        <v>0.35178947990237802</v>
      </c>
      <c r="T33" s="107" t="s">
        <v>191</v>
      </c>
    </row>
    <row r="34" spans="1:28">
      <c r="N34" s="9" t="s">
        <v>48</v>
      </c>
      <c r="O34" s="106">
        <v>0.37269709070000001</v>
      </c>
      <c r="P34" s="106"/>
      <c r="Q34" s="106">
        <v>0.35087869999999999</v>
      </c>
      <c r="R34" s="106"/>
      <c r="S34" s="106">
        <v>0.35799999999999998</v>
      </c>
      <c r="T34" s="107" t="s">
        <v>212</v>
      </c>
    </row>
    <row r="35" spans="1:28">
      <c r="N35" s="9" t="s">
        <v>38</v>
      </c>
      <c r="O35" s="106">
        <v>0.31637131270829005</v>
      </c>
      <c r="P35" s="106"/>
      <c r="Q35" s="106">
        <v>0.32595600000000002</v>
      </c>
      <c r="R35" s="106"/>
      <c r="S35" s="106">
        <v>0.36103889519258398</v>
      </c>
      <c r="T35" s="107" t="s">
        <v>187</v>
      </c>
    </row>
    <row r="36" spans="1:28">
      <c r="N36" s="9" t="s">
        <v>44</v>
      </c>
      <c r="O36" s="106">
        <v>0.36458251487302995</v>
      </c>
      <c r="P36" s="106" t="s">
        <v>97</v>
      </c>
      <c r="Q36" s="106">
        <v>0.36947259999999998</v>
      </c>
      <c r="R36" s="106" t="s">
        <v>97</v>
      </c>
      <c r="S36" s="106">
        <v>0.36449999999999999</v>
      </c>
      <c r="T36" s="107" t="s">
        <v>213</v>
      </c>
    </row>
    <row r="37" spans="1:28">
      <c r="N37" s="9" t="s">
        <v>66</v>
      </c>
      <c r="O37" s="106">
        <v>0.40899999999999997</v>
      </c>
      <c r="P37" s="106" t="s">
        <v>97</v>
      </c>
      <c r="Q37" s="106">
        <v>0.41193930000000001</v>
      </c>
      <c r="R37" s="106" t="s">
        <v>97</v>
      </c>
      <c r="S37" s="106">
        <v>0.39300000000000002</v>
      </c>
      <c r="T37" s="107" t="s">
        <v>183</v>
      </c>
    </row>
    <row r="38" spans="1:28">
      <c r="N38" s="9" t="s">
        <v>52</v>
      </c>
      <c r="O38" s="106">
        <v>0.37444853419099111</v>
      </c>
      <c r="P38" s="106" t="s">
        <v>97</v>
      </c>
      <c r="Q38" s="106">
        <v>0.3764364</v>
      </c>
      <c r="R38" s="106" t="s">
        <v>97</v>
      </c>
      <c r="S38" s="106">
        <v>0.39381632</v>
      </c>
      <c r="T38" s="107" t="s">
        <v>214</v>
      </c>
    </row>
    <row r="39" spans="1:28">
      <c r="A39" s="9" t="s">
        <v>138</v>
      </c>
      <c r="N39" s="9" t="s">
        <v>64</v>
      </c>
      <c r="O39" s="106">
        <v>0.45048002237603507</v>
      </c>
      <c r="P39" s="106" t="s">
        <v>97</v>
      </c>
      <c r="Q39" s="106">
        <v>0.44232749999999998</v>
      </c>
      <c r="R39" s="106" t="s">
        <v>97</v>
      </c>
      <c r="S39" s="106">
        <v>0.45933879999999999</v>
      </c>
      <c r="T39" s="107" t="s">
        <v>192</v>
      </c>
    </row>
    <row r="40" spans="1:28">
      <c r="N40" s="9" t="s">
        <v>54</v>
      </c>
      <c r="O40" s="106">
        <v>0.48</v>
      </c>
      <c r="P40" s="106"/>
      <c r="Q40" s="106">
        <v>0.47549999999999998</v>
      </c>
      <c r="R40" s="106" t="s">
        <v>97</v>
      </c>
      <c r="S40" s="106">
        <v>0.46500000000000002</v>
      </c>
      <c r="T40" s="107" t="s">
        <v>188</v>
      </c>
    </row>
    <row r="41" spans="1:28">
      <c r="O41" s="106"/>
      <c r="P41" s="106"/>
      <c r="Q41" s="106"/>
      <c r="R41" s="106"/>
      <c r="S41" s="106"/>
    </row>
    <row r="42" spans="1:28">
      <c r="A42" s="285" t="s">
        <v>267</v>
      </c>
      <c r="N42" s="9" t="s">
        <v>68</v>
      </c>
      <c r="O42" s="106">
        <f>AVERAGE(O6:O20,O22:O40)</f>
        <v>0.31667904432610455</v>
      </c>
      <c r="P42" s="106"/>
      <c r="Q42" s="106">
        <f>AVERAGE(Q6:Q20,Q22:Q40)</f>
        <v>0.31451423690119279</v>
      </c>
      <c r="R42" s="106"/>
      <c r="S42" s="106">
        <f>AVERAGE(S6:S20,S22:S40)</f>
        <v>0.3175038428614913</v>
      </c>
      <c r="T42" s="107" t="s">
        <v>215</v>
      </c>
    </row>
    <row r="43" spans="1:28">
      <c r="A43" s="285" t="s">
        <v>268</v>
      </c>
      <c r="N43" s="102"/>
      <c r="O43" s="105"/>
      <c r="P43" s="105"/>
      <c r="Q43" s="105"/>
      <c r="R43" s="105"/>
      <c r="S43" s="105"/>
      <c r="T43" s="109"/>
    </row>
    <row r="48" spans="1:28">
      <c r="U48" s="290"/>
      <c r="V48" s="290"/>
      <c r="W48" s="290"/>
      <c r="X48" s="290"/>
      <c r="Y48" s="290"/>
      <c r="Z48" s="290"/>
      <c r="AA48" s="290"/>
      <c r="AB48" s="290"/>
    </row>
    <row r="49" spans="21:28">
      <c r="U49" s="290"/>
      <c r="V49" s="290"/>
      <c r="W49" s="290"/>
      <c r="X49" s="290"/>
      <c r="Y49" s="290"/>
      <c r="Z49" s="290"/>
      <c r="AA49" s="290"/>
      <c r="AB49" s="290"/>
    </row>
    <row r="50" spans="21:28">
      <c r="U50" s="290"/>
      <c r="V50" s="290"/>
      <c r="W50" s="290"/>
      <c r="X50" s="290"/>
      <c r="Y50" s="290"/>
      <c r="Z50" s="290"/>
      <c r="AA50" s="290"/>
      <c r="AB50" s="290"/>
    </row>
    <row r="51" spans="21:28" ht="13.5" customHeight="1"/>
  </sheetData>
  <mergeCells count="5">
    <mergeCell ref="U48:AB50"/>
    <mergeCell ref="A1:L1"/>
    <mergeCell ref="A2:L2"/>
    <mergeCell ref="A21:L21"/>
    <mergeCell ref="A22:L22"/>
  </mergeCells>
  <hyperlinks>
    <hyperlink ref="M1" location="ReadMe!A14" display="Back to ReadMe"/>
    <hyperlink ref="A42" r:id="rId1"/>
    <hyperlink ref="A43" r:id="rId2"/>
  </hyperlinks>
  <pageMargins left="0.70866141732283472" right="0.70866141732283472" top="0.74803149606299213" bottom="0.74803149606299213" header="0.31496062992125984" footer="0.31496062992125984"/>
  <pageSetup paperSize="9" scale="64" orientation="landscape" r:id="rId3"/>
  <headerFooter>
    <oddFooter>&amp;ROECD (2016), Inequality Update (November 2016), Figures and Data - &amp;A</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1"/>
  <sheetViews>
    <sheetView zoomScale="70" zoomScaleNormal="70" workbookViewId="0"/>
  </sheetViews>
  <sheetFormatPr defaultRowHeight="12.75"/>
  <cols>
    <col min="1" max="9" width="9.140625" style="9"/>
    <col min="10" max="12" width="9.140625" style="10"/>
    <col min="13" max="13" width="16" style="10" bestFit="1" customWidth="1"/>
    <col min="14" max="14" width="9.140625" style="10"/>
    <col min="15" max="15" width="12" style="10" customWidth="1"/>
    <col min="18" max="18" width="9.140625" style="9"/>
    <col min="23" max="23" width="9.140625" style="9"/>
  </cols>
  <sheetData>
    <row r="1" spans="1:28" s="9" customFormat="1">
      <c r="A1" s="4" t="s">
        <v>141</v>
      </c>
      <c r="J1" s="10"/>
      <c r="K1" s="10"/>
      <c r="L1" s="10"/>
      <c r="M1" s="95" t="s">
        <v>264</v>
      </c>
      <c r="N1" s="169"/>
      <c r="O1" s="118" t="s">
        <v>71</v>
      </c>
      <c r="P1" s="9" t="s">
        <v>222</v>
      </c>
      <c r="Q1" s="119" t="s">
        <v>72</v>
      </c>
      <c r="R1" s="10"/>
    </row>
    <row r="2" spans="1:28" s="9" customFormat="1">
      <c r="A2" s="117" t="s">
        <v>145</v>
      </c>
      <c r="J2" s="10"/>
      <c r="K2" s="10"/>
      <c r="M2" s="10"/>
      <c r="N2" s="124"/>
      <c r="O2" s="170" t="s">
        <v>139</v>
      </c>
      <c r="P2" s="9" t="s">
        <v>223</v>
      </c>
      <c r="Q2" s="171" t="s">
        <v>140</v>
      </c>
      <c r="R2" s="10"/>
    </row>
    <row r="3" spans="1:28" s="9" customFormat="1">
      <c r="J3" s="10"/>
      <c r="K3" s="10"/>
      <c r="M3" s="10"/>
      <c r="N3" s="173" t="s">
        <v>73</v>
      </c>
      <c r="O3" s="127">
        <f>O46</f>
        <v>-5.2986165284175823E-2</v>
      </c>
      <c r="P3" s="127">
        <f>R46</f>
        <v>-2.1108924378533372E-2</v>
      </c>
      <c r="Q3" s="174">
        <f>P46</f>
        <v>-3.5591500017906355E-2</v>
      </c>
      <c r="R3" s="10"/>
    </row>
    <row r="4" spans="1:28" s="9" customFormat="1">
      <c r="J4" s="10"/>
      <c r="K4" s="10"/>
      <c r="M4" s="10"/>
      <c r="N4" s="175" t="s">
        <v>76</v>
      </c>
      <c r="O4" s="176">
        <f>T46</f>
        <v>1.1220633468552798E-2</v>
      </c>
      <c r="P4" s="176">
        <f>W46</f>
        <v>1.3171836613650087E-2</v>
      </c>
      <c r="Q4" s="128">
        <f>U46</f>
        <v>2.2679236134886802E-2</v>
      </c>
      <c r="R4" s="10"/>
    </row>
    <row r="5" spans="1:28" s="9" customFormat="1">
      <c r="J5" s="10"/>
      <c r="K5" s="10"/>
      <c r="M5" s="10"/>
      <c r="N5" s="125" t="s">
        <v>78</v>
      </c>
      <c r="O5" s="126">
        <f>Y46</f>
        <v>-1.8149813012882102E-2</v>
      </c>
      <c r="P5" s="126">
        <f>AB46</f>
        <v>-2.4833768136779955E-3</v>
      </c>
      <c r="Q5" s="172">
        <f>Z46</f>
        <v>-3.9169051767028746E-3</v>
      </c>
      <c r="R5" s="10"/>
    </row>
    <row r="6" spans="1:28" s="9" customFormat="1">
      <c r="J6" s="10"/>
      <c r="K6" s="10"/>
      <c r="L6" s="10"/>
      <c r="M6" s="10"/>
      <c r="N6" s="10"/>
      <c r="O6" s="10"/>
      <c r="P6" s="10"/>
      <c r="Q6" s="10"/>
      <c r="R6" s="10"/>
      <c r="S6" s="10"/>
    </row>
    <row r="7" spans="1:28" s="9" customFormat="1">
      <c r="J7" s="10"/>
      <c r="K7" s="10"/>
      <c r="L7" s="10"/>
      <c r="M7" s="10"/>
      <c r="N7" s="10"/>
      <c r="O7" s="294" t="s">
        <v>221</v>
      </c>
      <c r="P7" s="295"/>
      <c r="Q7" s="295"/>
      <c r="R7" s="295"/>
      <c r="S7" s="295"/>
      <c r="T7" s="295"/>
      <c r="U7" s="295"/>
      <c r="V7" s="295"/>
      <c r="W7" s="295"/>
      <c r="X7" s="295"/>
      <c r="Y7" s="295"/>
      <c r="Z7" s="295"/>
      <c r="AA7" s="296"/>
    </row>
    <row r="8" spans="1:28" s="9" customFormat="1">
      <c r="J8" s="10"/>
      <c r="K8" s="10"/>
      <c r="L8" s="10"/>
      <c r="M8" s="10"/>
      <c r="N8" s="10"/>
      <c r="O8" s="10"/>
    </row>
    <row r="9" spans="1:28" s="9" customFormat="1">
      <c r="J9" s="10"/>
      <c r="K9" s="10"/>
      <c r="L9" s="10"/>
      <c r="M9" s="10"/>
      <c r="N9" s="10"/>
      <c r="O9" s="112" t="s">
        <v>73</v>
      </c>
      <c r="P9" s="112"/>
      <c r="Q9" s="112"/>
      <c r="R9" s="112"/>
      <c r="S9" s="112"/>
      <c r="T9" s="112" t="s">
        <v>76</v>
      </c>
      <c r="U9" s="112"/>
      <c r="V9" s="112"/>
      <c r="W9" s="112"/>
      <c r="X9" s="112"/>
      <c r="Y9" s="112" t="s">
        <v>78</v>
      </c>
      <c r="Z9" s="112"/>
      <c r="AA9" s="112"/>
    </row>
    <row r="10" spans="1:28">
      <c r="O10" s="113" t="s">
        <v>71</v>
      </c>
      <c r="P10" s="113" t="s">
        <v>72</v>
      </c>
      <c r="Q10" s="113" t="s">
        <v>74</v>
      </c>
      <c r="R10" s="113" t="s">
        <v>218</v>
      </c>
      <c r="S10" s="112"/>
      <c r="T10" s="113" t="s">
        <v>71</v>
      </c>
      <c r="U10" s="113" t="s">
        <v>72</v>
      </c>
      <c r="V10" s="113" t="s">
        <v>74</v>
      </c>
      <c r="W10" s="113" t="s">
        <v>218</v>
      </c>
      <c r="X10" s="112"/>
      <c r="Y10" s="113" t="s">
        <v>71</v>
      </c>
      <c r="Z10" s="113" t="s">
        <v>72</v>
      </c>
      <c r="AA10" s="113" t="s">
        <v>74</v>
      </c>
      <c r="AB10" s="113" t="s">
        <v>218</v>
      </c>
    </row>
    <row r="11" spans="1:28">
      <c r="M11" s="10">
        <v>1</v>
      </c>
      <c r="N11" s="10" t="s">
        <v>37</v>
      </c>
      <c r="O11" s="113">
        <v>3.600089397849815E-2</v>
      </c>
      <c r="P11" s="113">
        <v>-2.9324465156493118E-2</v>
      </c>
      <c r="Q11" s="113">
        <v>-1.0747084214822622E-2</v>
      </c>
      <c r="R11" s="113">
        <v>2.4470784589301076E-3</v>
      </c>
      <c r="S11" s="112"/>
      <c r="T11" s="113">
        <v>5.4399319939236301E-2</v>
      </c>
      <c r="U11" s="113">
        <v>7.4121295251212471E-2</v>
      </c>
      <c r="V11" s="113">
        <v>4.2785149638664421E-2</v>
      </c>
      <c r="W11" s="113">
        <v>4.7165244931143935E-2</v>
      </c>
      <c r="X11" s="112"/>
      <c r="Y11" s="113">
        <v>4.82304905466171E-2</v>
      </c>
      <c r="Z11" s="113">
        <v>3.846910159310335E-2</v>
      </c>
      <c r="AA11" s="113">
        <v>2.4626706692750133E-2</v>
      </c>
      <c r="AB11" s="113">
        <v>3.2041824728246349E-2</v>
      </c>
    </row>
    <row r="12" spans="1:28">
      <c r="M12" s="10">
        <v>1</v>
      </c>
      <c r="N12" s="10" t="s">
        <v>23</v>
      </c>
      <c r="O12" s="113">
        <v>5.5996875063177409E-2</v>
      </c>
      <c r="P12" s="113">
        <v>3.5296963629130484E-2</v>
      </c>
      <c r="Q12" s="113">
        <v>4.0972471129216981E-2</v>
      </c>
      <c r="R12" s="113">
        <v>4.1615750989520306E-2</v>
      </c>
      <c r="S12" s="112"/>
      <c r="T12" s="113">
        <v>4.7413990563012209E-3</v>
      </c>
      <c r="U12" s="113">
        <v>9.0806994701433386E-3</v>
      </c>
      <c r="V12" s="113">
        <v>-1.131338189623754E-2</v>
      </c>
      <c r="W12" s="113">
        <v>-6.1664473312696977E-3</v>
      </c>
      <c r="X12" s="112"/>
      <c r="Y12" s="113">
        <v>3.0050376268102363E-2</v>
      </c>
      <c r="Z12" s="113">
        <v>2.2104781428107012E-2</v>
      </c>
      <c r="AA12" s="113">
        <v>1.4492756021383446E-2</v>
      </c>
      <c r="AB12" s="113">
        <v>1.7444191256514197E-2</v>
      </c>
    </row>
    <row r="13" spans="1:28">
      <c r="M13" s="10">
        <v>1</v>
      </c>
      <c r="N13" s="10" t="s">
        <v>15</v>
      </c>
      <c r="O13" s="113">
        <v>2.0830987822683111E-2</v>
      </c>
      <c r="P13" s="113">
        <v>-4.0919313206380648E-2</v>
      </c>
      <c r="Q13" s="113">
        <v>3.4752962752911065E-2</v>
      </c>
      <c r="R13" s="113">
        <v>1.2148281933445082E-2</v>
      </c>
      <c r="S13" s="112"/>
      <c r="T13" s="113">
        <v>1.5525794725270936E-2</v>
      </c>
      <c r="U13" s="113">
        <v>-2.0441728407571857E-2</v>
      </c>
      <c r="V13" s="113">
        <v>5.9836337606844481E-4</v>
      </c>
      <c r="W13" s="113">
        <v>2.1634492714974751E-3</v>
      </c>
      <c r="X13" s="112"/>
      <c r="Y13" s="113">
        <v>1.8174935946084769E-2</v>
      </c>
      <c r="Z13" s="113">
        <v>-3.0734597814800479E-2</v>
      </c>
      <c r="AA13" s="113">
        <v>1.7532368541217869E-2</v>
      </c>
      <c r="AB13" s="113">
        <v>7.1434919596320423E-3</v>
      </c>
    </row>
    <row r="14" spans="1:28">
      <c r="M14" s="10">
        <v>1</v>
      </c>
      <c r="N14" s="10" t="s">
        <v>33</v>
      </c>
      <c r="O14" s="113">
        <v>3.8192360608820586E-2</v>
      </c>
      <c r="P14" s="113">
        <v>2.1756229844465791E-2</v>
      </c>
      <c r="Q14" s="113">
        <v>3.9876276651657161E-2</v>
      </c>
      <c r="R14" s="113">
        <v>2.8447162696446426E-2</v>
      </c>
      <c r="S14" s="112"/>
      <c r="T14" s="113">
        <v>-3.5214278695534063E-2</v>
      </c>
      <c r="U14" s="113">
        <v>4.2121127008029058E-2</v>
      </c>
      <c r="V14" s="113">
        <v>2.874526878966388E-2</v>
      </c>
      <c r="W14" s="113">
        <v>4.1223935964945113E-2</v>
      </c>
      <c r="X14" s="112"/>
      <c r="Y14" s="113">
        <v>8.1624960967108251E-4</v>
      </c>
      <c r="Z14" s="113">
        <v>3.1888440565640552E-2</v>
      </c>
      <c r="AA14" s="113">
        <v>3.4295798953086765E-2</v>
      </c>
      <c r="AB14" s="113">
        <v>3.4815830317054042E-2</v>
      </c>
    </row>
    <row r="15" spans="1:28">
      <c r="M15" s="10">
        <v>1</v>
      </c>
      <c r="N15" s="10" t="s">
        <v>55</v>
      </c>
      <c r="O15" s="113">
        <v>7.7514539420380002E-2</v>
      </c>
      <c r="P15" s="113">
        <v>9.9290780141843893E-2</v>
      </c>
      <c r="Q15" s="113">
        <v>8.3705457970095098E-2</v>
      </c>
      <c r="R15" s="113">
        <v>8.691333904730314E-2</v>
      </c>
      <c r="S15" s="112"/>
      <c r="T15" s="113">
        <v>0.30060643140803123</v>
      </c>
      <c r="U15" s="113">
        <v>0.14190512645033704</v>
      </c>
      <c r="V15" s="113">
        <v>0.19256244927633626</v>
      </c>
      <c r="W15" s="113">
        <v>0.16704526586827084</v>
      </c>
      <c r="X15" s="112"/>
      <c r="Y15" s="113">
        <v>0.19983591597164074</v>
      </c>
      <c r="Z15" s="113">
        <v>0.12344320298913369</v>
      </c>
      <c r="AA15" s="113">
        <v>0.14463091626260249</v>
      </c>
      <c r="AB15" s="113">
        <v>0.13200393692417767</v>
      </c>
    </row>
    <row r="16" spans="1:28">
      <c r="M16" s="10">
        <v>1</v>
      </c>
      <c r="N16" s="10" t="s">
        <v>5</v>
      </c>
      <c r="O16" s="113">
        <v>-2.0292229186476329E-2</v>
      </c>
      <c r="P16" s="113">
        <v>4.4227596335036479E-2</v>
      </c>
      <c r="Q16" s="113">
        <v>3.1616320071407689E-2</v>
      </c>
      <c r="R16" s="113">
        <v>3.2563063417423654E-2</v>
      </c>
      <c r="S16" s="112"/>
      <c r="T16" s="113">
        <v>1.9854486214261335E-3</v>
      </c>
      <c r="U16" s="113">
        <v>-1.2569657044368854E-2</v>
      </c>
      <c r="V16" s="113">
        <v>-2.9838389801584708E-2</v>
      </c>
      <c r="W16" s="113">
        <v>-2.4150912791533585E-2</v>
      </c>
      <c r="X16" s="112"/>
      <c r="Y16" s="113">
        <v>-9.2160022202186775E-3</v>
      </c>
      <c r="Z16" s="113">
        <v>1.5431934485438337E-2</v>
      </c>
      <c r="AA16" s="113">
        <v>4.1718807077706366E-4</v>
      </c>
      <c r="AB16" s="113">
        <v>3.8056200884066804E-3</v>
      </c>
    </row>
    <row r="17" spans="1:28">
      <c r="M17" s="10">
        <v>1</v>
      </c>
      <c r="N17" s="10" t="s">
        <v>31</v>
      </c>
      <c r="O17" s="113">
        <v>6.8574037008495958E-2</v>
      </c>
      <c r="P17" s="113">
        <v>4.411619739910333E-2</v>
      </c>
      <c r="Q17" s="113">
        <v>5.541033491248637E-2</v>
      </c>
      <c r="R17" s="113">
        <v>4.4388163727336005E-2</v>
      </c>
      <c r="S17" s="112"/>
      <c r="T17" s="113">
        <v>-1.8956857126625648E-2</v>
      </c>
      <c r="U17" s="113">
        <v>1.5299932557208962E-2</v>
      </c>
      <c r="V17" s="113">
        <v>-2.0660059992985813E-2</v>
      </c>
      <c r="W17" s="113">
        <v>-2.0289329918982135E-3</v>
      </c>
      <c r="X17" s="112"/>
      <c r="Y17" s="113">
        <v>1.5160500373706975E-2</v>
      </c>
      <c r="Z17" s="113">
        <v>2.6729753580545967E-2</v>
      </c>
      <c r="AA17" s="113">
        <v>9.0870133153404531E-3</v>
      </c>
      <c r="AB17" s="113">
        <v>1.6285072977251236E-2</v>
      </c>
    </row>
    <row r="18" spans="1:28">
      <c r="M18" s="10">
        <v>1</v>
      </c>
      <c r="N18" s="10" t="s">
        <v>7</v>
      </c>
      <c r="O18" s="113">
        <v>3.7187776230853675E-3</v>
      </c>
      <c r="P18" s="113">
        <v>4.0667438992795013E-2</v>
      </c>
      <c r="Q18" s="113">
        <v>2.105403189461863E-2</v>
      </c>
      <c r="R18" s="113">
        <v>3.2972642759583559E-2</v>
      </c>
      <c r="S18" s="112"/>
      <c r="T18" s="113">
        <v>-2.3443673927951547E-2</v>
      </c>
      <c r="U18" s="113">
        <v>-6.2519018942620574E-3</v>
      </c>
      <c r="V18" s="113">
        <v>-3.6867654188370014E-2</v>
      </c>
      <c r="W18" s="113">
        <v>-2.4713089390448917E-2</v>
      </c>
      <c r="X18" s="112"/>
      <c r="Y18" s="113">
        <v>-9.9555960033268498E-3</v>
      </c>
      <c r="Z18" s="113">
        <v>1.6937209595390357E-2</v>
      </c>
      <c r="AA18" s="113">
        <v>-8.3296087211806036E-3</v>
      </c>
      <c r="AB18" s="113">
        <v>3.7154464793185404E-3</v>
      </c>
    </row>
    <row r="19" spans="1:28">
      <c r="M19" s="10">
        <v>1</v>
      </c>
      <c r="N19" s="10" t="s">
        <v>43</v>
      </c>
      <c r="O19" s="113">
        <v>-0.17026045290963765</v>
      </c>
      <c r="P19" s="113">
        <v>-1.332426421672539E-2</v>
      </c>
      <c r="Q19" s="113">
        <v>-7.1148958044625177E-2</v>
      </c>
      <c r="R19" s="113">
        <v>-5.3680686694398738E-2</v>
      </c>
      <c r="S19" s="112"/>
      <c r="T19" s="113">
        <v>-0.24993557519727339</v>
      </c>
      <c r="U19" s="113">
        <v>-0.13860577102872929</v>
      </c>
      <c r="V19" s="113">
        <v>-0.1171977860479706</v>
      </c>
      <c r="W19" s="113">
        <v>-0.12758759320645363</v>
      </c>
      <c r="X19" s="112"/>
      <c r="Y19" s="113">
        <v>-0.21110322847383411</v>
      </c>
      <c r="Z19" s="113">
        <v>-7.8090685224574297E-2</v>
      </c>
      <c r="AA19" s="113">
        <v>-9.4466038036201461E-2</v>
      </c>
      <c r="AB19" s="113">
        <v>-9.1385279826396548E-2</v>
      </c>
    </row>
    <row r="20" spans="1:28">
      <c r="M20" s="10">
        <v>1</v>
      </c>
      <c r="N20" s="10" t="s">
        <v>39</v>
      </c>
      <c r="O20" s="113">
        <v>-0.17678306644516872</v>
      </c>
      <c r="P20" s="113">
        <v>-6.9371151012298071E-2</v>
      </c>
      <c r="Q20" s="113">
        <v>-0.11582413041072603</v>
      </c>
      <c r="R20" s="113">
        <v>-9.0766055594446171E-2</v>
      </c>
      <c r="S20" s="112"/>
      <c r="T20" s="113">
        <v>7.7654043882552592E-2</v>
      </c>
      <c r="U20" s="113">
        <v>0.31552435058137096</v>
      </c>
      <c r="V20" s="113">
        <v>0.16789001422448102</v>
      </c>
      <c r="W20" s="113">
        <v>0.20666377315126438</v>
      </c>
      <c r="X20" s="112"/>
      <c r="Y20" s="113">
        <v>-5.8117280422897655E-2</v>
      </c>
      <c r="Z20" s="113">
        <v>0.10646505240646231</v>
      </c>
      <c r="AA20" s="113">
        <v>1.6179201180362757E-2</v>
      </c>
      <c r="AB20" s="113">
        <v>4.7444347941031584E-2</v>
      </c>
    </row>
    <row r="21" spans="1:28">
      <c r="M21" s="10">
        <v>1</v>
      </c>
      <c r="N21" s="10" t="s">
        <v>13</v>
      </c>
      <c r="O21" s="113">
        <v>5.0594893467699631E-2</v>
      </c>
      <c r="P21" s="113">
        <v>1.5135185624268077E-2</v>
      </c>
      <c r="Q21" s="113">
        <v>4.1792672301200318E-2</v>
      </c>
      <c r="R21" s="113">
        <v>4.11969405519792E-2</v>
      </c>
      <c r="S21" s="112"/>
      <c r="T21" s="113">
        <v>1.4461729986977367E-2</v>
      </c>
      <c r="U21" s="113">
        <v>-1.8366986426019083E-2</v>
      </c>
      <c r="V21" s="113">
        <v>-2.4554648360878284E-3</v>
      </c>
      <c r="W21" s="113">
        <v>-5.3185976566461068E-3</v>
      </c>
      <c r="X21" s="112"/>
      <c r="Y21" s="113">
        <v>2.9792654989603928E-2</v>
      </c>
      <c r="Z21" s="113">
        <v>-4.1464710746522693E-3</v>
      </c>
      <c r="AA21" s="113">
        <v>1.6273119507145939E-2</v>
      </c>
      <c r="AB21" s="113">
        <v>1.4356608858697939E-2</v>
      </c>
    </row>
    <row r="22" spans="1:28">
      <c r="M22" s="10">
        <v>1</v>
      </c>
      <c r="N22" s="10" t="s">
        <v>25</v>
      </c>
      <c r="O22" s="113">
        <v>-4.4164814737476243E-2</v>
      </c>
      <c r="P22" s="113">
        <v>4.1847025248370029E-2</v>
      </c>
      <c r="Q22" s="113">
        <v>-2.84923750665389E-3</v>
      </c>
      <c r="R22" s="113">
        <v>8.3850225174881832E-3</v>
      </c>
      <c r="S22" s="112"/>
      <c r="T22" s="113">
        <v>5.0967099457084331E-3</v>
      </c>
      <c r="U22" s="113">
        <v>-6.5584487659395063E-2</v>
      </c>
      <c r="V22" s="113">
        <v>-1.7861411983115749E-2</v>
      </c>
      <c r="W22" s="113">
        <v>-2.8536823626817975E-2</v>
      </c>
      <c r="X22" s="112"/>
      <c r="Y22" s="113">
        <v>-1.4905450472517678E-2</v>
      </c>
      <c r="Z22" s="113">
        <v>-2.40094645335589E-2</v>
      </c>
      <c r="AA22" s="113">
        <v>-1.1883855596799942E-2</v>
      </c>
      <c r="AB22" s="113">
        <v>-1.39331460287061E-2</v>
      </c>
    </row>
    <row r="23" spans="1:28">
      <c r="A23" s="9" t="s">
        <v>135</v>
      </c>
      <c r="M23" s="10">
        <v>1</v>
      </c>
      <c r="N23" s="10" t="s">
        <v>49</v>
      </c>
      <c r="O23" s="113">
        <v>3.1086748673772702E-2</v>
      </c>
      <c r="P23" s="113">
        <v>-0.10315174081552858</v>
      </c>
      <c r="Q23" s="113">
        <v>-2.5221452566850266E-2</v>
      </c>
      <c r="R23" s="113">
        <v>-4.9385676779038823E-2</v>
      </c>
      <c r="S23" s="112"/>
      <c r="T23" s="113">
        <v>1.6133232855469304E-2</v>
      </c>
      <c r="U23" s="113">
        <v>3.1561038616364279E-2</v>
      </c>
      <c r="V23" s="113">
        <v>-2.2081113818742226E-2</v>
      </c>
      <c r="W23" s="113">
        <v>-2.6863915006580807E-4</v>
      </c>
      <c r="X23" s="112"/>
      <c r="Y23" s="113">
        <v>2.3582684146383759E-2</v>
      </c>
      <c r="Z23" s="113">
        <v>-3.8150884116634587E-2</v>
      </c>
      <c r="AA23" s="113">
        <v>-2.3652545771122413E-2</v>
      </c>
      <c r="AB23" s="113">
        <v>-2.5136444933379076E-2</v>
      </c>
    </row>
    <row r="24" spans="1:28">
      <c r="M24" s="10">
        <v>1</v>
      </c>
      <c r="N24" s="10" t="s">
        <v>41</v>
      </c>
      <c r="O24" s="113">
        <v>-0.21330148359146384</v>
      </c>
      <c r="P24" s="113">
        <v>-0.11627764973993493</v>
      </c>
      <c r="Q24" s="113">
        <v>-0.11783345588369787</v>
      </c>
      <c r="R24" s="113">
        <v>-0.11837169903568823</v>
      </c>
      <c r="S24" s="112"/>
      <c r="T24" s="113">
        <v>-0.33995672358317364</v>
      </c>
      <c r="U24" s="113">
        <v>-0.30516542647017664</v>
      </c>
      <c r="V24" s="113">
        <v>-0.32216130947839161</v>
      </c>
      <c r="W24" s="113">
        <v>-0.31377777809621532</v>
      </c>
      <c r="X24" s="112"/>
      <c r="Y24" s="113">
        <v>-0.27940644859772257</v>
      </c>
      <c r="Z24" s="113">
        <v>-0.21639241813154619</v>
      </c>
      <c r="AA24" s="113">
        <v>-0.22671698900999582</v>
      </c>
      <c r="AB24" s="113">
        <v>-0.22218708445990132</v>
      </c>
    </row>
    <row r="25" spans="1:28">
      <c r="K25" s="11"/>
      <c r="M25" s="10">
        <v>1</v>
      </c>
      <c r="N25" s="10" t="s">
        <v>63</v>
      </c>
      <c r="O25" s="113">
        <v>-0.10830186533698805</v>
      </c>
      <c r="P25" s="113">
        <v>-0.10945478680021126</v>
      </c>
      <c r="Q25" s="113">
        <v>-7.3038801653939389E-2</v>
      </c>
      <c r="R25" s="113">
        <v>-6.6559202209745316E-2</v>
      </c>
      <c r="S25" s="114"/>
      <c r="T25" s="113">
        <v>-1.7801592730209426E-2</v>
      </c>
      <c r="U25" s="113">
        <v>8.5820550577067056E-2</v>
      </c>
      <c r="V25" s="113">
        <v>7.6794960751264574E-2</v>
      </c>
      <c r="W25" s="113">
        <v>7.0157073795440228E-2</v>
      </c>
      <c r="X25" s="112"/>
      <c r="Y25" s="113">
        <v>-4.4557514347915328E-2</v>
      </c>
      <c r="Z25" s="113">
        <v>2.6023863310938422E-2</v>
      </c>
      <c r="AA25" s="113">
        <v>3.1670872186761789E-2</v>
      </c>
      <c r="AB25" s="113">
        <v>2.9170461350184418E-2</v>
      </c>
    </row>
    <row r="26" spans="1:28">
      <c r="A26" s="10"/>
      <c r="B26" s="10"/>
      <c r="C26" s="10"/>
      <c r="D26" s="10"/>
      <c r="E26" s="10"/>
      <c r="F26" s="10"/>
      <c r="G26" s="10"/>
      <c r="H26" s="10"/>
      <c r="I26" s="10"/>
      <c r="K26" s="11"/>
      <c r="M26" s="10">
        <v>1</v>
      </c>
      <c r="N26" s="10" t="s">
        <v>47</v>
      </c>
      <c r="O26" s="113">
        <v>-0.24979428003810988</v>
      </c>
      <c r="P26" s="113">
        <v>-0.18856463488955277</v>
      </c>
      <c r="Q26" s="113">
        <v>-0.14644985784861586</v>
      </c>
      <c r="R26" s="113">
        <v>-0.14801652415819522</v>
      </c>
      <c r="S26" s="114"/>
      <c r="T26" s="113">
        <v>-1.4316784850488706E-2</v>
      </c>
      <c r="U26" s="113">
        <v>2.4094492120754429E-2</v>
      </c>
      <c r="V26" s="113">
        <v>-5.6350491920218349E-2</v>
      </c>
      <c r="W26" s="113">
        <v>-4.0437931807783656E-2</v>
      </c>
      <c r="X26" s="114"/>
      <c r="Y26" s="113">
        <v>-0.14007838376071169</v>
      </c>
      <c r="Z26" s="113">
        <v>-8.8415397167326937E-2</v>
      </c>
      <c r="AA26" s="113">
        <v>-0.10253012765743419</v>
      </c>
      <c r="AB26" s="113">
        <v>-9.5825776664499651E-2</v>
      </c>
    </row>
    <row r="27" spans="1:28">
      <c r="A27" s="10"/>
      <c r="B27" s="10"/>
      <c r="C27" s="10"/>
      <c r="D27" s="10"/>
      <c r="E27" s="10"/>
      <c r="F27" s="10"/>
      <c r="G27" s="10"/>
      <c r="H27" s="10"/>
      <c r="I27" s="10"/>
      <c r="K27" s="11"/>
      <c r="M27" s="10">
        <v>1</v>
      </c>
      <c r="N27" s="10" t="s">
        <v>1</v>
      </c>
      <c r="O27" s="113">
        <v>-0.22192404434504776</v>
      </c>
      <c r="P27" s="113">
        <v>-0.33697122950819669</v>
      </c>
      <c r="Q27" s="113">
        <v>-0.19578645897244151</v>
      </c>
      <c r="R27" s="113">
        <v>-0.23464857208767154</v>
      </c>
      <c r="S27" s="114"/>
      <c r="T27" s="113">
        <v>0.16000324811465849</v>
      </c>
      <c r="U27" s="113">
        <v>1.7367394115751278E-2</v>
      </c>
      <c r="V27" s="113">
        <v>5.0133077685988514E-2</v>
      </c>
      <c r="W27" s="113">
        <v>4.7001462011657891E-2</v>
      </c>
      <c r="X27" s="114"/>
      <c r="Y27" s="113">
        <v>-4.996282396968188E-2</v>
      </c>
      <c r="Z27" s="113">
        <v>-0.17869381321031286</v>
      </c>
      <c r="AA27" s="113">
        <v>-8.1016191135003135E-2</v>
      </c>
      <c r="AB27" s="113">
        <v>-0.10483294074406546</v>
      </c>
    </row>
    <row r="28" spans="1:28">
      <c r="A28" s="269" t="s">
        <v>144</v>
      </c>
      <c r="B28" s="10"/>
      <c r="C28" s="10"/>
      <c r="D28" s="10"/>
      <c r="E28" s="10"/>
      <c r="F28" s="10"/>
      <c r="G28" s="10"/>
      <c r="H28" s="10"/>
      <c r="I28" s="10"/>
      <c r="K28" s="11"/>
      <c r="M28" s="10">
        <v>1</v>
      </c>
      <c r="N28" s="10" t="s">
        <v>45</v>
      </c>
      <c r="O28" s="113">
        <v>1.245262393855362E-2</v>
      </c>
      <c r="P28" s="113">
        <v>3.1362363197891874E-2</v>
      </c>
      <c r="Q28" s="113">
        <v>7.1883213823967118E-2</v>
      </c>
      <c r="R28" s="113">
        <v>4.7212232558467182E-2</v>
      </c>
      <c r="S28" s="114"/>
      <c r="T28" s="113">
        <v>0.11292786973186875</v>
      </c>
      <c r="U28" s="113">
        <v>8.2351118678420043E-2</v>
      </c>
      <c r="V28" s="113">
        <v>0.10910247475981194</v>
      </c>
      <c r="W28" s="113">
        <v>8.9207469708398435E-2</v>
      </c>
      <c r="X28" s="114"/>
      <c r="Y28" s="113">
        <v>7.8374431601727412E-2</v>
      </c>
      <c r="Z28" s="113">
        <v>6.5080760930904313E-2</v>
      </c>
      <c r="AA28" s="113">
        <v>9.6554629595855701E-2</v>
      </c>
      <c r="AB28" s="113">
        <v>7.5025195268640488E-2</v>
      </c>
    </row>
    <row r="29" spans="1:28">
      <c r="A29" s="270" t="s">
        <v>147</v>
      </c>
      <c r="B29" s="10"/>
      <c r="C29" s="10"/>
      <c r="D29" s="10"/>
      <c r="E29" s="10"/>
      <c r="F29" s="10"/>
      <c r="G29" s="10"/>
      <c r="H29" s="10"/>
      <c r="I29" s="10"/>
      <c r="K29" s="11"/>
      <c r="M29" s="10">
        <v>1</v>
      </c>
      <c r="N29" s="10" t="s">
        <v>35</v>
      </c>
      <c r="O29" s="113">
        <v>-0.16677247718853105</v>
      </c>
      <c r="P29" s="113">
        <v>-1.6334325697796692E-2</v>
      </c>
      <c r="Q29" s="113">
        <v>-3.4429329992564983E-2</v>
      </c>
      <c r="R29" s="113">
        <v>-3.5082049131998749E-2</v>
      </c>
      <c r="S29" s="114"/>
      <c r="T29" s="113">
        <v>-0.14481218225833059</v>
      </c>
      <c r="U29" s="113">
        <v>-7.3377520195235024E-2</v>
      </c>
      <c r="V29" s="113">
        <v>-8.2524953917076371E-2</v>
      </c>
      <c r="W29" s="113">
        <v>-7.9826041668199288E-2</v>
      </c>
      <c r="X29" s="114"/>
      <c r="Y29" s="113">
        <v>-0.15586373913008733</v>
      </c>
      <c r="Z29" s="113">
        <v>-4.5281860222225578E-2</v>
      </c>
      <c r="AA29" s="113">
        <v>-5.8784299450231892E-2</v>
      </c>
      <c r="AB29" s="113">
        <v>-5.7719590400172494E-2</v>
      </c>
    </row>
    <row r="30" spans="1:28">
      <c r="A30" s="10"/>
      <c r="B30" s="10"/>
      <c r="C30" s="10"/>
      <c r="D30" s="10"/>
      <c r="E30" s="10"/>
      <c r="F30" s="10"/>
      <c r="G30" s="10"/>
      <c r="H30" s="10"/>
      <c r="I30" s="10"/>
      <c r="K30" s="11"/>
      <c r="M30" s="10">
        <v>1</v>
      </c>
      <c r="N30" s="10" t="s">
        <v>29</v>
      </c>
      <c r="O30" s="113">
        <v>-4.9519664741278668E-2</v>
      </c>
      <c r="P30" s="113">
        <v>-1.2932299202742192E-2</v>
      </c>
      <c r="Q30" s="113">
        <v>-3.9672136250483159E-2</v>
      </c>
      <c r="R30" s="113">
        <v>-2.7837648578106333E-2</v>
      </c>
      <c r="S30" s="114"/>
      <c r="T30" s="113">
        <v>9.0560799621822508E-2</v>
      </c>
      <c r="U30" s="113">
        <v>6.7709732052013916E-2</v>
      </c>
      <c r="V30" s="113">
        <v>0.1028631805844491</v>
      </c>
      <c r="W30" s="113">
        <v>8.8202850692560508E-2</v>
      </c>
      <c r="X30" s="114"/>
      <c r="Y30" s="113">
        <v>1.8114234476941604E-2</v>
      </c>
      <c r="Z30" s="113">
        <v>2.6597189912108465E-2</v>
      </c>
      <c r="AA30" s="113">
        <v>2.9130818807143521E-2</v>
      </c>
      <c r="AB30" s="113">
        <v>2.8547442830561653E-2</v>
      </c>
    </row>
    <row r="31" spans="1:28">
      <c r="K31" s="11"/>
      <c r="M31" s="10">
        <v>1</v>
      </c>
      <c r="N31" s="10" t="s">
        <v>61</v>
      </c>
      <c r="O31" s="113">
        <v>-3.8315063980917663E-2</v>
      </c>
      <c r="P31" s="113">
        <v>6.4655172413792261E-3</v>
      </c>
      <c r="Q31" s="113">
        <v>1.6216216216216273E-2</v>
      </c>
      <c r="R31" s="113">
        <v>9.7560975609756184E-3</v>
      </c>
      <c r="S31" s="114"/>
      <c r="T31" s="113">
        <v>8.9690931938663176E-2</v>
      </c>
      <c r="U31" s="113">
        <v>4.6221394838908081E-2</v>
      </c>
      <c r="V31" s="113">
        <v>7.4878490208246218E-2</v>
      </c>
      <c r="W31" s="113">
        <v>6.8079477074018513E-2</v>
      </c>
      <c r="X31" s="114"/>
      <c r="Y31" s="113">
        <v>3.2867330673987727E-2</v>
      </c>
      <c r="Z31" s="113">
        <v>2.899440306851786E-2</v>
      </c>
      <c r="AA31" s="113">
        <v>4.9333874692305102E-2</v>
      </c>
      <c r="AB31" s="113">
        <v>4.2682205836974907E-2</v>
      </c>
    </row>
    <row r="32" spans="1:28">
      <c r="K32" s="11"/>
      <c r="M32" s="10">
        <v>1</v>
      </c>
      <c r="N32" s="10" t="s">
        <v>21</v>
      </c>
      <c r="O32" s="113">
        <v>-2.1557485989712855E-2</v>
      </c>
      <c r="P32" s="113">
        <v>-7.6103699757200771E-2</v>
      </c>
      <c r="Q32" s="113">
        <v>-8.1549254927626436E-4</v>
      </c>
      <c r="R32" s="113">
        <v>-2.0473834799198731E-2</v>
      </c>
      <c r="S32" s="114"/>
      <c r="T32" s="113">
        <v>-9.8518161654973291E-2</v>
      </c>
      <c r="U32" s="113">
        <v>-6.3735972349957537E-3</v>
      </c>
      <c r="V32" s="113">
        <v>-3.5901081087161058E-2</v>
      </c>
      <c r="W32" s="113">
        <v>-2.6737152330619463E-2</v>
      </c>
      <c r="X32" s="114"/>
      <c r="Y32" s="113">
        <v>-6.0825811553083975E-2</v>
      </c>
      <c r="Z32" s="113">
        <v>-4.1872786453620803E-2</v>
      </c>
      <c r="AA32" s="113">
        <v>-1.8515051858817189E-2</v>
      </c>
      <c r="AB32" s="113">
        <v>-2.3610515772522267E-2</v>
      </c>
    </row>
    <row r="33" spans="11:28">
      <c r="K33" s="11"/>
      <c r="M33" s="10">
        <v>1</v>
      </c>
      <c r="N33" s="10" t="s">
        <v>70</v>
      </c>
      <c r="O33" s="113">
        <v>-0.20101220026227051</v>
      </c>
      <c r="P33" s="113">
        <v>-0.2898070776154098</v>
      </c>
      <c r="Q33" s="113">
        <v>-0.24214364723071458</v>
      </c>
      <c r="R33" s="113">
        <v>-0.24266672570337611</v>
      </c>
      <c r="S33" s="114"/>
      <c r="T33" s="113">
        <v>0.18852519675058388</v>
      </c>
      <c r="U33" s="113">
        <v>0.16708971813426388</v>
      </c>
      <c r="V33" s="113">
        <v>0.16003112474371584</v>
      </c>
      <c r="W33" s="113">
        <v>0.14496309182139777</v>
      </c>
      <c r="X33" s="114"/>
      <c r="Y33" s="113">
        <v>-2.5516992511105396E-2</v>
      </c>
      <c r="Z33" s="113">
        <v>-8.9583140749919687E-2</v>
      </c>
      <c r="AA33" s="113">
        <v>-6.2376964181700356E-2</v>
      </c>
      <c r="AB33" s="113">
        <v>-6.8807942861471072E-2</v>
      </c>
    </row>
    <row r="34" spans="11:28">
      <c r="K34" s="11"/>
      <c r="M34" s="10">
        <v>1</v>
      </c>
      <c r="N34" s="10" t="s">
        <v>65</v>
      </c>
      <c r="O34" s="113">
        <v>-0.25781646835151606</v>
      </c>
      <c r="P34" s="113">
        <v>-0.18292016519213194</v>
      </c>
      <c r="Q34" s="113">
        <v>-0.12023097789687587</v>
      </c>
      <c r="R34" s="113">
        <v>-0.1549130261250552</v>
      </c>
      <c r="S34" s="114"/>
      <c r="T34" s="113">
        <v>0.17161899084216836</v>
      </c>
      <c r="U34" s="113">
        <v>7.1719671877516378E-2</v>
      </c>
      <c r="V34" s="113">
        <v>-3.6040126699380615E-2</v>
      </c>
      <c r="W34" s="113">
        <v>3.7306477937160132E-3</v>
      </c>
      <c r="X34" s="114"/>
      <c r="Y34" s="113">
        <v>6.2240799738932928E-3</v>
      </c>
      <c r="Z34" s="113">
        <v>-2.0940770615375803E-2</v>
      </c>
      <c r="AA34" s="113">
        <v>-6.4962865006552573E-2</v>
      </c>
      <c r="AB34" s="113">
        <v>-5.2210428440815027E-2</v>
      </c>
    </row>
    <row r="35" spans="11:28">
      <c r="K35" s="11"/>
      <c r="M35" s="10">
        <v>1</v>
      </c>
      <c r="N35" s="10" t="s">
        <v>27</v>
      </c>
      <c r="O35" s="113">
        <v>-1.1235883545408054E-2</v>
      </c>
      <c r="P35" s="113">
        <v>-7.7531639791506346E-2</v>
      </c>
      <c r="Q35" s="113">
        <v>-4.5248868778280382E-3</v>
      </c>
      <c r="R35" s="113">
        <v>-2.3346303501945553E-2</v>
      </c>
      <c r="S35" s="114"/>
      <c r="T35" s="113">
        <v>-4.3397053314491174E-2</v>
      </c>
      <c r="U35" s="113">
        <v>-2.0979207273667533E-2</v>
      </c>
      <c r="V35" s="113">
        <v>6.988350369625973E-3</v>
      </c>
      <c r="W35" s="113">
        <v>-6.6638863244967705E-3</v>
      </c>
      <c r="X35" s="114"/>
      <c r="Y35" s="113">
        <v>-2.9743812159276239E-2</v>
      </c>
      <c r="Z35" s="113">
        <v>-4.5628541444869497E-2</v>
      </c>
      <c r="AA35" s="113">
        <v>2.0378900500532815E-3</v>
      </c>
      <c r="AB35" s="113">
        <v>-1.384810531833558E-2</v>
      </c>
    </row>
    <row r="36" spans="11:28">
      <c r="K36" s="11"/>
      <c r="M36" s="10">
        <v>1</v>
      </c>
      <c r="N36" s="10" t="s">
        <v>9</v>
      </c>
      <c r="O36" s="113">
        <v>-2.7567117481410497E-2</v>
      </c>
      <c r="P36" s="113">
        <v>-1.9480082192067094E-2</v>
      </c>
      <c r="Q36" s="113">
        <v>-4.9779288786931941E-3</v>
      </c>
      <c r="R36" s="113">
        <v>-8.3936944429093829E-3</v>
      </c>
      <c r="S36" s="114"/>
      <c r="T36" s="113">
        <v>7.6407528452882234E-2</v>
      </c>
      <c r="U36" s="113">
        <v>9.2965717515434365E-2</v>
      </c>
      <c r="V36" s="113">
        <v>8.6766346376239145E-2</v>
      </c>
      <c r="W36" s="113">
        <v>8.9857228661359478E-2</v>
      </c>
      <c r="X36" s="114"/>
      <c r="Y36" s="113">
        <v>3.3546189924284597E-2</v>
      </c>
      <c r="Z36" s="113">
        <v>4.6517492574096098E-2</v>
      </c>
      <c r="AA36" s="113">
        <v>4.9094945037195137E-2</v>
      </c>
      <c r="AB36" s="113">
        <v>4.943967085232881E-2</v>
      </c>
    </row>
    <row r="37" spans="11:28">
      <c r="K37" s="11"/>
      <c r="M37" s="10">
        <v>1</v>
      </c>
      <c r="N37" s="10" t="s">
        <v>57</v>
      </c>
      <c r="O37" s="113">
        <v>-0.18503175733089272</v>
      </c>
      <c r="P37" s="113">
        <v>-0.17648215416209601</v>
      </c>
      <c r="Q37" s="113">
        <v>-3.0395586206666048E-2</v>
      </c>
      <c r="R37" s="113">
        <v>-7.923774584197163E-2</v>
      </c>
      <c r="S37" s="114"/>
      <c r="T37" s="113">
        <v>8.6736729650414457E-2</v>
      </c>
      <c r="U37" s="113">
        <v>7.49412455365015E-2</v>
      </c>
      <c r="V37" s="113">
        <v>3.6188395450846844E-3</v>
      </c>
      <c r="W37" s="113">
        <v>4.7679388277252377E-2</v>
      </c>
      <c r="X37" s="114"/>
      <c r="Y37" s="113">
        <v>1.1296328749219597E-2</v>
      </c>
      <c r="Z37" s="113">
        <v>5.6730198347334504E-3</v>
      </c>
      <c r="AA37" s="113">
        <v>-4.9950305356702973E-3</v>
      </c>
      <c r="AB37" s="113">
        <v>1.4397515222676294E-2</v>
      </c>
    </row>
    <row r="38" spans="11:28">
      <c r="K38" s="11"/>
      <c r="M38" s="10">
        <v>1</v>
      </c>
      <c r="N38" s="10" t="s">
        <v>19</v>
      </c>
      <c r="O38" s="113">
        <v>0.10550524662900052</v>
      </c>
      <c r="P38" s="113">
        <v>6.901211063601842E-2</v>
      </c>
      <c r="Q38" s="113">
        <v>0.15645599767870744</v>
      </c>
      <c r="R38" s="113">
        <v>0.11729238172455925</v>
      </c>
      <c r="S38" s="114"/>
      <c r="T38" s="113">
        <v>3.5090541081079563E-2</v>
      </c>
      <c r="U38" s="113">
        <v>-8.7701902593675385E-3</v>
      </c>
      <c r="V38" s="113">
        <v>1.3877282622286158E-2</v>
      </c>
      <c r="W38" s="113">
        <v>1.3164387780898679E-2</v>
      </c>
      <c r="X38" s="114"/>
      <c r="Y38" s="113">
        <v>6.9718665772073196E-2</v>
      </c>
      <c r="Z38" s="113">
        <v>2.9386550833151448E-2</v>
      </c>
      <c r="AA38" s="113">
        <v>8.282245285122003E-2</v>
      </c>
      <c r="AB38" s="113">
        <v>6.3955286608523565E-2</v>
      </c>
    </row>
    <row r="39" spans="11:28">
      <c r="K39" s="11"/>
      <c r="M39" s="10">
        <v>1</v>
      </c>
      <c r="N39" s="10" t="s">
        <v>51</v>
      </c>
      <c r="O39" s="113">
        <v>6.4030200962441608E-2</v>
      </c>
      <c r="P39" s="113">
        <v>-6.5930798315489092E-2</v>
      </c>
      <c r="Q39" s="113">
        <v>-1.2311549565341084E-2</v>
      </c>
      <c r="R39" s="113">
        <v>-2.2713413623739909E-2</v>
      </c>
      <c r="S39" s="114"/>
      <c r="T39" s="113">
        <v>-0.26341447986958277</v>
      </c>
      <c r="U39" s="113">
        <v>-0.1333356890838413</v>
      </c>
      <c r="V39" s="113">
        <v>-7.0919043953086902E-2</v>
      </c>
      <c r="W39" s="113">
        <v>-0.11084594137704762</v>
      </c>
      <c r="X39" s="114"/>
      <c r="Y39" s="113">
        <v>-0.11470386931242471</v>
      </c>
      <c r="Z39" s="113">
        <v>-0.10026423821995767</v>
      </c>
      <c r="AA39" s="113">
        <v>-4.2063399902515952E-2</v>
      </c>
      <c r="AB39" s="113">
        <v>-6.7820653138988329E-2</v>
      </c>
    </row>
    <row r="40" spans="11:28">
      <c r="K40" s="11"/>
      <c r="M40" s="10">
        <v>1</v>
      </c>
      <c r="N40" s="10" t="s">
        <v>3</v>
      </c>
      <c r="O40" s="113">
        <v>-8.5298859735271071E-3</v>
      </c>
      <c r="P40" s="113">
        <v>0.15869111617131226</v>
      </c>
      <c r="Q40" s="113">
        <v>9.1854894364574502E-2</v>
      </c>
      <c r="R40" s="113">
        <v>0.11306671798627033</v>
      </c>
      <c r="S40" s="114"/>
      <c r="T40" s="113">
        <v>-7.3858552660332366E-2</v>
      </c>
      <c r="U40" s="113">
        <v>2.744008970842593E-3</v>
      </c>
      <c r="V40" s="113">
        <v>-2.7749568858131402E-2</v>
      </c>
      <c r="W40" s="113">
        <v>-1.9405303290265019E-2</v>
      </c>
      <c r="X40" s="114"/>
      <c r="Y40" s="113">
        <v>-4.1750780642894059E-2</v>
      </c>
      <c r="Z40" s="113">
        <v>7.7901004261765161E-2</v>
      </c>
      <c r="AA40" s="113">
        <v>3.0318587520538065E-2</v>
      </c>
      <c r="AB40" s="113">
        <v>4.4733133743467768E-2</v>
      </c>
    </row>
    <row r="41" spans="11:28">
      <c r="K41" s="11"/>
      <c r="M41" s="10">
        <v>1</v>
      </c>
      <c r="N41" s="10" t="s">
        <v>11</v>
      </c>
      <c r="O41" s="113">
        <v>-3.1174769268933589E-2</v>
      </c>
      <c r="P41" s="113">
        <v>-7.2892628136922433E-5</v>
      </c>
      <c r="Q41" s="113">
        <v>-3.363917678039452E-3</v>
      </c>
      <c r="R41" s="113">
        <v>-5.7737209357016095E-3</v>
      </c>
      <c r="S41" s="114"/>
      <c r="T41" s="113">
        <v>-0.10530325183381206</v>
      </c>
      <c r="U41" s="113">
        <v>-4.8863081654892282E-2</v>
      </c>
      <c r="V41" s="113">
        <v>-7.9823841028962672E-2</v>
      </c>
      <c r="W41" s="113">
        <v>-7.2924818645916489E-2</v>
      </c>
      <c r="X41" s="114"/>
      <c r="Y41" s="113">
        <v>-6.8976486077584664E-2</v>
      </c>
      <c r="Z41" s="113">
        <v>-2.4773058475407228E-2</v>
      </c>
      <c r="AA41" s="113">
        <v>-4.2356662361730746E-2</v>
      </c>
      <c r="AB41" s="113">
        <v>-3.9936195885643233E-2</v>
      </c>
    </row>
    <row r="42" spans="11:28">
      <c r="K42" s="11"/>
      <c r="M42" s="10">
        <v>1</v>
      </c>
      <c r="N42" s="10" t="s">
        <v>17</v>
      </c>
      <c r="O42" s="113">
        <v>7.614020636066865E-3</v>
      </c>
      <c r="P42" s="113">
        <v>0.10860594700647219</v>
      </c>
      <c r="Q42" s="113">
        <v>5.1271473928693245E-2</v>
      </c>
      <c r="R42" s="113">
        <v>6.4165081650920719E-2</v>
      </c>
      <c r="S42" s="114"/>
      <c r="T42" s="113">
        <v>5.9448058142248517E-2</v>
      </c>
      <c r="U42" s="113">
        <v>0.12490490790151565</v>
      </c>
      <c r="V42" s="113">
        <v>4.5772172834401381E-2</v>
      </c>
      <c r="W42" s="113">
        <v>6.9809103221057045E-2</v>
      </c>
      <c r="X42" s="112"/>
      <c r="Y42" s="113">
        <v>3.8401919726587908E-2</v>
      </c>
      <c r="Z42" s="113">
        <v>0.118356763418491</v>
      </c>
      <c r="AA42" s="113">
        <v>4.7968432734358135E-2</v>
      </c>
      <c r="AB42" s="113">
        <v>6.7547911345976708E-2</v>
      </c>
    </row>
    <row r="43" spans="11:28">
      <c r="K43" s="11"/>
      <c r="M43" s="10">
        <v>1</v>
      </c>
      <c r="N43" s="10" t="s">
        <v>67</v>
      </c>
      <c r="O43" s="113">
        <v>-7.1869830151114478E-2</v>
      </c>
      <c r="P43" s="113">
        <v>2.9556230090913793E-2</v>
      </c>
      <c r="Q43" s="113">
        <v>1.8426243944458243E-4</v>
      </c>
      <c r="R43" s="113">
        <v>5.5683467088465388E-3</v>
      </c>
      <c r="S43" s="114"/>
      <c r="T43" s="113">
        <v>0.24528448741118725</v>
      </c>
      <c r="U43" s="113">
        <v>5.9257416250973804E-2</v>
      </c>
      <c r="V43" s="113">
        <v>0.13385613103277971</v>
      </c>
      <c r="W43" s="113">
        <v>0.11360726085940787</v>
      </c>
      <c r="X43" s="112"/>
      <c r="Y43" s="113">
        <v>7.5074928928736462E-2</v>
      </c>
      <c r="Z43" s="113">
        <v>4.4301236316032888E-2</v>
      </c>
      <c r="AA43" s="113">
        <v>6.492490727255662E-2</v>
      </c>
      <c r="AB43" s="113">
        <v>5.8209909321095932E-2</v>
      </c>
    </row>
    <row r="44" spans="11:28">
      <c r="K44" s="11"/>
      <c r="M44" s="10">
        <v>1</v>
      </c>
      <c r="N44" s="10" t="s">
        <v>53</v>
      </c>
      <c r="O44" s="113">
        <v>-9.8416984638771798E-2</v>
      </c>
      <c r="P44" s="113">
        <v>-3.1187332267918477E-2</v>
      </c>
      <c r="Q44" s="113">
        <v>-3.1249248343653946E-2</v>
      </c>
      <c r="R44" s="113">
        <v>-2.3975153916442671E-2</v>
      </c>
      <c r="S44" s="114"/>
      <c r="T44" s="113">
        <v>3.5322134750230827E-3</v>
      </c>
      <c r="U44" s="113">
        <v>8.2978334714044477E-2</v>
      </c>
      <c r="V44" s="113">
        <v>3.5960511587900257E-3</v>
      </c>
      <c r="W44" s="113">
        <v>2.7511223665493967E-2</v>
      </c>
      <c r="X44" s="112"/>
      <c r="Y44" s="113">
        <v>-3.1671340461971176E-2</v>
      </c>
      <c r="Z44" s="113">
        <v>4.350159034232437E-2</v>
      </c>
      <c r="AA44" s="113">
        <v>-8.156130386199778E-3</v>
      </c>
      <c r="AB44" s="113">
        <v>1.0054188899083494E-2</v>
      </c>
    </row>
    <row r="45" spans="11:28">
      <c r="K45" s="11"/>
      <c r="O45" s="114"/>
      <c r="P45" s="114"/>
      <c r="Q45" s="114"/>
      <c r="R45" s="114"/>
      <c r="S45" s="114"/>
      <c r="T45" s="112"/>
      <c r="U45" s="112"/>
      <c r="V45" s="112"/>
      <c r="W45" s="112"/>
      <c r="X45" s="112"/>
      <c r="Y45" s="112"/>
      <c r="Z45" s="112"/>
      <c r="AA45" s="112"/>
    </row>
    <row r="46" spans="11:28">
      <c r="K46" s="11"/>
      <c r="M46" s="10">
        <f>SUM(M11:M44)</f>
        <v>34</v>
      </c>
      <c r="N46" s="10" t="s">
        <v>68</v>
      </c>
      <c r="O46" s="115">
        <f>SUMPRODUCT(O11:O44,$M11:$M44)/SUM($M11:$M44)</f>
        <v>-5.2986165284175823E-2</v>
      </c>
      <c r="P46" s="115">
        <f>SUMPRODUCT(P11:P44,$M11:$M44)/SUM($M11:$M44)</f>
        <v>-3.5591500017906355E-2</v>
      </c>
      <c r="Q46" s="115">
        <f>SUMPRODUCT(Q11:Q44,$M11:$M44)/SUM($M11:$M44)</f>
        <v>-1.6057869189332729E-2</v>
      </c>
      <c r="R46" s="115">
        <f>SUMPRODUCT(R11:R44,$M11:$M44)/SUM($M11:$M44)</f>
        <v>-2.1108924378533372E-2</v>
      </c>
      <c r="S46" s="114"/>
      <c r="T46" s="115">
        <f>SUMPRODUCT(T11:T44,$M11:$M44)/SUM($M11:$M44)</f>
        <v>1.1220633468552798E-2</v>
      </c>
      <c r="U46" s="115">
        <f>SUMPRODUCT(U11:U44,$M11:$M44)/SUM($M11:$M44)</f>
        <v>2.2679236134886802E-2</v>
      </c>
      <c r="V46" s="115">
        <f>SUMPRODUCT(V11:V44,$M11:$M44)/SUM($M11:$M44)</f>
        <v>9.7386484844233477E-3</v>
      </c>
      <c r="W46" s="115">
        <f>SUMPRODUCT(W11:W44,$M11:$M44)/SUM($M11:$M44)</f>
        <v>1.3171836613650087E-2</v>
      </c>
      <c r="X46" s="112"/>
      <c r="Y46" s="115">
        <f>SUMPRODUCT(Y11:Y44,$M11:$M44)/SUM($M11:$M44)</f>
        <v>-1.8149813012882102E-2</v>
      </c>
      <c r="Z46" s="115">
        <f>SUMPRODUCT(Z11:Z44,$M11:$M44)/SUM($M11:$M44)</f>
        <v>-3.9169051767028746E-3</v>
      </c>
      <c r="AA46" s="115">
        <f>SUMPRODUCT(AA11:AA44,$M11:$M44)/SUM($M11:$M44)</f>
        <v>-2.6298023623088835E-3</v>
      </c>
      <c r="AB46" s="115">
        <f>SUMPRODUCT(AB11:AB44,$M11:$M44)/SUM($M11:$M44)</f>
        <v>-2.4833768136779955E-3</v>
      </c>
    </row>
    <row r="47" spans="11:28" s="87" customFormat="1" ht="14.25">
      <c r="O47" s="116"/>
      <c r="P47" s="116"/>
      <c r="Q47" s="116"/>
      <c r="R47" s="116"/>
      <c r="S47" s="116"/>
      <c r="T47" s="116"/>
      <c r="U47" s="116"/>
      <c r="V47" s="116"/>
      <c r="W47" s="116"/>
      <c r="X47" s="116"/>
      <c r="Y47" s="116"/>
      <c r="Z47" s="116"/>
      <c r="AA47" s="116"/>
    </row>
    <row r="48" spans="11:28" s="10" customFormat="1"/>
    <row r="49" spans="1:11">
      <c r="K49" s="11"/>
    </row>
    <row r="50" spans="1:11">
      <c r="A50" s="285" t="s">
        <v>267</v>
      </c>
      <c r="K50" s="11"/>
    </row>
    <row r="51" spans="1:11">
      <c r="A51" s="285" t="s">
        <v>268</v>
      </c>
    </row>
  </sheetData>
  <mergeCells count="1">
    <mergeCell ref="O7:AA7"/>
  </mergeCells>
  <hyperlinks>
    <hyperlink ref="M1" location="ReadMe!A14" display="Back to ReadMe"/>
    <hyperlink ref="A50" r:id="rId1"/>
    <hyperlink ref="A51" r:id="rId2"/>
  </hyperlinks>
  <pageMargins left="0.70866141732283472" right="0.70866141732283472" top="0.74803149606299213" bottom="0.74803149606299213" header="0.31496062992125984" footer="0.31496062992125984"/>
  <pageSetup paperSize="9" scale="52" orientation="landscape" r:id="rId3"/>
  <headerFooter>
    <oddFooter>&amp;ROECD (2016), Inequality Update (November 2016), Figures and Data - &amp;A</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52"/>
  <sheetViews>
    <sheetView zoomScale="70" zoomScaleNormal="70" workbookViewId="0">
      <selection sqref="A1:W1"/>
    </sheetView>
  </sheetViews>
  <sheetFormatPr defaultRowHeight="12.75"/>
  <cols>
    <col min="1" max="23" width="9.140625" style="9"/>
    <col min="24" max="24" width="16" style="9" bestFit="1" customWidth="1"/>
    <col min="25" max="25" width="15.140625" style="9" bestFit="1" customWidth="1"/>
    <col min="26" max="26" width="5.42578125" style="9" bestFit="1" customWidth="1"/>
    <col min="27" max="27" width="19.28515625" style="9" customWidth="1"/>
    <col min="28" max="28" width="10.5703125" style="9" customWidth="1"/>
    <col min="29" max="16384" width="9.140625" style="9"/>
  </cols>
  <sheetData>
    <row r="1" spans="1:45">
      <c r="A1" s="291" t="s">
        <v>228</v>
      </c>
      <c r="B1" s="291"/>
      <c r="C1" s="291"/>
      <c r="D1" s="291"/>
      <c r="E1" s="291"/>
      <c r="F1" s="291"/>
      <c r="G1" s="291"/>
      <c r="H1" s="291"/>
      <c r="I1" s="291"/>
      <c r="J1" s="291"/>
      <c r="K1" s="291"/>
      <c r="L1" s="291"/>
      <c r="M1" s="291"/>
      <c r="N1" s="291"/>
      <c r="O1" s="291"/>
      <c r="P1" s="291"/>
      <c r="Q1" s="291"/>
      <c r="R1" s="291"/>
      <c r="S1" s="291"/>
      <c r="T1" s="291"/>
      <c r="U1" s="291"/>
      <c r="V1" s="291"/>
      <c r="W1" s="291"/>
      <c r="X1" s="95" t="s">
        <v>264</v>
      </c>
      <c r="AE1" s="9" t="s">
        <v>224</v>
      </c>
      <c r="AI1" s="9" t="s">
        <v>226</v>
      </c>
    </row>
    <row r="2" spans="1:45">
      <c r="AB2" s="9" t="s">
        <v>227</v>
      </c>
      <c r="AE2" s="299" t="s">
        <v>225</v>
      </c>
      <c r="AF2" s="300"/>
      <c r="AG2" s="301"/>
      <c r="AI2" s="299" t="s">
        <v>221</v>
      </c>
      <c r="AJ2" s="300"/>
      <c r="AK2" s="300"/>
      <c r="AL2" s="300"/>
      <c r="AM2" s="300"/>
      <c r="AN2" s="300"/>
      <c r="AO2" s="300"/>
      <c r="AP2" s="300"/>
      <c r="AQ2" s="300"/>
      <c r="AR2" s="300"/>
      <c r="AS2" s="301"/>
    </row>
    <row r="3" spans="1:45" ht="27" customHeight="1">
      <c r="A3" s="298" t="s">
        <v>229</v>
      </c>
      <c r="B3" s="298"/>
      <c r="C3" s="298"/>
      <c r="D3" s="298"/>
      <c r="E3" s="298"/>
      <c r="F3" s="298"/>
      <c r="G3" s="297" t="s">
        <v>260</v>
      </c>
      <c r="H3" s="297"/>
      <c r="I3" s="297"/>
      <c r="J3" s="297"/>
      <c r="K3" s="297"/>
      <c r="L3" s="297"/>
      <c r="M3" s="297"/>
      <c r="N3" s="297"/>
      <c r="O3" s="297"/>
      <c r="P3" s="297"/>
      <c r="Q3" s="297"/>
      <c r="R3" s="297"/>
      <c r="S3" s="297"/>
      <c r="T3" s="297"/>
      <c r="U3" s="297"/>
      <c r="V3" s="297"/>
      <c r="W3" s="297"/>
      <c r="AE3" s="9">
        <v>2010</v>
      </c>
      <c r="AF3" s="9">
        <v>2014</v>
      </c>
      <c r="AI3" s="9">
        <v>2007</v>
      </c>
      <c r="AJ3" s="9">
        <v>2010</v>
      </c>
      <c r="AM3" s="9">
        <v>2010</v>
      </c>
      <c r="AN3" s="9">
        <v>2014</v>
      </c>
      <c r="AQ3" s="9">
        <v>2007</v>
      </c>
      <c r="AR3" s="9">
        <v>2014</v>
      </c>
    </row>
    <row r="4" spans="1:45">
      <c r="AA4" s="9" t="s">
        <v>75</v>
      </c>
      <c r="AB4" s="9" t="s">
        <v>219</v>
      </c>
      <c r="AC4" s="9" t="s">
        <v>220</v>
      </c>
      <c r="AE4" s="9" t="s">
        <v>71</v>
      </c>
      <c r="AF4" s="9" t="s">
        <v>234</v>
      </c>
      <c r="AG4" s="9" t="s">
        <v>72</v>
      </c>
      <c r="AI4" s="9" t="s">
        <v>71</v>
      </c>
      <c r="AJ4" s="9" t="s">
        <v>77</v>
      </c>
      <c r="AK4" s="9" t="s">
        <v>72</v>
      </c>
      <c r="AM4" s="9" t="s">
        <v>71</v>
      </c>
      <c r="AN4" s="9" t="s">
        <v>77</v>
      </c>
      <c r="AO4" s="9" t="s">
        <v>72</v>
      </c>
      <c r="AQ4" s="9" t="s">
        <v>71</v>
      </c>
      <c r="AR4" s="9" t="s">
        <v>77</v>
      </c>
      <c r="AS4" s="9" t="s">
        <v>72</v>
      </c>
    </row>
    <row r="5" spans="1:45">
      <c r="AE5" s="9" t="s">
        <v>139</v>
      </c>
      <c r="AF5" s="9" t="s">
        <v>233</v>
      </c>
      <c r="AG5" s="9" t="s">
        <v>140</v>
      </c>
      <c r="AI5" s="9" t="s">
        <v>139</v>
      </c>
      <c r="AJ5" s="9" t="s">
        <v>232</v>
      </c>
      <c r="AK5" s="9" t="s">
        <v>140</v>
      </c>
      <c r="AM5" s="9" t="s">
        <v>139</v>
      </c>
      <c r="AN5" s="9" t="s">
        <v>232</v>
      </c>
      <c r="AO5" s="9" t="s">
        <v>140</v>
      </c>
      <c r="AQ5" s="9" t="s">
        <v>139</v>
      </c>
      <c r="AR5" s="9" t="s">
        <v>232</v>
      </c>
      <c r="AS5" s="9" t="s">
        <v>140</v>
      </c>
    </row>
    <row r="6" spans="1:45">
      <c r="Y6" s="9" t="s">
        <v>40</v>
      </c>
      <c r="Z6" s="9" t="s">
        <v>41</v>
      </c>
      <c r="AA6" s="9" t="s">
        <v>186</v>
      </c>
      <c r="AB6" s="9">
        <v>2007</v>
      </c>
      <c r="AC6" s="9">
        <v>2010</v>
      </c>
      <c r="AE6" s="120">
        <v>-8.6972242259115262E-2</v>
      </c>
      <c r="AF6" s="120">
        <v>-0.11888896285594386</v>
      </c>
      <c r="AG6" s="120">
        <v>-9.5456753955418749E-2</v>
      </c>
      <c r="AI6" s="120">
        <v>-0.49831969649459418</v>
      </c>
      <c r="AJ6" s="120">
        <v>-0.19535046242440557</v>
      </c>
      <c r="AK6" s="120">
        <v>-0.18628065274570615</v>
      </c>
      <c r="AM6" s="120">
        <v>-0.30507821843744964</v>
      </c>
      <c r="AN6" s="120">
        <v>-0.39727033681978408</v>
      </c>
      <c r="AO6" s="120">
        <v>-0.3305512408375918</v>
      </c>
      <c r="AQ6" s="120">
        <v>-0.67476883155134315</v>
      </c>
      <c r="AR6" s="120">
        <v>-0.50171042017974499</v>
      </c>
      <c r="AS6" s="120">
        <v>-0.44657799637124851</v>
      </c>
    </row>
    <row r="7" spans="1:45">
      <c r="Y7" s="9" t="s">
        <v>42</v>
      </c>
      <c r="Z7" s="9" t="s">
        <v>43</v>
      </c>
      <c r="AA7" s="9" t="s">
        <v>182</v>
      </c>
      <c r="AB7" s="9">
        <v>2007</v>
      </c>
      <c r="AC7" s="9">
        <v>2010</v>
      </c>
      <c r="AE7" s="120">
        <v>-0.1351356073536859</v>
      </c>
      <c r="AF7" s="120">
        <v>-6.043414734270991E-2</v>
      </c>
      <c r="AG7" s="120">
        <v>-6.1004915357221745E-2</v>
      </c>
      <c r="AI7" s="120">
        <v>-0.42723695144601348</v>
      </c>
      <c r="AJ7" s="120">
        <v>-0.10914673781648621</v>
      </c>
      <c r="AK7" s="120">
        <v>2.4412672394524826E-3</v>
      </c>
      <c r="AM7" s="120">
        <v>-0.44051033507763215</v>
      </c>
      <c r="AN7" s="120">
        <v>-0.2206924243873094</v>
      </c>
      <c r="AO7" s="120">
        <v>-0.22258435643634267</v>
      </c>
      <c r="AQ7" s="120">
        <v>-0.68598127162894784</v>
      </c>
      <c r="AR7" s="120">
        <v>-0.2974361124671635</v>
      </c>
      <c r="AS7" s="120">
        <v>-0.19544258387618163</v>
      </c>
    </row>
    <row r="8" spans="1:45">
      <c r="Y8" s="9" t="s">
        <v>50</v>
      </c>
      <c r="Z8" s="9" t="s">
        <v>51</v>
      </c>
      <c r="AA8" s="9" t="s">
        <v>50</v>
      </c>
      <c r="AB8" s="9">
        <v>2007</v>
      </c>
      <c r="AC8" s="9">
        <v>2010</v>
      </c>
      <c r="AE8" s="120">
        <v>-0.19061776567382893</v>
      </c>
      <c r="AF8" s="120">
        <v>-4.5409040354235986E-2</v>
      </c>
      <c r="AG8" s="120">
        <v>-3.5517053746423222E-2</v>
      </c>
      <c r="AI8" s="120">
        <v>-7.7848055927535187E-2</v>
      </c>
      <c r="AJ8" s="120">
        <v>-3.7156904591130968E-2</v>
      </c>
      <c r="AK8" s="120">
        <v>-7.1027744811281157E-2</v>
      </c>
      <c r="AM8" s="120">
        <v>-0.57084451245149181</v>
      </c>
      <c r="AN8" s="120">
        <v>-0.16963455428009389</v>
      </c>
      <c r="AO8" s="120">
        <v>-0.13467707058833178</v>
      </c>
      <c r="AQ8" s="120">
        <v>-0.56601564836271945</v>
      </c>
      <c r="AR8" s="120">
        <v>-0.18684116743135859</v>
      </c>
      <c r="AS8" s="120">
        <v>-0.19146131693755308</v>
      </c>
    </row>
    <row r="9" spans="1:45">
      <c r="Y9" s="9" t="s">
        <v>10</v>
      </c>
      <c r="Z9" s="9" t="s">
        <v>11</v>
      </c>
      <c r="AA9" s="9" t="s">
        <v>190</v>
      </c>
      <c r="AB9" s="9">
        <v>2007</v>
      </c>
      <c r="AC9" s="9">
        <v>2010</v>
      </c>
      <c r="AE9" s="120">
        <v>-6.6317622830714074E-2</v>
      </c>
      <c r="AF9" s="120">
        <v>-3.5080016905335798E-2</v>
      </c>
      <c r="AG9" s="120">
        <v>-2.584193906490706E-2</v>
      </c>
      <c r="AI9" s="120">
        <v>-0.14835889373485034</v>
      </c>
      <c r="AJ9" s="120">
        <v>-1.7838838897367593E-2</v>
      </c>
      <c r="AK9" s="120">
        <v>-1.3132120009410664E-2</v>
      </c>
      <c r="AM9" s="120">
        <v>-0.24002965290211686</v>
      </c>
      <c r="AN9" s="120">
        <v>-0.13310758664953448</v>
      </c>
      <c r="AO9" s="120">
        <v>-9.942950499589176E-2</v>
      </c>
      <c r="AQ9" s="120">
        <v>-0.34787659998140708</v>
      </c>
      <c r="AR9" s="120">
        <v>-0.13582950512067404</v>
      </c>
      <c r="AS9" s="120">
        <v>-0.10152668480419624</v>
      </c>
    </row>
    <row r="10" spans="1:45">
      <c r="Y10" s="9" t="s">
        <v>34</v>
      </c>
      <c r="Z10" s="9" t="s">
        <v>35</v>
      </c>
      <c r="AA10" s="9" t="s">
        <v>184</v>
      </c>
      <c r="AB10" s="9">
        <v>2007</v>
      </c>
      <c r="AC10" s="9">
        <v>2010</v>
      </c>
      <c r="AE10" s="120">
        <v>-3.8289588560678989E-2</v>
      </c>
      <c r="AF10" s="120">
        <v>-2.902364381468614E-2</v>
      </c>
      <c r="AG10" s="120">
        <v>-2.5532869286766791E-2</v>
      </c>
      <c r="AI10" s="120">
        <v>-0.22882106863888785</v>
      </c>
      <c r="AJ10" s="120">
        <v>-4.2185002461708643E-2</v>
      </c>
      <c r="AK10" s="120">
        <v>-3.0033767874464878E-2</v>
      </c>
      <c r="AM10" s="120">
        <v>-0.14458419359093122</v>
      </c>
      <c r="AN10" s="120">
        <v>-0.11113742907460855</v>
      </c>
      <c r="AO10" s="120">
        <v>-9.8286069963409162E-2</v>
      </c>
      <c r="AQ10" s="120">
        <v>-0.35582658999613948</v>
      </c>
      <c r="AR10" s="120">
        <v>-0.14218784327389178</v>
      </c>
      <c r="AS10" s="120">
        <v>-0.11847513683029265</v>
      </c>
    </row>
    <row r="11" spans="1:45">
      <c r="Y11" s="9" t="s">
        <v>26</v>
      </c>
      <c r="Z11" s="9" t="s">
        <v>27</v>
      </c>
      <c r="AA11" s="9" t="s">
        <v>205</v>
      </c>
      <c r="AB11" s="9">
        <v>2007</v>
      </c>
      <c r="AC11" s="9">
        <v>2010</v>
      </c>
      <c r="AE11" s="120">
        <v>-3.3072644479263946E-2</v>
      </c>
      <c r="AF11" s="120">
        <v>-1.0436365659825642E-2</v>
      </c>
      <c r="AG11" s="120">
        <v>-1.7860370198462538E-3</v>
      </c>
      <c r="AI11" s="120">
        <v>-4.7619047619047672E-2</v>
      </c>
      <c r="AJ11" s="120">
        <v>-7.7662804664244689E-3</v>
      </c>
      <c r="AK11" s="120">
        <v>-1.9583903555523752E-2</v>
      </c>
      <c r="AM11" s="120">
        <v>-0.12587128205128206</v>
      </c>
      <c r="AN11" s="120">
        <v>-4.1096491228070131E-2</v>
      </c>
      <c r="AO11" s="120">
        <v>-7.1250312891113499E-3</v>
      </c>
      <c r="AQ11" s="120">
        <v>-0.16749645909645916</v>
      </c>
      <c r="AR11" s="120">
        <v>-4.8543604817431474E-2</v>
      </c>
      <c r="AS11" s="120">
        <v>-2.6569398919038978E-2</v>
      </c>
    </row>
    <row r="12" spans="1:45">
      <c r="Y12" s="9" t="s">
        <v>6</v>
      </c>
      <c r="Z12" s="9" t="s">
        <v>7</v>
      </c>
      <c r="AA12" s="9" t="s">
        <v>198</v>
      </c>
      <c r="AB12" s="9">
        <v>2007</v>
      </c>
      <c r="AC12" s="9">
        <v>2010</v>
      </c>
      <c r="AE12" s="120">
        <v>-4.4284920829418373E-2</v>
      </c>
      <c r="AF12" s="120">
        <v>-4.4975062416994227E-3</v>
      </c>
      <c r="AG12" s="120">
        <v>1.6594998337546851E-3</v>
      </c>
      <c r="AI12" s="120">
        <v>-0.17661117226759171</v>
      </c>
      <c r="AJ12" s="120">
        <v>-1.7498732758965962E-2</v>
      </c>
      <c r="AK12" s="120">
        <v>5.3308771046105763E-2</v>
      </c>
      <c r="AM12" s="120">
        <v>-0.16571631015082433</v>
      </c>
      <c r="AN12" s="120">
        <v>-1.7869023077631052E-2</v>
      </c>
      <c r="AO12" s="120">
        <v>6.6545412614424926E-3</v>
      </c>
      <c r="AQ12" s="120">
        <v>-0.31971849213015868</v>
      </c>
      <c r="AR12" s="120">
        <v>-3.5719157339956786E-2</v>
      </c>
      <c r="AS12" s="120">
        <v>6.8649738978223684E-2</v>
      </c>
    </row>
    <row r="13" spans="1:45">
      <c r="Y13" s="9" t="s">
        <v>20</v>
      </c>
      <c r="Z13" s="9" t="s">
        <v>21</v>
      </c>
      <c r="AA13" s="9" t="s">
        <v>20</v>
      </c>
      <c r="AB13" s="9">
        <v>2007</v>
      </c>
      <c r="AC13" s="9">
        <v>2010</v>
      </c>
      <c r="AE13" s="120">
        <v>-3.8197694943425287E-2</v>
      </c>
      <c r="AF13" s="120">
        <v>-2.8820185274307519E-3</v>
      </c>
      <c r="AG13" s="120">
        <v>-8.3889617155186169E-3</v>
      </c>
      <c r="AI13" s="120">
        <v>-2.8191986196987817E-2</v>
      </c>
      <c r="AJ13" s="120">
        <v>-6.7733470313979915E-2</v>
      </c>
      <c r="AK13" s="120">
        <v>-0.11191494254405832</v>
      </c>
      <c r="AM13" s="120">
        <v>-0.14425719902316059</v>
      </c>
      <c r="AN13" s="120">
        <v>-1.1478333608516578E-2</v>
      </c>
      <c r="AO13" s="120">
        <v>-3.3135955319432697E-2</v>
      </c>
      <c r="AQ13" s="120">
        <v>-0.15606129928969925</v>
      </c>
      <c r="AR13" s="120">
        <v>-8.7828792523724553E-2</v>
      </c>
      <c r="AS13" s="120">
        <v>-0.1546075000598679</v>
      </c>
    </row>
    <row r="14" spans="1:45">
      <c r="Y14" s="9" t="s">
        <v>4</v>
      </c>
      <c r="Z14" s="9" t="s">
        <v>5</v>
      </c>
      <c r="AA14" s="9" t="s">
        <v>200</v>
      </c>
      <c r="AB14" s="9">
        <v>2007</v>
      </c>
      <c r="AC14" s="9">
        <v>2010</v>
      </c>
      <c r="AE14" s="120">
        <v>-2.0407424408577013E-2</v>
      </c>
      <c r="AF14" s="120">
        <v>-2.2154271238967738E-3</v>
      </c>
      <c r="AG14" s="120">
        <v>2.8554362956112467E-3</v>
      </c>
      <c r="AI14" s="120">
        <v>3.835939408341793E-2</v>
      </c>
      <c r="AJ14" s="120">
        <v>-1.4028644536455137E-2</v>
      </c>
      <c r="AK14" s="120">
        <v>-2.0755654224465681E-2</v>
      </c>
      <c r="AM14" s="120">
        <v>-7.9164742113349229E-2</v>
      </c>
      <c r="AN14" s="120">
        <v>-8.8323032617549924E-3</v>
      </c>
      <c r="AO14" s="120">
        <v>1.1470759474941694E-2</v>
      </c>
      <c r="AQ14" s="120">
        <v>-2.7853964117616314E-2</v>
      </c>
      <c r="AR14" s="120">
        <v>-2.3953680877049188E-2</v>
      </c>
      <c r="AS14" s="120">
        <v>-1.4385500615576863E-2</v>
      </c>
    </row>
    <row r="15" spans="1:45">
      <c r="Y15" s="9" t="s">
        <v>48</v>
      </c>
      <c r="Z15" s="9" t="s">
        <v>49</v>
      </c>
      <c r="AA15" s="9" t="s">
        <v>212</v>
      </c>
      <c r="AB15" s="9">
        <v>2007</v>
      </c>
      <c r="AC15" s="9">
        <v>2010</v>
      </c>
      <c r="AE15" s="120">
        <v>4.0640236208199898E-2</v>
      </c>
      <c r="AF15" s="120">
        <v>-1.2587315034652269E-3</v>
      </c>
      <c r="AG15" s="120">
        <v>2.4877211770828467E-3</v>
      </c>
      <c r="AI15" s="120">
        <v>-3.4643437062166438E-2</v>
      </c>
      <c r="AJ15" s="120">
        <v>-8.4534764846608268E-2</v>
      </c>
      <c r="AK15" s="120">
        <v>-7.2134161135003039E-2</v>
      </c>
      <c r="AM15" s="120">
        <v>0.17274193584292674</v>
      </c>
      <c r="AN15" s="120">
        <v>-5.0254275587257036E-3</v>
      </c>
      <c r="AO15" s="120">
        <v>9.9880788701656176E-3</v>
      </c>
      <c r="AQ15" s="120">
        <v>0.10328537366167923</v>
      </c>
      <c r="AR15" s="120">
        <v>-0.10188010483020493</v>
      </c>
      <c r="AS15" s="120">
        <v>-7.5636546050075082E-2</v>
      </c>
    </row>
    <row r="16" spans="1:45">
      <c r="Y16" s="9" t="s">
        <v>52</v>
      </c>
      <c r="Z16" s="9" t="s">
        <v>53</v>
      </c>
      <c r="AA16" s="9" t="s">
        <v>214</v>
      </c>
      <c r="AB16" s="9">
        <v>2008</v>
      </c>
      <c r="AC16" s="9">
        <v>2010</v>
      </c>
      <c r="AE16" s="120">
        <v>2.2112087096349597E-2</v>
      </c>
      <c r="AF16" s="120">
        <v>1.6778111509978544E-3</v>
      </c>
      <c r="AG16" s="120">
        <v>3.6779706454368455E-3</v>
      </c>
      <c r="AI16" s="120">
        <v>-0.35372685986303631</v>
      </c>
      <c r="AJ16" s="120">
        <v>-6.1778085236634528E-2</v>
      </c>
      <c r="AK16" s="120">
        <v>-4.7685927201135736E-2</v>
      </c>
      <c r="AM16" s="120">
        <v>9.1425500150816852E-2</v>
      </c>
      <c r="AN16" s="120">
        <v>6.7281538059575929E-3</v>
      </c>
      <c r="AO16" s="120">
        <v>1.4793246587673448E-2</v>
      </c>
      <c r="AQ16" s="120">
        <v>-0.21137179302294906</v>
      </c>
      <c r="AR16" s="120">
        <v>-4.0914173135749965E-2</v>
      </c>
      <c r="AS16" s="120">
        <v>-2.0653875207211625E-2</v>
      </c>
    </row>
    <row r="17" spans="1:45">
      <c r="Y17" s="9" t="s">
        <v>24</v>
      </c>
      <c r="Z17" s="9" t="s">
        <v>25</v>
      </c>
      <c r="AA17" s="9" t="s">
        <v>24</v>
      </c>
      <c r="AB17" s="9">
        <v>2008</v>
      </c>
      <c r="AC17" s="9">
        <v>2010</v>
      </c>
      <c r="AE17" s="120">
        <v>-2.1239173567699776E-4</v>
      </c>
      <c r="AF17" s="120">
        <v>2.0372177660084034E-3</v>
      </c>
      <c r="AG17" s="120">
        <v>5.0825106811942522E-3</v>
      </c>
      <c r="AI17" s="120">
        <v>-0.26031659218613745</v>
      </c>
      <c r="AJ17" s="120">
        <v>-5.5298864486909016E-3</v>
      </c>
      <c r="AK17" s="120">
        <v>3.8724329541238944E-2</v>
      </c>
      <c r="AM17" s="120">
        <v>-8.4929631953389872E-4</v>
      </c>
      <c r="AN17" s="120">
        <v>8.1738064385179499E-3</v>
      </c>
      <c r="AO17" s="120">
        <v>2.048556004494384E-2</v>
      </c>
      <c r="AQ17" s="120">
        <v>-0.24596986947770083</v>
      </c>
      <c r="AR17" s="120">
        <v>3.3777520076418988E-3</v>
      </c>
      <c r="AS17" s="120">
        <v>5.8394296199251183E-2</v>
      </c>
    </row>
    <row r="18" spans="1:45">
      <c r="Y18" s="9" t="s">
        <v>30</v>
      </c>
      <c r="Z18" s="9" t="s">
        <v>31</v>
      </c>
      <c r="AA18" s="9" t="s">
        <v>206</v>
      </c>
      <c r="AB18" s="9">
        <v>2008</v>
      </c>
      <c r="AC18" s="9">
        <v>2010</v>
      </c>
      <c r="AE18" s="120">
        <v>-1.2801771839742182E-2</v>
      </c>
      <c r="AF18" s="120">
        <v>3.561968358871459E-3</v>
      </c>
      <c r="AG18" s="120">
        <v>2.0612462078301474E-2</v>
      </c>
      <c r="AI18" s="120">
        <v>0.11724691416341138</v>
      </c>
      <c r="AJ18" s="120">
        <v>4.3824559663243834E-2</v>
      </c>
      <c r="AK18" s="120">
        <v>2.8787055659762473E-3</v>
      </c>
      <c r="AM18" s="120">
        <v>-5.0232140419196991E-2</v>
      </c>
      <c r="AN18" s="120">
        <v>1.4324180079582804E-2</v>
      </c>
      <c r="AO18" s="120">
        <v>8.5034301151642122E-2</v>
      </c>
      <c r="AQ18" s="120">
        <v>5.0600400063178785E-2</v>
      </c>
      <c r="AR18" s="120">
        <v>5.6504361845992168E-2</v>
      </c>
      <c r="AS18" s="120">
        <v>9.2397817265536419E-2</v>
      </c>
    </row>
    <row r="19" spans="1:45">
      <c r="Y19" s="9" t="s">
        <v>12</v>
      </c>
      <c r="Z19" s="9" t="s">
        <v>13</v>
      </c>
      <c r="AA19" s="9" t="s">
        <v>199</v>
      </c>
      <c r="AB19" s="9">
        <v>2007</v>
      </c>
      <c r="AC19" s="9">
        <v>2010</v>
      </c>
      <c r="AE19" s="120">
        <v>-2.1308544947144403E-2</v>
      </c>
      <c r="AF19" s="120">
        <v>4.4659553995778367E-3</v>
      </c>
      <c r="AG19" s="120">
        <v>1.1291516486435782E-2</v>
      </c>
      <c r="AI19" s="120">
        <v>-5.7373472004100479E-2</v>
      </c>
      <c r="AJ19" s="120">
        <v>-9.341997381206002E-3</v>
      </c>
      <c r="AK19" s="120">
        <v>-4.1004909164389036E-2</v>
      </c>
      <c r="AM19" s="120">
        <v>-8.254835002462646E-2</v>
      </c>
      <c r="AN19" s="120">
        <v>1.7983846831483019E-2</v>
      </c>
      <c r="AO19" s="120">
        <v>4.5936830867589817E-2</v>
      </c>
      <c r="AQ19" s="120">
        <v>-0.13518573657960431</v>
      </c>
      <c r="AR19" s="120">
        <v>8.4738444002734337E-3</v>
      </c>
      <c r="AS19" s="120">
        <v>3.0482861261753591E-3</v>
      </c>
    </row>
    <row r="20" spans="1:45">
      <c r="Y20" s="9" t="s">
        <v>14</v>
      </c>
      <c r="Z20" s="9" t="s">
        <v>15</v>
      </c>
      <c r="AA20" s="9" t="s">
        <v>201</v>
      </c>
      <c r="AB20" s="9">
        <v>2007</v>
      </c>
      <c r="AC20" s="9">
        <v>2010</v>
      </c>
      <c r="AE20" s="120">
        <v>-2.6348564804040908E-2</v>
      </c>
      <c r="AF20" s="120">
        <v>5.643130318774725E-3</v>
      </c>
      <c r="AG20" s="120">
        <v>1.0843446502399878E-2</v>
      </c>
      <c r="AI20" s="120">
        <v>-0.28251584486831682</v>
      </c>
      <c r="AJ20" s="120">
        <v>-2.1789769333137254E-2</v>
      </c>
      <c r="AK20" s="120">
        <v>-2.6763229351983275E-2</v>
      </c>
      <c r="AM20" s="120">
        <v>-0.10130146566833975</v>
      </c>
      <c r="AN20" s="120">
        <v>2.2764310628095252E-2</v>
      </c>
      <c r="AO20" s="120">
        <v>4.4084381731197997E-2</v>
      </c>
      <c r="AQ20" s="120">
        <v>-0.38170844751713684</v>
      </c>
      <c r="AR20" s="120">
        <v>-5.9890086576006585E-3</v>
      </c>
      <c r="AS20" s="120">
        <v>6.1172070074260176E-3</v>
      </c>
    </row>
    <row r="21" spans="1:45">
      <c r="Y21" s="9" t="s">
        <v>64</v>
      </c>
      <c r="Z21" s="9" t="s">
        <v>65</v>
      </c>
      <c r="AA21" s="9" t="s">
        <v>192</v>
      </c>
      <c r="AB21" s="9">
        <v>2008</v>
      </c>
      <c r="AC21" s="9">
        <v>2010</v>
      </c>
      <c r="AE21" s="120">
        <v>3.0913204170979425E-2</v>
      </c>
      <c r="AF21" s="120">
        <v>6.3245129167006642E-3</v>
      </c>
      <c r="AG21" s="120">
        <v>3.4314200360045177E-2</v>
      </c>
      <c r="AI21" s="120">
        <v>-0.31819043834553773</v>
      </c>
      <c r="AJ21" s="120">
        <v>-0.1850168746373041</v>
      </c>
      <c r="AK21" s="120">
        <v>-0.19608898401178088</v>
      </c>
      <c r="AM21" s="120">
        <v>0.12950565292838889</v>
      </c>
      <c r="AN21" s="120">
        <v>2.5539061957058573E-2</v>
      </c>
      <c r="AO21" s="120">
        <v>0.14448458893055305</v>
      </c>
      <c r="AQ21" s="120">
        <v>-0.14428333599515686</v>
      </c>
      <c r="AR21" s="120">
        <v>-0.12164324983381214</v>
      </c>
      <c r="AS21" s="120">
        <v>-1.2240655105828946E-2</v>
      </c>
    </row>
    <row r="22" spans="1:45">
      <c r="Y22" s="9" t="s">
        <v>18</v>
      </c>
      <c r="Z22" s="9" t="s">
        <v>19</v>
      </c>
      <c r="AA22" s="9" t="s">
        <v>189</v>
      </c>
      <c r="AB22" s="9">
        <v>2007</v>
      </c>
      <c r="AC22" s="9">
        <v>2010</v>
      </c>
      <c r="AE22" s="120">
        <v>4.5940754400034978E-2</v>
      </c>
      <c r="AF22" s="120">
        <v>7.046299423744351E-3</v>
      </c>
      <c r="AG22" s="120">
        <v>4.5492264966577878E-3</v>
      </c>
      <c r="AI22" s="120">
        <v>4.0106834864799046E-2</v>
      </c>
      <c r="AJ22" s="120">
        <v>8.0013371780286668E-2</v>
      </c>
      <c r="AK22" s="120">
        <v>-3.728614789853979E-3</v>
      </c>
      <c r="AM22" s="120">
        <v>0.19681863109524911</v>
      </c>
      <c r="AN22" s="120">
        <v>2.8484501578071031E-2</v>
      </c>
      <c r="AO22" s="120">
        <v>1.8321455778611329E-2</v>
      </c>
      <c r="AQ22" s="120">
        <v>0.22517767332312233</v>
      </c>
      <c r="AR22" s="120">
        <v>0.12117572814676048</v>
      </c>
      <c r="AS22" s="120">
        <v>1.1594708028543232E-2</v>
      </c>
    </row>
    <row r="23" spans="1:45">
      <c r="A23" s="9" t="s">
        <v>216</v>
      </c>
      <c r="Y23" s="9" t="s">
        <v>22</v>
      </c>
      <c r="Z23" s="9" t="s">
        <v>23</v>
      </c>
      <c r="AA23" s="9" t="s">
        <v>203</v>
      </c>
      <c r="AB23" s="9">
        <v>2007</v>
      </c>
      <c r="AC23" s="9">
        <v>2010</v>
      </c>
      <c r="AE23" s="120">
        <v>-1.8982569402578808E-2</v>
      </c>
      <c r="AF23" s="120">
        <v>7.7019615014917164E-3</v>
      </c>
      <c r="AG23" s="120">
        <v>4.9788286252834268E-3</v>
      </c>
      <c r="AI23" s="120">
        <v>-0.10073820603936223</v>
      </c>
      <c r="AJ23" s="120">
        <v>2.467245108848326E-3</v>
      </c>
      <c r="AK23" s="120">
        <v>2.3545323067308832E-3</v>
      </c>
      <c r="AM23" s="120">
        <v>-7.3795480680044379E-2</v>
      </c>
      <c r="AN23" s="120">
        <v>3.1165598318601218E-2</v>
      </c>
      <c r="AO23" s="120">
        <v>2.0064541197938324E-2</v>
      </c>
      <c r="AQ23" s="120">
        <v>-0.17383073723962661</v>
      </c>
      <c r="AR23" s="120">
        <v>3.0174795680582456E-2</v>
      </c>
      <c r="AS23" s="120">
        <v>2.0330290285374586E-2</v>
      </c>
    </row>
    <row r="24" spans="1:45">
      <c r="Y24" s="9" t="s">
        <v>2</v>
      </c>
      <c r="Z24" s="9" t="s">
        <v>3</v>
      </c>
      <c r="AA24" s="9" t="s">
        <v>202</v>
      </c>
      <c r="AB24" s="9">
        <v>2007</v>
      </c>
      <c r="AC24" s="9">
        <v>2010</v>
      </c>
      <c r="AE24" s="120">
        <v>-8.9295842916961798E-2</v>
      </c>
      <c r="AF24" s="120">
        <v>1.1790000456227689E-2</v>
      </c>
      <c r="AG24" s="120">
        <v>2.7337671289264787E-2</v>
      </c>
      <c r="AI24" s="120">
        <v>5.4517232096318757E-2</v>
      </c>
      <c r="AJ24" s="120">
        <v>3.0621086924915053E-2</v>
      </c>
      <c r="AK24" s="120">
        <v>3.5195235366344058E-2</v>
      </c>
      <c r="AM24" s="120">
        <v>-0.31212539568326947</v>
      </c>
      <c r="AN24" s="120">
        <v>4.8000601245718144E-2</v>
      </c>
      <c r="AO24" s="120">
        <v>0.11391705636115912</v>
      </c>
      <c r="AQ24" s="120">
        <v>-0.23313913040123635</v>
      </c>
      <c r="AR24" s="120">
        <v>7.9191547226074244E-2</v>
      </c>
      <c r="AS24" s="120">
        <v>0.14425342848204092</v>
      </c>
    </row>
    <row r="25" spans="1:45">
      <c r="Y25" s="9" t="s">
        <v>32</v>
      </c>
      <c r="Z25" s="9" t="s">
        <v>33</v>
      </c>
      <c r="AA25" s="9" t="s">
        <v>32</v>
      </c>
      <c r="AB25" s="9">
        <v>2007</v>
      </c>
      <c r="AC25" s="9">
        <v>2010</v>
      </c>
      <c r="AE25" s="120">
        <v>-3.3835677501251937E-2</v>
      </c>
      <c r="AF25" s="120">
        <v>1.2541634703152837E-2</v>
      </c>
      <c r="AG25" s="120">
        <v>-6.3929934777651187E-4</v>
      </c>
      <c r="AI25" s="120">
        <v>-8.0959769078116528E-2</v>
      </c>
      <c r="AJ25" s="120">
        <v>1.0693273266380032E-3</v>
      </c>
      <c r="AK25" s="120">
        <v>-2.800400511690504E-3</v>
      </c>
      <c r="AM25" s="120">
        <v>-0.12862722840195695</v>
      </c>
      <c r="AN25" s="120">
        <v>5.1118209985111518E-2</v>
      </c>
      <c r="AO25" s="120">
        <v>-2.5547462141384258E-3</v>
      </c>
      <c r="AQ25" s="120">
        <v>-0.19665499600918901</v>
      </c>
      <c r="AR25" s="120">
        <v>4.5891489224709314E-2</v>
      </c>
      <c r="AS25" s="120">
        <v>-5.4948282843089169E-3</v>
      </c>
    </row>
    <row r="26" spans="1:45">
      <c r="A26" s="293" t="s">
        <v>235</v>
      </c>
      <c r="B26" s="293"/>
      <c r="C26" s="293"/>
      <c r="D26" s="293"/>
      <c r="E26" s="293"/>
      <c r="F26" s="293"/>
      <c r="G26" s="293"/>
      <c r="H26" s="293"/>
      <c r="I26" s="293"/>
      <c r="J26" s="293"/>
      <c r="K26" s="293"/>
      <c r="L26" s="293"/>
      <c r="M26" s="293"/>
      <c r="N26" s="293"/>
      <c r="O26" s="293"/>
      <c r="P26" s="293"/>
      <c r="Q26" s="293"/>
      <c r="R26" s="293"/>
      <c r="S26" s="293"/>
      <c r="T26" s="293"/>
      <c r="U26" s="293"/>
      <c r="V26" s="293"/>
      <c r="W26" s="293"/>
      <c r="Y26" s="9" t="s">
        <v>56</v>
      </c>
      <c r="Z26" s="9" t="s">
        <v>57</v>
      </c>
      <c r="AA26" s="9" t="s">
        <v>210</v>
      </c>
      <c r="AB26" s="9">
        <v>2008</v>
      </c>
      <c r="AC26" s="9">
        <v>2009</v>
      </c>
      <c r="AE26" s="120">
        <v>0.10442142329803983</v>
      </c>
      <c r="AF26" s="120">
        <v>1.5801163616863345E-2</v>
      </c>
      <c r="AG26" s="120">
        <v>3.3096633020869959E-2</v>
      </c>
      <c r="AI26" s="120">
        <v>-0.2612062894924202</v>
      </c>
      <c r="AJ26" s="120">
        <v>-0.18676594407375358</v>
      </c>
      <c r="AK26" s="120">
        <v>-0.20020791900619062</v>
      </c>
      <c r="AM26" s="120">
        <v>0.48778196395569107</v>
      </c>
      <c r="AN26" s="120">
        <v>6.4718558169905238E-2</v>
      </c>
      <c r="AO26" s="120">
        <v>0.1391050691620761</v>
      </c>
      <c r="AQ26" s="120">
        <v>0.41176695247109119</v>
      </c>
      <c r="AR26" s="120">
        <v>-3.7564911355469022E-2</v>
      </c>
      <c r="AS26" s="120">
        <v>4.1461633028442968E-2</v>
      </c>
    </row>
    <row r="27" spans="1:45" ht="12.75" customHeight="1">
      <c r="A27" s="298" t="s">
        <v>230</v>
      </c>
      <c r="B27" s="298"/>
      <c r="C27" s="298"/>
      <c r="D27" s="298"/>
      <c r="E27" s="298"/>
      <c r="F27" s="298"/>
      <c r="G27" s="297" t="s">
        <v>261</v>
      </c>
      <c r="H27" s="297"/>
      <c r="I27" s="297"/>
      <c r="J27" s="297"/>
      <c r="K27" s="297"/>
      <c r="L27" s="297"/>
      <c r="M27" s="297"/>
      <c r="N27" s="297"/>
      <c r="O27" s="297"/>
      <c r="P27" s="297"/>
      <c r="Q27" s="297"/>
      <c r="R27" s="297"/>
      <c r="S27" s="297"/>
      <c r="T27" s="297"/>
      <c r="U27" s="297"/>
      <c r="V27" s="297"/>
      <c r="W27" s="297"/>
      <c r="Y27" s="9" t="s">
        <v>46</v>
      </c>
      <c r="Z27" s="9" t="s">
        <v>47</v>
      </c>
      <c r="AA27" s="9" t="s">
        <v>181</v>
      </c>
      <c r="AB27" s="9">
        <v>2007</v>
      </c>
      <c r="AC27" s="9">
        <v>2010</v>
      </c>
      <c r="AE27" s="120">
        <v>3.8169134321949461E-2</v>
      </c>
      <c r="AF27" s="120">
        <v>1.7411868594957136E-2</v>
      </c>
      <c r="AG27" s="120">
        <v>1.8445381395521654E-2</v>
      </c>
      <c r="AI27" s="120">
        <v>-0.50616195010902132</v>
      </c>
      <c r="AJ27" s="120">
        <v>-0.1498627848705405</v>
      </c>
      <c r="AK27" s="120">
        <v>-6.6945957429304981E-2</v>
      </c>
      <c r="AM27" s="120">
        <v>0.16164238850806689</v>
      </c>
      <c r="AN27" s="120">
        <v>7.1487720547055655E-2</v>
      </c>
      <c r="AO27" s="120">
        <v>7.5848136751930806E-2</v>
      </c>
      <c r="AQ27" s="120">
        <v>-0.49944281240045518</v>
      </c>
      <c r="AR27" s="120">
        <v>-0.12102606269104421</v>
      </c>
      <c r="AS27" s="120">
        <v>-1.6728693591690602E-2</v>
      </c>
    </row>
    <row r="28" spans="1:45">
      <c r="A28" s="298"/>
      <c r="B28" s="298"/>
      <c r="C28" s="298"/>
      <c r="D28" s="298"/>
      <c r="E28" s="298"/>
      <c r="F28" s="298"/>
      <c r="Y28" s="9" t="s">
        <v>36</v>
      </c>
      <c r="Z28" s="9" t="s">
        <v>37</v>
      </c>
      <c r="AA28" s="9" t="s">
        <v>211</v>
      </c>
      <c r="AB28" s="9">
        <v>2008</v>
      </c>
      <c r="AC28" s="9">
        <v>2010</v>
      </c>
      <c r="AE28" s="120">
        <v>2.3930119778295733E-2</v>
      </c>
      <c r="AF28" s="120">
        <v>1.7861820271862117E-2</v>
      </c>
      <c r="AG28" s="120">
        <v>3.5271338528761298E-2</v>
      </c>
      <c r="AI28" s="120">
        <v>-4.5259470333135821E-2</v>
      </c>
      <c r="AJ28" s="120">
        <v>-5.2300051921828294E-2</v>
      </c>
      <c r="AK28" s="120">
        <v>-0.11317771237115348</v>
      </c>
      <c r="AM28" s="120">
        <v>9.9211525230468833E-2</v>
      </c>
      <c r="AN28" s="120">
        <v>7.3384445488355432E-2</v>
      </c>
      <c r="AO28" s="120">
        <v>0.14872682542682103</v>
      </c>
      <c r="AQ28" s="120">
        <v>7.7167971352281706E-2</v>
      </c>
      <c r="AR28" s="120">
        <v>4.1684714380749499E-2</v>
      </c>
      <c r="AS28" s="120">
        <v>7.0733415152082646E-2</v>
      </c>
    </row>
    <row r="29" spans="1:45">
      <c r="Y29" s="9" t="s">
        <v>16</v>
      </c>
      <c r="Z29" s="9" t="s">
        <v>17</v>
      </c>
      <c r="AA29" s="9" t="s">
        <v>204</v>
      </c>
      <c r="AB29" s="9">
        <v>2008</v>
      </c>
      <c r="AC29" s="9">
        <v>2010</v>
      </c>
      <c r="AE29" s="120">
        <v>1.7538525031014052E-2</v>
      </c>
      <c r="AF29" s="120">
        <v>2.3149887045831541E-2</v>
      </c>
      <c r="AG29" s="120">
        <v>1.8722983586523023E-2</v>
      </c>
      <c r="AI29" s="120">
        <v>-0.18769459123901433</v>
      </c>
      <c r="AJ29" s="120">
        <v>3.0102886635928527E-2</v>
      </c>
      <c r="AK29" s="120">
        <v>9.0684535469437444E-2</v>
      </c>
      <c r="AM29" s="120">
        <v>7.2021373294705926E-2</v>
      </c>
      <c r="AN29" s="120">
        <v>9.5864964709142297E-2</v>
      </c>
      <c r="AO29" s="120">
        <v>7.702161129391305E-2</v>
      </c>
      <c r="AQ29" s="120">
        <v>-0.11396338003682205</v>
      </c>
      <c r="AR29" s="120">
        <v>0.13179244852240779</v>
      </c>
      <c r="AS29" s="120">
        <v>0.17225344347118954</v>
      </c>
    </row>
    <row r="30" spans="1:45">
      <c r="Y30" s="9" t="s">
        <v>0</v>
      </c>
      <c r="Z30" s="9" t="s">
        <v>1</v>
      </c>
      <c r="AA30" s="9" t="s">
        <v>196</v>
      </c>
      <c r="AB30" s="9">
        <v>2007</v>
      </c>
      <c r="AC30" s="9">
        <v>2010</v>
      </c>
      <c r="AE30" s="120">
        <v>5.2412666428163002E-2</v>
      </c>
      <c r="AF30" s="120">
        <v>2.779012234044842E-2</v>
      </c>
      <c r="AG30" s="120">
        <v>1.6236596303448758E-2</v>
      </c>
      <c r="AI30" s="120">
        <v>-0.32136704576176045</v>
      </c>
      <c r="AJ30" s="120">
        <v>-0.24840665928012073</v>
      </c>
      <c r="AK30" s="120">
        <v>-0.22307692307692306</v>
      </c>
      <c r="AM30" s="120">
        <v>0.22671666656015832</v>
      </c>
      <c r="AN30" s="120">
        <v>0.11588067942754976</v>
      </c>
      <c r="AO30" s="120">
        <v>6.6545338694708578E-2</v>
      </c>
      <c r="AQ30" s="120">
        <v>-0.23927912292878017</v>
      </c>
      <c r="AR30" s="120">
        <v>-0.21117811855589685</v>
      </c>
      <c r="AS30" s="120">
        <v>-0.21188499084320578</v>
      </c>
    </row>
    <row r="31" spans="1:45">
      <c r="Y31" s="9" t="s">
        <v>60</v>
      </c>
      <c r="Z31" s="9" t="s">
        <v>61</v>
      </c>
      <c r="AA31" s="9" t="s">
        <v>208</v>
      </c>
      <c r="AB31" s="9">
        <v>2007</v>
      </c>
      <c r="AC31" s="9">
        <v>2010</v>
      </c>
      <c r="AE31" s="120">
        <v>7.2728566436560227E-2</v>
      </c>
      <c r="AF31" s="120">
        <v>2.8443629533055237E-2</v>
      </c>
      <c r="AG31" s="120">
        <v>2.1167936064893311E-2</v>
      </c>
      <c r="AI31" s="120">
        <v>-1.9736189895808498E-2</v>
      </c>
      <c r="AJ31" s="120">
        <v>2.3364485981308469E-2</v>
      </c>
      <c r="AK31" s="120">
        <v>1.0266940451745477E-2</v>
      </c>
      <c r="AM31" s="120">
        <v>0.32421768505037551</v>
      </c>
      <c r="AN31" s="120">
        <v>0.11872146118721472</v>
      </c>
      <c r="AO31" s="120">
        <v>8.7398373983739841E-2</v>
      </c>
      <c r="AQ31" s="120">
        <v>0.29808267335483341</v>
      </c>
      <c r="AR31" s="120">
        <v>0.14485981308411211</v>
      </c>
      <c r="AS31" s="120">
        <v>9.8562628336755553E-2</v>
      </c>
    </row>
    <row r="32" spans="1:45">
      <c r="Y32" s="9" t="s">
        <v>8</v>
      </c>
      <c r="Z32" s="9" t="s">
        <v>9</v>
      </c>
      <c r="AA32" s="9" t="s">
        <v>197</v>
      </c>
      <c r="AB32" s="9">
        <v>2008</v>
      </c>
      <c r="AC32" s="9">
        <v>2010</v>
      </c>
      <c r="AE32" s="120">
        <v>2.2975256917747933E-2</v>
      </c>
      <c r="AF32" s="120">
        <v>2.9759639169167462E-2</v>
      </c>
      <c r="AG32" s="120">
        <v>2.7301668117123423E-2</v>
      </c>
      <c r="AI32" s="120">
        <v>-9.0587302477380782E-2</v>
      </c>
      <c r="AJ32" s="120">
        <v>-9.2523966161585092E-3</v>
      </c>
      <c r="AK32" s="120">
        <v>2.0442978685971225E-2</v>
      </c>
      <c r="AM32" s="120">
        <v>9.5116991992182598E-2</v>
      </c>
      <c r="AN32" s="120">
        <v>0.12445858261476661</v>
      </c>
      <c r="AO32" s="120">
        <v>0.11376091514100062</v>
      </c>
      <c r="AQ32" s="120">
        <v>6.8014280918291536E-3</v>
      </c>
      <c r="AR32" s="120">
        <v>0.12130252096276717</v>
      </c>
      <c r="AS32" s="120">
        <v>0.14112809397367587</v>
      </c>
    </row>
    <row r="33" spans="1:45">
      <c r="Y33" s="9" t="s">
        <v>28</v>
      </c>
      <c r="Z33" s="9" t="s">
        <v>29</v>
      </c>
      <c r="AA33" s="9" t="s">
        <v>209</v>
      </c>
      <c r="AB33" s="9">
        <v>2006</v>
      </c>
      <c r="AC33" s="9">
        <v>2009</v>
      </c>
      <c r="AE33" s="120">
        <v>9.9339954920667495E-3</v>
      </c>
      <c r="AF33" s="120">
        <v>3.1683310363959993E-2</v>
      </c>
      <c r="AG33" s="120">
        <v>2.8058902296759003E-2</v>
      </c>
      <c r="AI33" s="120">
        <v>-0.1639440701960605</v>
      </c>
      <c r="AJ33" s="120">
        <v>-5.0242868393933993E-2</v>
      </c>
      <c r="AK33" s="120">
        <v>-7.2571153055291937E-3</v>
      </c>
      <c r="AM33" s="120">
        <v>4.0332018621701771E-2</v>
      </c>
      <c r="AN33" s="120">
        <v>0.13288446097151008</v>
      </c>
      <c r="AO33" s="120">
        <v>0.11704840433943775</v>
      </c>
      <c r="AQ33" s="120">
        <v>-0.15995989047154491</v>
      </c>
      <c r="AR33" s="120">
        <v>5.0252541770120285E-2</v>
      </c>
      <c r="AS33" s="120">
        <v>9.2377065794211566E-2</v>
      </c>
    </row>
    <row r="34" spans="1:45">
      <c r="Y34" s="9" t="s">
        <v>44</v>
      </c>
      <c r="Z34" s="9" t="s">
        <v>45</v>
      </c>
      <c r="AA34" s="9" t="s">
        <v>213</v>
      </c>
      <c r="AB34" s="9">
        <v>2008</v>
      </c>
      <c r="AC34" s="9">
        <v>2010</v>
      </c>
      <c r="AE34" s="120">
        <v>7.9712345667131146E-3</v>
      </c>
      <c r="AF34" s="120">
        <v>3.2594010061333112E-2</v>
      </c>
      <c r="AG34" s="120">
        <v>3.1226056069349806E-2</v>
      </c>
      <c r="AI34" s="120">
        <v>0.18437563784617761</v>
      </c>
      <c r="AJ34" s="120">
        <v>6.9825077669039004E-4</v>
      </c>
      <c r="AK34" s="120">
        <v>-3.3607603174258593E-2</v>
      </c>
      <c r="AM34" s="120">
        <v>3.226821177485073E-2</v>
      </c>
      <c r="AN34" s="120">
        <v>0.13688989335316815</v>
      </c>
      <c r="AO34" s="120">
        <v>0.13087736443260667</v>
      </c>
      <c r="AQ34" s="120">
        <v>0.1837221813673795</v>
      </c>
      <c r="AR34" s="120">
        <v>0.16209219076617676</v>
      </c>
      <c r="AS34" s="120">
        <v>0.124011675043179</v>
      </c>
    </row>
    <row r="35" spans="1:45">
      <c r="Y35" s="9" t="s">
        <v>66</v>
      </c>
      <c r="Z35" s="9" t="s">
        <v>67</v>
      </c>
      <c r="AA35" s="9" t="s">
        <v>183</v>
      </c>
      <c r="AB35" s="9">
        <v>2007</v>
      </c>
      <c r="AC35" s="9">
        <v>2010</v>
      </c>
      <c r="AE35" s="120">
        <v>7.2850772163232991E-2</v>
      </c>
      <c r="AF35" s="120">
        <v>4.2935134279512566E-2</v>
      </c>
      <c r="AG35" s="120">
        <v>2.5619156366389673E-2</v>
      </c>
      <c r="AI35" s="120">
        <v>-2.9048253987349892E-2</v>
      </c>
      <c r="AJ35" s="120">
        <v>2.4804710248289785E-2</v>
      </c>
      <c r="AK35" s="120">
        <v>5.280612114199057E-2</v>
      </c>
      <c r="AM35" s="120">
        <v>0.3248212100976029</v>
      </c>
      <c r="AN35" s="120">
        <v>0.18312108079956957</v>
      </c>
      <c r="AO35" s="120">
        <v>0.10648236291540303</v>
      </c>
      <c r="AQ35" s="120">
        <v>0.23580951570816544</v>
      </c>
      <c r="AR35" s="120">
        <v>0.19210682738786211</v>
      </c>
      <c r="AS35" s="120">
        <v>0.16017784721454076</v>
      </c>
    </row>
    <row r="36" spans="1:45">
      <c r="Y36" s="9" t="s">
        <v>62</v>
      </c>
      <c r="Z36" s="9" t="s">
        <v>63</v>
      </c>
      <c r="AA36" s="9" t="s">
        <v>185</v>
      </c>
      <c r="AB36" s="9">
        <v>2007</v>
      </c>
      <c r="AC36" s="9">
        <v>2009</v>
      </c>
      <c r="AE36" s="120">
        <v>0.12676637212801545</v>
      </c>
      <c r="AF36" s="120">
        <v>5.0565609556254554E-2</v>
      </c>
      <c r="AG36" s="120">
        <v>3.2080722976555176E-2</v>
      </c>
      <c r="AI36" s="120">
        <v>-0.50611654223517966</v>
      </c>
      <c r="AJ36" s="120">
        <v>-8.9028850258460523E-2</v>
      </c>
      <c r="AK36" s="120">
        <v>-9.8109927366019534E-2</v>
      </c>
      <c r="AM36" s="120">
        <v>0.61189039973081605</v>
      </c>
      <c r="AN36" s="120">
        <v>0.21812742204254976</v>
      </c>
      <c r="AO36" s="120">
        <v>0.13463105425129718</v>
      </c>
      <c r="AQ36" s="120">
        <v>0.13479924771135177</v>
      </c>
      <c r="AR36" s="120">
        <v>0.20259385981135569</v>
      </c>
      <c r="AS36" s="120">
        <v>9.3127289964508364E-2</v>
      </c>
    </row>
    <row r="37" spans="1:45">
      <c r="Y37" s="9" t="s">
        <v>54</v>
      </c>
      <c r="Z37" s="9" t="s">
        <v>55</v>
      </c>
      <c r="AA37" s="9" t="s">
        <v>188</v>
      </c>
      <c r="AB37" s="9">
        <v>2006</v>
      </c>
      <c r="AC37" s="9">
        <v>2009</v>
      </c>
      <c r="AE37" s="120">
        <v>0.10102685534067346</v>
      </c>
      <c r="AF37" s="120">
        <v>6.3728252670090857E-2</v>
      </c>
      <c r="AG37" s="120">
        <v>6.1462968522857819E-2</v>
      </c>
      <c r="AI37" s="120">
        <v>-0.11300347475158801</v>
      </c>
      <c r="AJ37" s="120">
        <v>9.5254685510420378E-2</v>
      </c>
      <c r="AK37" s="120">
        <v>0.12080536912751683</v>
      </c>
      <c r="AM37" s="120">
        <v>0.46957463777447916</v>
      </c>
      <c r="AN37" s="120">
        <v>0.28033252159782274</v>
      </c>
      <c r="AO37" s="120">
        <v>0.26946107784431139</v>
      </c>
      <c r="AQ37" s="120">
        <v>0.30350759729915677</v>
      </c>
      <c r="AR37" s="120">
        <v>0.40229019329138671</v>
      </c>
      <c r="AS37" s="120">
        <v>0.42281879194630867</v>
      </c>
    </row>
    <row r="38" spans="1:45">
      <c r="Y38" s="9" t="s">
        <v>69</v>
      </c>
      <c r="Z38" s="9" t="s">
        <v>70</v>
      </c>
      <c r="AA38" s="9" t="s">
        <v>191</v>
      </c>
      <c r="AB38" s="9">
        <v>2007</v>
      </c>
      <c r="AC38" s="9">
        <v>2010</v>
      </c>
      <c r="AE38" s="120">
        <v>5.7720063169190983E-3</v>
      </c>
      <c r="AF38" s="120">
        <v>7.2858213501706404E-2</v>
      </c>
      <c r="AG38" s="120">
        <v>5.6247711900501818E-2</v>
      </c>
      <c r="AI38" s="120">
        <v>-0.31780961672054431</v>
      </c>
      <c r="AJ38" s="120">
        <v>-0.33822502500667295</v>
      </c>
      <c r="AK38" s="120">
        <v>-0.30628325977241255</v>
      </c>
      <c r="AM38" s="120">
        <v>2.3288691921135696E-2</v>
      </c>
      <c r="AN38" s="120">
        <v>0.32485796654450261</v>
      </c>
      <c r="AO38" s="120">
        <v>0.24469551501868736</v>
      </c>
      <c r="AQ38" s="120">
        <v>-0.3469121642315085</v>
      </c>
      <c r="AR38" s="120">
        <v>-0.20981844706482311</v>
      </c>
      <c r="AS38" s="120">
        <v>-0.20951656915214534</v>
      </c>
    </row>
    <row r="39" spans="1:45">
      <c r="Y39" s="9" t="s">
        <v>38</v>
      </c>
      <c r="Z39" s="9" t="s">
        <v>39</v>
      </c>
      <c r="AA39" s="9" t="s">
        <v>187</v>
      </c>
      <c r="AB39" s="9">
        <v>2007</v>
      </c>
      <c r="AC39" s="9">
        <v>2010</v>
      </c>
      <c r="AE39" s="120">
        <v>-1.6464821077562308E-2</v>
      </c>
      <c r="AF39" s="120">
        <v>7.7593578691592224E-2</v>
      </c>
      <c r="AG39" s="120">
        <v>0.10016783376618377</v>
      </c>
      <c r="AI39" s="120">
        <v>-0.25451094651211015</v>
      </c>
      <c r="AJ39" s="120">
        <v>-0.16756523386315214</v>
      </c>
      <c r="AK39" s="120">
        <v>-0.10164986289812283</v>
      </c>
      <c r="AM39" s="120">
        <v>-6.4250522636906227E-2</v>
      </c>
      <c r="AN39" s="120">
        <v>0.34840383541540776</v>
      </c>
      <c r="AO39" s="120">
        <v>0.46499375149290056</v>
      </c>
      <c r="AQ39" s="120">
        <v>-0.3301984832242939</v>
      </c>
      <c r="AR39" s="120">
        <v>4.8739743978082783E-2</v>
      </c>
      <c r="AS39" s="120">
        <v>0.23251688867846343</v>
      </c>
    </row>
    <row r="40" spans="1:45">
      <c r="AE40" s="4"/>
      <c r="AF40" s="4"/>
      <c r="AG40" s="4"/>
      <c r="AM40" s="4"/>
      <c r="AN40" s="4"/>
      <c r="AO40" s="4"/>
    </row>
    <row r="41" spans="1:45">
      <c r="AE41" s="177">
        <f>AVERAGE(AE6:AE39)</f>
        <v>-2.2483083961385921E-3</v>
      </c>
      <c r="AF41" s="177">
        <f>AVERAGE(AF6:AF39)</f>
        <v>8.3776726871456764E-3</v>
      </c>
      <c r="AG41" s="177">
        <f>AVERAGE(AG6:AG39)</f>
        <v>1.1194957349803757E-2</v>
      </c>
      <c r="AI41" s="8">
        <f>AVERAGE(AI6:AI39)</f>
        <v>-0.16186209477733915</v>
      </c>
      <c r="AJ41" s="8">
        <f>AVERAGE(AJ6:AJ39)</f>
        <v>-5.4003695778781113E-2</v>
      </c>
      <c r="AK41" s="8">
        <f>AVERAGE(AK6:AK39)</f>
        <v>-4.5980661952592705E-2</v>
      </c>
      <c r="AL41" s="8"/>
      <c r="AM41" s="177">
        <f>AVERAGE(AM6:AM39)</f>
        <v>1.5576151732279575E-2</v>
      </c>
      <c r="AN41" s="177">
        <f>AVERAGE(AN6:AN39)</f>
        <v>4.1978586876196711E-2</v>
      </c>
      <c r="AO41" s="177">
        <f>AVERAGE(AO6:AO39)</f>
        <v>5.2455504922424796E-2</v>
      </c>
      <c r="AP41" s="8"/>
      <c r="AQ41" s="8">
        <f>AVERAGE(AQ6:AQ39)</f>
        <v>-0.13772876592018898</v>
      </c>
      <c r="AR41" s="8">
        <f>AVERAGE(AR6:AR39)</f>
        <v>-1.3751764343192367E-2</v>
      </c>
      <c r="AS41" s="8">
        <f>AVERAGE(AS6:AS39)</f>
        <v>7.4338902449266921E-3</v>
      </c>
    </row>
    <row r="48" spans="1:45">
      <c r="A48" s="9" t="s">
        <v>231</v>
      </c>
    </row>
    <row r="51" spans="1:1">
      <c r="A51" s="285" t="s">
        <v>267</v>
      </c>
    </row>
    <row r="52" spans="1:1">
      <c r="A52" s="285" t="s">
        <v>268</v>
      </c>
    </row>
  </sheetData>
  <sortState ref="Y6:BJ39">
    <sortCondition ref="AN6:AN39"/>
  </sortState>
  <mergeCells count="8">
    <mergeCell ref="A1:W1"/>
    <mergeCell ref="A26:W26"/>
    <mergeCell ref="G27:W27"/>
    <mergeCell ref="A27:F28"/>
    <mergeCell ref="AI2:AS2"/>
    <mergeCell ref="AE2:AG2"/>
    <mergeCell ref="A3:F3"/>
    <mergeCell ref="G3:W3"/>
  </mergeCells>
  <hyperlinks>
    <hyperlink ref="X1" location="ReadMe!A14" display="Back to ReadMe"/>
    <hyperlink ref="A51" r:id="rId1"/>
    <hyperlink ref="A52" r:id="rId2"/>
  </hyperlinks>
  <pageMargins left="0.70866141732283472" right="0.70866141732283472" top="0.74803149606299213" bottom="0.74803149606299213" header="0.31496062992125984" footer="0.31496062992125984"/>
  <pageSetup paperSize="9" scale="64" orientation="landscape" r:id="rId3"/>
  <headerFooter>
    <oddFooter>&amp;ROECD (2016), Inequality Update (November 2016), Figures and Data - &amp;A</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73"/>
  <sheetViews>
    <sheetView zoomScale="70" zoomScaleNormal="70" workbookViewId="0"/>
  </sheetViews>
  <sheetFormatPr defaultRowHeight="12.75"/>
  <cols>
    <col min="1" max="8" width="9.140625" style="9"/>
    <col min="9" max="9" width="24.5703125" style="9" customWidth="1"/>
    <col min="10" max="16" width="9.140625" style="9"/>
    <col min="17" max="17" width="16" bestFit="1" customWidth="1"/>
    <col min="18" max="18" width="9.140625" style="10"/>
    <col min="19" max="28" width="6.5703125" style="9" customWidth="1"/>
    <col min="29" max="31" width="9.140625" style="9"/>
    <col min="32" max="41" width="5.85546875" style="9" customWidth="1"/>
    <col min="42" max="43" width="9.140625" style="9"/>
    <col min="44" max="53" width="6.28515625" style="9" customWidth="1"/>
    <col min="54" max="56" width="9.140625" style="9"/>
    <col min="57" max="57" width="10.7109375" style="10" customWidth="1"/>
    <col min="58" max="16384" width="9.140625" style="9"/>
  </cols>
  <sheetData>
    <row r="1" spans="1:61">
      <c r="A1" s="4" t="s">
        <v>155</v>
      </c>
      <c r="Q1" s="95" t="s">
        <v>264</v>
      </c>
      <c r="R1" s="10" t="s">
        <v>165</v>
      </c>
      <c r="S1" s="9" t="s">
        <v>166</v>
      </c>
    </row>
    <row r="2" spans="1:61" ht="13.5" thickBot="1">
      <c r="A2" s="9" t="s">
        <v>154</v>
      </c>
      <c r="S2" s="266" t="s">
        <v>90</v>
      </c>
      <c r="T2" s="266"/>
      <c r="U2" s="266"/>
      <c r="V2" s="266"/>
      <c r="W2" s="266"/>
      <c r="X2" s="266"/>
      <c r="Y2" s="266"/>
      <c r="Z2" s="266"/>
      <c r="AA2" s="266"/>
      <c r="AB2" s="266"/>
      <c r="AF2" s="267" t="s">
        <v>91</v>
      </c>
      <c r="AG2" s="268"/>
      <c r="AH2" s="268"/>
      <c r="AI2" s="268"/>
      <c r="AJ2" s="268"/>
      <c r="AK2" s="268"/>
      <c r="AL2" s="268"/>
      <c r="AM2" s="268"/>
      <c r="AN2" s="268"/>
      <c r="AO2" s="268"/>
      <c r="AR2" s="264"/>
      <c r="AS2" s="265" t="s">
        <v>92</v>
      </c>
      <c r="AT2" s="264"/>
      <c r="AU2" s="264"/>
      <c r="AV2" s="264"/>
      <c r="AW2" s="264"/>
      <c r="AX2" s="264"/>
      <c r="AY2" s="264"/>
      <c r="AZ2" s="264"/>
      <c r="BA2" s="264"/>
      <c r="BE2" s="10" t="s">
        <v>89</v>
      </c>
    </row>
    <row r="3" spans="1:61">
      <c r="A3" s="5"/>
      <c r="B3" s="5"/>
      <c r="C3" s="5"/>
      <c r="D3" s="5"/>
      <c r="E3" s="5"/>
      <c r="F3" s="5"/>
      <c r="G3" s="5"/>
      <c r="H3" s="5"/>
      <c r="I3" s="5"/>
      <c r="J3" s="5"/>
      <c r="K3" s="5"/>
      <c r="L3" s="5"/>
      <c r="M3" s="5"/>
      <c r="N3" s="5"/>
      <c r="O3" s="5"/>
      <c r="P3" s="5"/>
      <c r="R3" s="146"/>
      <c r="S3" s="146">
        <v>2004</v>
      </c>
      <c r="T3" s="147">
        <v>2005</v>
      </c>
      <c r="U3" s="147">
        <v>2006</v>
      </c>
      <c r="V3" s="147">
        <v>2007</v>
      </c>
      <c r="W3" s="147">
        <v>2008</v>
      </c>
      <c r="X3" s="147">
        <v>2009</v>
      </c>
      <c r="Y3" s="147">
        <v>2010</v>
      </c>
      <c r="Z3" s="147">
        <v>2011</v>
      </c>
      <c r="AA3" s="147">
        <v>2012</v>
      </c>
      <c r="AB3" s="147">
        <v>2013</v>
      </c>
      <c r="AC3" s="148">
        <v>2014</v>
      </c>
      <c r="AD3" s="148" t="s">
        <v>127</v>
      </c>
      <c r="AE3" s="146"/>
      <c r="AF3" s="147">
        <v>2004</v>
      </c>
      <c r="AG3" s="147">
        <v>2005</v>
      </c>
      <c r="AH3" s="147">
        <v>2006</v>
      </c>
      <c r="AI3" s="147">
        <v>2007</v>
      </c>
      <c r="AJ3" s="147">
        <v>2008</v>
      </c>
      <c r="AK3" s="147">
        <v>2009</v>
      </c>
      <c r="AL3" s="147">
        <v>2010</v>
      </c>
      <c r="AM3" s="147">
        <v>2011</v>
      </c>
      <c r="AN3" s="147">
        <v>2012</v>
      </c>
      <c r="AO3" s="147">
        <v>2013</v>
      </c>
      <c r="AP3" s="148">
        <v>2014</v>
      </c>
      <c r="AQ3" s="146"/>
      <c r="AR3" s="146">
        <v>2004</v>
      </c>
      <c r="AS3" s="147">
        <v>2005</v>
      </c>
      <c r="AT3" s="147">
        <v>2006</v>
      </c>
      <c r="AU3" s="147">
        <v>2007</v>
      </c>
      <c r="AV3" s="147">
        <v>2008</v>
      </c>
      <c r="AW3" s="147">
        <v>2009</v>
      </c>
      <c r="AX3" s="147">
        <v>2010</v>
      </c>
      <c r="AY3" s="147">
        <v>2011</v>
      </c>
      <c r="AZ3" s="147">
        <v>2012</v>
      </c>
      <c r="BA3" s="147">
        <v>2013</v>
      </c>
      <c r="BB3" s="148">
        <v>2014</v>
      </c>
      <c r="BC3" s="148" t="s">
        <v>127</v>
      </c>
      <c r="BD3" s="150"/>
      <c r="BE3" s="150"/>
      <c r="BF3" s="10"/>
      <c r="BG3" s="10"/>
      <c r="BH3" s="10"/>
      <c r="BI3" s="10"/>
    </row>
    <row r="4" spans="1:61">
      <c r="A4" s="5"/>
      <c r="B4" s="5"/>
      <c r="C4" s="5"/>
      <c r="D4" s="5"/>
      <c r="E4" s="5"/>
      <c r="F4" s="5"/>
      <c r="G4" s="5"/>
      <c r="H4" s="5"/>
      <c r="I4" s="5"/>
      <c r="J4" s="5"/>
      <c r="K4" s="5"/>
      <c r="L4" s="5"/>
      <c r="M4" s="5"/>
      <c r="N4" s="5"/>
      <c r="O4" s="5"/>
      <c r="P4" s="5"/>
      <c r="R4" s="149" t="s">
        <v>37</v>
      </c>
      <c r="S4" s="149">
        <v>0.42024410000000001</v>
      </c>
      <c r="T4" s="150">
        <f>$S4*($W4/$S4)^((T$3-$S$3)/($W$3-$S$3))</f>
        <v>0.42032942401091777</v>
      </c>
      <c r="U4" s="150">
        <f>$S4*($W4/$S4)^((U$3-$S$3)/($W$3-$S$3))</f>
        <v>0.42041476534554539</v>
      </c>
      <c r="V4" s="150">
        <f>$S4*($W4/$S4)^((V$3-$S$3)/($W$3-$S$3))</f>
        <v>0.42050012400740011</v>
      </c>
      <c r="W4" s="150">
        <v>0.4205855</v>
      </c>
      <c r="X4" s="150">
        <f>AVERAGE(W4,Y4)</f>
        <v>0.41880105000000001</v>
      </c>
      <c r="Y4" s="150">
        <v>0.41701660000000002</v>
      </c>
      <c r="Z4" s="150">
        <f>AVERAGE(Y4,AA4)</f>
        <v>0.41525829999999997</v>
      </c>
      <c r="AA4" s="150">
        <v>0.41349999999999998</v>
      </c>
      <c r="AB4" s="150">
        <f>AVERAGE(AA4,AC4)</f>
        <v>0.42374999999999996</v>
      </c>
      <c r="AC4" s="151">
        <v>0.434</v>
      </c>
      <c r="AD4" s="254">
        <f>IF(AC4="",AB4,AC4)</f>
        <v>0.434</v>
      </c>
      <c r="AE4" s="149" t="str">
        <f>R4</f>
        <v>AUS</v>
      </c>
      <c r="AF4" s="150"/>
      <c r="AG4" s="150"/>
      <c r="AH4" s="150"/>
      <c r="AI4" s="150">
        <f>V4*AJ4/W4</f>
        <v>0.35897592206677686</v>
      </c>
      <c r="AJ4" s="150">
        <f>W4*AK4/X4</f>
        <v>0.35904880652962512</v>
      </c>
      <c r="AK4" s="150">
        <f>X4*AL4/Y4</f>
        <v>0.35752544292623939</v>
      </c>
      <c r="AL4" s="150">
        <f>Y4*AM4/Z4</f>
        <v>0.35600207932285366</v>
      </c>
      <c r="AM4" s="150">
        <f>Z4*AN4/AA4</f>
        <v>0.35450103966142682</v>
      </c>
      <c r="AN4" s="150">
        <v>0.35299999999999998</v>
      </c>
      <c r="AO4" s="150">
        <f>AVERAGE(AN4,AP4)</f>
        <v>0.36349999999999999</v>
      </c>
      <c r="AP4" s="151">
        <v>0.374</v>
      </c>
      <c r="AQ4" s="258" t="str">
        <f t="shared" ref="AQ4:AQ38" si="0">R4</f>
        <v>AUS</v>
      </c>
      <c r="AR4" s="149">
        <v>0.3064945</v>
      </c>
      <c r="AS4" s="150">
        <f>$AR4*($AV4/$AR4)^((AS$3-$AR$3)/($AV$3-$AR$3))</f>
        <v>0.31114577027687745</v>
      </c>
      <c r="AT4" s="150">
        <f>$AR4*($AV4/$AR4)^((AT$3-$AR$3)/($AV$3-$AR$3))</f>
        <v>0.31586762686179159</v>
      </c>
      <c r="AU4" s="150">
        <f>$AR4*($AV4/$AR4)^((AU$3-$AR$3)/($AV$3-$AR$3))</f>
        <v>0.32066114095176729</v>
      </c>
      <c r="AV4" s="150">
        <v>0.32552740000000002</v>
      </c>
      <c r="AW4" s="150">
        <f>AVERAGE(AV4,AX4)</f>
        <v>0.32293159999999999</v>
      </c>
      <c r="AX4" s="150">
        <v>0.3203358</v>
      </c>
      <c r="AY4" s="150">
        <f>AVERAGE(AX4,AZ4)</f>
        <v>0.31756790000000001</v>
      </c>
      <c r="AZ4" s="150">
        <v>0.31480000000000002</v>
      </c>
      <c r="BA4" s="150">
        <f>AVERAGE(AZ4,BB4)</f>
        <v>0.32090000000000002</v>
      </c>
      <c r="BB4" s="151">
        <v>0.32700000000000001</v>
      </c>
      <c r="BC4" s="254">
        <f t="shared" ref="BC4:BC38" si="1">IF(BB4="",BA4,BB4)</f>
        <v>0.32700000000000001</v>
      </c>
      <c r="BD4" s="150"/>
      <c r="BE4" s="252">
        <v>1</v>
      </c>
      <c r="BF4" s="10"/>
      <c r="BG4" s="10"/>
      <c r="BH4" s="10"/>
      <c r="BI4" s="10"/>
    </row>
    <row r="5" spans="1:61" s="5" customFormat="1">
      <c r="R5" s="153" t="s">
        <v>23</v>
      </c>
      <c r="S5" s="153">
        <v>0.40941729999999998</v>
      </c>
      <c r="T5" s="154">
        <v>0.40991329999999998</v>
      </c>
      <c r="U5" s="154">
        <v>0.42158020000000002</v>
      </c>
      <c r="V5" s="154">
        <v>0.42360039999999999</v>
      </c>
      <c r="W5" s="154">
        <v>0.42743829999999999</v>
      </c>
      <c r="X5" s="154">
        <v>0.43964720000000002</v>
      </c>
      <c r="Y5" s="154">
        <v>0.43101279999999997</v>
      </c>
      <c r="Z5" s="154">
        <v>0.42908259999999998</v>
      </c>
      <c r="AA5" s="154">
        <v>0.42673899999999998</v>
      </c>
      <c r="AB5" s="154">
        <v>0.42643989999999998</v>
      </c>
      <c r="AC5" s="155"/>
      <c r="AD5" s="254">
        <f t="shared" ref="AD5:AD38" si="2">IF(AC5="",AB5,AC5)</f>
        <v>0.42643989999999998</v>
      </c>
      <c r="AE5" s="149" t="str">
        <f t="shared" ref="AE5:AE38" si="3">R5</f>
        <v>AUT</v>
      </c>
      <c r="AF5" s="154">
        <v>0.29853445000000001</v>
      </c>
      <c r="AG5" s="154">
        <v>0.29305429999999999</v>
      </c>
      <c r="AH5" s="154">
        <v>0.30181598999999998</v>
      </c>
      <c r="AI5" s="154">
        <v>0.32391267000000001</v>
      </c>
      <c r="AJ5" s="154">
        <v>0.32469306999999997</v>
      </c>
      <c r="AK5" s="154">
        <v>0.33352264999999998</v>
      </c>
      <c r="AL5" s="154">
        <v>0.32234424</v>
      </c>
      <c r="AM5" s="154">
        <v>0.32621159</v>
      </c>
      <c r="AN5" s="154">
        <v>0.32154105999999999</v>
      </c>
      <c r="AO5" s="154">
        <v>0.32229014</v>
      </c>
      <c r="AP5" s="155"/>
      <c r="AQ5" s="258" t="str">
        <f t="shared" si="0"/>
        <v>AUT</v>
      </c>
      <c r="AR5" s="153">
        <v>0.26756239999999998</v>
      </c>
      <c r="AS5" s="154">
        <v>0.26020520000000003</v>
      </c>
      <c r="AT5" s="154">
        <v>0.26440930000000001</v>
      </c>
      <c r="AU5" s="154">
        <v>0.28221000000000002</v>
      </c>
      <c r="AV5" s="154">
        <v>0.28087719999999999</v>
      </c>
      <c r="AW5" s="154">
        <v>0.28546159999999998</v>
      </c>
      <c r="AX5" s="154">
        <v>0.27909800000000001</v>
      </c>
      <c r="AY5" s="154">
        <v>0.28288950000000002</v>
      </c>
      <c r="AZ5" s="154">
        <v>0.27553050000000001</v>
      </c>
      <c r="BA5" s="154">
        <v>0.28147939999999999</v>
      </c>
      <c r="BB5" s="155"/>
      <c r="BC5" s="254">
        <f t="shared" si="1"/>
        <v>0.28147939999999999</v>
      </c>
      <c r="BD5" s="154"/>
      <c r="BE5" s="252">
        <v>1</v>
      </c>
      <c r="BF5" s="145"/>
      <c r="BG5" s="145"/>
      <c r="BH5" s="145"/>
      <c r="BI5" s="145"/>
    </row>
    <row r="6" spans="1:61" s="5" customFormat="1">
      <c r="R6" s="153" t="s">
        <v>15</v>
      </c>
      <c r="S6" s="153">
        <v>0.44616650000000002</v>
      </c>
      <c r="T6" s="154">
        <v>0.43099080000000001</v>
      </c>
      <c r="U6" s="154">
        <v>0.4196493</v>
      </c>
      <c r="V6" s="154">
        <v>0.41326410000000002</v>
      </c>
      <c r="W6" s="154">
        <v>0.41380529999999999</v>
      </c>
      <c r="X6" s="154">
        <v>0.41358470000000003</v>
      </c>
      <c r="Y6" s="154">
        <v>0.42073660000000002</v>
      </c>
      <c r="Z6" s="154">
        <v>0.42245579999999999</v>
      </c>
      <c r="AA6" s="154">
        <v>0.41876160000000001</v>
      </c>
      <c r="AB6" s="154">
        <v>0.4267938</v>
      </c>
      <c r="AC6" s="155"/>
      <c r="AD6" s="254">
        <f t="shared" si="2"/>
        <v>0.4267938</v>
      </c>
      <c r="AE6" s="149" t="str">
        <f t="shared" si="3"/>
        <v>BEL</v>
      </c>
      <c r="AF6" s="154">
        <v>0.32347300000000001</v>
      </c>
      <c r="AG6" s="154">
        <v>0.32072945000000003</v>
      </c>
      <c r="AH6" s="154">
        <v>0.30820597</v>
      </c>
      <c r="AI6" s="154">
        <v>0.31379191000000001</v>
      </c>
      <c r="AJ6" s="154">
        <v>0.30618327000000001</v>
      </c>
      <c r="AK6" s="154">
        <v>0.30525081999999998</v>
      </c>
      <c r="AL6" s="154">
        <v>0.31084784999999998</v>
      </c>
      <c r="AM6" s="154">
        <v>0.30916062</v>
      </c>
      <c r="AN6" s="154">
        <v>0.3054173</v>
      </c>
      <c r="AO6" s="154">
        <v>0.31141454000000002</v>
      </c>
      <c r="AP6" s="155"/>
      <c r="AQ6" s="258" t="str">
        <f t="shared" si="0"/>
        <v>BEL</v>
      </c>
      <c r="AR6" s="153">
        <v>0.2879314</v>
      </c>
      <c r="AS6" s="154">
        <v>0.27736329999999998</v>
      </c>
      <c r="AT6" s="154">
        <v>0.26569809999999999</v>
      </c>
      <c r="AU6" s="154">
        <v>0.27778330000000001</v>
      </c>
      <c r="AV6" s="154">
        <v>0.26629130000000001</v>
      </c>
      <c r="AW6" s="154">
        <v>0.268094</v>
      </c>
      <c r="AX6" s="154">
        <v>0.2668664</v>
      </c>
      <c r="AY6" s="154">
        <v>0.26842329999999998</v>
      </c>
      <c r="AZ6" s="154">
        <v>0.26556289999999999</v>
      </c>
      <c r="BA6" s="154">
        <v>0.26630860000000001</v>
      </c>
      <c r="BB6" s="155"/>
      <c r="BC6" s="254">
        <f t="shared" si="1"/>
        <v>0.26630860000000001</v>
      </c>
      <c r="BD6" s="154"/>
      <c r="BE6" s="252">
        <v>1</v>
      </c>
      <c r="BF6" s="145"/>
      <c r="BG6" s="145"/>
      <c r="BH6" s="145"/>
      <c r="BI6" s="145"/>
    </row>
    <row r="7" spans="1:61" s="5" customFormat="1">
      <c r="I7" s="9"/>
      <c r="J7" s="9">
        <v>2007</v>
      </c>
      <c r="K7" s="9">
        <v>2008</v>
      </c>
      <c r="L7" s="9">
        <v>2009</v>
      </c>
      <c r="M7" s="9">
        <v>2010</v>
      </c>
      <c r="N7" s="9">
        <v>2011</v>
      </c>
      <c r="O7" s="9">
        <v>2012</v>
      </c>
      <c r="P7" s="9">
        <v>2013</v>
      </c>
      <c r="R7" s="153" t="s">
        <v>33</v>
      </c>
      <c r="S7" s="153">
        <v>0.41433510000000001</v>
      </c>
      <c r="T7" s="154">
        <v>0.40663460000000001</v>
      </c>
      <c r="U7" s="154">
        <v>0.40812189999999998</v>
      </c>
      <c r="V7" s="154">
        <v>0.4094971</v>
      </c>
      <c r="W7" s="154">
        <v>0.40479189999999998</v>
      </c>
      <c r="X7" s="154">
        <v>0.4157305</v>
      </c>
      <c r="Y7" s="154">
        <v>0.41511540000000002</v>
      </c>
      <c r="Z7" s="154">
        <v>0.40920719999999999</v>
      </c>
      <c r="AA7" s="154">
        <v>0.40875739999999999</v>
      </c>
      <c r="AB7" s="154">
        <v>0.41101569999999998</v>
      </c>
      <c r="AC7" s="155"/>
      <c r="AD7" s="254">
        <f t="shared" si="2"/>
        <v>0.41101569999999998</v>
      </c>
      <c r="AE7" s="149" t="str">
        <f t="shared" si="3"/>
        <v>CAN</v>
      </c>
      <c r="AF7" s="154">
        <v>0.36599999999999999</v>
      </c>
      <c r="AG7" s="154">
        <v>0.35899999999999999</v>
      </c>
      <c r="AH7" s="154">
        <v>0.36099999999999999</v>
      </c>
      <c r="AI7" s="154">
        <v>0.36099999999999999</v>
      </c>
      <c r="AJ7" s="154">
        <v>0.36399999999999999</v>
      </c>
      <c r="AK7" s="154">
        <v>0.36499999999999999</v>
      </c>
      <c r="AL7" s="154">
        <v>0.36299999999999999</v>
      </c>
      <c r="AM7" s="154">
        <v>0.35799999999999998</v>
      </c>
      <c r="AN7" s="154">
        <v>0.35673423999999998</v>
      </c>
      <c r="AO7" s="154">
        <v>0.36020180000000002</v>
      </c>
      <c r="AP7" s="155"/>
      <c r="AQ7" s="258" t="str">
        <f t="shared" si="0"/>
        <v>CAN</v>
      </c>
      <c r="AR7" s="153">
        <v>0.32355729999999999</v>
      </c>
      <c r="AS7" s="154">
        <v>0.31852619999999998</v>
      </c>
      <c r="AT7" s="154">
        <v>0.32114730000000002</v>
      </c>
      <c r="AU7" s="154">
        <v>0.32177719999999999</v>
      </c>
      <c r="AV7" s="154">
        <v>0.31977280000000002</v>
      </c>
      <c r="AW7" s="154">
        <v>0.3232331</v>
      </c>
      <c r="AX7" s="154">
        <v>0.3197547</v>
      </c>
      <c r="AY7" s="154">
        <v>0.31847180000000003</v>
      </c>
      <c r="AZ7" s="154">
        <v>0.32303969999999999</v>
      </c>
      <c r="BA7" s="154">
        <v>0.32520339999999998</v>
      </c>
      <c r="BB7" s="155"/>
      <c r="BC7" s="254">
        <f t="shared" si="1"/>
        <v>0.32520339999999998</v>
      </c>
      <c r="BD7" s="154"/>
      <c r="BE7" s="252">
        <v>1</v>
      </c>
      <c r="BF7" s="145"/>
      <c r="BG7" s="145"/>
      <c r="BH7" s="145"/>
      <c r="BI7" s="145"/>
    </row>
    <row r="8" spans="1:61" s="5" customFormat="1">
      <c r="R8" s="153" t="s">
        <v>59</v>
      </c>
      <c r="S8" s="153">
        <f>T8/(U8/T8)</f>
        <v>0.32564267731110608</v>
      </c>
      <c r="T8" s="154">
        <f>U8/(V8/U8)</f>
        <v>0.32596091922202719</v>
      </c>
      <c r="U8" s="154">
        <f>V8/(W8/V8)</f>
        <v>0.32627947214228747</v>
      </c>
      <c r="V8" s="154">
        <f>W8/(X8/W8)</f>
        <v>0.32659833637582802</v>
      </c>
      <c r="W8" s="154">
        <f>X8/(Y8/X8)</f>
        <v>0.32691751222688703</v>
      </c>
      <c r="X8" s="154">
        <v>0.327237</v>
      </c>
      <c r="Y8" s="154">
        <v>0.32755679999999998</v>
      </c>
      <c r="Z8" s="154">
        <v>0.32110680000000003</v>
      </c>
      <c r="AA8" s="154">
        <v>0.31957930000000001</v>
      </c>
      <c r="AB8" s="154">
        <v>0.33996140000000002</v>
      </c>
      <c r="AC8" s="155"/>
      <c r="AD8" s="254">
        <f t="shared" si="2"/>
        <v>0.33996140000000002</v>
      </c>
      <c r="AE8" s="149" t="str">
        <f t="shared" si="3"/>
        <v>CHE</v>
      </c>
      <c r="AF8" s="154"/>
      <c r="AG8" s="154"/>
      <c r="AH8" s="154"/>
      <c r="AI8" s="150">
        <f>V8*AJ8/W8</f>
        <v>0.27945479786676669</v>
      </c>
      <c r="AJ8" s="150">
        <f>W8*AK8/X8</f>
        <v>0.27972790159390576</v>
      </c>
      <c r="AK8" s="150">
        <f>X8*AL8/Y8</f>
        <v>0.28000127221803978</v>
      </c>
      <c r="AL8" s="154">
        <v>0.28027490999999999</v>
      </c>
      <c r="AM8" s="154">
        <v>0.27645584000000001</v>
      </c>
      <c r="AN8" s="154">
        <v>0.27329541000000002</v>
      </c>
      <c r="AO8" s="154">
        <v>0.28482167000000003</v>
      </c>
      <c r="AP8" s="155"/>
      <c r="AQ8" s="258" t="str">
        <f t="shared" si="0"/>
        <v>CHE</v>
      </c>
      <c r="AR8" s="153"/>
      <c r="AS8" s="154">
        <v>0.26958219999999999</v>
      </c>
      <c r="AT8" s="150">
        <f>$AS8*($AW8/$AS8)^((AT$3-$AS$3)/($AW$3-$AT$3))</f>
        <v>0.27627163483383732</v>
      </c>
      <c r="AU8" s="150">
        <f>$AS8*($AW8/$AS8)^((AU$3-$AS$3)/($AW$3-$AS$3))</f>
        <v>0.27967834425232135</v>
      </c>
      <c r="AV8" s="150">
        <f>$AS8*($AW8/$AS8)^((AV$3-$AS$3)/($AW$3-$AS$3))</f>
        <v>0.28486733534841463</v>
      </c>
      <c r="AW8" s="154">
        <v>0.29015259999999998</v>
      </c>
      <c r="AX8" s="154">
        <v>0.28476119999999999</v>
      </c>
      <c r="AY8" s="154">
        <v>0.27792090000000003</v>
      </c>
      <c r="AZ8" s="154">
        <v>0.27319949999999998</v>
      </c>
      <c r="BA8" s="154">
        <v>0.28650769999999998</v>
      </c>
      <c r="BB8" s="155"/>
      <c r="BC8" s="254">
        <f t="shared" si="1"/>
        <v>0.28650769999999998</v>
      </c>
      <c r="BD8" s="154"/>
      <c r="BE8" s="252"/>
      <c r="BF8" s="145"/>
      <c r="BG8" s="145"/>
      <c r="BH8" s="145"/>
      <c r="BI8" s="145"/>
    </row>
    <row r="9" spans="1:61" s="5" customFormat="1">
      <c r="I9" s="9" t="s">
        <v>86</v>
      </c>
      <c r="J9" s="6">
        <f t="shared" ref="J9:P9" si="4">V40</f>
        <v>0.41514705455331852</v>
      </c>
      <c r="K9" s="6">
        <f t="shared" si="4"/>
        <v>0.41629891541345676</v>
      </c>
      <c r="L9" s="6">
        <f t="shared" si="4"/>
        <v>0.42489302833333331</v>
      </c>
      <c r="M9" s="6">
        <f t="shared" si="4"/>
        <v>0.42797743190565624</v>
      </c>
      <c r="N9" s="6">
        <f t="shared" si="4"/>
        <v>0.42903077263324213</v>
      </c>
      <c r="O9" s="6">
        <f t="shared" si="4"/>
        <v>0.43005986000000002</v>
      </c>
      <c r="P9" s="6">
        <f t="shared" si="4"/>
        <v>0.42995921000000004</v>
      </c>
      <c r="R9" s="153" t="s">
        <v>55</v>
      </c>
      <c r="S9" s="153">
        <f>T9/(U9/T9)</f>
        <v>0.49544940715702779</v>
      </c>
      <c r="T9" s="154">
        <f>U9/(V9/U9)</f>
        <v>0.49793447131365159</v>
      </c>
      <c r="U9" s="154">
        <v>0.50043199999999999</v>
      </c>
      <c r="V9" s="150">
        <f>$U9*($X9/$U9)^((V$3-$U$3)/($X$3-$U$3))</f>
        <v>0.50294205573538486</v>
      </c>
      <c r="W9" s="150">
        <f>$U9*($X9/$U9)^((W$3-$U$3)/($X$3-$U$3))</f>
        <v>0.50546470135270138</v>
      </c>
      <c r="X9" s="154">
        <v>0.50800000000000001</v>
      </c>
      <c r="Y9" s="150">
        <f>AVERAGE(X9,Z9)</f>
        <v>0.50150000000000006</v>
      </c>
      <c r="Z9" s="154">
        <v>0.495</v>
      </c>
      <c r="AA9" s="150">
        <f>AVERAGE(Z9,AB9)</f>
        <v>0.49349999999999999</v>
      </c>
      <c r="AB9" s="154">
        <v>0.49199999999999999</v>
      </c>
      <c r="AC9" s="155"/>
      <c r="AD9" s="254">
        <f t="shared" si="2"/>
        <v>0.49199999999999999</v>
      </c>
      <c r="AE9" s="149" t="str">
        <f t="shared" si="3"/>
        <v>CHL</v>
      </c>
      <c r="AF9" s="154"/>
      <c r="AG9" s="154"/>
      <c r="AH9" s="154"/>
      <c r="AI9" s="150">
        <f>V9*AJ9/W9</f>
        <v>0.48809140448335575</v>
      </c>
      <c r="AJ9" s="150">
        <f>W9*AK9/X9</f>
        <v>0.49053956253323183</v>
      </c>
      <c r="AK9" s="154">
        <v>0.49299999999999999</v>
      </c>
      <c r="AL9" s="150">
        <f>AVERAGE(AK9,AM9)</f>
        <v>0.48699999999999999</v>
      </c>
      <c r="AM9" s="154">
        <v>0.48099999999999998</v>
      </c>
      <c r="AN9" s="150">
        <f>AVERAGE(AM9,AO9)</f>
        <v>0.47949999999999998</v>
      </c>
      <c r="AO9" s="154">
        <v>0.47799999999999998</v>
      </c>
      <c r="AP9" s="155"/>
      <c r="AQ9" s="258" t="str">
        <f t="shared" si="0"/>
        <v>CHL</v>
      </c>
      <c r="AR9" s="153"/>
      <c r="AS9" s="154"/>
      <c r="AT9" s="154">
        <v>0.47740860000000002</v>
      </c>
      <c r="AU9" s="150">
        <f>$AT9*($AW9/$AT9)^((AU$3-$AT$3)/($AW$3-$AT$3))</f>
        <v>0.47959569852352263</v>
      </c>
      <c r="AV9" s="150">
        <f>$AT9*($AW9/$AT9)^((AV$3-$AT$3)/($AW$3-$AT$3))</f>
        <v>0.48179281655643746</v>
      </c>
      <c r="AW9" s="154">
        <v>0.48399999999999999</v>
      </c>
      <c r="AX9" s="150">
        <f>AVERAGE(AW9,AY9)</f>
        <v>0.47749999999999998</v>
      </c>
      <c r="AY9" s="154">
        <v>0.47099999999999997</v>
      </c>
      <c r="AZ9" s="150">
        <f>AVERAGE(AY9,BA9)</f>
        <v>0.46899999999999997</v>
      </c>
      <c r="BA9" s="154">
        <v>0.46700000000000003</v>
      </c>
      <c r="BB9" s="155"/>
      <c r="BC9" s="254">
        <f t="shared" si="1"/>
        <v>0.46700000000000003</v>
      </c>
      <c r="BD9" s="154"/>
      <c r="BE9" s="252">
        <v>1</v>
      </c>
      <c r="BF9" s="145"/>
      <c r="BG9" s="145"/>
      <c r="BH9" s="145"/>
      <c r="BI9" s="145"/>
    </row>
    <row r="10" spans="1:61" s="5" customFormat="1">
      <c r="I10" s="9" t="s">
        <v>87</v>
      </c>
      <c r="J10" s="6">
        <f t="shared" ref="J10:P10" si="5">AI40</f>
        <v>0.33959878904245527</v>
      </c>
      <c r="K10" s="6">
        <f t="shared" si="5"/>
        <v>0.33976203020526319</v>
      </c>
      <c r="L10" s="6">
        <f t="shared" si="5"/>
        <v>0.34205895596415503</v>
      </c>
      <c r="M10" s="6">
        <f t="shared" si="5"/>
        <v>0.34263985740300085</v>
      </c>
      <c r="N10" s="6">
        <f t="shared" si="5"/>
        <v>0.34405427526343535</v>
      </c>
      <c r="O10" s="6">
        <f t="shared" si="5"/>
        <v>0.34495316299999995</v>
      </c>
      <c r="P10" s="6">
        <f t="shared" si="5"/>
        <v>0.34649642533333336</v>
      </c>
      <c r="R10" s="153" t="s">
        <v>5</v>
      </c>
      <c r="S10" s="153">
        <v>0.41351080000000001</v>
      </c>
      <c r="T10" s="154">
        <v>0.40625109999999998</v>
      </c>
      <c r="U10" s="154">
        <v>0.40156059999999999</v>
      </c>
      <c r="V10" s="154">
        <v>0.3894938</v>
      </c>
      <c r="W10" s="154">
        <v>0.38132319999999997</v>
      </c>
      <c r="X10" s="154">
        <v>0.38490920000000001</v>
      </c>
      <c r="Y10" s="154">
        <v>0.38832840000000002</v>
      </c>
      <c r="Z10" s="154">
        <v>0.39264880000000002</v>
      </c>
      <c r="AA10" s="154">
        <v>0.38916580000000001</v>
      </c>
      <c r="AB10" s="154">
        <v>0.38732230000000001</v>
      </c>
      <c r="AC10" s="155"/>
      <c r="AD10" s="254">
        <f t="shared" si="2"/>
        <v>0.38732230000000001</v>
      </c>
      <c r="AE10" s="149" t="str">
        <f t="shared" si="3"/>
        <v>CZE</v>
      </c>
      <c r="AF10" s="154">
        <v>0.30207832000000001</v>
      </c>
      <c r="AG10" s="154">
        <v>0.29337996999999999</v>
      </c>
      <c r="AH10" s="154">
        <v>0.29425716000000002</v>
      </c>
      <c r="AI10" s="154">
        <v>0.28699838</v>
      </c>
      <c r="AJ10" s="154">
        <v>0.28515383</v>
      </c>
      <c r="AK10" s="154">
        <v>0.28227624000000001</v>
      </c>
      <c r="AL10" s="154">
        <v>0.28622794000000001</v>
      </c>
      <c r="AM10" s="154">
        <v>0.28862534000000001</v>
      </c>
      <c r="AN10" s="154">
        <v>0.28650436000000001</v>
      </c>
      <c r="AO10" s="154">
        <v>0.28862778</v>
      </c>
      <c r="AP10" s="155"/>
      <c r="AQ10" s="258" t="str">
        <f t="shared" si="0"/>
        <v>CZE</v>
      </c>
      <c r="AR10" s="153">
        <v>0.26680290000000001</v>
      </c>
      <c r="AS10" s="154">
        <v>0.25809369999999998</v>
      </c>
      <c r="AT10" s="154">
        <v>0.25744329999999999</v>
      </c>
      <c r="AU10" s="154">
        <v>0.25213839999999998</v>
      </c>
      <c r="AV10" s="154">
        <v>0.25622149999999999</v>
      </c>
      <c r="AW10" s="154">
        <v>0.2533203</v>
      </c>
      <c r="AX10" s="154">
        <v>0.25751800000000002</v>
      </c>
      <c r="AY10" s="154">
        <v>0.25831130000000002</v>
      </c>
      <c r="AZ10" s="154">
        <v>0.25634620000000002</v>
      </c>
      <c r="BA10" s="154">
        <v>0.25882260000000001</v>
      </c>
      <c r="BB10" s="155"/>
      <c r="BC10" s="254">
        <f t="shared" si="1"/>
        <v>0.25882260000000001</v>
      </c>
      <c r="BD10" s="154"/>
      <c r="BE10" s="252">
        <v>1</v>
      </c>
      <c r="BF10" s="145"/>
      <c r="BG10" s="145"/>
      <c r="BH10" s="145"/>
      <c r="BI10" s="145"/>
    </row>
    <row r="11" spans="1:61" s="5" customFormat="1">
      <c r="I11" s="9" t="s">
        <v>88</v>
      </c>
      <c r="J11" s="6">
        <f t="shared" ref="J11:P11" si="6">AU40</f>
        <v>0.30679800731046808</v>
      </c>
      <c r="K11" s="6">
        <f t="shared" si="6"/>
        <v>0.3074103012383031</v>
      </c>
      <c r="L11" s="6">
        <f t="shared" si="6"/>
        <v>0.30777696000000004</v>
      </c>
      <c r="M11" s="6">
        <f t="shared" si="6"/>
        <v>0.30721967065841699</v>
      </c>
      <c r="N11" s="6">
        <f t="shared" si="6"/>
        <v>0.30880757672975445</v>
      </c>
      <c r="O11" s="6">
        <f t="shared" si="6"/>
        <v>0.30943537000000004</v>
      </c>
      <c r="P11" s="6">
        <f t="shared" si="6"/>
        <v>0.31143809333333333</v>
      </c>
      <c r="R11" s="153" t="s">
        <v>31</v>
      </c>
      <c r="S11" s="153">
        <v>0.41573460000000001</v>
      </c>
      <c r="T11" s="150">
        <f>$S11*($W11/$S11)^((T$3-$S$3)/($W$3-$S$3))</f>
        <v>0.41373659255150125</v>
      </c>
      <c r="U11" s="150">
        <f>$S11*($W11/$S11)^((U$3-$S$3)/($W$3-$S$3))</f>
        <v>0.41174818746413444</v>
      </c>
      <c r="V11" s="150">
        <f>$S11*($W11/$S11)^((V$3-$S$3)/($W$3-$S$3))</f>
        <v>0.40976933858925318</v>
      </c>
      <c r="W11" s="154">
        <v>0.4078</v>
      </c>
      <c r="X11" s="154">
        <v>0.40660239999999997</v>
      </c>
      <c r="Y11" s="154">
        <v>0.40279860000000001</v>
      </c>
      <c r="Z11" s="154">
        <v>0.42020000000000002</v>
      </c>
      <c r="AA11" s="154">
        <v>0.41049999999999998</v>
      </c>
      <c r="AB11" s="154">
        <v>0.41935</v>
      </c>
      <c r="AC11" s="155"/>
      <c r="AD11" s="254">
        <f t="shared" si="2"/>
        <v>0.41935</v>
      </c>
      <c r="AE11" s="149" t="str">
        <f t="shared" si="3"/>
        <v>DEU</v>
      </c>
      <c r="AF11" s="154"/>
      <c r="AG11" s="154"/>
      <c r="AH11" s="154"/>
      <c r="AI11" s="150">
        <f>AJ11</f>
        <v>0.33774999999999999</v>
      </c>
      <c r="AJ11" s="154">
        <v>0.33774999999999999</v>
      </c>
      <c r="AK11" s="150">
        <f>$AJ11*($AM11/$AJ11)^((AK$3-$AJ$3)/($AM$3-$AJ$3))</f>
        <v>0.34108038610185926</v>
      </c>
      <c r="AL11" s="150">
        <f>$AJ11*($AM11/$AJ11)^((AL$3-$AJ$3)/($AM$3-$AJ$3))</f>
        <v>0.34444361149783387</v>
      </c>
      <c r="AM11" s="154">
        <v>0.34783999999999998</v>
      </c>
      <c r="AN11" s="154">
        <v>0.3417</v>
      </c>
      <c r="AO11" s="154">
        <v>0.34903000000000001</v>
      </c>
      <c r="AP11" s="155"/>
      <c r="AQ11" s="258" t="str">
        <f t="shared" si="0"/>
        <v>DEU</v>
      </c>
      <c r="AR11" s="153">
        <v>0.28797990000000001</v>
      </c>
      <c r="AS11" s="150">
        <f>$AR11*($AV11/$AR11)^((AS$3-$AR$3)/($AV$3-$AR$3))</f>
        <v>0.28797242470894319</v>
      </c>
      <c r="AT11" s="150">
        <f>$AR11*($AV11/$AR11)^((AT$3-$AR$3)/($AV$3-$AR$3))</f>
        <v>0.28796494961192759</v>
      </c>
      <c r="AU11" s="150">
        <f>$AR11*($AV11/$AR11)^((AU$3-$AR$3)/($AV$3-$AR$3))</f>
        <v>0.28795747470894822</v>
      </c>
      <c r="AV11" s="154">
        <v>0.28794999999999998</v>
      </c>
      <c r="AW11" s="154">
        <v>0.28654439999999998</v>
      </c>
      <c r="AX11" s="154">
        <v>0.28294059999999999</v>
      </c>
      <c r="AY11" s="154">
        <v>0.29538999999999999</v>
      </c>
      <c r="AZ11" s="154">
        <v>0.2923</v>
      </c>
      <c r="BA11" s="154">
        <v>0.29871999999999999</v>
      </c>
      <c r="BB11" s="155"/>
      <c r="BC11" s="254">
        <f t="shared" si="1"/>
        <v>0.29871999999999999</v>
      </c>
      <c r="BD11" s="154"/>
      <c r="BE11" s="252">
        <v>1</v>
      </c>
      <c r="BF11" s="145"/>
      <c r="BG11" s="145"/>
      <c r="BH11" s="145"/>
      <c r="BI11" s="145"/>
    </row>
    <row r="12" spans="1:61" s="5" customFormat="1">
      <c r="I12" s="9"/>
      <c r="J12" s="9"/>
      <c r="K12" s="9"/>
      <c r="L12" s="9"/>
      <c r="M12" s="9"/>
      <c r="N12" s="9"/>
      <c r="O12" s="9"/>
      <c r="P12" s="9"/>
      <c r="R12" s="153" t="s">
        <v>7</v>
      </c>
      <c r="S12" s="153">
        <f>T12/(U12/T12)</f>
        <v>0.37828780221027225</v>
      </c>
      <c r="T12" s="154">
        <v>0.37585059999999998</v>
      </c>
      <c r="U12" s="154">
        <v>0.37342910000000001</v>
      </c>
      <c r="V12" s="154">
        <v>0.3733282</v>
      </c>
      <c r="W12" s="154">
        <v>0.36424719999999999</v>
      </c>
      <c r="X12" s="154">
        <v>0.36848500000000001</v>
      </c>
      <c r="Y12" s="154">
        <v>0.39098559999999999</v>
      </c>
      <c r="Z12" s="154">
        <v>0.3926</v>
      </c>
      <c r="AA12" s="154">
        <v>0.3962</v>
      </c>
      <c r="AB12" s="154">
        <v>0.40100000000000002</v>
      </c>
      <c r="AC12" s="155"/>
      <c r="AD12" s="254">
        <f t="shared" si="2"/>
        <v>0.40100000000000002</v>
      </c>
      <c r="AE12" s="149" t="str">
        <f t="shared" si="3"/>
        <v>DNK</v>
      </c>
      <c r="AF12" s="154"/>
      <c r="AG12" s="154"/>
      <c r="AH12" s="154"/>
      <c r="AI12" s="150">
        <f>V12*AJ12/W12</f>
        <v>0.27158057544574632</v>
      </c>
      <c r="AJ12" s="150">
        <f>W12*AK12/X12</f>
        <v>0.2649745295975548</v>
      </c>
      <c r="AK12" s="150">
        <f>X12*AL12/Y12</f>
        <v>0.26805735099337752</v>
      </c>
      <c r="AL12" s="150">
        <f>Y12*AM12/Z12</f>
        <v>0.2844255918492104</v>
      </c>
      <c r="AM12" s="154">
        <v>0.28560000000000002</v>
      </c>
      <c r="AN12" s="154">
        <v>0.28699999999999998</v>
      </c>
      <c r="AO12" s="154">
        <v>0.29239999999999999</v>
      </c>
      <c r="AP12" s="155"/>
      <c r="AQ12" s="258" t="str">
        <f t="shared" si="0"/>
        <v>DNK</v>
      </c>
      <c r="AR12" s="153"/>
      <c r="AS12" s="154">
        <v>0.22619049999999999</v>
      </c>
      <c r="AT12" s="154">
        <v>0.23146929999999999</v>
      </c>
      <c r="AU12" s="154">
        <v>0.2380428</v>
      </c>
      <c r="AV12" s="154">
        <v>0.2342581</v>
      </c>
      <c r="AW12" s="154">
        <v>0.2316685</v>
      </c>
      <c r="AX12" s="154">
        <v>0.24740519999999999</v>
      </c>
      <c r="AY12" s="154">
        <v>0.2487</v>
      </c>
      <c r="AZ12" s="154">
        <v>0.24909999999999999</v>
      </c>
      <c r="BA12" s="154">
        <v>0.2545</v>
      </c>
      <c r="BB12" s="155"/>
      <c r="BC12" s="254">
        <f t="shared" si="1"/>
        <v>0.2545</v>
      </c>
      <c r="BD12" s="154"/>
      <c r="BE12" s="252">
        <v>1</v>
      </c>
      <c r="BF12" s="145"/>
      <c r="BG12" s="145"/>
      <c r="BH12" s="145"/>
      <c r="BI12" s="145"/>
    </row>
    <row r="13" spans="1:61" s="5" customFormat="1">
      <c r="I13" s="9" t="s">
        <v>93</v>
      </c>
      <c r="J13" s="144">
        <v>100</v>
      </c>
      <c r="K13" s="144">
        <f t="shared" ref="K13:P15" si="7">$J13*K9/$J9</f>
        <v>100.27745851680861</v>
      </c>
      <c r="L13" s="144">
        <f t="shared" si="7"/>
        <v>102.3475955503288</v>
      </c>
      <c r="M13" s="144">
        <f t="shared" si="7"/>
        <v>103.09056205785748</v>
      </c>
      <c r="N13" s="144">
        <f t="shared" si="7"/>
        <v>103.34428919286491</v>
      </c>
      <c r="O13" s="144">
        <f t="shared" si="7"/>
        <v>103.5921742146833</v>
      </c>
      <c r="P13" s="144">
        <f t="shared" si="7"/>
        <v>103.56792979360502</v>
      </c>
      <c r="R13" s="153" t="s">
        <v>43</v>
      </c>
      <c r="S13" s="153">
        <v>0.39113799999999999</v>
      </c>
      <c r="T13" s="154">
        <v>0.39679429999999999</v>
      </c>
      <c r="U13" s="154">
        <v>0.39354260000000002</v>
      </c>
      <c r="V13" s="154">
        <v>0.39788030000000002</v>
      </c>
      <c r="W13" s="154">
        <v>0.41271089999999999</v>
      </c>
      <c r="X13" s="154">
        <v>0.43737619999999999</v>
      </c>
      <c r="Y13" s="154">
        <v>0.45759499999999997</v>
      </c>
      <c r="Z13" s="154">
        <v>0.45774589999999998</v>
      </c>
      <c r="AA13" s="154">
        <v>0.46550849999999999</v>
      </c>
      <c r="AB13" s="154">
        <v>0.47920580000000002</v>
      </c>
      <c r="AC13" s="155"/>
      <c r="AD13" s="254">
        <f t="shared" si="2"/>
        <v>0.47920580000000002</v>
      </c>
      <c r="AE13" s="149" t="str">
        <f t="shared" si="3"/>
        <v>ESP</v>
      </c>
      <c r="AF13" s="154">
        <v>0.31811120999999998</v>
      </c>
      <c r="AG13" s="154">
        <v>0.32692202999999997</v>
      </c>
      <c r="AH13" s="154">
        <v>0.32514534</v>
      </c>
      <c r="AI13" s="154">
        <v>0.34110994</v>
      </c>
      <c r="AJ13" s="154">
        <v>0.35055202000000002</v>
      </c>
      <c r="AK13" s="154">
        <v>0.35959238999999998</v>
      </c>
      <c r="AL13" s="154">
        <v>0.37132778999999999</v>
      </c>
      <c r="AM13" s="154">
        <v>0.37323276999999999</v>
      </c>
      <c r="AN13" s="154">
        <v>0.37503024000000001</v>
      </c>
      <c r="AO13" s="154">
        <v>0.38546364999999999</v>
      </c>
      <c r="AP13" s="155"/>
      <c r="AQ13" s="258" t="str">
        <f t="shared" si="0"/>
        <v>ESP</v>
      </c>
      <c r="AR13" s="153">
        <v>0.31803100000000001</v>
      </c>
      <c r="AS13" s="154">
        <v>0.3077358</v>
      </c>
      <c r="AT13" s="154">
        <v>0.30717499999999998</v>
      </c>
      <c r="AU13" s="154">
        <v>0.31318879999999999</v>
      </c>
      <c r="AV13" s="154">
        <v>0.31972289999999998</v>
      </c>
      <c r="AW13" s="154">
        <v>0.32786369999999998</v>
      </c>
      <c r="AX13" s="154">
        <v>0.33670339999999999</v>
      </c>
      <c r="AY13" s="154">
        <v>0.34097499999999997</v>
      </c>
      <c r="AZ13" s="154">
        <v>0.33968229999999999</v>
      </c>
      <c r="BA13" s="154">
        <v>0.3520199</v>
      </c>
      <c r="BB13" s="155"/>
      <c r="BC13" s="254">
        <f t="shared" si="1"/>
        <v>0.3520199</v>
      </c>
      <c r="BD13" s="154"/>
      <c r="BE13" s="252">
        <v>1</v>
      </c>
      <c r="BF13" s="145"/>
      <c r="BG13" s="145"/>
      <c r="BH13" s="145"/>
      <c r="BI13" s="145"/>
    </row>
    <row r="14" spans="1:61" s="5" customFormat="1">
      <c r="I14" s="9" t="s">
        <v>94</v>
      </c>
      <c r="J14" s="144">
        <v>100</v>
      </c>
      <c r="K14" s="144">
        <f t="shared" si="7"/>
        <v>100.04806882947616</v>
      </c>
      <c r="L14" s="144">
        <f t="shared" si="7"/>
        <v>100.72443336109546</v>
      </c>
      <c r="M14" s="144">
        <f t="shared" si="7"/>
        <v>100.8954885761284</v>
      </c>
      <c r="N14" s="144">
        <f t="shared" si="7"/>
        <v>101.31198530876478</v>
      </c>
      <c r="O14" s="144">
        <f t="shared" si="7"/>
        <v>101.57667639882993</v>
      </c>
      <c r="P14" s="144">
        <f t="shared" si="7"/>
        <v>102.03111333533518</v>
      </c>
      <c r="R14" s="153" t="s">
        <v>39</v>
      </c>
      <c r="S14" s="153">
        <v>0.44492340000000002</v>
      </c>
      <c r="T14" s="154">
        <v>0.42326279999999999</v>
      </c>
      <c r="U14" s="154">
        <v>0.42384270000000002</v>
      </c>
      <c r="V14" s="154">
        <v>0.38237719999999997</v>
      </c>
      <c r="W14" s="154">
        <v>0.39276270000000002</v>
      </c>
      <c r="X14" s="154">
        <v>0.41873460000000001</v>
      </c>
      <c r="Y14" s="154">
        <v>0.42793039999999999</v>
      </c>
      <c r="Z14" s="154">
        <v>0.42667240000000001</v>
      </c>
      <c r="AA14" s="154">
        <v>0.42672909999999997</v>
      </c>
      <c r="AB14" s="154">
        <v>0.4500633</v>
      </c>
      <c r="AC14" s="155"/>
      <c r="AD14" s="254">
        <f t="shared" si="2"/>
        <v>0.4500633</v>
      </c>
      <c r="AE14" s="149" t="str">
        <f t="shared" si="3"/>
        <v>EST</v>
      </c>
      <c r="AF14" s="154">
        <v>0.37166464999999999</v>
      </c>
      <c r="AG14" s="154">
        <v>0.35597748000000001</v>
      </c>
      <c r="AH14" s="154">
        <v>0.36120495000000002</v>
      </c>
      <c r="AI14" s="154">
        <v>0.32382467999999998</v>
      </c>
      <c r="AJ14" s="154">
        <v>0.32994658999999998</v>
      </c>
      <c r="AK14" s="154">
        <v>0.33810371</v>
      </c>
      <c r="AL14" s="154">
        <v>0.34815654000000001</v>
      </c>
      <c r="AM14" s="154">
        <v>0.35053273000000001</v>
      </c>
      <c r="AN14" s="154">
        <v>0.35272740000000002</v>
      </c>
      <c r="AO14" s="154">
        <v>0.37627621999999999</v>
      </c>
      <c r="AP14" s="155"/>
      <c r="AQ14" s="258" t="str">
        <f t="shared" si="0"/>
        <v>EST</v>
      </c>
      <c r="AR14" s="153">
        <v>0.34313490000000002</v>
      </c>
      <c r="AS14" s="154">
        <v>0.33190829999999999</v>
      </c>
      <c r="AT14" s="154">
        <v>0.33860590000000002</v>
      </c>
      <c r="AU14" s="154">
        <v>0.30528660000000002</v>
      </c>
      <c r="AV14" s="154">
        <v>0.31086320000000001</v>
      </c>
      <c r="AW14" s="154">
        <v>0.32009100000000001</v>
      </c>
      <c r="AX14" s="154">
        <v>0.32861980000000002</v>
      </c>
      <c r="AY14" s="154">
        <v>0.33259680000000003</v>
      </c>
      <c r="AZ14" s="154">
        <v>0.33476640000000002</v>
      </c>
      <c r="BA14" s="154">
        <v>0.35708610000000002</v>
      </c>
      <c r="BB14" s="155"/>
      <c r="BC14" s="254">
        <f t="shared" si="1"/>
        <v>0.35708610000000002</v>
      </c>
      <c r="BD14" s="154"/>
      <c r="BE14" s="252">
        <v>1</v>
      </c>
      <c r="BF14" s="145"/>
      <c r="BG14" s="145"/>
      <c r="BH14" s="145"/>
      <c r="BI14" s="145"/>
    </row>
    <row r="15" spans="1:61" s="5" customFormat="1">
      <c r="I15" s="9" t="s">
        <v>95</v>
      </c>
      <c r="J15" s="144">
        <v>100</v>
      </c>
      <c r="K15" s="144">
        <f t="shared" si="7"/>
        <v>100.19957558825192</v>
      </c>
      <c r="L15" s="144">
        <f t="shared" si="7"/>
        <v>100.3190870430072</v>
      </c>
      <c r="M15" s="144">
        <f t="shared" si="7"/>
        <v>100.13744005433588</v>
      </c>
      <c r="N15" s="144">
        <f t="shared" si="7"/>
        <v>100.65501384344155</v>
      </c>
      <c r="O15" s="144">
        <f t="shared" si="7"/>
        <v>100.85964140140683</v>
      </c>
      <c r="P15" s="144">
        <f t="shared" si="7"/>
        <v>101.51242378121761</v>
      </c>
      <c r="R15" s="153" t="s">
        <v>13</v>
      </c>
      <c r="S15" s="153">
        <v>0.42462169999999999</v>
      </c>
      <c r="T15" s="154">
        <v>0.4232571</v>
      </c>
      <c r="U15" s="154">
        <v>0.42876120000000001</v>
      </c>
      <c r="V15" s="154">
        <v>0.41506019999999999</v>
      </c>
      <c r="W15" s="154">
        <v>0.40663719999999998</v>
      </c>
      <c r="X15" s="154">
        <v>0.41636630000000002</v>
      </c>
      <c r="Y15" s="154">
        <v>0.42294749999999998</v>
      </c>
      <c r="Z15" s="154">
        <v>0.42247319999999999</v>
      </c>
      <c r="AA15" s="154">
        <v>0.418213</v>
      </c>
      <c r="AB15" s="154">
        <v>0.42193000000000003</v>
      </c>
      <c r="AC15" s="155">
        <v>0.4239</v>
      </c>
      <c r="AD15" s="254">
        <f t="shared" si="2"/>
        <v>0.4239</v>
      </c>
      <c r="AE15" s="149" t="str">
        <f t="shared" si="3"/>
        <v>FIN</v>
      </c>
      <c r="AF15" s="154">
        <v>0.30272061</v>
      </c>
      <c r="AG15" s="154">
        <v>0.30387872999999999</v>
      </c>
      <c r="AH15" s="154">
        <v>0.31049617000000002</v>
      </c>
      <c r="AI15" s="154">
        <v>0.30953890000000001</v>
      </c>
      <c r="AJ15" s="154">
        <v>0.30213131999999998</v>
      </c>
      <c r="AK15" s="154">
        <v>0.30002907000000001</v>
      </c>
      <c r="AL15" s="154">
        <v>0.30564383000000001</v>
      </c>
      <c r="AM15" s="154">
        <v>0.30675848</v>
      </c>
      <c r="AN15" s="154">
        <v>0.30225784999999999</v>
      </c>
      <c r="AO15" s="154">
        <v>0.30403999999999998</v>
      </c>
      <c r="AP15" s="155">
        <v>0.30620000000000003</v>
      </c>
      <c r="AQ15" s="258" t="str">
        <f t="shared" si="0"/>
        <v>FIN</v>
      </c>
      <c r="AR15" s="153">
        <v>0.26926339999999999</v>
      </c>
      <c r="AS15" s="154">
        <v>0.26530799999999999</v>
      </c>
      <c r="AT15" s="154">
        <v>0.26973390000000003</v>
      </c>
      <c r="AU15" s="154">
        <v>0.27035730000000002</v>
      </c>
      <c r="AV15" s="154">
        <v>0.2620016</v>
      </c>
      <c r="AW15" s="154">
        <v>0.26055010000000001</v>
      </c>
      <c r="AX15" s="154">
        <v>0.26722800000000002</v>
      </c>
      <c r="AY15" s="154">
        <v>0.2668586</v>
      </c>
      <c r="AZ15" s="154">
        <v>0.25990390000000002</v>
      </c>
      <c r="BA15" s="154">
        <v>0.26218999999999998</v>
      </c>
      <c r="BB15" s="155">
        <v>0.26228000000000001</v>
      </c>
      <c r="BC15" s="254">
        <f t="shared" si="1"/>
        <v>0.26228000000000001</v>
      </c>
      <c r="BD15" s="154"/>
      <c r="BE15" s="252">
        <v>1</v>
      </c>
      <c r="BF15" s="145"/>
      <c r="BG15" s="145"/>
      <c r="BH15" s="145"/>
      <c r="BI15" s="145"/>
    </row>
    <row r="16" spans="1:61" s="5" customFormat="1">
      <c r="R16" s="153" t="s">
        <v>25</v>
      </c>
      <c r="S16" s="153">
        <f>T16/(U16/T16)</f>
        <v>0.43153535138977689</v>
      </c>
      <c r="T16" s="154">
        <v>0.43186960000000002</v>
      </c>
      <c r="U16" s="150">
        <f>$T16*($W16/$T16)^((U$3-$T$3)/($W$3-$T$3))</f>
        <v>0.43220410750473337</v>
      </c>
      <c r="V16" s="150">
        <f>$T16*($W16/$T16)^((V$3-$T$3)/($W$3-$T$3))</f>
        <v>0.43253887410450542</v>
      </c>
      <c r="W16" s="154">
        <v>0.43287389999999998</v>
      </c>
      <c r="X16" s="154">
        <v>0.44392169999999997</v>
      </c>
      <c r="Y16" s="154">
        <v>0.45095220000000003</v>
      </c>
      <c r="Z16" s="154">
        <v>0.46200000000000002</v>
      </c>
      <c r="AA16" s="154">
        <v>0.46200000000000002</v>
      </c>
      <c r="AB16" s="154">
        <v>0.44500000000000001</v>
      </c>
      <c r="AC16" s="155"/>
      <c r="AD16" s="254">
        <f t="shared" si="2"/>
        <v>0.44500000000000001</v>
      </c>
      <c r="AE16" s="149" t="str">
        <f t="shared" si="3"/>
        <v>FRA</v>
      </c>
      <c r="AF16" s="154"/>
      <c r="AG16" s="154"/>
      <c r="AH16" s="154"/>
      <c r="AI16" s="150">
        <f>V16*AJ16/W16</f>
        <v>0.32112734592607223</v>
      </c>
      <c r="AJ16" s="150">
        <f>W16*AK16/X16</f>
        <v>0.32137607727272727</v>
      </c>
      <c r="AK16" s="150">
        <f>X16*AL16/Y16</f>
        <v>0.32957823181818185</v>
      </c>
      <c r="AL16" s="150">
        <f>Y16*AM16/Z16</f>
        <v>0.3347978454545455</v>
      </c>
      <c r="AM16" s="154">
        <v>0.34300000000000003</v>
      </c>
      <c r="AN16" s="154">
        <v>0.34200000000000003</v>
      </c>
      <c r="AO16" s="154">
        <v>0.32700000000000001</v>
      </c>
      <c r="AP16" s="155"/>
      <c r="AQ16" s="258" t="str">
        <f t="shared" si="0"/>
        <v>FRA</v>
      </c>
      <c r="AR16" s="153"/>
      <c r="AS16" s="154">
        <v>0.29081430000000003</v>
      </c>
      <c r="AT16" s="150">
        <f>$AS16*($AV16/$AS16)^((AT$3-$AS$3)/($AV$3-$AT$3))</f>
        <v>0.29282688593027112</v>
      </c>
      <c r="AU16" s="150">
        <f>$AS16*($AV16/$AS16)^((AU$3-$AS$3)/($AV$3-$AT$3))</f>
        <v>0.29485339999999999</v>
      </c>
      <c r="AV16" s="154">
        <v>0.29485339999999999</v>
      </c>
      <c r="AW16" s="154">
        <v>0.29586319999999999</v>
      </c>
      <c r="AX16" s="154">
        <v>0.30394139999999997</v>
      </c>
      <c r="AY16" s="154">
        <v>0.31302930000000001</v>
      </c>
      <c r="AZ16" s="154">
        <v>0.31</v>
      </c>
      <c r="BA16" s="154">
        <v>0.29399999999999998</v>
      </c>
      <c r="BB16" s="155"/>
      <c r="BC16" s="254">
        <f t="shared" si="1"/>
        <v>0.29399999999999998</v>
      </c>
      <c r="BD16" s="154"/>
      <c r="BE16" s="253">
        <v>1</v>
      </c>
      <c r="BF16" s="145"/>
      <c r="BG16" s="145"/>
      <c r="BH16" s="145"/>
      <c r="BI16" s="145"/>
    </row>
    <row r="17" spans="1:61" s="5" customFormat="1">
      <c r="I17" s="9" t="s">
        <v>159</v>
      </c>
      <c r="R17" s="153" t="s">
        <v>49</v>
      </c>
      <c r="S17" s="153">
        <v>0.450957</v>
      </c>
      <c r="T17" s="154">
        <v>0.45519019999999999</v>
      </c>
      <c r="U17" s="154">
        <v>0.45319300000000001</v>
      </c>
      <c r="V17" s="154">
        <v>0.46698139999999999</v>
      </c>
      <c r="W17" s="154">
        <v>0.4683195</v>
      </c>
      <c r="X17" s="154">
        <v>0.4829637</v>
      </c>
      <c r="Y17" s="154">
        <v>0.47188859999999999</v>
      </c>
      <c r="Z17" s="154">
        <v>0.47583799999999998</v>
      </c>
      <c r="AA17" s="154">
        <v>0.47066920000000001</v>
      </c>
      <c r="AB17" s="154">
        <v>0.47099999999999997</v>
      </c>
      <c r="AC17" s="155"/>
      <c r="AD17" s="254">
        <f t="shared" si="2"/>
        <v>0.47099999999999997</v>
      </c>
      <c r="AE17" s="149" t="str">
        <f t="shared" si="3"/>
        <v>GBR</v>
      </c>
      <c r="AF17" s="154">
        <v>0.37487504999999999</v>
      </c>
      <c r="AG17" s="154">
        <v>0.38094525000000001</v>
      </c>
      <c r="AH17" s="154">
        <v>0.38114547999999998</v>
      </c>
      <c r="AI17" s="154">
        <v>0.39374452999999998</v>
      </c>
      <c r="AJ17" s="154">
        <v>0.39306588999999997</v>
      </c>
      <c r="AK17" s="154">
        <v>0.40013918999999998</v>
      </c>
      <c r="AL17" s="154">
        <v>0.38508877000000002</v>
      </c>
      <c r="AM17" s="154">
        <v>0.39051715999999997</v>
      </c>
      <c r="AN17" s="154">
        <v>0.38517845000000001</v>
      </c>
      <c r="AO17" s="154">
        <v>0.39</v>
      </c>
      <c r="AP17" s="155"/>
      <c r="AQ17" s="258" t="str">
        <f t="shared" si="0"/>
        <v>GBR</v>
      </c>
      <c r="AR17" s="153">
        <v>0.34750239999999999</v>
      </c>
      <c r="AS17" s="154">
        <v>0.35549599999999998</v>
      </c>
      <c r="AT17" s="154">
        <v>0.35626459999999999</v>
      </c>
      <c r="AU17" s="154">
        <v>0.36861680000000002</v>
      </c>
      <c r="AV17" s="154">
        <v>0.36635810000000002</v>
      </c>
      <c r="AW17" s="154">
        <v>0.37086910000000001</v>
      </c>
      <c r="AX17" s="154">
        <v>0.35112009999999999</v>
      </c>
      <c r="AY17" s="154">
        <v>0.35398099999999999</v>
      </c>
      <c r="AZ17" s="154">
        <v>0.34902430000000001</v>
      </c>
      <c r="BA17" s="154">
        <v>0.35299999999999998</v>
      </c>
      <c r="BB17" s="155"/>
      <c r="BC17" s="254">
        <f t="shared" si="1"/>
        <v>0.35299999999999998</v>
      </c>
      <c r="BD17" s="154"/>
      <c r="BE17" s="252">
        <v>1</v>
      </c>
      <c r="BF17" s="145"/>
      <c r="BG17" s="145"/>
      <c r="BH17" s="145"/>
      <c r="BI17" s="145"/>
    </row>
    <row r="18" spans="1:61" s="5" customFormat="1">
      <c r="I18" s="9" t="s">
        <v>162</v>
      </c>
      <c r="R18" s="153" t="s">
        <v>41</v>
      </c>
      <c r="S18" s="153">
        <v>0.40847430000000001</v>
      </c>
      <c r="T18" s="154">
        <v>0.4213865</v>
      </c>
      <c r="U18" s="154">
        <v>0.45398240000000001</v>
      </c>
      <c r="V18" s="154">
        <v>0.44551469999999999</v>
      </c>
      <c r="W18" s="154">
        <v>0.44816929999999999</v>
      </c>
      <c r="X18" s="154">
        <v>0.4551017</v>
      </c>
      <c r="Y18" s="154">
        <v>0.47322740000000002</v>
      </c>
      <c r="Z18" s="154">
        <v>0.49765779999999998</v>
      </c>
      <c r="AA18" s="154">
        <v>0.50950580000000001</v>
      </c>
      <c r="AB18" s="154">
        <v>0.51162750000000001</v>
      </c>
      <c r="AC18" s="155"/>
      <c r="AD18" s="254">
        <f t="shared" si="2"/>
        <v>0.51162750000000001</v>
      </c>
      <c r="AE18" s="149" t="str">
        <f t="shared" si="3"/>
        <v>GRC</v>
      </c>
      <c r="AF18" s="154">
        <v>0.32719046000000002</v>
      </c>
      <c r="AG18" s="154">
        <v>0.34299270999999998</v>
      </c>
      <c r="AH18" s="154">
        <v>0.37937475999999998</v>
      </c>
      <c r="AI18" s="154">
        <v>0.36770687000000002</v>
      </c>
      <c r="AJ18" s="154">
        <v>0.36799977</v>
      </c>
      <c r="AK18" s="154">
        <v>0.37141500999999999</v>
      </c>
      <c r="AL18" s="154">
        <v>0.36762220000000001</v>
      </c>
      <c r="AM18" s="154">
        <v>0.37811330999999998</v>
      </c>
      <c r="AN18" s="154">
        <v>0.38147846000000002</v>
      </c>
      <c r="AO18" s="154">
        <v>0.38473007999999997</v>
      </c>
      <c r="AP18" s="155"/>
      <c r="AQ18" s="258" t="str">
        <f t="shared" si="0"/>
        <v>GRC</v>
      </c>
      <c r="AR18" s="153">
        <v>0.32702900000000001</v>
      </c>
      <c r="AS18" s="154">
        <v>0.3427269</v>
      </c>
      <c r="AT18" s="154">
        <v>0.3378486</v>
      </c>
      <c r="AU18" s="154">
        <v>0.32867390000000002</v>
      </c>
      <c r="AV18" s="154">
        <v>0.33194319999999999</v>
      </c>
      <c r="AW18" s="154">
        <v>0.33700839999999999</v>
      </c>
      <c r="AX18" s="154">
        <v>0.33717730000000001</v>
      </c>
      <c r="AY18" s="154">
        <v>0.34069899999999997</v>
      </c>
      <c r="AZ18" s="154">
        <v>0.3487633</v>
      </c>
      <c r="BA18" s="154">
        <v>0.35257850000000002</v>
      </c>
      <c r="BB18" s="155"/>
      <c r="BC18" s="254">
        <f t="shared" si="1"/>
        <v>0.35257850000000002</v>
      </c>
      <c r="BD18" s="154"/>
      <c r="BE18" s="252">
        <v>1</v>
      </c>
      <c r="BF18" s="145"/>
      <c r="BG18" s="145"/>
      <c r="BH18" s="145"/>
      <c r="BI18" s="145"/>
    </row>
    <row r="19" spans="1:61" s="5" customFormat="1">
      <c r="I19" s="9" t="s">
        <v>161</v>
      </c>
      <c r="R19" s="153" t="s">
        <v>63</v>
      </c>
      <c r="S19" s="153"/>
      <c r="T19" s="154"/>
      <c r="U19" s="154"/>
      <c r="V19" s="154">
        <f>W19*AU19/AV19</f>
        <v>0.40523559788126839</v>
      </c>
      <c r="W19" s="154">
        <f>X19*AV19/AW19</f>
        <v>0.40792166530921092</v>
      </c>
      <c r="X19" s="154">
        <f>Y19*AW19/AX19</f>
        <v>0.41060773273715345</v>
      </c>
      <c r="Y19" s="154">
        <f>Z19*AX19/AY19</f>
        <v>0.41536320026135909</v>
      </c>
      <c r="Z19" s="154">
        <f>AA19*AY19/AZ19</f>
        <v>0.42017374339561964</v>
      </c>
      <c r="AA19" s="154">
        <v>0.42503999999999997</v>
      </c>
      <c r="AB19" s="150">
        <f>AVERAGE(AA19,AC19)</f>
        <v>0.41102499999999997</v>
      </c>
      <c r="AC19" s="155">
        <v>0.39700999999999997</v>
      </c>
      <c r="AD19" s="254">
        <f t="shared" si="2"/>
        <v>0.39700999999999997</v>
      </c>
      <c r="AE19" s="149" t="str">
        <f t="shared" si="3"/>
        <v>HUN</v>
      </c>
      <c r="AF19" s="154"/>
      <c r="AG19" s="154"/>
      <c r="AH19" s="154"/>
      <c r="AI19" s="154"/>
      <c r="AJ19" s="154"/>
      <c r="AK19" s="154"/>
      <c r="AL19" s="154"/>
      <c r="AM19" s="154"/>
      <c r="AN19" s="154"/>
      <c r="AO19" s="154"/>
      <c r="AP19" s="155"/>
      <c r="AQ19" s="258" t="str">
        <f t="shared" si="0"/>
        <v>HUN</v>
      </c>
      <c r="AR19" s="153"/>
      <c r="AS19" s="154">
        <v>0.29765249999999999</v>
      </c>
      <c r="AT19" s="150">
        <f>AVERAGE(AS19,AU19)</f>
        <v>0.28742285000000001</v>
      </c>
      <c r="AU19" s="154">
        <v>0.27719319999999997</v>
      </c>
      <c r="AV19" s="150">
        <f>AVERAGE(AU19,AW19)</f>
        <v>0.27903054999999999</v>
      </c>
      <c r="AW19" s="154">
        <v>0.2808679</v>
      </c>
      <c r="AX19" s="150">
        <f>$AW19*($AZ19/$AW19)^((AX$3-$AW$3)/($AZ$3-$AW$3))</f>
        <v>0.28412078120644541</v>
      </c>
      <c r="AY19" s="150">
        <f>$AW19*($AZ19/$AW19)^((AY$3-$AW$3)/($AZ$3-$AW$3))</f>
        <v>0.28741133576802763</v>
      </c>
      <c r="AZ19" s="154">
        <v>0.29074</v>
      </c>
      <c r="BA19" s="150">
        <f>AVERAGE(AZ19,BB19)</f>
        <v>0.28675</v>
      </c>
      <c r="BB19" s="155">
        <v>0.28276000000000001</v>
      </c>
      <c r="BC19" s="254">
        <f t="shared" si="1"/>
        <v>0.28276000000000001</v>
      </c>
      <c r="BD19" s="154"/>
      <c r="BE19" s="252"/>
      <c r="BF19" s="145"/>
      <c r="BG19" s="145"/>
      <c r="BH19" s="145"/>
      <c r="BI19" s="145"/>
    </row>
    <row r="20" spans="1:61" s="5" customFormat="1">
      <c r="R20" s="153" t="s">
        <v>47</v>
      </c>
      <c r="S20" s="153">
        <v>0.45402910000000002</v>
      </c>
      <c r="T20" s="154">
        <v>0.46166819999999997</v>
      </c>
      <c r="U20" s="154">
        <v>0.46443580000000001</v>
      </c>
      <c r="V20" s="154">
        <v>0.46646310000000002</v>
      </c>
      <c r="W20" s="154">
        <v>0.48799150000000002</v>
      </c>
      <c r="X20" s="154">
        <v>0.53466270000000005</v>
      </c>
      <c r="Y20" s="154">
        <v>0.53676080000000004</v>
      </c>
      <c r="Z20" s="154">
        <v>0.53325730000000005</v>
      </c>
      <c r="AA20" s="154">
        <v>0.54414949999999995</v>
      </c>
      <c r="AB20" s="154">
        <v>0.53264500000000004</v>
      </c>
      <c r="AC20" s="155"/>
      <c r="AD20" s="254">
        <f t="shared" si="2"/>
        <v>0.53264500000000004</v>
      </c>
      <c r="AE20" s="149" t="str">
        <f t="shared" si="3"/>
        <v>IRL</v>
      </c>
      <c r="AF20" s="154">
        <v>0.35723957000000001</v>
      </c>
      <c r="AG20" s="154">
        <v>0.36506275999999999</v>
      </c>
      <c r="AH20" s="154">
        <v>0.35948443000000002</v>
      </c>
      <c r="AI20" s="154">
        <v>0.34527620999999997</v>
      </c>
      <c r="AJ20" s="154">
        <v>0.34550688000000002</v>
      </c>
      <c r="AK20" s="154">
        <v>0.37942330000000002</v>
      </c>
      <c r="AL20" s="154">
        <v>0.37132935</v>
      </c>
      <c r="AM20" s="154">
        <v>0.37120386</v>
      </c>
      <c r="AN20" s="154">
        <v>0.38313795</v>
      </c>
      <c r="AO20" s="154">
        <v>0.38573970000000002</v>
      </c>
      <c r="AP20" s="155"/>
      <c r="AQ20" s="258" t="str">
        <f t="shared" si="0"/>
        <v>IRL</v>
      </c>
      <c r="AR20" s="153">
        <v>0.31397639999999999</v>
      </c>
      <c r="AS20" s="154">
        <v>0.32212020000000002</v>
      </c>
      <c r="AT20" s="154">
        <v>0.3118088</v>
      </c>
      <c r="AU20" s="154">
        <v>0.29664180000000001</v>
      </c>
      <c r="AV20" s="154">
        <v>0.29232760000000002</v>
      </c>
      <c r="AW20" s="154">
        <v>0.31688830000000001</v>
      </c>
      <c r="AX20" s="154">
        <v>0.30250830000000001</v>
      </c>
      <c r="AY20" s="154">
        <v>0.30752839999999998</v>
      </c>
      <c r="AZ20" s="154">
        <v>0.31004660000000001</v>
      </c>
      <c r="BA20" s="154">
        <v>0.31643250000000001</v>
      </c>
      <c r="BB20" s="155"/>
      <c r="BC20" s="254">
        <f t="shared" si="1"/>
        <v>0.31643250000000001</v>
      </c>
      <c r="BD20" s="154"/>
      <c r="BE20" s="252">
        <v>1</v>
      </c>
      <c r="BF20" s="145"/>
      <c r="BG20" s="145"/>
      <c r="BH20" s="145"/>
      <c r="BI20" s="145"/>
    </row>
    <row r="21" spans="1:61" s="5" customFormat="1">
      <c r="R21" s="153" t="s">
        <v>1</v>
      </c>
      <c r="S21" s="153">
        <v>0.32757560000000002</v>
      </c>
      <c r="T21" s="154">
        <v>0.33475189999999999</v>
      </c>
      <c r="U21" s="154">
        <v>0.33794849999999999</v>
      </c>
      <c r="V21" s="154">
        <v>0.33516390000000001</v>
      </c>
      <c r="W21" s="154">
        <v>0.35347309999999998</v>
      </c>
      <c r="X21" s="154">
        <v>0.34744940000000002</v>
      </c>
      <c r="Y21" s="154">
        <v>0.35735749999999999</v>
      </c>
      <c r="Z21" s="154">
        <v>0.35710419999999998</v>
      </c>
      <c r="AA21" s="154">
        <v>0.34805320000000001</v>
      </c>
      <c r="AB21" s="154">
        <v>0.33720670000000003</v>
      </c>
      <c r="AC21" s="155"/>
      <c r="AD21" s="254">
        <f t="shared" si="2"/>
        <v>0.33720670000000003</v>
      </c>
      <c r="AE21" s="149" t="str">
        <f t="shared" si="3"/>
        <v>ISL</v>
      </c>
      <c r="AF21" s="154">
        <v>0.28928758999999998</v>
      </c>
      <c r="AG21" s="154">
        <v>0.29916988</v>
      </c>
      <c r="AH21" s="154">
        <v>0.30379223999999999</v>
      </c>
      <c r="AI21" s="154">
        <v>0.30075203</v>
      </c>
      <c r="AJ21" s="154">
        <v>0.31923845000000001</v>
      </c>
      <c r="AK21" s="154">
        <v>0.29264287</v>
      </c>
      <c r="AL21" s="154">
        <v>0.29094536999999998</v>
      </c>
      <c r="AM21" s="154">
        <v>0.29199541000000001</v>
      </c>
      <c r="AN21" s="154">
        <v>0.28896462000000001</v>
      </c>
      <c r="AO21" s="154">
        <v>0.27864703000000002</v>
      </c>
      <c r="AP21" s="155"/>
      <c r="AQ21" s="258" t="str">
        <f t="shared" si="0"/>
        <v>ISL</v>
      </c>
      <c r="AR21" s="153">
        <v>0.26633400000000002</v>
      </c>
      <c r="AS21" s="154">
        <v>0.2773079</v>
      </c>
      <c r="AT21" s="154">
        <v>0.28646840000000001</v>
      </c>
      <c r="AU21" s="154">
        <v>0.28574500000000003</v>
      </c>
      <c r="AV21" s="154">
        <v>0.30843609999999999</v>
      </c>
      <c r="AW21" s="154">
        <v>0.27128799999999997</v>
      </c>
      <c r="AX21" s="154">
        <v>0.2553627</v>
      </c>
      <c r="AY21" s="154">
        <v>0.25527660000000002</v>
      </c>
      <c r="AZ21" s="154">
        <v>0.25613609999999998</v>
      </c>
      <c r="BA21" s="154">
        <v>0.24597150000000001</v>
      </c>
      <c r="BB21" s="155"/>
      <c r="BC21" s="254">
        <f t="shared" si="1"/>
        <v>0.24597150000000001</v>
      </c>
      <c r="BD21" s="154"/>
      <c r="BE21" s="252">
        <v>1</v>
      </c>
      <c r="BF21" s="145"/>
      <c r="BG21" s="145"/>
      <c r="BH21" s="145"/>
      <c r="BI21" s="145"/>
    </row>
    <row r="22" spans="1:61" s="5" customFormat="1">
      <c r="A22" s="145" t="s">
        <v>156</v>
      </c>
      <c r="B22" s="145"/>
      <c r="C22" s="145"/>
      <c r="D22" s="145"/>
      <c r="E22" s="145"/>
      <c r="F22" s="145"/>
      <c r="G22" s="145"/>
      <c r="H22" s="145"/>
      <c r="I22" s="145"/>
      <c r="J22" s="145"/>
      <c r="K22" s="145"/>
      <c r="L22" s="145"/>
      <c r="M22" s="145"/>
      <c r="N22" s="145"/>
      <c r="O22" s="145"/>
      <c r="R22" s="153" t="s">
        <v>45</v>
      </c>
      <c r="S22" s="153">
        <f>T22/(U22/T22)</f>
        <v>0.50464841155164197</v>
      </c>
      <c r="T22" s="154">
        <v>0.49621799999999999</v>
      </c>
      <c r="U22" s="150">
        <f>$T22*($W22/$T22)^((U$3-$T$3)/($W$3-$T$3))</f>
        <v>0.48792842281403365</v>
      </c>
      <c r="V22" s="150">
        <f>$T22*($W22/$T22)^((V$3-$T$3)/($W$3-$T$3))</f>
        <v>0.47977732728315048</v>
      </c>
      <c r="W22" s="154">
        <v>0.47176240000000003</v>
      </c>
      <c r="X22" s="154">
        <v>0.4735316</v>
      </c>
      <c r="Y22" s="154">
        <v>0.47583579999999998</v>
      </c>
      <c r="Z22" s="154">
        <v>0.45926</v>
      </c>
      <c r="AA22" s="154">
        <v>0.45568999999999998</v>
      </c>
      <c r="AB22" s="154">
        <v>0.42391000000000001</v>
      </c>
      <c r="AC22" s="155">
        <v>0.43374000000000001</v>
      </c>
      <c r="AD22" s="254">
        <f t="shared" si="2"/>
        <v>0.43374000000000001</v>
      </c>
      <c r="AE22" s="149" t="str">
        <f t="shared" si="3"/>
        <v>ISR</v>
      </c>
      <c r="AF22" s="154"/>
      <c r="AG22" s="154"/>
      <c r="AH22" s="154"/>
      <c r="AI22" s="150">
        <f>V22*AJ22/W22</f>
        <v>0.40432163414468469</v>
      </c>
      <c r="AJ22" s="150">
        <f>W22*AK22/X22</f>
        <v>0.39756723306653269</v>
      </c>
      <c r="AK22" s="150">
        <f>X22*AL22/Y22</f>
        <v>0.39905818687875111</v>
      </c>
      <c r="AL22" s="154">
        <f>AM22</f>
        <v>0.40100000000000002</v>
      </c>
      <c r="AM22" s="154">
        <v>0.40100000000000002</v>
      </c>
      <c r="AN22" s="154">
        <v>0.40400000000000003</v>
      </c>
      <c r="AO22" s="154">
        <v>0.38567000000000001</v>
      </c>
      <c r="AP22" s="155">
        <v>0.39483000000000001</v>
      </c>
      <c r="AQ22" s="258" t="str">
        <f t="shared" si="0"/>
        <v>ISR</v>
      </c>
      <c r="AR22" s="153"/>
      <c r="AS22" s="154">
        <v>0.36773479999999997</v>
      </c>
      <c r="AT22" s="150">
        <f>$AS22*($AV22/$AS22)^((AT$3-$AS$3)/($AV$3-$AT$3))</f>
        <v>0.36011541397962959</v>
      </c>
      <c r="AU22" s="150">
        <f>$AS22*($AV22/$AS22)^((AU$3-$AS$3)/($AV$3-$AT$3))</f>
        <v>0.35265390000000002</v>
      </c>
      <c r="AV22" s="154">
        <v>0.35265390000000002</v>
      </c>
      <c r="AW22" s="154">
        <v>0.36118640000000002</v>
      </c>
      <c r="AX22" s="154">
        <v>0.36190420000000001</v>
      </c>
      <c r="AY22" s="154">
        <v>0.35452</v>
      </c>
      <c r="AZ22" s="154">
        <v>0.35772999999999999</v>
      </c>
      <c r="BA22" s="154">
        <v>0.34053</v>
      </c>
      <c r="BB22" s="155">
        <v>0.34959000000000001</v>
      </c>
      <c r="BC22" s="254">
        <f t="shared" si="1"/>
        <v>0.34959000000000001</v>
      </c>
      <c r="BD22" s="154"/>
      <c r="BE22" s="252">
        <v>1</v>
      </c>
      <c r="BF22" s="145"/>
      <c r="BG22" s="145"/>
      <c r="BH22" s="145"/>
      <c r="BI22" s="145"/>
    </row>
    <row r="23" spans="1:61" s="5" customFormat="1">
      <c r="A23" s="145"/>
      <c r="B23" s="145"/>
      <c r="C23" s="145"/>
      <c r="D23" s="145"/>
      <c r="E23" s="145"/>
      <c r="F23" s="145"/>
      <c r="G23" s="145"/>
      <c r="H23" s="145"/>
      <c r="I23" s="145"/>
      <c r="J23" s="145"/>
      <c r="K23" s="145"/>
      <c r="L23" s="145"/>
      <c r="M23" s="145"/>
      <c r="N23" s="145"/>
      <c r="O23" s="145"/>
      <c r="R23" s="153" t="s">
        <v>35</v>
      </c>
      <c r="S23" s="153">
        <v>0.40371259999999998</v>
      </c>
      <c r="T23" s="154">
        <v>0.4020299</v>
      </c>
      <c r="U23" s="154">
        <v>0.43106220000000001</v>
      </c>
      <c r="V23" s="154">
        <v>0.4185721</v>
      </c>
      <c r="W23" s="154">
        <v>0.42044300000000001</v>
      </c>
      <c r="X23" s="154">
        <v>0.42623349999999999</v>
      </c>
      <c r="Y23" s="154">
        <v>0.43915949999999998</v>
      </c>
      <c r="Z23" s="154">
        <v>0.44314019999999998</v>
      </c>
      <c r="AA23" s="154">
        <v>0.44865369999999999</v>
      </c>
      <c r="AB23" s="154">
        <v>0.44454199999999999</v>
      </c>
      <c r="AC23" s="155"/>
      <c r="AD23" s="254">
        <f t="shared" si="2"/>
        <v>0.44454199999999999</v>
      </c>
      <c r="AE23" s="149" t="str">
        <f t="shared" si="3"/>
        <v>ITA</v>
      </c>
      <c r="AF23" s="154">
        <v>0.32694682000000003</v>
      </c>
      <c r="AG23" s="154">
        <v>0.32137347999999999</v>
      </c>
      <c r="AH23" s="154">
        <v>0.35507535000000001</v>
      </c>
      <c r="AI23" s="154">
        <v>0.34419927</v>
      </c>
      <c r="AJ23" s="154">
        <v>0.34707791999999998</v>
      </c>
      <c r="AK23" s="154">
        <v>0.34967201999999997</v>
      </c>
      <c r="AL23" s="154">
        <v>0.35956303000000001</v>
      </c>
      <c r="AM23" s="154">
        <v>0.36499636000000002</v>
      </c>
      <c r="AN23" s="154">
        <v>0.36979588000000002</v>
      </c>
      <c r="AO23" s="154">
        <v>0.36691815999999999</v>
      </c>
      <c r="AP23" s="155"/>
      <c r="AQ23" s="258" t="str">
        <f t="shared" si="0"/>
        <v>ITA</v>
      </c>
      <c r="AR23" s="153">
        <v>0.32719239999999999</v>
      </c>
      <c r="AS23" s="154">
        <v>0.32151410000000002</v>
      </c>
      <c r="AT23" s="154">
        <v>0.32111509999999999</v>
      </c>
      <c r="AU23" s="154">
        <v>0.30925249999999999</v>
      </c>
      <c r="AV23" s="154">
        <v>0.31218770000000001</v>
      </c>
      <c r="AW23" s="154">
        <v>0.31430520000000001</v>
      </c>
      <c r="AX23" s="154">
        <v>0.32396079999999999</v>
      </c>
      <c r="AY23" s="154">
        <v>0.33028610000000003</v>
      </c>
      <c r="AZ23" s="154">
        <v>0.33581660000000002</v>
      </c>
      <c r="BA23" s="154">
        <v>0.32900089999999999</v>
      </c>
      <c r="BB23" s="155"/>
      <c r="BC23" s="254">
        <f t="shared" si="1"/>
        <v>0.32900089999999999</v>
      </c>
      <c r="BD23" s="154"/>
      <c r="BE23" s="252">
        <v>1</v>
      </c>
      <c r="BF23" s="145"/>
      <c r="BG23" s="145"/>
      <c r="BH23" s="145"/>
      <c r="BI23" s="145"/>
    </row>
    <row r="24" spans="1:61" s="5" customFormat="1">
      <c r="A24" s="145"/>
      <c r="B24" s="145"/>
      <c r="C24" s="145"/>
      <c r="D24" s="145"/>
      <c r="E24" s="145"/>
      <c r="F24" s="145"/>
      <c r="G24" s="145"/>
      <c r="H24" s="145"/>
      <c r="I24" s="145"/>
      <c r="J24" s="145"/>
      <c r="K24" s="145"/>
      <c r="L24" s="145"/>
      <c r="M24" s="145"/>
      <c r="N24" s="145"/>
      <c r="O24" s="145"/>
      <c r="R24" s="153" t="s">
        <v>29</v>
      </c>
      <c r="S24" s="153"/>
      <c r="T24" s="154"/>
      <c r="U24" s="154">
        <v>0.3916365</v>
      </c>
      <c r="V24" s="150">
        <f>$U24*($X24/$U24)^((V$3-$U$3)/($X$3-$U$3))</f>
        <v>0.39726291480385156</v>
      </c>
      <c r="W24" s="150">
        <f>$U24*($X24/$U24)^((W$3-$U$3)/($X$3-$U$3))</f>
        <v>0.40297016105100569</v>
      </c>
      <c r="X24" s="154">
        <v>0.40875939999999999</v>
      </c>
      <c r="Y24" s="150">
        <f>$X24*($AA24/$X24)^((Y$3-$X$3)/($AA$3-$X$3))</f>
        <v>0.39753415716968826</v>
      </c>
      <c r="Z24" s="150">
        <f>$X24*($AA24/$X24)^((Z$3-$X$3)/($AA$3-$X$3))</f>
        <v>0.38661717899726439</v>
      </c>
      <c r="AA24" s="154">
        <v>0.376</v>
      </c>
      <c r="AB24" s="154">
        <f>AA24</f>
        <v>0.376</v>
      </c>
      <c r="AC24" s="155"/>
      <c r="AD24" s="254">
        <f t="shared" si="2"/>
        <v>0.376</v>
      </c>
      <c r="AE24" s="149" t="str">
        <f t="shared" si="3"/>
        <v>JPN</v>
      </c>
      <c r="AF24" s="154"/>
      <c r="AG24" s="154"/>
      <c r="AH24" s="154"/>
      <c r="AI24" s="150">
        <f>V24*AJ24/W24</f>
        <v>0.33876869619789834</v>
      </c>
      <c r="AJ24" s="150">
        <f>W24*AK24/X24</f>
        <v>0.34363558987958864</v>
      </c>
      <c r="AK24" s="150">
        <f>X24*AL24/Y24</f>
        <v>0.34857240340444851</v>
      </c>
      <c r="AL24" s="150">
        <f>AM24</f>
        <v>0.33900000000000002</v>
      </c>
      <c r="AM24" s="154">
        <f>AN24</f>
        <v>0.33900000000000002</v>
      </c>
      <c r="AN24" s="154">
        <v>0.33900000000000002</v>
      </c>
      <c r="AO24" s="150">
        <f>AB24*AN24/AA24</f>
        <v>0.33900000000000008</v>
      </c>
      <c r="AP24" s="155"/>
      <c r="AQ24" s="258" t="str">
        <f t="shared" si="0"/>
        <v>JPN</v>
      </c>
      <c r="AR24" s="153"/>
      <c r="AS24" s="154"/>
      <c r="AT24" s="154">
        <v>0.32348939999999998</v>
      </c>
      <c r="AU24" s="150">
        <f>$AT24*($AW24/$AT24)^((AU$3-$AT$3)/($AW$3-$AT$3))</f>
        <v>0.32617461559913957</v>
      </c>
      <c r="AV24" s="150">
        <f>$AT24*($AW24/$AT24)^((AV$3-$AT$3)/($AW$3-$AT$3))</f>
        <v>0.32888212059265776</v>
      </c>
      <c r="AW24" s="154">
        <v>0.33161210000000002</v>
      </c>
      <c r="AX24" s="150">
        <f>$AW24*($AZ24/$AW24)^((AX$3-$AW$3)/($AZ$3-$AW$3))</f>
        <v>0.32769531975251071</v>
      </c>
      <c r="AY24" s="150">
        <f>$AW24*($AZ24/$AW24)^((AY$3-$AW$3)/($AZ$3-$AW$3))</f>
        <v>0.32382480189263363</v>
      </c>
      <c r="AZ24" s="154">
        <v>0.32</v>
      </c>
      <c r="BA24" s="154">
        <f>AZ24</f>
        <v>0.32</v>
      </c>
      <c r="BB24" s="155"/>
      <c r="BC24" s="254">
        <f t="shared" si="1"/>
        <v>0.32</v>
      </c>
      <c r="BD24" s="154"/>
      <c r="BE24" s="252">
        <v>1</v>
      </c>
      <c r="BF24" s="145"/>
      <c r="BG24" s="145"/>
      <c r="BH24" s="145"/>
      <c r="BI24" s="145"/>
    </row>
    <row r="25" spans="1:61" s="5" customFormat="1">
      <c r="R25" s="153" t="s">
        <v>61</v>
      </c>
      <c r="S25" s="153"/>
      <c r="T25" s="154"/>
      <c r="U25" s="154">
        <v>0.3140001</v>
      </c>
      <c r="V25" s="154">
        <v>0.32100010000000001</v>
      </c>
      <c r="W25" s="154">
        <v>0.32400010000000001</v>
      </c>
      <c r="X25" s="154">
        <v>0.32300000000000001</v>
      </c>
      <c r="Y25" s="154">
        <v>0.32100000000000001</v>
      </c>
      <c r="Z25" s="154">
        <v>0.316</v>
      </c>
      <c r="AA25" s="154">
        <v>0.309</v>
      </c>
      <c r="AB25" s="154">
        <v>0.30499999999999999</v>
      </c>
      <c r="AC25" s="155">
        <v>0.3065658</v>
      </c>
      <c r="AD25" s="254">
        <f t="shared" si="2"/>
        <v>0.3065658</v>
      </c>
      <c r="AE25" s="149" t="str">
        <f t="shared" si="3"/>
        <v>KOR</v>
      </c>
      <c r="AF25" s="154"/>
      <c r="AG25" s="154"/>
      <c r="AH25" s="154"/>
      <c r="AI25" s="154"/>
      <c r="AJ25" s="154"/>
      <c r="AK25" s="154"/>
      <c r="AL25" s="154"/>
      <c r="AM25" s="154"/>
      <c r="AN25" s="154"/>
      <c r="AO25" s="154"/>
      <c r="AP25" s="155"/>
      <c r="AQ25" s="258" t="str">
        <f t="shared" si="0"/>
        <v>KOR</v>
      </c>
      <c r="AR25" s="153"/>
      <c r="AS25" s="154"/>
      <c r="AT25" s="154">
        <v>0.29499999999999998</v>
      </c>
      <c r="AU25" s="154">
        <v>0.29899999999999999</v>
      </c>
      <c r="AV25" s="154">
        <v>0.3</v>
      </c>
      <c r="AW25" s="154">
        <v>0.3</v>
      </c>
      <c r="AX25" s="154">
        <v>0.29699999999999999</v>
      </c>
      <c r="AY25" s="154">
        <v>0.29399999999999998</v>
      </c>
      <c r="AZ25" s="154">
        <v>0.28699999999999998</v>
      </c>
      <c r="BA25" s="154">
        <v>0.28000000000000003</v>
      </c>
      <c r="BB25" s="155">
        <v>0.28087380000000001</v>
      </c>
      <c r="BC25" s="254">
        <f t="shared" si="1"/>
        <v>0.28087380000000001</v>
      </c>
      <c r="BD25" s="154"/>
      <c r="BE25" s="252"/>
      <c r="BF25" s="145"/>
      <c r="BG25" s="145"/>
      <c r="BH25" s="145"/>
      <c r="BI25" s="145"/>
    </row>
    <row r="26" spans="1:61" s="5" customFormat="1">
      <c r="A26" s="269" t="s">
        <v>164</v>
      </c>
      <c r="R26" s="153" t="s">
        <v>21</v>
      </c>
      <c r="S26" s="153">
        <v>0.40658889999999998</v>
      </c>
      <c r="T26" s="154">
        <v>0.4142767</v>
      </c>
      <c r="U26" s="154">
        <v>0.4105451</v>
      </c>
      <c r="V26" s="154">
        <v>0.40439429999999998</v>
      </c>
      <c r="W26" s="154">
        <v>0.44025399999999998</v>
      </c>
      <c r="X26" s="154">
        <v>0.43478349999999999</v>
      </c>
      <c r="Y26" s="154">
        <v>0.42400789999999999</v>
      </c>
      <c r="Z26" s="154">
        <v>0.43446370000000001</v>
      </c>
      <c r="AA26" s="154">
        <v>0.45727040000000002</v>
      </c>
      <c r="AB26" s="154">
        <v>0.42762620000000001</v>
      </c>
      <c r="AC26" s="155"/>
      <c r="AD26" s="254">
        <f t="shared" si="2"/>
        <v>0.42762620000000001</v>
      </c>
      <c r="AE26" s="149" t="str">
        <f t="shared" si="3"/>
        <v>LUX</v>
      </c>
      <c r="AF26" s="154">
        <v>0.30318204999999998</v>
      </c>
      <c r="AG26" s="154">
        <v>0.31526978</v>
      </c>
      <c r="AH26" s="154">
        <v>0.31551309</v>
      </c>
      <c r="AI26" s="154">
        <v>0.31205549999999999</v>
      </c>
      <c r="AJ26" s="154">
        <v>0.32942111000000002</v>
      </c>
      <c r="AK26" s="154">
        <v>0.318</v>
      </c>
      <c r="AL26" s="154">
        <v>0.30701632000000001</v>
      </c>
      <c r="AM26" s="154">
        <v>0.31514825000000002</v>
      </c>
      <c r="AN26" s="154">
        <v>0.33581858999999997</v>
      </c>
      <c r="AO26" s="154">
        <v>0.31460217000000001</v>
      </c>
      <c r="AP26" s="155"/>
      <c r="AQ26" s="258" t="str">
        <f t="shared" si="0"/>
        <v>LUX</v>
      </c>
      <c r="AR26" s="153">
        <v>0.26406049999999998</v>
      </c>
      <c r="AS26" s="154">
        <v>0.28523330000000002</v>
      </c>
      <c r="AT26" s="154">
        <v>0.28123399999999998</v>
      </c>
      <c r="AU26" s="154">
        <v>0.28148919999999999</v>
      </c>
      <c r="AV26" s="154">
        <v>0.2957612</v>
      </c>
      <c r="AW26" s="154">
        <v>0.2831708</v>
      </c>
      <c r="AX26" s="154">
        <v>0.27414309999999997</v>
      </c>
      <c r="AY26" s="154">
        <v>0.27762160000000002</v>
      </c>
      <c r="AZ26" s="154">
        <v>0.30062889999999998</v>
      </c>
      <c r="BA26" s="154">
        <v>0.27977200000000002</v>
      </c>
      <c r="BB26" s="155"/>
      <c r="BC26" s="254">
        <f t="shared" si="1"/>
        <v>0.27977200000000002</v>
      </c>
      <c r="BD26" s="154"/>
      <c r="BE26" s="252">
        <v>1</v>
      </c>
      <c r="BF26" s="145"/>
      <c r="BG26" s="145"/>
      <c r="BH26" s="145"/>
      <c r="BI26" s="145"/>
    </row>
    <row r="27" spans="1:61" s="5" customFormat="1">
      <c r="A27" s="9" t="s">
        <v>158</v>
      </c>
      <c r="R27" s="153" t="s">
        <v>70</v>
      </c>
      <c r="S27" s="153">
        <v>0.45430399999999999</v>
      </c>
      <c r="T27" s="154">
        <v>0.46213860000000001</v>
      </c>
      <c r="U27" s="154">
        <v>0.41466190000000003</v>
      </c>
      <c r="V27" s="154">
        <v>0.41869679999999998</v>
      </c>
      <c r="W27" s="154">
        <v>0.43134440000000002</v>
      </c>
      <c r="X27" s="154">
        <v>0.45575339999999998</v>
      </c>
      <c r="Y27" s="154">
        <v>0.46154719999999999</v>
      </c>
      <c r="Z27" s="154">
        <v>0.45580009999999999</v>
      </c>
      <c r="AA27" s="154">
        <v>0.44626260000000001</v>
      </c>
      <c r="AB27" s="154">
        <v>0.43277179999999998</v>
      </c>
      <c r="AC27" s="155"/>
      <c r="AD27" s="254">
        <f t="shared" si="2"/>
        <v>0.43277179999999998</v>
      </c>
      <c r="AE27" s="149" t="str">
        <f t="shared" si="3"/>
        <v>LVA</v>
      </c>
      <c r="AF27" s="154">
        <v>0.36576997999999999</v>
      </c>
      <c r="AG27" s="154">
        <v>0.38794004999999998</v>
      </c>
      <c r="AH27" s="154">
        <v>0.36065835000000002</v>
      </c>
      <c r="AI27" s="154">
        <v>0.37619426</v>
      </c>
      <c r="AJ27" s="154">
        <v>0.38523174999999998</v>
      </c>
      <c r="AK27" s="154">
        <v>0.38176200999999998</v>
      </c>
      <c r="AL27" s="154">
        <v>0.37999970999999999</v>
      </c>
      <c r="AM27" s="154">
        <v>0.38043512000000002</v>
      </c>
      <c r="AN27" s="154">
        <v>0.37452742</v>
      </c>
      <c r="AO27" s="154">
        <v>0.36824358000000001</v>
      </c>
      <c r="AP27" s="155"/>
      <c r="AQ27" s="258" t="str">
        <f t="shared" si="0"/>
        <v>LVA</v>
      </c>
      <c r="AR27" s="153">
        <v>0.3664366</v>
      </c>
      <c r="AS27" s="154">
        <v>0.38840469999999999</v>
      </c>
      <c r="AT27" s="154">
        <v>0.34409099999999998</v>
      </c>
      <c r="AU27" s="154">
        <v>0.35826659999999999</v>
      </c>
      <c r="AV27" s="154">
        <v>0.3619559</v>
      </c>
      <c r="AW27" s="154">
        <v>0.35649310000000001</v>
      </c>
      <c r="AX27" s="154">
        <v>0.34967880000000001</v>
      </c>
      <c r="AY27" s="154">
        <v>0.35282249999999998</v>
      </c>
      <c r="AZ27" s="154">
        <v>0.34532429999999997</v>
      </c>
      <c r="BA27" s="154">
        <v>0.34506300000000001</v>
      </c>
      <c r="BB27" s="155"/>
      <c r="BC27" s="254">
        <f t="shared" si="1"/>
        <v>0.34506300000000001</v>
      </c>
      <c r="BD27" s="154"/>
      <c r="BE27" s="252">
        <v>1</v>
      </c>
      <c r="BF27" s="145"/>
      <c r="BG27" s="145"/>
      <c r="BH27" s="145"/>
      <c r="BI27" s="145"/>
    </row>
    <row r="28" spans="1:61" s="5" customFormat="1">
      <c r="R28" s="153" t="s">
        <v>65</v>
      </c>
      <c r="S28" s="153"/>
      <c r="T28" s="154"/>
      <c r="U28" s="154"/>
      <c r="V28" s="154">
        <f>W28*AU28/AV28</f>
        <v>0.45821236227529238</v>
      </c>
      <c r="W28" s="154">
        <f>X28*AV28/AW28</f>
        <v>0.4581612453319942</v>
      </c>
      <c r="X28" s="154">
        <f>Y28*AW28/AX28</f>
        <v>0.45482048230064759</v>
      </c>
      <c r="Y28" s="154">
        <f>Z28*AX28/AY28</f>
        <v>0.45147971926930097</v>
      </c>
      <c r="Z28" s="154">
        <f>AA28*AY28/AZ28</f>
        <v>0.45885685963465045</v>
      </c>
      <c r="AA28" s="154">
        <v>0.46623399999999998</v>
      </c>
      <c r="AB28" s="150">
        <f>AVERAGE(AA28,AC28)</f>
        <v>0.47150205000000001</v>
      </c>
      <c r="AC28" s="155">
        <v>0.47677009999999997</v>
      </c>
      <c r="AD28" s="254">
        <f t="shared" si="2"/>
        <v>0.47677009999999997</v>
      </c>
      <c r="AE28" s="149" t="str">
        <f t="shared" si="3"/>
        <v>MEX</v>
      </c>
      <c r="AF28" s="154"/>
      <c r="AG28" s="154"/>
      <c r="AH28" s="154"/>
      <c r="AI28" s="154"/>
      <c r="AJ28" s="154"/>
      <c r="AK28" s="154"/>
      <c r="AL28" s="154"/>
      <c r="AM28" s="154"/>
      <c r="AN28" s="154"/>
      <c r="AO28" s="154"/>
      <c r="AP28" s="155"/>
      <c r="AQ28" s="258" t="str">
        <f t="shared" si="0"/>
        <v>MEX</v>
      </c>
      <c r="AR28" s="153">
        <v>0.44715440000000001</v>
      </c>
      <c r="AS28" s="150">
        <f>$AR28*($AV28/$AR28)^((AS$3-$AR$3)/($AV$3-$AR$3))</f>
        <v>0.44710451665334205</v>
      </c>
      <c r="AT28" s="150">
        <f>$AR28*($AV28/$AR28)^((AT$3-$AR$3)/($AV$3-$AR$3))</f>
        <v>0.44705463887153657</v>
      </c>
      <c r="AU28" s="150">
        <f>$AR28*($AV28/$AR28)^((AU$3-$AR$3)/($AV$3-$AR$3))</f>
        <v>0.44700476665396283</v>
      </c>
      <c r="AV28" s="154">
        <v>0.44695489999999999</v>
      </c>
      <c r="AW28" s="150">
        <f>AVERAGE(AV28,AX28)</f>
        <v>0.44369585</v>
      </c>
      <c r="AX28" s="154">
        <v>0.44043680000000002</v>
      </c>
      <c r="AY28" s="150">
        <f>AVERAGE(AX28,AZ28)</f>
        <v>0.44763350000000002</v>
      </c>
      <c r="AZ28" s="154">
        <v>0.45483020000000002</v>
      </c>
      <c r="BA28" s="150">
        <f>AVERAGE(AZ28,BB28)</f>
        <v>0.45902870000000001</v>
      </c>
      <c r="BB28" s="155">
        <v>0.46322720000000001</v>
      </c>
      <c r="BC28" s="254">
        <f t="shared" si="1"/>
        <v>0.46322720000000001</v>
      </c>
      <c r="BD28" s="154"/>
      <c r="BE28" s="252"/>
      <c r="BF28" s="145"/>
      <c r="BG28" s="145"/>
      <c r="BH28" s="145"/>
      <c r="BI28" s="145"/>
    </row>
    <row r="29" spans="1:61" s="5" customFormat="1">
      <c r="R29" s="153" t="s">
        <v>27</v>
      </c>
      <c r="S29" s="153"/>
      <c r="T29" s="154">
        <v>0.39094570000000001</v>
      </c>
      <c r="U29" s="154">
        <v>0.38697670000000001</v>
      </c>
      <c r="V29" s="154">
        <v>0.39193800000000001</v>
      </c>
      <c r="W29" s="154">
        <v>0.37903880000000001</v>
      </c>
      <c r="X29" s="154">
        <v>0.38003100000000001</v>
      </c>
      <c r="Y29" s="154">
        <v>0.38400000000000001</v>
      </c>
      <c r="Z29" s="154">
        <v>0.38600000000000001</v>
      </c>
      <c r="AA29" s="154">
        <v>0.38800000000000001</v>
      </c>
      <c r="AB29" s="154">
        <v>0.39600000000000002</v>
      </c>
      <c r="AC29" s="155">
        <v>0.40600000000000003</v>
      </c>
      <c r="AD29" s="254">
        <f t="shared" si="2"/>
        <v>0.40600000000000003</v>
      </c>
      <c r="AE29" s="149" t="str">
        <f t="shared" si="3"/>
        <v>NLD</v>
      </c>
      <c r="AF29" s="154"/>
      <c r="AG29" s="154"/>
      <c r="AH29" s="154"/>
      <c r="AI29" s="150">
        <f>V29*AJ29/W29</f>
        <v>0.319470296875</v>
      </c>
      <c r="AJ29" s="150">
        <f>W29*AK29/X29</f>
        <v>0.30895610520833333</v>
      </c>
      <c r="AK29" s="150">
        <f>X29*AL29/Y29</f>
        <v>0.3097648515625</v>
      </c>
      <c r="AL29" s="154">
        <v>0.313</v>
      </c>
      <c r="AM29" s="154">
        <v>0.314</v>
      </c>
      <c r="AN29" s="154">
        <v>0.316</v>
      </c>
      <c r="AO29" s="154">
        <v>0.32</v>
      </c>
      <c r="AP29" s="155">
        <v>0.32800000000000001</v>
      </c>
      <c r="AQ29" s="258" t="str">
        <f t="shared" si="0"/>
        <v>NLD</v>
      </c>
      <c r="AR29" s="153"/>
      <c r="AS29" s="154">
        <v>0.28499999999999998</v>
      </c>
      <c r="AT29" s="154">
        <v>0.28399999999999997</v>
      </c>
      <c r="AU29" s="154">
        <v>0.29799999999999999</v>
      </c>
      <c r="AV29" s="154">
        <v>0.28899999999999998</v>
      </c>
      <c r="AW29" s="154">
        <v>0.28699999999999998</v>
      </c>
      <c r="AX29" s="154">
        <v>0.28699999999999998</v>
      </c>
      <c r="AY29" s="154">
        <v>0.28799999999999998</v>
      </c>
      <c r="AZ29" s="154">
        <v>0.28599999999999998</v>
      </c>
      <c r="BA29" s="154">
        <v>0.28399999999999997</v>
      </c>
      <c r="BB29" s="155">
        <v>0.28699999999999998</v>
      </c>
      <c r="BC29" s="254">
        <f t="shared" si="1"/>
        <v>0.28699999999999998</v>
      </c>
      <c r="BD29" s="154"/>
      <c r="BE29" s="252">
        <v>1</v>
      </c>
      <c r="BF29" s="145"/>
      <c r="BG29" s="145"/>
      <c r="BH29" s="145"/>
      <c r="BI29" s="145"/>
    </row>
    <row r="30" spans="1:61" s="5" customFormat="1">
      <c r="R30" s="153" t="s">
        <v>9</v>
      </c>
      <c r="S30" s="153">
        <v>0.39617000000000002</v>
      </c>
      <c r="T30" s="150">
        <f>$S30*($W30/$S30)^((T$3-$S$3)/($W$3-$S$3))</f>
        <v>0.38857698356880155</v>
      </c>
      <c r="U30" s="150">
        <f>$S30*($W30/$S30)^((U$3-$S$3)/($W$3-$S$3))</f>
        <v>0.38112949531622453</v>
      </c>
      <c r="V30" s="150">
        <f>$S30*($W30/$S30)^((V$3-$S$3)/($W$3-$S$3))</f>
        <v>0.37382474604103844</v>
      </c>
      <c r="W30" s="154">
        <v>0.36665999999999999</v>
      </c>
      <c r="X30" s="154">
        <v>0.36699999999999999</v>
      </c>
      <c r="Y30" s="154">
        <v>0.37524000000000002</v>
      </c>
      <c r="Z30" s="154">
        <v>0.37744</v>
      </c>
      <c r="AA30" s="154">
        <v>0.37831999999999999</v>
      </c>
      <c r="AB30" s="154">
        <v>0.37685000000000002</v>
      </c>
      <c r="AC30" s="155"/>
      <c r="AD30" s="254">
        <f t="shared" si="2"/>
        <v>0.37685000000000002</v>
      </c>
      <c r="AE30" s="149" t="str">
        <f t="shared" si="3"/>
        <v>NOR</v>
      </c>
      <c r="AF30" s="154">
        <v>0.31378</v>
      </c>
      <c r="AG30" s="150">
        <f>$AF30*($AJ30/$AF30)^((AG$3-$AF$3)/($AJ$3-$AF$3))</f>
        <v>0.30903599412287924</v>
      </c>
      <c r="AH30" s="150">
        <f>$AF30*($AJ30/$AF30)^((AH$3-$AF$3)/($AJ$3-$AF$3))</f>
        <v>0.30436371235743592</v>
      </c>
      <c r="AI30" s="150">
        <f>$AF30*($AJ30/$AF30)^((AI$3-$AF$3)/($AJ$3-$AF$3))</f>
        <v>0.29976207031458435</v>
      </c>
      <c r="AJ30" s="154">
        <v>0.29522999999999999</v>
      </c>
      <c r="AK30" s="154">
        <v>0.29199999999999998</v>
      </c>
      <c r="AL30" s="154">
        <v>0.29699999999999999</v>
      </c>
      <c r="AM30" s="154">
        <v>0.30109000000000002</v>
      </c>
      <c r="AN30" s="154">
        <v>0.30492000000000002</v>
      </c>
      <c r="AO30" s="154">
        <v>0.30216999999999999</v>
      </c>
      <c r="AP30" s="155"/>
      <c r="AQ30" s="258" t="str">
        <f t="shared" si="0"/>
        <v>NOR</v>
      </c>
      <c r="AR30" s="153">
        <v>0.28944999999999999</v>
      </c>
      <c r="AS30" s="150">
        <f>$AR30*($AV30/$AR30)^((AS$3-$AR$3)/($AV$3-$AR$3))</f>
        <v>0.28072594990104383</v>
      </c>
      <c r="AT30" s="150">
        <f>$AR30*($AV30/$AR30)^((AT$3-$AR$3)/($AV$3-$AR$3))</f>
        <v>0.27226484348883534</v>
      </c>
      <c r="AU30" s="150">
        <f>$AR30*($AV30/$AR30)^((AU$3-$AR$3)/($AV$3-$AR$3))</f>
        <v>0.26405875561603848</v>
      </c>
      <c r="AV30" s="154">
        <v>0.25609999999999999</v>
      </c>
      <c r="AW30" s="154">
        <v>0.253</v>
      </c>
      <c r="AX30" s="154">
        <v>0.25741999999999998</v>
      </c>
      <c r="AY30" s="154">
        <v>0.26049</v>
      </c>
      <c r="AZ30" s="154">
        <v>0.26456000000000002</v>
      </c>
      <c r="BA30" s="154">
        <v>0.26222000000000001</v>
      </c>
      <c r="BB30" s="155"/>
      <c r="BC30" s="254">
        <f t="shared" si="1"/>
        <v>0.26222000000000001</v>
      </c>
      <c r="BD30" s="154"/>
      <c r="BE30" s="252">
        <v>1</v>
      </c>
      <c r="BF30" s="145"/>
      <c r="BG30" s="145"/>
      <c r="BH30" s="145"/>
      <c r="BI30" s="145"/>
    </row>
    <row r="31" spans="1:61" s="5" customFormat="1">
      <c r="R31" s="153" t="s">
        <v>57</v>
      </c>
      <c r="S31" s="153">
        <f>T31/(U31/T31)</f>
        <v>0.43335112934797854</v>
      </c>
      <c r="T31" s="154">
        <f>U31/(V31/U31)</f>
        <v>0.42582391402937914</v>
      </c>
      <c r="U31" s="154">
        <f>V31/(W31/V31)</f>
        <v>0.41842744481160982</v>
      </c>
      <c r="V31" s="154">
        <f>W31/(X31/W31)</f>
        <v>0.41115945066319892</v>
      </c>
      <c r="W31" s="154">
        <v>0.40401769999999998</v>
      </c>
      <c r="X31" s="154">
        <v>0.39700000000000002</v>
      </c>
      <c r="Y31" s="150">
        <f>AVERAGE(X31,Z31)</f>
        <v>0.39700000000000002</v>
      </c>
      <c r="Z31" s="154">
        <v>0.39700000000000002</v>
      </c>
      <c r="AA31" s="154">
        <v>0.41599999999999998</v>
      </c>
      <c r="AB31" s="154">
        <f>AA31</f>
        <v>0.41599999999999998</v>
      </c>
      <c r="AC31" s="155"/>
      <c r="AD31" s="254">
        <f t="shared" si="2"/>
        <v>0.41599999999999998</v>
      </c>
      <c r="AE31" s="149" t="str">
        <f t="shared" si="3"/>
        <v>NZL</v>
      </c>
      <c r="AF31" s="154"/>
      <c r="AG31" s="154"/>
      <c r="AH31" s="154"/>
      <c r="AI31" s="150">
        <f>V31*AJ31/W31</f>
        <v>0.34901948330855936</v>
      </c>
      <c r="AJ31" s="150">
        <f>W31*AK31/X31</f>
        <v>0.3429570904282116</v>
      </c>
      <c r="AK31" s="150">
        <f>X31*AL31/Y31</f>
        <v>0.33700000000000002</v>
      </c>
      <c r="AL31" s="150">
        <f>Y31*AM31/Z31</f>
        <v>0.33700000000000002</v>
      </c>
      <c r="AM31" s="154">
        <v>0.33700000000000002</v>
      </c>
      <c r="AN31" s="154">
        <v>0.35499999999999998</v>
      </c>
      <c r="AO31" s="154">
        <f>AN31</f>
        <v>0.35499999999999998</v>
      </c>
      <c r="AP31" s="155"/>
      <c r="AQ31" s="258" t="str">
        <f t="shared" si="0"/>
        <v>NZL</v>
      </c>
      <c r="AR31" s="153"/>
      <c r="AS31" s="154"/>
      <c r="AT31" s="150">
        <f>AU31</f>
        <v>0.32300000000000001</v>
      </c>
      <c r="AU31" s="150">
        <f>AV31</f>
        <v>0.32300000000000001</v>
      </c>
      <c r="AV31" s="154">
        <v>0.32300000000000001</v>
      </c>
      <c r="AW31" s="154">
        <v>0.311</v>
      </c>
      <c r="AX31" s="150">
        <f>AVERAGE(AW31,AY31)</f>
        <v>0.312</v>
      </c>
      <c r="AY31" s="154">
        <v>0.313</v>
      </c>
      <c r="AZ31" s="154">
        <v>0.33</v>
      </c>
      <c r="BA31" s="154">
        <f>AZ31</f>
        <v>0.33</v>
      </c>
      <c r="BB31" s="155"/>
      <c r="BC31" s="254">
        <f t="shared" si="1"/>
        <v>0.33</v>
      </c>
      <c r="BD31" s="154"/>
      <c r="BE31" s="252">
        <v>1</v>
      </c>
      <c r="BF31" s="145"/>
      <c r="BG31" s="145"/>
      <c r="BH31" s="145"/>
      <c r="BI31" s="145"/>
    </row>
    <row r="32" spans="1:61" s="5" customFormat="1">
      <c r="R32" s="153" t="s">
        <v>19</v>
      </c>
      <c r="S32" s="153">
        <v>0.53138510000000005</v>
      </c>
      <c r="T32" s="154">
        <v>0.48858220000000002</v>
      </c>
      <c r="U32" s="154">
        <v>0.46307979999999999</v>
      </c>
      <c r="V32" s="154">
        <v>0.44854379999999999</v>
      </c>
      <c r="W32" s="154">
        <v>0.43131039999999998</v>
      </c>
      <c r="X32" s="154">
        <v>0.42744559999999998</v>
      </c>
      <c r="Y32" s="154">
        <v>0.42811569999999999</v>
      </c>
      <c r="Z32" s="154">
        <v>0.42279820000000001</v>
      </c>
      <c r="AA32" s="154">
        <v>0.4247861</v>
      </c>
      <c r="AB32" s="154">
        <v>0.42265520000000001</v>
      </c>
      <c r="AC32" s="155"/>
      <c r="AD32" s="254">
        <f t="shared" si="2"/>
        <v>0.42265520000000001</v>
      </c>
      <c r="AE32" s="149" t="str">
        <f t="shared" si="3"/>
        <v>POL</v>
      </c>
      <c r="AF32" s="154">
        <v>0.38298907999999998</v>
      </c>
      <c r="AG32" s="154">
        <v>0.35290941999999997</v>
      </c>
      <c r="AH32" s="154">
        <v>0.33738460999999997</v>
      </c>
      <c r="AI32" s="154">
        <v>0.33455864000000002</v>
      </c>
      <c r="AJ32" s="154">
        <v>0.32434310999999999</v>
      </c>
      <c r="AK32" s="154">
        <v>0.31919346999999998</v>
      </c>
      <c r="AL32" s="154">
        <v>0.32061682000000002</v>
      </c>
      <c r="AM32" s="154">
        <v>0.3163589</v>
      </c>
      <c r="AN32" s="154">
        <v>0.31458299000000001</v>
      </c>
      <c r="AO32" s="154">
        <v>0.31456284000000001</v>
      </c>
      <c r="AP32" s="155"/>
      <c r="AQ32" s="258" t="str">
        <f t="shared" si="0"/>
        <v>POL</v>
      </c>
      <c r="AR32" s="153">
        <v>0.37237219999999999</v>
      </c>
      <c r="AS32" s="154">
        <v>0.33350649999999998</v>
      </c>
      <c r="AT32" s="154">
        <v>0.32206030000000002</v>
      </c>
      <c r="AU32" s="154">
        <v>0.32029550000000001</v>
      </c>
      <c r="AV32" s="154">
        <v>0.30986970000000003</v>
      </c>
      <c r="AW32" s="154">
        <v>0.30604029999999999</v>
      </c>
      <c r="AX32" s="154">
        <v>0.30893769999999998</v>
      </c>
      <c r="AY32" s="154">
        <v>0.3036335</v>
      </c>
      <c r="AZ32" s="154">
        <v>0.30260569999999998</v>
      </c>
      <c r="BA32" s="154">
        <v>0.30405870000000002</v>
      </c>
      <c r="BB32" s="155"/>
      <c r="BC32" s="254">
        <f t="shared" si="1"/>
        <v>0.30405870000000002</v>
      </c>
      <c r="BD32" s="154"/>
      <c r="BE32" s="252">
        <v>1</v>
      </c>
      <c r="BF32" s="145"/>
      <c r="BG32" s="145"/>
      <c r="BH32" s="145"/>
      <c r="BI32" s="145"/>
    </row>
    <row r="33" spans="1:61" s="5" customFormat="1">
      <c r="R33" s="153" t="s">
        <v>51</v>
      </c>
      <c r="S33" s="153">
        <v>0.45109080000000001</v>
      </c>
      <c r="T33" s="154">
        <v>0.44823049999999998</v>
      </c>
      <c r="U33" s="154">
        <v>0.47761290000000001</v>
      </c>
      <c r="V33" s="154">
        <v>0.45936189999999999</v>
      </c>
      <c r="W33" s="154">
        <v>0.45816479999999998</v>
      </c>
      <c r="X33" s="154">
        <v>0.45235779999999998</v>
      </c>
      <c r="Y33" s="154">
        <v>0.4589799</v>
      </c>
      <c r="Z33" s="154">
        <v>0.47412650000000001</v>
      </c>
      <c r="AA33" s="154">
        <v>0.48088019999999998</v>
      </c>
      <c r="AB33" s="154">
        <v>0.49625900000000001</v>
      </c>
      <c r="AC33" s="155"/>
      <c r="AD33" s="254">
        <f t="shared" si="2"/>
        <v>0.49625900000000001</v>
      </c>
      <c r="AE33" s="149" t="str">
        <f t="shared" si="3"/>
        <v>PRT</v>
      </c>
      <c r="AF33" s="154">
        <v>0.37706047999999998</v>
      </c>
      <c r="AG33" s="154">
        <v>0.37131571000000002</v>
      </c>
      <c r="AH33" s="154">
        <v>0.40772265000000002</v>
      </c>
      <c r="AI33" s="154">
        <v>0.39103793999999997</v>
      </c>
      <c r="AJ33" s="154">
        <v>0.38645917000000002</v>
      </c>
      <c r="AK33" s="154">
        <v>0.36934549999999999</v>
      </c>
      <c r="AL33" s="154">
        <v>0.37751868</v>
      </c>
      <c r="AM33" s="154">
        <v>0.38599884000000001</v>
      </c>
      <c r="AN33" s="154">
        <v>0.38716790000000001</v>
      </c>
      <c r="AO33" s="154">
        <v>0.40319128999999998</v>
      </c>
      <c r="AP33" s="155"/>
      <c r="AQ33" s="258" t="str">
        <f t="shared" si="0"/>
        <v>PRT</v>
      </c>
      <c r="AR33" s="153">
        <v>0.37739719999999999</v>
      </c>
      <c r="AS33" s="154">
        <v>0.37185820000000003</v>
      </c>
      <c r="AT33" s="154">
        <v>0.36690590000000001</v>
      </c>
      <c r="AU33" s="154">
        <v>0.35381679999999999</v>
      </c>
      <c r="AV33" s="154">
        <v>0.34839870000000001</v>
      </c>
      <c r="AW33" s="154">
        <v>0.3300054</v>
      </c>
      <c r="AX33" s="154">
        <v>0.3374569</v>
      </c>
      <c r="AY33" s="154">
        <v>0.33596890000000001</v>
      </c>
      <c r="AZ33" s="154">
        <v>0.33934189999999997</v>
      </c>
      <c r="BA33" s="154">
        <v>0.3445705</v>
      </c>
      <c r="BB33" s="155"/>
      <c r="BC33" s="254">
        <f t="shared" si="1"/>
        <v>0.3445705</v>
      </c>
      <c r="BD33" s="154"/>
      <c r="BE33" s="252">
        <v>1</v>
      </c>
      <c r="BF33" s="145"/>
      <c r="BG33" s="145"/>
      <c r="BH33" s="145"/>
      <c r="BI33" s="145"/>
    </row>
    <row r="34" spans="1:61" s="5" customFormat="1">
      <c r="R34" s="153" t="s">
        <v>3</v>
      </c>
      <c r="S34" s="153">
        <v>0.41259639999999997</v>
      </c>
      <c r="T34" s="154">
        <v>0.4041169</v>
      </c>
      <c r="U34" s="154">
        <v>0.37181350000000002</v>
      </c>
      <c r="V34" s="154">
        <v>0.36310579999999998</v>
      </c>
      <c r="W34" s="154">
        <v>0.36074469999999997</v>
      </c>
      <c r="X34" s="154">
        <v>0.38302249999999999</v>
      </c>
      <c r="Y34" s="154">
        <v>0.37887939999999998</v>
      </c>
      <c r="Z34" s="154">
        <v>0.3644059</v>
      </c>
      <c r="AA34" s="154">
        <v>0.3618574</v>
      </c>
      <c r="AB34" s="154">
        <v>0.37196689999999999</v>
      </c>
      <c r="AC34" s="155"/>
      <c r="AD34" s="254">
        <f t="shared" si="2"/>
        <v>0.37196689999999999</v>
      </c>
      <c r="AE34" s="149" t="str">
        <f t="shared" si="3"/>
        <v>SVK</v>
      </c>
      <c r="AF34" s="154">
        <v>0.29471619999999998</v>
      </c>
      <c r="AG34" s="154">
        <v>0.30605131000000002</v>
      </c>
      <c r="AH34" s="154">
        <v>0.27016351</v>
      </c>
      <c r="AI34" s="154">
        <v>0.26595236</v>
      </c>
      <c r="AJ34" s="154">
        <v>0.26892617000000002</v>
      </c>
      <c r="AK34" s="154">
        <v>0.27841653</v>
      </c>
      <c r="AL34" s="154">
        <v>0.27464936000000001</v>
      </c>
      <c r="AM34" s="154">
        <v>0.26501941000000001</v>
      </c>
      <c r="AN34" s="154">
        <v>0.25597456000000002</v>
      </c>
      <c r="AO34" s="154">
        <v>0.28398358000000001</v>
      </c>
      <c r="AP34" s="155"/>
      <c r="AQ34" s="258" t="str">
        <f t="shared" si="0"/>
        <v>SVK</v>
      </c>
      <c r="AR34" s="153">
        <v>0.26478810000000003</v>
      </c>
      <c r="AS34" s="154">
        <v>0.28245890000000001</v>
      </c>
      <c r="AT34" s="154">
        <v>0.2465405</v>
      </c>
      <c r="AU34" s="154">
        <v>0.24095610000000001</v>
      </c>
      <c r="AV34" s="154">
        <v>0.25256990000000001</v>
      </c>
      <c r="AW34" s="154">
        <v>0.26398880000000002</v>
      </c>
      <c r="AX34" s="154">
        <v>0.25998739999999998</v>
      </c>
      <c r="AY34" s="154">
        <v>0.25811099999999998</v>
      </c>
      <c r="AZ34" s="154">
        <v>0.24825079999999999</v>
      </c>
      <c r="BA34" s="154">
        <v>0.26967010000000002</v>
      </c>
      <c r="BB34" s="155"/>
      <c r="BC34" s="254">
        <f t="shared" si="1"/>
        <v>0.26967010000000002</v>
      </c>
      <c r="BD34" s="154"/>
      <c r="BE34" s="252">
        <v>1</v>
      </c>
      <c r="BF34" s="145"/>
      <c r="BG34" s="145"/>
      <c r="BH34" s="145"/>
      <c r="BI34" s="145"/>
    </row>
    <row r="35" spans="1:61" s="5" customFormat="1">
      <c r="R35" s="153" t="s">
        <v>11</v>
      </c>
      <c r="S35" s="153">
        <v>0.4010396</v>
      </c>
      <c r="T35" s="154">
        <v>0.39399200000000001</v>
      </c>
      <c r="U35" s="154">
        <v>0.39097359999999998</v>
      </c>
      <c r="V35" s="154">
        <v>0.37905800000000001</v>
      </c>
      <c r="W35" s="154">
        <v>0.3695214</v>
      </c>
      <c r="X35" s="154">
        <v>0.39549479999999998</v>
      </c>
      <c r="Y35" s="154">
        <v>0.39681230000000001</v>
      </c>
      <c r="Z35" s="154">
        <v>0.40746890000000002</v>
      </c>
      <c r="AA35" s="154">
        <v>0.41484260000000001</v>
      </c>
      <c r="AB35" s="154">
        <v>0.41727730000000002</v>
      </c>
      <c r="AC35" s="155"/>
      <c r="AD35" s="254">
        <f t="shared" si="2"/>
        <v>0.41727730000000002</v>
      </c>
      <c r="AE35" s="149" t="str">
        <f t="shared" si="3"/>
        <v>SVN</v>
      </c>
      <c r="AF35" s="154">
        <v>0.28825697</v>
      </c>
      <c r="AG35" s="154">
        <v>0.28943941000000001</v>
      </c>
      <c r="AH35" s="154">
        <v>0.28631027999999997</v>
      </c>
      <c r="AI35" s="154">
        <v>0.28292337000000001</v>
      </c>
      <c r="AJ35" s="154">
        <v>0.27636064999999999</v>
      </c>
      <c r="AK35" s="154">
        <v>0.29282995000000001</v>
      </c>
      <c r="AL35" s="154">
        <v>0.29155207</v>
      </c>
      <c r="AM35" s="154">
        <v>0.29413914000000002</v>
      </c>
      <c r="AN35" s="154">
        <v>0.29967373000000003</v>
      </c>
      <c r="AO35" s="154">
        <v>0.30296247999999998</v>
      </c>
      <c r="AP35" s="155"/>
      <c r="AQ35" s="258" t="str">
        <f t="shared" si="0"/>
        <v>SVN</v>
      </c>
      <c r="AR35" s="153">
        <v>0.237982</v>
      </c>
      <c r="AS35" s="154">
        <v>0.2359019</v>
      </c>
      <c r="AT35" s="154">
        <v>0.23431779999999999</v>
      </c>
      <c r="AU35" s="154">
        <v>0.23482349999999999</v>
      </c>
      <c r="AV35" s="154">
        <v>0.2291205</v>
      </c>
      <c r="AW35" s="154">
        <v>0.2433555</v>
      </c>
      <c r="AX35" s="154">
        <v>0.2420736</v>
      </c>
      <c r="AY35" s="154">
        <v>0.24511269999999999</v>
      </c>
      <c r="AZ35" s="154">
        <v>0.2481188</v>
      </c>
      <c r="BA35" s="154">
        <v>0.25518879999999999</v>
      </c>
      <c r="BB35" s="155"/>
      <c r="BC35" s="254">
        <f t="shared" si="1"/>
        <v>0.25518879999999999</v>
      </c>
      <c r="BD35" s="154"/>
      <c r="BE35" s="252">
        <v>1</v>
      </c>
      <c r="BF35" s="145"/>
      <c r="BG35" s="145"/>
      <c r="BH35" s="145"/>
      <c r="BI35" s="145"/>
    </row>
    <row r="36" spans="1:61" s="5" customFormat="1">
      <c r="R36" s="153" t="s">
        <v>17</v>
      </c>
      <c r="S36" s="153">
        <v>0.3665428</v>
      </c>
      <c r="T36" s="150">
        <f>$S36*($W36/$S36)^((T$3-$S$3)/($W$3-$S$3))</f>
        <v>0.36641455771352605</v>
      </c>
      <c r="U36" s="150">
        <f>$S36*($W36/$S36)^((U$3-$S$3)/($W$3-$S$3))</f>
        <v>0.36628636029516581</v>
      </c>
      <c r="V36" s="150">
        <f>$S36*($W36/$S36)^((V$3-$S$3)/($W$3-$S$3))</f>
        <v>0.36615820772922131</v>
      </c>
      <c r="W36" s="154">
        <v>0.36603010000000002</v>
      </c>
      <c r="X36" s="154">
        <v>0.38067689999999998</v>
      </c>
      <c r="Y36" s="154">
        <v>0.38273289999999999</v>
      </c>
      <c r="Z36" s="154">
        <v>0.36905399999999999</v>
      </c>
      <c r="AA36" s="154">
        <v>0.37087999999999999</v>
      </c>
      <c r="AB36" s="154">
        <v>0.382907</v>
      </c>
      <c r="AC36" s="155"/>
      <c r="AD36" s="254">
        <f t="shared" si="2"/>
        <v>0.382907</v>
      </c>
      <c r="AE36" s="149" t="str">
        <f t="shared" si="3"/>
        <v>SWE</v>
      </c>
      <c r="AF36" s="154"/>
      <c r="AG36" s="154"/>
      <c r="AH36" s="154"/>
      <c r="AI36" s="150">
        <f>V36*AJ36/W36</f>
        <v>0.29584230680907042</v>
      </c>
      <c r="AJ36" s="150">
        <f>W36*AK36/X36</f>
        <v>0.29573880049586243</v>
      </c>
      <c r="AK36" s="150">
        <f>X36*AL36/Y36</f>
        <v>0.30757287387699361</v>
      </c>
      <c r="AL36" s="150">
        <f>Y36*AM36/Z36</f>
        <v>0.30923404593311549</v>
      </c>
      <c r="AM36" s="154">
        <v>0.298182</v>
      </c>
      <c r="AN36" s="154">
        <v>0.30049900000000002</v>
      </c>
      <c r="AO36" s="154">
        <v>0.311614</v>
      </c>
      <c r="AP36" s="155"/>
      <c r="AQ36" s="258" t="str">
        <f t="shared" si="0"/>
        <v>SWE</v>
      </c>
      <c r="AR36" s="153">
        <v>0.23565059999999999</v>
      </c>
      <c r="AS36" s="150">
        <f>$AR36*($AV36/$AR36)^((AS$3-$AR$3)/($AV$3-$AR$3))</f>
        <v>0.24123340446283489</v>
      </c>
      <c r="AT36" s="150">
        <f>$AR36*($AV36/$AR36)^((AT$3-$AR$3)/($AV$3-$AR$3))</f>
        <v>0.24694847129067227</v>
      </c>
      <c r="AU36" s="150">
        <f>$AR36*($AV36/$AR36)^((AU$3-$AR$3)/($AV$3-$AR$3))</f>
        <v>0.25279893391462416</v>
      </c>
      <c r="AV36" s="154">
        <v>0.25878800000000002</v>
      </c>
      <c r="AW36" s="154">
        <v>0.26800000000000002</v>
      </c>
      <c r="AX36" s="154">
        <v>0.27027499999999999</v>
      </c>
      <c r="AY36" s="154">
        <v>0.267899</v>
      </c>
      <c r="AZ36" s="154">
        <v>0.27140199999999998</v>
      </c>
      <c r="BA36" s="154">
        <v>0.28134399999999998</v>
      </c>
      <c r="BB36" s="155"/>
      <c r="BC36" s="254">
        <f t="shared" si="1"/>
        <v>0.28134399999999998</v>
      </c>
      <c r="BD36" s="154"/>
      <c r="BE36" s="252">
        <v>1</v>
      </c>
      <c r="BF36" s="145"/>
      <c r="BG36" s="145"/>
      <c r="BH36" s="145"/>
      <c r="BI36" s="145"/>
    </row>
    <row r="37" spans="1:61" s="5" customFormat="1">
      <c r="R37" s="153" t="s">
        <v>67</v>
      </c>
      <c r="S37" s="153"/>
      <c r="T37" s="154"/>
      <c r="U37" s="154"/>
      <c r="V37" s="154">
        <f>W37*AU37/AV37</f>
        <v>0.41514093098609312</v>
      </c>
      <c r="W37" s="154">
        <f>X37*AV37/AW37</f>
        <v>0.41632559508751887</v>
      </c>
      <c r="X37" s="154">
        <f>Y37*AW37/AX37</f>
        <v>0.41751025918894463</v>
      </c>
      <c r="Y37" s="154">
        <v>0.42338199999999998</v>
      </c>
      <c r="Z37" s="154">
        <v>0.41799999999999998</v>
      </c>
      <c r="AA37" s="154">
        <v>0.41099999999999998</v>
      </c>
      <c r="AB37" s="154">
        <v>0.40300000000000002</v>
      </c>
      <c r="AC37" s="155"/>
      <c r="AD37" s="254">
        <f t="shared" si="2"/>
        <v>0.40300000000000002</v>
      </c>
      <c r="AE37" s="149" t="str">
        <f t="shared" si="3"/>
        <v>TUR</v>
      </c>
      <c r="AF37" s="154"/>
      <c r="AG37" s="154"/>
      <c r="AH37" s="154"/>
      <c r="AI37" s="154"/>
      <c r="AJ37" s="154"/>
      <c r="AK37" s="154"/>
      <c r="AL37" s="154"/>
      <c r="AM37" s="154"/>
      <c r="AN37" s="154"/>
      <c r="AO37" s="154"/>
      <c r="AP37" s="155"/>
      <c r="AQ37" s="258" t="str">
        <f t="shared" si="0"/>
        <v>TUR</v>
      </c>
      <c r="AR37" s="153">
        <v>0.41478910000000002</v>
      </c>
      <c r="AS37" s="150">
        <f>$AR37*($AU37/$AR37)^((AS$3-$AR$3)/($AU$3-$AR$3))</f>
        <v>0.40911548159833827</v>
      </c>
      <c r="AT37" s="150">
        <f>$AR37*($AU37/$AR37)^((AT$3-$AR$3)/($AU$3-$AR$3))</f>
        <v>0.40351946876964762</v>
      </c>
      <c r="AU37" s="154">
        <v>0.39800000000000002</v>
      </c>
      <c r="AV37" s="150">
        <f>AVERAGE(AU37,AW37)</f>
        <v>0.39913575000000001</v>
      </c>
      <c r="AW37" s="154">
        <v>0.4002715</v>
      </c>
      <c r="AX37" s="154">
        <v>0.40590080000000001</v>
      </c>
      <c r="AY37" s="154">
        <v>0.39800000000000002</v>
      </c>
      <c r="AZ37" s="154">
        <v>0.39200000000000002</v>
      </c>
      <c r="BA37" s="154">
        <v>0.38200000000000001</v>
      </c>
      <c r="BB37" s="155"/>
      <c r="BC37" s="254">
        <f t="shared" si="1"/>
        <v>0.38200000000000001</v>
      </c>
      <c r="BD37" s="154"/>
      <c r="BE37" s="252"/>
      <c r="BF37" s="145"/>
      <c r="BG37" s="145"/>
      <c r="BH37" s="145"/>
      <c r="BI37" s="145"/>
    </row>
    <row r="38" spans="1:61" s="5" customFormat="1" ht="13.5" thickBot="1">
      <c r="B38" s="9"/>
      <c r="C38" s="9"/>
      <c r="D38" s="9"/>
      <c r="E38" s="9"/>
      <c r="F38" s="9"/>
      <c r="G38" s="9"/>
      <c r="H38" s="9"/>
      <c r="I38" s="9"/>
      <c r="J38" s="9"/>
      <c r="K38" s="9"/>
      <c r="L38" s="9"/>
      <c r="M38" s="9"/>
      <c r="N38" s="9"/>
      <c r="O38" s="9"/>
      <c r="P38" s="9"/>
      <c r="R38" s="153" t="s">
        <v>53</v>
      </c>
      <c r="S38" s="255">
        <f>T38/(U38/T38)</f>
        <v>0.45780000469497323</v>
      </c>
      <c r="T38" s="157">
        <v>0.4579278</v>
      </c>
      <c r="U38" s="159">
        <f>$T38*($W38/$T38)^((U$3-$T$3)/($W$3-$T$3))</f>
        <v>0.45805563097920726</v>
      </c>
      <c r="V38" s="159">
        <f>$T38*($W38/$T38)^((V$3-$T$3)/($W$3-$T$3))</f>
        <v>0.45818349764255356</v>
      </c>
      <c r="W38" s="157">
        <v>0.45831139999999998</v>
      </c>
      <c r="X38" s="157">
        <v>0.47236450000000002</v>
      </c>
      <c r="Y38" s="157">
        <v>0.47332479999999999</v>
      </c>
      <c r="Z38" s="157">
        <v>0.48414699999999999</v>
      </c>
      <c r="AA38" s="157">
        <v>0.48040070000000001</v>
      </c>
      <c r="AB38" s="157">
        <v>0.4776609</v>
      </c>
      <c r="AC38" s="158">
        <v>0.47261239999999999</v>
      </c>
      <c r="AD38" s="254">
        <f t="shared" si="2"/>
        <v>0.47261239999999999</v>
      </c>
      <c r="AE38" s="149" t="str">
        <f t="shared" si="3"/>
        <v>USA</v>
      </c>
      <c r="AF38" s="154"/>
      <c r="AG38" s="154"/>
      <c r="AH38" s="154"/>
      <c r="AI38" s="150">
        <f>V38*AJ38/W38</f>
        <v>0.42867647570190959</v>
      </c>
      <c r="AJ38" s="150">
        <f>W38*AK38/X38</f>
        <v>0.42879614114622655</v>
      </c>
      <c r="AK38" s="150">
        <f>X38*AL38/Y38</f>
        <v>0.44194422136230244</v>
      </c>
      <c r="AL38" s="150">
        <f>Y38*AM38/Z38</f>
        <v>0.44284267803246752</v>
      </c>
      <c r="AM38" s="150">
        <f>Z38*AN38/AA38</f>
        <v>0.45296792824163246</v>
      </c>
      <c r="AN38" s="154">
        <v>0.44946289</v>
      </c>
      <c r="AO38" s="154">
        <v>0.42961371999999998</v>
      </c>
      <c r="AP38" s="155">
        <v>0.42543415000000001</v>
      </c>
      <c r="AQ38" s="258" t="str">
        <f t="shared" si="0"/>
        <v>USA</v>
      </c>
      <c r="AR38" s="255"/>
      <c r="AS38" s="157">
        <v>0.3673845</v>
      </c>
      <c r="AT38" s="159">
        <f>$AS38*($AV38/$AS38)^((AT$3-$AS$3)/($AV$3-$AT$3))</f>
        <v>0.36610211185528552</v>
      </c>
      <c r="AU38" s="159">
        <f>$AS38*($AV38/$AS38)^((AU$3-$AS$3)/($AV$3-$AT$3))</f>
        <v>0.36482419999999999</v>
      </c>
      <c r="AV38" s="157">
        <v>0.36482419999999999</v>
      </c>
      <c r="AW38" s="157">
        <v>0.36847590000000002</v>
      </c>
      <c r="AX38" s="157">
        <v>0.36997760000000002</v>
      </c>
      <c r="AY38" s="157">
        <v>0.38123869999999999</v>
      </c>
      <c r="AZ38" s="157">
        <v>0.3792799</v>
      </c>
      <c r="BA38" s="157">
        <v>0.39151229999999998</v>
      </c>
      <c r="BB38" s="158">
        <v>0.38885239999999999</v>
      </c>
      <c r="BC38" s="254">
        <f t="shared" si="1"/>
        <v>0.38885239999999999</v>
      </c>
      <c r="BD38" s="154"/>
      <c r="BE38" s="252">
        <v>1</v>
      </c>
      <c r="BF38" s="145"/>
      <c r="BG38" s="145"/>
      <c r="BH38" s="145"/>
      <c r="BI38" s="145"/>
    </row>
    <row r="39" spans="1:61" s="5" customFormat="1">
      <c r="B39" s="9"/>
      <c r="C39" s="9"/>
      <c r="D39" s="9"/>
      <c r="E39" s="9"/>
      <c r="F39" s="9"/>
      <c r="G39" s="9"/>
      <c r="H39" s="9"/>
      <c r="I39" s="9"/>
      <c r="J39" s="9"/>
      <c r="K39" s="9"/>
      <c r="L39" s="9"/>
      <c r="M39" s="9"/>
      <c r="N39" s="9"/>
      <c r="O39" s="9"/>
      <c r="P39" s="9"/>
      <c r="R39" s="259"/>
      <c r="S39" s="260"/>
      <c r="T39" s="260"/>
      <c r="U39" s="260"/>
      <c r="V39" s="260"/>
      <c r="W39" s="260"/>
      <c r="X39" s="260"/>
      <c r="Y39" s="260"/>
      <c r="Z39" s="260"/>
      <c r="AA39" s="260"/>
      <c r="AB39" s="260"/>
      <c r="AC39" s="260"/>
      <c r="AD39" s="261"/>
      <c r="AE39" s="259"/>
      <c r="AF39" s="260"/>
      <c r="AG39" s="260"/>
      <c r="AH39" s="260"/>
      <c r="AI39" s="260"/>
      <c r="AJ39" s="260"/>
      <c r="AK39" s="260"/>
      <c r="AL39" s="260"/>
      <c r="AM39" s="260"/>
      <c r="AN39" s="260"/>
      <c r="AO39" s="260"/>
      <c r="AP39" s="261"/>
      <c r="AQ39" s="259"/>
      <c r="AR39" s="260"/>
      <c r="AS39" s="260"/>
      <c r="AT39" s="260"/>
      <c r="AU39" s="260"/>
      <c r="AV39" s="260"/>
      <c r="AW39" s="260"/>
      <c r="AX39" s="260"/>
      <c r="AY39" s="260"/>
      <c r="AZ39" s="260"/>
      <c r="BA39" s="260"/>
      <c r="BB39" s="260"/>
      <c r="BC39" s="261"/>
      <c r="BD39" s="154"/>
      <c r="BE39" s="154"/>
      <c r="BF39" s="145"/>
      <c r="BG39" s="145"/>
      <c r="BH39" s="145"/>
      <c r="BI39" s="145"/>
    </row>
    <row r="40" spans="1:61" ht="13.5" thickBot="1">
      <c r="A40" s="5"/>
      <c r="R40" s="255" t="s">
        <v>68</v>
      </c>
      <c r="S40" s="159"/>
      <c r="T40" s="159"/>
      <c r="U40" s="159"/>
      <c r="V40" s="159">
        <f t="shared" ref="V40:AB40" si="8">SUMPRODUCT(V4:V38,$BE4:$BE38)/SUM($BE4:$BE38)</f>
        <v>0.41514705455331852</v>
      </c>
      <c r="W40" s="159">
        <f t="shared" si="8"/>
        <v>0.41629891541345676</v>
      </c>
      <c r="X40" s="159">
        <f t="shared" si="8"/>
        <v>0.42489302833333331</v>
      </c>
      <c r="Y40" s="159">
        <f t="shared" si="8"/>
        <v>0.42797743190565624</v>
      </c>
      <c r="Z40" s="159">
        <f t="shared" si="8"/>
        <v>0.42903077263324213</v>
      </c>
      <c r="AA40" s="159">
        <f t="shared" si="8"/>
        <v>0.43005986000000002</v>
      </c>
      <c r="AB40" s="159">
        <f t="shared" si="8"/>
        <v>0.42995921000000004</v>
      </c>
      <c r="AC40" s="159"/>
      <c r="AD40" s="256">
        <f>SUMPRODUCT(AD4:AD38,$BE4:$BE38)/SUM($BE4:$BE38)</f>
        <v>0.43085926000000002</v>
      </c>
      <c r="AE40" s="156"/>
      <c r="AF40" s="159"/>
      <c r="AG40" s="159"/>
      <c r="AH40" s="159"/>
      <c r="AI40" s="159">
        <f t="shared" ref="AI40:AO40" si="9">SUMPRODUCT(AI4:AI38,$BE4:$BE38)/SUM($BE4:$BE38)</f>
        <v>0.33959878904245527</v>
      </c>
      <c r="AJ40" s="159">
        <f t="shared" si="9"/>
        <v>0.33976203020526319</v>
      </c>
      <c r="AK40" s="159">
        <f t="shared" si="9"/>
        <v>0.34205895596415503</v>
      </c>
      <c r="AL40" s="159">
        <f t="shared" si="9"/>
        <v>0.34263985740300085</v>
      </c>
      <c r="AM40" s="159">
        <f t="shared" si="9"/>
        <v>0.34405427526343535</v>
      </c>
      <c r="AN40" s="159">
        <f t="shared" si="9"/>
        <v>0.34495316299999995</v>
      </c>
      <c r="AO40" s="159">
        <f t="shared" si="9"/>
        <v>0.34649642533333336</v>
      </c>
      <c r="AP40" s="257"/>
      <c r="AQ40" s="156"/>
      <c r="AR40" s="159"/>
      <c r="AS40" s="159"/>
      <c r="AT40" s="159"/>
      <c r="AU40" s="159">
        <f t="shared" ref="AU40:BA40" si="10">SUMPRODUCT(AU4:AU38,$BE4:$BE38)/SUM($BE4:$BE38)</f>
        <v>0.30679800731046808</v>
      </c>
      <c r="AV40" s="159">
        <f t="shared" si="10"/>
        <v>0.3074103012383031</v>
      </c>
      <c r="AW40" s="159">
        <f t="shared" si="10"/>
        <v>0.30777696000000004</v>
      </c>
      <c r="AX40" s="159">
        <f t="shared" si="10"/>
        <v>0.30721967065841699</v>
      </c>
      <c r="AY40" s="159">
        <f t="shared" si="10"/>
        <v>0.30880757672975445</v>
      </c>
      <c r="AZ40" s="159">
        <f t="shared" si="10"/>
        <v>0.30943537000000004</v>
      </c>
      <c r="BA40" s="159">
        <f t="shared" si="10"/>
        <v>0.31143809333333333</v>
      </c>
      <c r="BB40" s="159"/>
      <c r="BC40" s="256">
        <f>SUMPRODUCT(BC4:BC38,$BE4:$BE38)/SUM($BE4:$BE38)</f>
        <v>0.31195776333333336</v>
      </c>
      <c r="BD40" s="150"/>
      <c r="BE40" s="150"/>
      <c r="BF40" s="10"/>
      <c r="BG40" s="10"/>
      <c r="BH40" s="10"/>
      <c r="BI40" s="10"/>
    </row>
    <row r="41" spans="1:61">
      <c r="A41" s="5"/>
      <c r="S41" s="10"/>
      <c r="T41" s="10"/>
      <c r="U41" s="10"/>
      <c r="V41" s="152"/>
      <c r="W41" s="152"/>
      <c r="X41" s="152"/>
      <c r="Y41" s="152"/>
      <c r="Z41" s="152"/>
      <c r="AA41" s="152"/>
      <c r="AB41" s="152"/>
      <c r="AC41" s="10"/>
      <c r="AD41" s="10"/>
      <c r="AE41" s="10"/>
      <c r="AF41" s="10"/>
      <c r="AG41" s="10"/>
      <c r="AH41" s="10"/>
      <c r="AI41" s="10"/>
      <c r="AJ41" s="10"/>
      <c r="AK41" s="10"/>
      <c r="AL41" s="10"/>
      <c r="AM41" s="10"/>
      <c r="AN41" s="10"/>
      <c r="AO41" s="10"/>
      <c r="AP41" s="10"/>
      <c r="AQ41" s="10"/>
      <c r="AR41" s="10"/>
      <c r="AS41" s="10"/>
      <c r="AT41" s="10"/>
      <c r="AU41" s="152"/>
      <c r="AV41" s="152"/>
      <c r="AW41" s="152"/>
      <c r="AX41" s="152"/>
      <c r="AY41" s="152"/>
      <c r="AZ41" s="152"/>
      <c r="BA41" s="152"/>
      <c r="BB41" s="10"/>
      <c r="BC41" s="10"/>
      <c r="BD41" s="10"/>
      <c r="BF41" s="10"/>
      <c r="BG41" s="10"/>
      <c r="BH41" s="10"/>
      <c r="BI41" s="10"/>
    </row>
    <row r="42" spans="1:61" ht="12.75" customHeight="1">
      <c r="A42" s="5"/>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F42" s="10"/>
      <c r="BG42" s="10"/>
      <c r="BH42" s="10"/>
      <c r="BI42" s="10"/>
    </row>
    <row r="43" spans="1:61" ht="12.75" customHeight="1">
      <c r="A43" s="5"/>
      <c r="Q43" s="9"/>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F43" s="10"/>
      <c r="BG43" s="10"/>
      <c r="BH43" s="10"/>
      <c r="BI43" s="10"/>
    </row>
    <row r="44" spans="1:61">
      <c r="A44" s="5"/>
      <c r="Q44" s="9"/>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F44" s="10"/>
      <c r="BG44" s="10"/>
      <c r="BH44" s="10"/>
      <c r="BI44" s="10"/>
    </row>
    <row r="45" spans="1:61">
      <c r="A45" s="5"/>
      <c r="Q45" s="9"/>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F45" s="10"/>
      <c r="BG45" s="10"/>
      <c r="BH45" s="10"/>
      <c r="BI45" s="10"/>
    </row>
    <row r="46" spans="1:61">
      <c r="A46" s="5"/>
      <c r="Q46" s="9"/>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F46" s="10"/>
      <c r="BG46" s="10"/>
      <c r="BH46" s="10"/>
      <c r="BI46" s="10"/>
    </row>
    <row r="47" spans="1:61">
      <c r="A47" s="145" t="s">
        <v>163</v>
      </c>
      <c r="B47" s="10"/>
      <c r="C47" s="10"/>
      <c r="D47" s="10"/>
      <c r="E47" s="10"/>
      <c r="F47" s="10"/>
      <c r="G47" s="10"/>
      <c r="H47" s="10"/>
      <c r="I47" s="10"/>
      <c r="J47" s="10"/>
      <c r="K47" s="10"/>
      <c r="L47" s="10"/>
      <c r="M47" s="10"/>
      <c r="N47" s="10"/>
      <c r="Q47" s="9"/>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F47" s="10"/>
      <c r="BG47" s="10"/>
      <c r="BH47" s="10"/>
      <c r="BI47" s="10"/>
    </row>
    <row r="48" spans="1:61">
      <c r="A48" s="10"/>
      <c r="B48" s="10"/>
      <c r="C48" s="10"/>
      <c r="D48" s="10"/>
      <c r="E48" s="10"/>
      <c r="F48" s="10"/>
      <c r="G48" s="10"/>
      <c r="H48" s="10"/>
      <c r="I48" s="10"/>
      <c r="J48" s="10"/>
      <c r="K48" s="10"/>
      <c r="L48" s="10"/>
      <c r="M48" s="10"/>
      <c r="N48" s="10"/>
      <c r="Q48" s="9"/>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F48" s="10"/>
      <c r="BG48" s="10"/>
      <c r="BH48" s="10"/>
      <c r="BI48" s="10"/>
    </row>
    <row r="49" spans="1:61">
      <c r="A49" s="10"/>
      <c r="B49" s="10"/>
      <c r="C49" s="10"/>
      <c r="D49" s="10"/>
      <c r="E49" s="10"/>
      <c r="F49" s="10"/>
      <c r="G49" s="10"/>
      <c r="H49" s="10"/>
      <c r="I49" s="10"/>
      <c r="J49" s="10"/>
      <c r="K49" s="10"/>
      <c r="L49" s="10"/>
      <c r="M49" s="10"/>
      <c r="N49" s="10"/>
      <c r="Q49" s="9"/>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F49" s="10"/>
      <c r="BG49" s="10"/>
      <c r="BH49" s="10"/>
      <c r="BI49" s="10"/>
    </row>
    <row r="50" spans="1:61">
      <c r="A50" s="285" t="s">
        <v>267</v>
      </c>
      <c r="B50" s="10"/>
      <c r="C50" s="10"/>
      <c r="D50" s="10"/>
      <c r="E50" s="10"/>
      <c r="F50" s="10"/>
      <c r="G50" s="10"/>
      <c r="H50" s="10"/>
      <c r="I50" s="10"/>
      <c r="J50" s="10"/>
      <c r="K50" s="10"/>
      <c r="L50" s="10"/>
      <c r="M50" s="10"/>
      <c r="N50" s="10"/>
      <c r="Q50" s="9"/>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F50" s="10"/>
      <c r="BG50" s="10"/>
      <c r="BH50" s="10"/>
      <c r="BI50" s="10"/>
    </row>
    <row r="51" spans="1:61">
      <c r="A51" s="285" t="s">
        <v>268</v>
      </c>
      <c r="Q51" s="9"/>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F51" s="10"/>
      <c r="BG51" s="10"/>
      <c r="BH51" s="10"/>
      <c r="BI51" s="10"/>
    </row>
    <row r="52" spans="1:61">
      <c r="Q52" s="9"/>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F52" s="10"/>
      <c r="BG52" s="10"/>
      <c r="BH52" s="10"/>
      <c r="BI52" s="10"/>
    </row>
    <row r="53" spans="1:61">
      <c r="Q53" s="9"/>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F53" s="10"/>
      <c r="BG53" s="10"/>
      <c r="BH53" s="10"/>
      <c r="BI53" s="10"/>
    </row>
    <row r="54" spans="1:61">
      <c r="Q54" s="9"/>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F54" s="10"/>
      <c r="BG54" s="10"/>
      <c r="BH54" s="10"/>
      <c r="BI54" s="10"/>
    </row>
    <row r="55" spans="1:61">
      <c r="Q55" s="9"/>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F55" s="10"/>
      <c r="BG55" s="10"/>
      <c r="BH55" s="10"/>
      <c r="BI55" s="10"/>
    </row>
    <row r="56" spans="1:61">
      <c r="Q56" s="9"/>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F56" s="10"/>
      <c r="BG56" s="10"/>
      <c r="BH56" s="10"/>
      <c r="BI56" s="10"/>
    </row>
    <row r="57" spans="1:61">
      <c r="Q57" s="9"/>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F57" s="10"/>
      <c r="BG57" s="10"/>
      <c r="BH57" s="10"/>
      <c r="BI57" s="10"/>
    </row>
    <row r="58" spans="1:61">
      <c r="Q58" s="9"/>
    </row>
    <row r="59" spans="1:61">
      <c r="Q59" s="9"/>
    </row>
    <row r="60" spans="1:61">
      <c r="Q60" s="9"/>
    </row>
    <row r="61" spans="1:61">
      <c r="Q61" s="9"/>
    </row>
    <row r="62" spans="1:61">
      <c r="Q62" s="9"/>
    </row>
    <row r="63" spans="1:61">
      <c r="Q63" s="9"/>
    </row>
    <row r="64" spans="1:61">
      <c r="Q64" s="9"/>
    </row>
    <row r="69" spans="1:57">
      <c r="Q69" s="9"/>
    </row>
    <row r="71" spans="1:57">
      <c r="A71" s="19"/>
      <c r="B71" s="19"/>
      <c r="C71" s="19"/>
      <c r="D71" s="19"/>
      <c r="E71" s="19"/>
      <c r="F71" s="19"/>
      <c r="G71" s="19"/>
      <c r="H71" s="19"/>
      <c r="I71" s="19"/>
      <c r="J71" s="19"/>
      <c r="K71" s="19"/>
      <c r="L71" s="19"/>
      <c r="M71" s="19"/>
      <c r="N71" s="19"/>
      <c r="O71" s="19"/>
      <c r="P71" s="19"/>
    </row>
    <row r="73" spans="1:57" s="19" customFormat="1">
      <c r="A73" s="9"/>
      <c r="B73" s="9"/>
      <c r="C73" s="9"/>
      <c r="D73" s="9"/>
      <c r="E73" s="9"/>
      <c r="F73" s="9"/>
      <c r="G73" s="9"/>
      <c r="H73" s="9"/>
      <c r="I73" s="9"/>
      <c r="J73" s="9"/>
      <c r="K73" s="9"/>
      <c r="L73" s="9"/>
      <c r="M73" s="9"/>
      <c r="N73" s="9"/>
      <c r="O73" s="9"/>
      <c r="P73" s="9"/>
      <c r="R73" s="10"/>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E73" s="10"/>
    </row>
  </sheetData>
  <hyperlinks>
    <hyperlink ref="Q1" location="ReadMe!A14" display="Back to ReadMe"/>
    <hyperlink ref="A50" r:id="rId1"/>
    <hyperlink ref="A51" r:id="rId2"/>
  </hyperlinks>
  <pageMargins left="0.70866141732283472" right="0.70866141732283472" top="0.74803149606299213" bottom="0.74803149606299213" header="0.31496062992125984" footer="0.31496062992125984"/>
  <pageSetup paperSize="9" scale="83" orientation="landscape" r:id="rId3"/>
  <headerFooter>
    <oddFooter>&amp;ROECD (2016), Inequality Update (November 2016), Figures and Data - &amp;A</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8"/>
  <sheetViews>
    <sheetView zoomScale="90" zoomScaleNormal="90" workbookViewId="0">
      <selection sqref="A1:L1"/>
    </sheetView>
  </sheetViews>
  <sheetFormatPr defaultRowHeight="12.75"/>
  <cols>
    <col min="1" max="14" width="9.140625" style="9"/>
    <col min="15" max="15" width="15.28515625" style="129" bestFit="1" customWidth="1"/>
    <col min="16" max="16" width="15.85546875" style="129" customWidth="1"/>
    <col min="17" max="18" width="9.140625" style="132"/>
    <col min="19" max="19" width="9.140625" style="133"/>
    <col min="20" max="21" width="9.140625" style="132"/>
    <col min="22" max="22" width="9.140625" style="133"/>
    <col min="23" max="24" width="9.140625" style="132"/>
    <col min="25" max="26" width="9.140625" style="134"/>
    <col min="27" max="27" width="16.7109375" style="133" bestFit="1" customWidth="1"/>
    <col min="28" max="28" width="18.42578125" style="275" bestFit="1" customWidth="1"/>
    <col min="29" max="30" width="9.140625" style="129"/>
    <col min="31" max="16384" width="9.140625" style="9"/>
  </cols>
  <sheetData>
    <row r="1" spans="1:28">
      <c r="A1" s="291" t="s">
        <v>151</v>
      </c>
      <c r="B1" s="291"/>
      <c r="C1" s="291"/>
      <c r="D1" s="291"/>
      <c r="E1" s="291"/>
      <c r="F1" s="291"/>
      <c r="G1" s="291"/>
      <c r="H1" s="291"/>
      <c r="I1" s="291"/>
      <c r="J1" s="291"/>
      <c r="K1" s="291"/>
      <c r="L1" s="291"/>
      <c r="O1" s="95" t="s">
        <v>264</v>
      </c>
      <c r="P1" s="9" t="s">
        <v>150</v>
      </c>
    </row>
    <row r="2" spans="1:28">
      <c r="A2" s="292" t="s">
        <v>146</v>
      </c>
      <c r="B2" s="292"/>
      <c r="C2" s="292"/>
      <c r="D2" s="292"/>
      <c r="E2" s="292"/>
      <c r="F2" s="292"/>
      <c r="G2" s="292"/>
      <c r="H2" s="292"/>
      <c r="I2" s="292"/>
      <c r="J2" s="292"/>
      <c r="K2" s="292"/>
      <c r="L2" s="292"/>
    </row>
    <row r="3" spans="1:28">
      <c r="P3" s="130"/>
      <c r="Q3" s="135">
        <v>2005</v>
      </c>
      <c r="R3" s="135">
        <v>2006</v>
      </c>
      <c r="S3" s="136">
        <v>2007</v>
      </c>
      <c r="T3" s="135">
        <v>2008</v>
      </c>
      <c r="U3" s="135">
        <v>2009</v>
      </c>
      <c r="V3" s="136">
        <v>2010</v>
      </c>
      <c r="W3" s="135">
        <v>2011</v>
      </c>
      <c r="X3" s="135">
        <v>2012</v>
      </c>
      <c r="Y3" s="137">
        <v>2013</v>
      </c>
      <c r="Z3" s="137">
        <v>2014</v>
      </c>
      <c r="AA3" s="136" t="s">
        <v>126</v>
      </c>
      <c r="AB3" s="276"/>
    </row>
    <row r="4" spans="1:28">
      <c r="P4" s="271"/>
      <c r="Q4" s="272"/>
      <c r="R4" s="272"/>
      <c r="S4" s="273"/>
      <c r="T4" s="272"/>
      <c r="U4" s="272"/>
      <c r="V4" s="273"/>
      <c r="W4" s="272"/>
      <c r="X4" s="272"/>
      <c r="Y4" s="274"/>
      <c r="Z4" s="274"/>
      <c r="AA4" s="273" t="s">
        <v>134</v>
      </c>
    </row>
    <row r="5" spans="1:28">
      <c r="O5" s="129">
        <v>0</v>
      </c>
      <c r="P5" s="129" t="s">
        <v>64</v>
      </c>
      <c r="Q5" s="138"/>
      <c r="R5" s="138"/>
      <c r="S5" s="139">
        <v>1.9E-2</v>
      </c>
      <c r="T5" s="138"/>
      <c r="U5" s="138"/>
      <c r="V5" s="139">
        <v>2.8000000000000001E-2</v>
      </c>
      <c r="W5" s="138"/>
      <c r="X5" s="138">
        <v>2.4459391635959549E-2</v>
      </c>
      <c r="Y5" s="140">
        <f>AVERAGE(X5,Z5)</f>
        <v>2.6432453079813067E-2</v>
      </c>
      <c r="Z5" s="140">
        <v>2.8405514523666586E-2</v>
      </c>
      <c r="AA5" s="139">
        <f t="shared" ref="AA5" si="0">IF(Z5="",Y5,Z5)</f>
        <v>2.8405514523666586E-2</v>
      </c>
      <c r="AB5" s="275" t="s">
        <v>192</v>
      </c>
    </row>
    <row r="6" spans="1:28">
      <c r="O6" s="129">
        <v>1</v>
      </c>
      <c r="P6" s="129" t="s">
        <v>54</v>
      </c>
      <c r="Q6" s="138"/>
      <c r="R6" s="138">
        <v>4.6007049908878675E-2</v>
      </c>
      <c r="S6" s="139">
        <f>R6</f>
        <v>4.6007049908878675E-2</v>
      </c>
      <c r="T6" s="138"/>
      <c r="U6" s="138">
        <v>4.7244094488189017E-2</v>
      </c>
      <c r="V6" s="139">
        <f>AVERAGE(U6,W6)</f>
        <v>4.7864471486518775E-2</v>
      </c>
      <c r="W6" s="138">
        <v>4.8484848484848526E-2</v>
      </c>
      <c r="X6" s="138"/>
      <c r="Y6" s="140">
        <v>5.0813008130081237E-2</v>
      </c>
      <c r="Z6" s="140"/>
      <c r="AA6" s="139">
        <f t="shared" ref="AA6:AA39" si="1">IF(Z6="",Y6,Z6)</f>
        <v>5.0813008130081237E-2</v>
      </c>
      <c r="AB6" s="275" t="s">
        <v>188</v>
      </c>
    </row>
    <row r="7" spans="1:28">
      <c r="O7" s="129">
        <v>0</v>
      </c>
      <c r="P7" s="129" t="s">
        <v>66</v>
      </c>
      <c r="Q7" s="138"/>
      <c r="R7" s="138"/>
      <c r="S7" s="139"/>
      <c r="T7" s="138"/>
      <c r="U7" s="138"/>
      <c r="V7" s="139">
        <v>4.1289426569858838E-2</v>
      </c>
      <c r="W7" s="138">
        <v>4.784688995215302E-2</v>
      </c>
      <c r="X7" s="138">
        <v>4.6228710462287013E-2</v>
      </c>
      <c r="Y7" s="140">
        <v>5.2109181141439247E-2</v>
      </c>
      <c r="Z7" s="140"/>
      <c r="AA7" s="139">
        <f t="shared" si="1"/>
        <v>5.2109181141439247E-2</v>
      </c>
      <c r="AB7" s="275" t="s">
        <v>183</v>
      </c>
    </row>
    <row r="8" spans="1:28">
      <c r="O8" s="129">
        <v>1</v>
      </c>
      <c r="P8" s="129" t="s">
        <v>60</v>
      </c>
      <c r="Q8" s="138"/>
      <c r="R8" s="138">
        <v>6.0509853340811097E-2</v>
      </c>
      <c r="S8" s="139">
        <v>6.8536115720836288E-2</v>
      </c>
      <c r="T8" s="138">
        <v>7.4074359853592703E-2</v>
      </c>
      <c r="U8" s="138">
        <v>7.1207430340557334E-2</v>
      </c>
      <c r="V8" s="139">
        <v>7.476635514018698E-2</v>
      </c>
      <c r="W8" s="138">
        <v>6.9620253164557028E-2</v>
      </c>
      <c r="X8" s="138">
        <v>7.1197411003236316E-2</v>
      </c>
      <c r="Y8" s="140">
        <v>8.1967213114753995E-2</v>
      </c>
      <c r="Z8" s="140">
        <v>8.3805825698756983E-2</v>
      </c>
      <c r="AA8" s="139">
        <f t="shared" si="1"/>
        <v>8.3805825698756983E-2</v>
      </c>
      <c r="AB8" s="275" t="s">
        <v>208</v>
      </c>
    </row>
    <row r="9" spans="1:28">
      <c r="O9" s="129">
        <v>1</v>
      </c>
      <c r="P9" s="129" t="s">
        <v>28</v>
      </c>
      <c r="Q9" s="138"/>
      <c r="R9" s="138">
        <v>0.17400599790877513</v>
      </c>
      <c r="S9" s="139">
        <f>R9</f>
        <v>0.17400599790877513</v>
      </c>
      <c r="T9" s="138"/>
      <c r="U9" s="138">
        <v>0.18873523153229008</v>
      </c>
      <c r="V9" s="139">
        <f>AVERAGE(U9,W9)</f>
        <v>0.18873523153229008</v>
      </c>
      <c r="W9" s="138"/>
      <c r="X9" s="138">
        <v>0.14893617021276595</v>
      </c>
      <c r="Y9" s="140">
        <f>AVERAGE(X9,Z9)</f>
        <v>0.14893617021276595</v>
      </c>
      <c r="Z9" s="140"/>
      <c r="AA9" s="139">
        <f t="shared" si="1"/>
        <v>0.14893617021276595</v>
      </c>
      <c r="AB9" s="275" t="s">
        <v>209</v>
      </c>
    </row>
    <row r="10" spans="1:28">
      <c r="O10" s="129">
        <v>0</v>
      </c>
      <c r="P10" s="129" t="s">
        <v>58</v>
      </c>
      <c r="Q10" s="138"/>
      <c r="R10" s="138"/>
      <c r="S10" s="139"/>
      <c r="T10" s="138"/>
      <c r="U10" s="138">
        <v>0.11332581584600769</v>
      </c>
      <c r="V10" s="139"/>
      <c r="W10" s="138"/>
      <c r="X10" s="138"/>
      <c r="Y10" s="140">
        <v>0.15723461545928463</v>
      </c>
      <c r="Z10" s="140"/>
      <c r="AA10" s="139">
        <f t="shared" si="1"/>
        <v>0.15723461545928463</v>
      </c>
      <c r="AB10" s="275" t="s">
        <v>207</v>
      </c>
    </row>
    <row r="11" spans="1:28">
      <c r="O11" s="129">
        <v>1</v>
      </c>
      <c r="P11" s="129" t="s">
        <v>52</v>
      </c>
      <c r="Q11" s="138">
        <v>0.19772396434547104</v>
      </c>
      <c r="R11" s="138"/>
      <c r="S11" s="139">
        <f>T11</f>
        <v>0.20398183418522864</v>
      </c>
      <c r="T11" s="138">
        <v>0.20398183418522864</v>
      </c>
      <c r="U11" s="138">
        <v>0.21993312367885393</v>
      </c>
      <c r="V11" s="139">
        <v>0.21834309125572962</v>
      </c>
      <c r="W11" s="138">
        <v>0.21255589727913218</v>
      </c>
      <c r="X11" s="138">
        <v>0.21049261585172546</v>
      </c>
      <c r="Y11" s="140">
        <v>0.18035514315699699</v>
      </c>
      <c r="Z11" s="140">
        <v>0.17722768171127123</v>
      </c>
      <c r="AA11" s="139">
        <f t="shared" si="1"/>
        <v>0.17722768171127123</v>
      </c>
      <c r="AB11" s="275" t="s">
        <v>214</v>
      </c>
    </row>
    <row r="12" spans="1:28">
      <c r="O12" s="129">
        <v>1</v>
      </c>
      <c r="P12" s="129" t="s">
        <v>44</v>
      </c>
      <c r="Q12" s="138">
        <v>0.25892490800414336</v>
      </c>
      <c r="R12" s="138"/>
      <c r="S12" s="139">
        <f>T12</f>
        <v>0.25247561060398199</v>
      </c>
      <c r="T12" s="138">
        <v>0.25247561060398199</v>
      </c>
      <c r="U12" s="138">
        <v>0.23724963656068565</v>
      </c>
      <c r="V12" s="139">
        <v>0.23943469575008852</v>
      </c>
      <c r="W12" s="138">
        <v>0.22806253538300744</v>
      </c>
      <c r="X12" s="138">
        <v>0.21497070376791239</v>
      </c>
      <c r="Y12" s="140">
        <v>0.19669269420395841</v>
      </c>
      <c r="Z12" s="140">
        <v>0.19401023654724028</v>
      </c>
      <c r="AA12" s="139">
        <f t="shared" si="1"/>
        <v>0.19401023654724028</v>
      </c>
      <c r="AB12" s="275" t="s">
        <v>213</v>
      </c>
    </row>
    <row r="13" spans="1:28">
      <c r="O13" s="129">
        <v>1</v>
      </c>
      <c r="P13" s="129" t="s">
        <v>69</v>
      </c>
      <c r="Q13" s="138">
        <v>0.15954932135078095</v>
      </c>
      <c r="R13" s="138">
        <v>0.17018901423062993</v>
      </c>
      <c r="S13" s="139">
        <v>0.14432926165186835</v>
      </c>
      <c r="T13" s="138">
        <v>0.16086565630619062</v>
      </c>
      <c r="U13" s="138">
        <v>0.21779387712741138</v>
      </c>
      <c r="V13" s="139">
        <v>0.24237694432985399</v>
      </c>
      <c r="W13" s="138">
        <v>0.22592711146838276</v>
      </c>
      <c r="X13" s="138">
        <v>0.22618588248264596</v>
      </c>
      <c r="Y13" s="140">
        <v>0.20266754904085704</v>
      </c>
      <c r="Z13" s="140"/>
      <c r="AA13" s="139">
        <f t="shared" si="1"/>
        <v>0.20266754904085704</v>
      </c>
      <c r="AB13" s="275" t="s">
        <v>191</v>
      </c>
    </row>
    <row r="14" spans="1:28">
      <c r="O14" s="129">
        <v>1</v>
      </c>
      <c r="P14" s="129" t="s">
        <v>38</v>
      </c>
      <c r="Q14" s="138">
        <v>0.21583399249827767</v>
      </c>
      <c r="R14" s="138">
        <v>0.20110479666159167</v>
      </c>
      <c r="S14" s="139">
        <v>0.20160877792922788</v>
      </c>
      <c r="T14" s="138">
        <v>0.20852158313403998</v>
      </c>
      <c r="U14" s="138">
        <v>0.2355754695217448</v>
      </c>
      <c r="V14" s="139">
        <v>0.23207185093650737</v>
      </c>
      <c r="W14" s="138">
        <v>0.22048672470963668</v>
      </c>
      <c r="X14" s="138">
        <v>0.21550604352972402</v>
      </c>
      <c r="Y14" s="140">
        <v>0.20658694010375869</v>
      </c>
      <c r="Z14" s="140"/>
      <c r="AA14" s="139">
        <f t="shared" si="1"/>
        <v>0.20658694010375869</v>
      </c>
      <c r="AB14" s="275" t="s">
        <v>187</v>
      </c>
    </row>
    <row r="15" spans="1:28">
      <c r="O15" s="129">
        <v>1</v>
      </c>
      <c r="P15" s="129" t="s">
        <v>56</v>
      </c>
      <c r="Q15" s="138"/>
      <c r="R15" s="138"/>
      <c r="S15" s="139">
        <f>T15</f>
        <v>0.20053007578628357</v>
      </c>
      <c r="T15" s="138">
        <v>0.20053007578628357</v>
      </c>
      <c r="U15" s="138">
        <v>0.21662468513853908</v>
      </c>
      <c r="V15" s="139">
        <f>AVERAGE(U15,W15)</f>
        <v>0.21410579345088165</v>
      </c>
      <c r="W15" s="138">
        <v>0.21158690176322423</v>
      </c>
      <c r="X15" s="138">
        <v>0.20673076923076916</v>
      </c>
      <c r="Y15" s="140">
        <f>AVERAGE(X15,Z15)</f>
        <v>0.20673076923076916</v>
      </c>
      <c r="Z15" s="140"/>
      <c r="AA15" s="139">
        <f t="shared" si="1"/>
        <v>0.20673076923076916</v>
      </c>
      <c r="AB15" s="275" t="s">
        <v>210</v>
      </c>
    </row>
    <row r="16" spans="1:28">
      <c r="O16" s="129">
        <v>1</v>
      </c>
      <c r="P16" s="129" t="s">
        <v>32</v>
      </c>
      <c r="Q16" s="138">
        <v>0.2166770855210059</v>
      </c>
      <c r="R16" s="138">
        <v>0.21310936756885618</v>
      </c>
      <c r="S16" s="139">
        <v>0.21421372703249916</v>
      </c>
      <c r="T16" s="138">
        <v>0.21003162365650094</v>
      </c>
      <c r="U16" s="138">
        <v>0.22249365875248511</v>
      </c>
      <c r="V16" s="139">
        <v>0.22972094024938611</v>
      </c>
      <c r="W16" s="138">
        <v>0.22173461268521172</v>
      </c>
      <c r="X16" s="138">
        <v>0.20970311485492374</v>
      </c>
      <c r="Y16" s="140">
        <v>0.20878107575939317</v>
      </c>
      <c r="Z16" s="140"/>
      <c r="AA16" s="139">
        <f t="shared" si="1"/>
        <v>0.20878107575939317</v>
      </c>
      <c r="AB16" s="275" t="s">
        <v>32</v>
      </c>
    </row>
    <row r="17" spans="1:28">
      <c r="O17" s="129">
        <v>1</v>
      </c>
      <c r="P17" s="129" t="s">
        <v>36</v>
      </c>
      <c r="Q17" s="138"/>
      <c r="R17" s="138"/>
      <c r="S17" s="139">
        <f>T17</f>
        <v>0.226013735613805</v>
      </c>
      <c r="T17" s="138">
        <v>0.226013735613805</v>
      </c>
      <c r="U17" s="138"/>
      <c r="V17" s="139">
        <v>0.23183921215606287</v>
      </c>
      <c r="W17" s="138"/>
      <c r="X17" s="138">
        <v>0.23869407496977016</v>
      </c>
      <c r="Y17" s="140"/>
      <c r="Z17" s="140">
        <v>0.24654377880184328</v>
      </c>
      <c r="AA17" s="139">
        <f t="shared" si="1"/>
        <v>0.24654377880184328</v>
      </c>
      <c r="AB17" s="275" t="s">
        <v>211</v>
      </c>
    </row>
    <row r="18" spans="1:28">
      <c r="O18" s="129">
        <v>1</v>
      </c>
      <c r="P18" s="129" t="s">
        <v>48</v>
      </c>
      <c r="Q18" s="138">
        <v>0.2190165781249245</v>
      </c>
      <c r="R18" s="138">
        <v>0.21387885514560026</v>
      </c>
      <c r="S18" s="139">
        <v>0.21063922460294987</v>
      </c>
      <c r="T18" s="138">
        <v>0.21771760518193237</v>
      </c>
      <c r="U18" s="138">
        <v>0.23209736052626728</v>
      </c>
      <c r="V18" s="139">
        <v>0.25592586894449243</v>
      </c>
      <c r="W18" s="138">
        <v>0.25608925726822995</v>
      </c>
      <c r="X18" s="138">
        <v>0.25845094601473817</v>
      </c>
      <c r="Y18" s="140">
        <v>0.2505307855626327</v>
      </c>
      <c r="Z18" s="140"/>
      <c r="AA18" s="139">
        <f t="shared" si="1"/>
        <v>0.2505307855626327</v>
      </c>
      <c r="AB18" s="275" t="s">
        <v>212</v>
      </c>
    </row>
    <row r="19" spans="1:28">
      <c r="O19" s="129">
        <v>1</v>
      </c>
      <c r="P19" s="129" t="s">
        <v>34</v>
      </c>
      <c r="Q19" s="138">
        <v>0.20027316376219773</v>
      </c>
      <c r="R19" s="138">
        <v>0.2550608705657792</v>
      </c>
      <c r="S19" s="139">
        <v>0.26117268685609962</v>
      </c>
      <c r="T19" s="138">
        <v>0.25747913510273684</v>
      </c>
      <c r="U19" s="138">
        <v>0.26259855220202066</v>
      </c>
      <c r="V19" s="139">
        <v>0.26231631104416503</v>
      </c>
      <c r="W19" s="138">
        <v>0.25466906410206064</v>
      </c>
      <c r="X19" s="138">
        <v>0.25150154785305451</v>
      </c>
      <c r="Y19" s="140">
        <v>0.25991042466178677</v>
      </c>
      <c r="Z19" s="140"/>
      <c r="AA19" s="139">
        <f t="shared" si="1"/>
        <v>0.25991042466178677</v>
      </c>
      <c r="AB19" s="275" t="s">
        <v>184</v>
      </c>
    </row>
    <row r="20" spans="1:28">
      <c r="A20" s="335" t="s">
        <v>148</v>
      </c>
      <c r="O20" s="129">
        <v>1</v>
      </c>
      <c r="P20" s="129" t="s">
        <v>16</v>
      </c>
      <c r="Q20" s="138"/>
      <c r="R20" s="138"/>
      <c r="S20" s="139">
        <f>T20</f>
        <v>0.29298710679804746</v>
      </c>
      <c r="T20" s="138">
        <v>0.29298710679804746</v>
      </c>
      <c r="U20" s="138">
        <v>0.2959909046227916</v>
      </c>
      <c r="V20" s="139">
        <v>0.29382867268531138</v>
      </c>
      <c r="W20" s="138">
        <v>0.27409268020398098</v>
      </c>
      <c r="X20" s="138">
        <v>0.26822152717860226</v>
      </c>
      <c r="Y20" s="140">
        <v>0.26524195170106585</v>
      </c>
      <c r="Z20" s="140"/>
      <c r="AA20" s="139">
        <f t="shared" si="1"/>
        <v>0.26524195170106585</v>
      </c>
      <c r="AB20" s="275" t="s">
        <v>204</v>
      </c>
    </row>
    <row r="21" spans="1:28">
      <c r="A21" s="335" t="s">
        <v>149</v>
      </c>
      <c r="O21" s="129">
        <v>1</v>
      </c>
      <c r="P21" s="129" t="s">
        <v>42</v>
      </c>
      <c r="Q21" s="138">
        <v>0.2244450084086389</v>
      </c>
      <c r="R21" s="138">
        <v>0.21946188290670449</v>
      </c>
      <c r="S21" s="139">
        <v>0.21285673103192096</v>
      </c>
      <c r="T21" s="138">
        <v>0.2253102595545696</v>
      </c>
      <c r="U21" s="138">
        <v>0.25038513755435254</v>
      </c>
      <c r="V21" s="139">
        <v>0.26418907549252069</v>
      </c>
      <c r="W21" s="138">
        <v>0.25509982721855073</v>
      </c>
      <c r="X21" s="138">
        <v>0.27029839412169704</v>
      </c>
      <c r="Y21" s="140">
        <v>0.26540976757793838</v>
      </c>
      <c r="Z21" s="140"/>
      <c r="AA21" s="139">
        <f t="shared" si="1"/>
        <v>0.26540976757793838</v>
      </c>
      <c r="AB21" s="275" t="s">
        <v>182</v>
      </c>
    </row>
    <row r="22" spans="1:28">
      <c r="A22" s="335" t="s">
        <v>270</v>
      </c>
      <c r="O22" s="129">
        <v>1</v>
      </c>
      <c r="P22" s="129" t="s">
        <v>0</v>
      </c>
      <c r="Q22" s="138">
        <v>0.17160171458324805</v>
      </c>
      <c r="R22" s="138">
        <v>0.15233119839265444</v>
      </c>
      <c r="S22" s="139">
        <v>0.14744696549956599</v>
      </c>
      <c r="T22" s="138">
        <v>0.12741280736780253</v>
      </c>
      <c r="U22" s="138">
        <v>0.21920141465203291</v>
      </c>
      <c r="V22" s="139">
        <v>0.28541390624234836</v>
      </c>
      <c r="W22" s="138">
        <v>0.28514814443515357</v>
      </c>
      <c r="X22" s="138">
        <v>0.26408922544024888</v>
      </c>
      <c r="Y22" s="140">
        <v>0.27056164661022458</v>
      </c>
      <c r="Z22" s="140"/>
      <c r="AA22" s="139">
        <f t="shared" si="1"/>
        <v>0.27056164661022458</v>
      </c>
      <c r="AB22" s="275" t="s">
        <v>196</v>
      </c>
    </row>
    <row r="23" spans="1:28">
      <c r="A23" s="10"/>
      <c r="B23" s="10"/>
      <c r="C23" s="10"/>
      <c r="D23" s="10"/>
      <c r="E23" s="10"/>
      <c r="F23" s="10"/>
      <c r="G23" s="10"/>
      <c r="H23" s="10"/>
      <c r="I23" s="10"/>
      <c r="J23" s="10"/>
      <c r="K23" s="10"/>
      <c r="L23" s="10"/>
      <c r="O23" s="129">
        <v>1</v>
      </c>
      <c r="P23" s="129" t="s">
        <v>2</v>
      </c>
      <c r="Q23" s="138">
        <v>0.30104655360862165</v>
      </c>
      <c r="R23" s="138">
        <v>0.33692429134498886</v>
      </c>
      <c r="S23" s="139">
        <v>0.33640250307210728</v>
      </c>
      <c r="T23" s="138">
        <v>0.29986525096557198</v>
      </c>
      <c r="U23" s="138">
        <v>0.31077469339268571</v>
      </c>
      <c r="V23" s="139">
        <v>0.313799061126047</v>
      </c>
      <c r="W23" s="138">
        <v>0.29169368553033864</v>
      </c>
      <c r="X23" s="138">
        <v>0.31395406035637241</v>
      </c>
      <c r="Y23" s="140">
        <v>0.27501586834742547</v>
      </c>
      <c r="Z23" s="140"/>
      <c r="AA23" s="139">
        <f t="shared" si="1"/>
        <v>0.27501586834742547</v>
      </c>
      <c r="AB23" s="275" t="s">
        <v>195</v>
      </c>
    </row>
    <row r="24" spans="1:28">
      <c r="A24" s="293" t="s">
        <v>152</v>
      </c>
      <c r="B24" s="293"/>
      <c r="C24" s="293"/>
      <c r="D24" s="293"/>
      <c r="E24" s="293"/>
      <c r="F24" s="293"/>
      <c r="G24" s="293"/>
      <c r="H24" s="293"/>
      <c r="I24" s="293"/>
      <c r="J24" s="293"/>
      <c r="K24" s="293"/>
      <c r="L24" s="293"/>
      <c r="O24" s="129">
        <v>1</v>
      </c>
      <c r="P24" s="129" t="s">
        <v>18</v>
      </c>
      <c r="Q24" s="138">
        <v>0.31739940587274779</v>
      </c>
      <c r="R24" s="138">
        <v>0.30452526756727449</v>
      </c>
      <c r="S24" s="139">
        <v>0.28592146407998503</v>
      </c>
      <c r="T24" s="138">
        <v>0.2815621881596177</v>
      </c>
      <c r="U24" s="138">
        <v>0.2840251484633366</v>
      </c>
      <c r="V24" s="139">
        <v>0.27837801790497291</v>
      </c>
      <c r="W24" s="138">
        <v>0.28184769944621335</v>
      </c>
      <c r="X24" s="138">
        <v>0.28762805562611399</v>
      </c>
      <c r="Y24" s="140">
        <v>0.28059870078494242</v>
      </c>
      <c r="Z24" s="140"/>
      <c r="AA24" s="139">
        <f t="shared" si="1"/>
        <v>0.28059870078494242</v>
      </c>
      <c r="AB24" s="275" t="s">
        <v>189</v>
      </c>
    </row>
    <row r="25" spans="1:28">
      <c r="A25" s="302" t="s">
        <v>157</v>
      </c>
      <c r="B25" s="302"/>
      <c r="C25" s="302"/>
      <c r="D25" s="302"/>
      <c r="E25" s="302"/>
      <c r="F25" s="302"/>
      <c r="G25" s="302"/>
      <c r="H25" s="302"/>
      <c r="I25" s="302"/>
      <c r="J25" s="302"/>
      <c r="K25" s="302"/>
      <c r="L25" s="302"/>
      <c r="O25" s="129">
        <v>1</v>
      </c>
      <c r="P25" s="129" t="s">
        <v>30</v>
      </c>
      <c r="Q25" s="138"/>
      <c r="R25" s="138"/>
      <c r="S25" s="139">
        <f>T25</f>
        <v>0.29389406571848947</v>
      </c>
      <c r="T25" s="138">
        <v>0.29389406571848947</v>
      </c>
      <c r="U25" s="138">
        <v>0.29527125270288618</v>
      </c>
      <c r="V25" s="139">
        <v>0.29756309977244216</v>
      </c>
      <c r="W25" s="138">
        <v>0.29702522608281778</v>
      </c>
      <c r="X25" s="138">
        <v>0.28794153471376366</v>
      </c>
      <c r="Y25" s="140">
        <v>0.2876594729939192</v>
      </c>
      <c r="Z25" s="140"/>
      <c r="AA25" s="139">
        <f t="shared" si="1"/>
        <v>0.2876594729939192</v>
      </c>
      <c r="AB25" s="275" t="s">
        <v>206</v>
      </c>
    </row>
    <row r="26" spans="1:28">
      <c r="O26" s="129">
        <v>0</v>
      </c>
      <c r="P26" s="129" t="s">
        <v>62</v>
      </c>
      <c r="Q26" s="138"/>
      <c r="R26" s="138"/>
      <c r="S26" s="139">
        <v>0.34300000000000003</v>
      </c>
      <c r="T26" s="138"/>
      <c r="U26" s="138"/>
      <c r="V26" s="139">
        <v>0.35799999999999998</v>
      </c>
      <c r="W26" s="138"/>
      <c r="X26" s="138">
        <v>0.31597026162243552</v>
      </c>
      <c r="Y26" s="140"/>
      <c r="Z26" s="140">
        <v>0.28777612654593077</v>
      </c>
      <c r="AA26" s="139">
        <f t="shared" si="1"/>
        <v>0.28777612654593077</v>
      </c>
      <c r="AB26" s="275" t="s">
        <v>185</v>
      </c>
    </row>
    <row r="27" spans="1:28">
      <c r="O27" s="129">
        <v>1</v>
      </c>
      <c r="P27" s="129" t="s">
        <v>26</v>
      </c>
      <c r="Q27" s="138">
        <v>0.27099850439587908</v>
      </c>
      <c r="R27" s="138">
        <v>0.2661056854327406</v>
      </c>
      <c r="S27" s="139">
        <v>0.23967566298751339</v>
      </c>
      <c r="T27" s="138">
        <v>0.23754507454118162</v>
      </c>
      <c r="U27" s="138">
        <v>0.24479845065271</v>
      </c>
      <c r="V27" s="139">
        <v>0.25260416666666674</v>
      </c>
      <c r="W27" s="138">
        <v>0.25388601036269437</v>
      </c>
      <c r="X27" s="138">
        <v>0.2628865979381444</v>
      </c>
      <c r="Y27" s="140">
        <v>0.28282828282828293</v>
      </c>
      <c r="Z27" s="140">
        <v>0.29310344827586216</v>
      </c>
      <c r="AA27" s="139">
        <f t="shared" si="1"/>
        <v>0.29310344827586216</v>
      </c>
      <c r="AB27" s="275" t="s">
        <v>205</v>
      </c>
    </row>
    <row r="28" spans="1:28">
      <c r="O28" s="129">
        <v>1</v>
      </c>
      <c r="P28" s="129" t="s">
        <v>8</v>
      </c>
      <c r="Q28" s="138"/>
      <c r="R28" s="138"/>
      <c r="S28" s="139">
        <f>T28</f>
        <v>0.30153275514100253</v>
      </c>
      <c r="T28" s="138">
        <v>0.30153275514100253</v>
      </c>
      <c r="U28" s="138">
        <v>0.31062670299727518</v>
      </c>
      <c r="V28" s="139">
        <v>0.31398571580854928</v>
      </c>
      <c r="W28" s="138">
        <v>0.30985057227638829</v>
      </c>
      <c r="X28" s="138">
        <v>0.30069782194967215</v>
      </c>
      <c r="Y28" s="140">
        <v>0.30417938171686348</v>
      </c>
      <c r="Z28" s="140"/>
      <c r="AA28" s="139">
        <f t="shared" si="1"/>
        <v>0.30417938171686348</v>
      </c>
      <c r="AB28" s="275" t="s">
        <v>197</v>
      </c>
    </row>
    <row r="29" spans="1:28">
      <c r="O29" s="129">
        <v>1</v>
      </c>
      <c r="P29" s="129" t="s">
        <v>50</v>
      </c>
      <c r="Q29" s="138">
        <v>0.17038621869774581</v>
      </c>
      <c r="R29" s="138">
        <v>0.23179231549231605</v>
      </c>
      <c r="S29" s="139">
        <v>0.22976459301478858</v>
      </c>
      <c r="T29" s="138">
        <v>0.23957776765041744</v>
      </c>
      <c r="U29" s="138">
        <v>0.27047704273033424</v>
      </c>
      <c r="V29" s="139">
        <v>0.26476758568294601</v>
      </c>
      <c r="W29" s="138">
        <v>0.29139396342537272</v>
      </c>
      <c r="X29" s="138">
        <v>0.29433172752797893</v>
      </c>
      <c r="Y29" s="140">
        <v>0.30566397788251698</v>
      </c>
      <c r="Z29" s="140"/>
      <c r="AA29" s="139">
        <f t="shared" si="1"/>
        <v>0.30566397788251698</v>
      </c>
      <c r="AB29" s="275" t="s">
        <v>50</v>
      </c>
    </row>
    <row r="30" spans="1:28">
      <c r="O30" s="129">
        <v>1</v>
      </c>
      <c r="P30" s="129" t="s">
        <v>40</v>
      </c>
      <c r="Q30" s="138">
        <v>0.18666853351970222</v>
      </c>
      <c r="R30" s="138">
        <v>0.25581123849735143</v>
      </c>
      <c r="S30" s="139">
        <v>0.2622602576301073</v>
      </c>
      <c r="T30" s="138">
        <v>0.25933525567235416</v>
      </c>
      <c r="U30" s="138">
        <v>0.25948771450425262</v>
      </c>
      <c r="V30" s="139">
        <v>0.28749413072869406</v>
      </c>
      <c r="W30" s="138">
        <v>0.3153950365090229</v>
      </c>
      <c r="X30" s="138">
        <v>0.31548708572110468</v>
      </c>
      <c r="Y30" s="140">
        <v>0.31086874728195807</v>
      </c>
      <c r="Z30" s="140"/>
      <c r="AA30" s="139">
        <f t="shared" si="1"/>
        <v>0.31086874728195807</v>
      </c>
      <c r="AB30" s="275" t="s">
        <v>186</v>
      </c>
    </row>
    <row r="31" spans="1:28">
      <c r="O31" s="129">
        <v>1</v>
      </c>
      <c r="P31" s="129" t="s">
        <v>4</v>
      </c>
      <c r="Q31" s="138">
        <v>0.36469415098199121</v>
      </c>
      <c r="R31" s="138">
        <v>0.35889302884794977</v>
      </c>
      <c r="S31" s="139">
        <v>0.3526510563197669</v>
      </c>
      <c r="T31" s="138">
        <v>0.32807261661498693</v>
      </c>
      <c r="U31" s="138">
        <v>0.34186997868588231</v>
      </c>
      <c r="V31" s="139">
        <v>0.33685509481150488</v>
      </c>
      <c r="W31" s="138">
        <v>0.34213144163435616</v>
      </c>
      <c r="X31" s="138">
        <v>0.34129309410025233</v>
      </c>
      <c r="Y31" s="140">
        <v>0.33176426970510087</v>
      </c>
      <c r="Z31" s="140"/>
      <c r="AA31" s="139">
        <f t="shared" si="1"/>
        <v>0.33176426970510087</v>
      </c>
      <c r="AB31" s="275" t="s">
        <v>194</v>
      </c>
    </row>
    <row r="32" spans="1:28">
      <c r="O32" s="129">
        <v>1</v>
      </c>
      <c r="P32" s="129" t="s">
        <v>24</v>
      </c>
      <c r="Q32" s="138">
        <v>0.32661548763793513</v>
      </c>
      <c r="R32" s="138"/>
      <c r="S32" s="139">
        <f>T32</f>
        <v>0.31884689744519129</v>
      </c>
      <c r="T32" s="138">
        <v>0.31884689744519129</v>
      </c>
      <c r="U32" s="138">
        <v>0.33352390748188249</v>
      </c>
      <c r="V32" s="139">
        <v>0.32600084887045688</v>
      </c>
      <c r="W32" s="138">
        <v>0.32244740259740262</v>
      </c>
      <c r="X32" s="138">
        <v>0.32900432900432902</v>
      </c>
      <c r="Y32" s="140">
        <v>0.33932584269662924</v>
      </c>
      <c r="Z32" s="140"/>
      <c r="AA32" s="139">
        <f t="shared" si="1"/>
        <v>0.33932584269662924</v>
      </c>
      <c r="AB32" s="275" t="s">
        <v>24</v>
      </c>
    </row>
    <row r="33" spans="1:28">
      <c r="O33" s="129">
        <v>1</v>
      </c>
      <c r="P33" s="129" t="s">
        <v>22</v>
      </c>
      <c r="Q33" s="138">
        <v>0.36521893776074105</v>
      </c>
      <c r="R33" s="138">
        <v>0.37281376117758852</v>
      </c>
      <c r="S33" s="139">
        <v>0.33378249878895294</v>
      </c>
      <c r="T33" s="138">
        <v>0.34288246982079051</v>
      </c>
      <c r="U33" s="138">
        <v>0.35070301823826022</v>
      </c>
      <c r="V33" s="139">
        <v>0.35246006615116759</v>
      </c>
      <c r="W33" s="138">
        <v>0.34071085613818869</v>
      </c>
      <c r="X33" s="138">
        <v>0.35433485104478374</v>
      </c>
      <c r="Y33" s="140">
        <v>0.33993184033670393</v>
      </c>
      <c r="Z33" s="140"/>
      <c r="AA33" s="139">
        <f t="shared" si="1"/>
        <v>0.33993184033670393</v>
      </c>
      <c r="AB33" s="275" t="s">
        <v>203</v>
      </c>
    </row>
    <row r="34" spans="1:28">
      <c r="O34" s="129">
        <v>1</v>
      </c>
      <c r="P34" s="129" t="s">
        <v>20</v>
      </c>
      <c r="Q34" s="138">
        <v>0.31149084657669612</v>
      </c>
      <c r="R34" s="138">
        <v>0.31497416483597057</v>
      </c>
      <c r="S34" s="139">
        <v>0.30392391781981098</v>
      </c>
      <c r="T34" s="138">
        <v>0.32820326447914155</v>
      </c>
      <c r="U34" s="138">
        <v>0.34870849514758495</v>
      </c>
      <c r="V34" s="139">
        <v>0.3534481315088705</v>
      </c>
      <c r="W34" s="138">
        <v>0.36100162107904521</v>
      </c>
      <c r="X34" s="138">
        <v>0.34255770764956583</v>
      </c>
      <c r="Y34" s="140">
        <v>0.34575570907488828</v>
      </c>
      <c r="Z34" s="140"/>
      <c r="AA34" s="139">
        <f t="shared" si="1"/>
        <v>0.34575570907488828</v>
      </c>
      <c r="AB34" s="275" t="s">
        <v>20</v>
      </c>
    </row>
    <row r="35" spans="1:28">
      <c r="O35" s="129">
        <v>1</v>
      </c>
      <c r="P35" s="129" t="s">
        <v>6</v>
      </c>
      <c r="Q35" s="138">
        <v>0.39819039799324518</v>
      </c>
      <c r="R35" s="138">
        <v>0.38015194852249068</v>
      </c>
      <c r="S35" s="139">
        <v>0.36237658982096721</v>
      </c>
      <c r="T35" s="138">
        <v>0.3568705538436534</v>
      </c>
      <c r="U35" s="138">
        <v>0.37129462529003898</v>
      </c>
      <c r="V35" s="139">
        <v>0.36722682369887794</v>
      </c>
      <c r="W35" s="138">
        <v>0.36653082017320426</v>
      </c>
      <c r="X35" s="138">
        <v>0.3712771327612317</v>
      </c>
      <c r="Y35" s="140">
        <v>0.36533665835411472</v>
      </c>
      <c r="Z35" s="140"/>
      <c r="AA35" s="139">
        <f t="shared" si="1"/>
        <v>0.36533665835411472</v>
      </c>
      <c r="AB35" s="275" t="s">
        <v>198</v>
      </c>
    </row>
    <row r="36" spans="1:28">
      <c r="O36" s="129">
        <v>1</v>
      </c>
      <c r="P36" s="129" t="s">
        <v>14</v>
      </c>
      <c r="Q36" s="138">
        <v>0.35645192426381267</v>
      </c>
      <c r="R36" s="138">
        <v>0.36685680161982875</v>
      </c>
      <c r="S36" s="139">
        <v>0.32783104073158059</v>
      </c>
      <c r="T36" s="138">
        <v>0.35648165936975668</v>
      </c>
      <c r="U36" s="138">
        <v>0.35177969591234881</v>
      </c>
      <c r="V36" s="139">
        <v>0.36571622245366819</v>
      </c>
      <c r="W36" s="138">
        <v>0.36461210853301107</v>
      </c>
      <c r="X36" s="138">
        <v>0.36583750754605965</v>
      </c>
      <c r="Y36" s="140">
        <v>0.37602514375794588</v>
      </c>
      <c r="Z36" s="140"/>
      <c r="AA36" s="139">
        <f t="shared" si="1"/>
        <v>0.37602514375794588</v>
      </c>
      <c r="AB36" s="275" t="s">
        <v>201</v>
      </c>
    </row>
    <row r="37" spans="1:28">
      <c r="O37" s="129">
        <v>1</v>
      </c>
      <c r="P37" s="129" t="s">
        <v>12</v>
      </c>
      <c r="Q37" s="138">
        <v>0.37317531117611497</v>
      </c>
      <c r="R37" s="138">
        <v>0.37089946571658067</v>
      </c>
      <c r="S37" s="139">
        <v>0.34863111423354964</v>
      </c>
      <c r="T37" s="138">
        <v>0.35568708421167561</v>
      </c>
      <c r="U37" s="138">
        <v>0.37422865395206095</v>
      </c>
      <c r="V37" s="139">
        <v>0.36817690138847009</v>
      </c>
      <c r="W37" s="138">
        <v>0.36834194453044594</v>
      </c>
      <c r="X37" s="138">
        <v>0.37853701343573726</v>
      </c>
      <c r="Y37" s="140">
        <v>0.37859360557438448</v>
      </c>
      <c r="Z37" s="140">
        <v>0.38126916725642834</v>
      </c>
      <c r="AA37" s="139">
        <f t="shared" si="1"/>
        <v>0.38126916725642834</v>
      </c>
      <c r="AB37" s="275" t="s">
        <v>199</v>
      </c>
    </row>
    <row r="38" spans="1:28">
      <c r="O38" s="129">
        <v>1</v>
      </c>
      <c r="P38" s="129" t="s">
        <v>10</v>
      </c>
      <c r="Q38" s="138">
        <v>0.40125205587930723</v>
      </c>
      <c r="R38" s="138">
        <v>0.40068127362052064</v>
      </c>
      <c r="S38" s="139">
        <v>0.38050773232592378</v>
      </c>
      <c r="T38" s="138">
        <v>0.37995336670623137</v>
      </c>
      <c r="U38" s="138">
        <v>0.38468091110173885</v>
      </c>
      <c r="V38" s="139">
        <v>0.38995439405482141</v>
      </c>
      <c r="W38" s="138">
        <v>0.39845053205287573</v>
      </c>
      <c r="X38" s="138">
        <v>0.40189652653801705</v>
      </c>
      <c r="Y38" s="140">
        <v>0.3884431288258432</v>
      </c>
      <c r="Z38" s="140"/>
      <c r="AA38" s="139">
        <f t="shared" si="1"/>
        <v>0.3884431288258432</v>
      </c>
      <c r="AB38" s="275" t="s">
        <v>190</v>
      </c>
    </row>
    <row r="39" spans="1:28">
      <c r="O39" s="129">
        <v>1</v>
      </c>
      <c r="P39" s="129" t="s">
        <v>46</v>
      </c>
      <c r="Q39" s="138">
        <v>0.30226903217505552</v>
      </c>
      <c r="R39" s="138">
        <v>0.32862884385742874</v>
      </c>
      <c r="S39" s="139">
        <v>0.36406159458272264</v>
      </c>
      <c r="T39" s="138">
        <v>0.40095759864669772</v>
      </c>
      <c r="U39" s="138">
        <v>0.40731175000612541</v>
      </c>
      <c r="V39" s="139">
        <v>0.4364187921323614</v>
      </c>
      <c r="W39" s="138">
        <v>0.42330203449629294</v>
      </c>
      <c r="X39" s="138">
        <v>0.43021798237432907</v>
      </c>
      <c r="Y39" s="140">
        <v>0.40592233100845782</v>
      </c>
      <c r="Z39" s="140"/>
      <c r="AA39" s="139">
        <f t="shared" si="1"/>
        <v>0.40592233100845782</v>
      </c>
      <c r="AB39" s="275" t="s">
        <v>181</v>
      </c>
    </row>
    <row r="40" spans="1:28">
      <c r="Q40" s="138"/>
      <c r="R40" s="138"/>
      <c r="S40" s="139"/>
      <c r="T40" s="138"/>
      <c r="U40" s="138"/>
      <c r="V40" s="139"/>
      <c r="W40" s="138"/>
      <c r="X40" s="138"/>
      <c r="Y40" s="140"/>
      <c r="Z40" s="140"/>
      <c r="AA40" s="139"/>
    </row>
    <row r="41" spans="1:28">
      <c r="P41" s="131" t="s">
        <v>68</v>
      </c>
      <c r="Q41" s="141"/>
      <c r="R41" s="141"/>
      <c r="S41" s="142">
        <f>SUMPRODUCT($O$5:$O$39,S5:S39)/SUM($O5:$O39)</f>
        <v>0.25480221434975581</v>
      </c>
      <c r="T41" s="141"/>
      <c r="U41" s="141"/>
      <c r="V41" s="142">
        <f>SUMPRODUCT($O$5:$O$39,V5:V39)/SUM($O5:$O39)</f>
        <v>0.27696069269215678</v>
      </c>
      <c r="W41" s="141"/>
      <c r="X41" s="141"/>
      <c r="Y41" s="143"/>
      <c r="Z41" s="143"/>
      <c r="AA41" s="142">
        <f>SUMPRODUCT($O$5:$O$39,AA5:AA39)/SUM($O5:$O39)</f>
        <v>0.26995552579516091</v>
      </c>
      <c r="AB41" s="277" t="s">
        <v>215</v>
      </c>
    </row>
    <row r="43" spans="1:28">
      <c r="A43" s="335" t="s">
        <v>160</v>
      </c>
    </row>
    <row r="44" spans="1:28">
      <c r="A44" s="335" t="s">
        <v>153</v>
      </c>
    </row>
    <row r="45" spans="1:28">
      <c r="A45" s="335" t="s">
        <v>271</v>
      </c>
    </row>
    <row r="47" spans="1:28">
      <c r="A47" s="285" t="s">
        <v>267</v>
      </c>
    </row>
    <row r="48" spans="1:28">
      <c r="A48" s="285" t="s">
        <v>268</v>
      </c>
    </row>
  </sheetData>
  <mergeCells count="4">
    <mergeCell ref="A24:L24"/>
    <mergeCell ref="A1:L1"/>
    <mergeCell ref="A2:L2"/>
    <mergeCell ref="A25:L25"/>
  </mergeCells>
  <hyperlinks>
    <hyperlink ref="O1" location="ReadMe!A14" display="Back to ReadMe"/>
    <hyperlink ref="A47" r:id="rId1"/>
    <hyperlink ref="A48" r:id="rId2"/>
  </hyperlinks>
  <pageMargins left="0.70866141732283472" right="0.70866141732283472" top="0.74803149606299213" bottom="0.74803149606299213" header="0.31496062992125984" footer="0.31496062992125984"/>
  <pageSetup paperSize="9" scale="46" orientation="landscape" r:id="rId3"/>
  <headerFooter>
    <oddFooter>&amp;ROECD (2016), Inequality Update (November 2016), Figures and Data - &amp;A</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89"/>
  <sheetViews>
    <sheetView zoomScaleNormal="100" workbookViewId="0"/>
  </sheetViews>
  <sheetFormatPr defaultRowHeight="12.75"/>
  <cols>
    <col min="1" max="1" width="18.42578125" style="9" customWidth="1"/>
    <col min="2" max="6" width="5" style="9" customWidth="1"/>
    <col min="7" max="7" width="9.140625" style="9"/>
    <col min="8" max="8" width="22.28515625" style="9" bestFit="1" customWidth="1"/>
    <col min="9" max="15" width="7.7109375" style="122" customWidth="1"/>
    <col min="16" max="16" width="15" bestFit="1" customWidth="1"/>
    <col min="17" max="17" width="15.5703125" style="10" customWidth="1"/>
    <col min="18" max="18" width="10.140625" style="10" customWidth="1"/>
    <col min="19" max="20" width="8" style="10" customWidth="1"/>
    <col min="21" max="27" width="8" style="9" customWidth="1"/>
    <col min="28" max="30" width="6.85546875" style="9" customWidth="1"/>
    <col min="31" max="31" width="11.7109375" style="9" bestFit="1" customWidth="1"/>
    <col min="32" max="16384" width="9.140625" style="9"/>
  </cols>
  <sheetData>
    <row r="1" spans="1:28">
      <c r="A1" s="4" t="s">
        <v>168</v>
      </c>
      <c r="N1" s="123"/>
      <c r="O1" s="123"/>
      <c r="P1" s="95" t="s">
        <v>264</v>
      </c>
    </row>
    <row r="2" spans="1:28">
      <c r="A2" s="9" t="s">
        <v>167</v>
      </c>
      <c r="H2" s="10"/>
      <c r="I2" s="112"/>
      <c r="J2" s="112"/>
      <c r="K2" s="112"/>
      <c r="L2" s="112"/>
      <c r="M2" s="112"/>
      <c r="N2" s="114"/>
      <c r="O2" s="114"/>
      <c r="P2" s="10"/>
      <c r="S2" s="10">
        <v>2007</v>
      </c>
      <c r="T2" s="10">
        <v>2008</v>
      </c>
      <c r="U2" s="9">
        <v>2009</v>
      </c>
      <c r="V2" s="9">
        <v>2010</v>
      </c>
      <c r="W2" s="9">
        <v>2011</v>
      </c>
      <c r="X2" s="9">
        <v>2012</v>
      </c>
      <c r="Y2" s="9">
        <v>2013</v>
      </c>
      <c r="Z2" s="9">
        <v>2014</v>
      </c>
      <c r="AA2" s="9" t="s">
        <v>127</v>
      </c>
    </row>
    <row r="3" spans="1:28">
      <c r="H3" s="11"/>
      <c r="I3" s="114"/>
      <c r="J3" s="114"/>
      <c r="K3" s="114"/>
      <c r="L3" s="114"/>
      <c r="M3" s="114"/>
      <c r="N3" s="114"/>
      <c r="O3" s="114"/>
      <c r="P3" s="10"/>
      <c r="Q3" s="165" t="s">
        <v>81</v>
      </c>
    </row>
    <row r="4" spans="1:28">
      <c r="H4" s="10"/>
      <c r="I4" s="112"/>
      <c r="J4" s="112"/>
      <c r="K4" s="112"/>
      <c r="L4" s="112"/>
      <c r="M4" s="112"/>
      <c r="N4" s="112"/>
      <c r="O4" s="112"/>
      <c r="P4" s="10"/>
      <c r="Q4" s="166" t="s">
        <v>37</v>
      </c>
      <c r="R4" s="166" t="s">
        <v>37</v>
      </c>
      <c r="S4" s="111">
        <v>100</v>
      </c>
      <c r="T4" s="111">
        <v>100</v>
      </c>
      <c r="U4" s="144">
        <v>99.654571362552446</v>
      </c>
      <c r="V4" s="144">
        <v>99.309142725104891</v>
      </c>
      <c r="W4" s="144">
        <v>100.64499436902359</v>
      </c>
      <c r="X4" s="144">
        <v>101.98084601294229</v>
      </c>
      <c r="Y4" s="144">
        <v>103.14263253079702</v>
      </c>
      <c r="Z4" s="144">
        <v>104.30441904865174</v>
      </c>
      <c r="AA4" s="144">
        <v>104.30441904865174</v>
      </c>
      <c r="AB4" s="144"/>
    </row>
    <row r="5" spans="1:28">
      <c r="H5" s="160"/>
      <c r="I5" s="161">
        <v>2007</v>
      </c>
      <c r="J5" s="161">
        <v>2008</v>
      </c>
      <c r="K5" s="161">
        <v>2009</v>
      </c>
      <c r="L5" s="161">
        <v>2010</v>
      </c>
      <c r="M5" s="161">
        <v>2011</v>
      </c>
      <c r="N5" s="161">
        <v>2012</v>
      </c>
      <c r="O5" s="161">
        <v>2013</v>
      </c>
      <c r="P5" s="10"/>
      <c r="Q5" s="166" t="s">
        <v>23</v>
      </c>
      <c r="R5" s="166" t="s">
        <v>23</v>
      </c>
      <c r="S5" s="111">
        <v>100</v>
      </c>
      <c r="T5" s="111">
        <v>101.35393162819493</v>
      </c>
      <c r="U5" s="144">
        <v>104.41275714247989</v>
      </c>
      <c r="V5" s="144">
        <v>103.59863766933773</v>
      </c>
      <c r="W5" s="144">
        <v>102.31211837576618</v>
      </c>
      <c r="X5" s="144">
        <v>99.745461587439436</v>
      </c>
      <c r="Y5" s="144">
        <v>103.05856877525211</v>
      </c>
      <c r="Z5" s="144">
        <v>0</v>
      </c>
      <c r="AA5" s="144">
        <v>103.05856877525211</v>
      </c>
      <c r="AB5" s="144"/>
    </row>
    <row r="6" spans="1:28">
      <c r="H6" s="160" t="s">
        <v>217</v>
      </c>
      <c r="I6" s="162">
        <f>S188</f>
        <v>100</v>
      </c>
      <c r="J6" s="162">
        <f t="shared" ref="J6:O6" si="0">T188</f>
        <v>99.883820245263095</v>
      </c>
      <c r="K6" s="162">
        <f t="shared" si="0"/>
        <v>96.578129610829976</v>
      </c>
      <c r="L6" s="162">
        <f t="shared" si="0"/>
        <v>95.32539533096751</v>
      </c>
      <c r="M6" s="162">
        <f t="shared" si="0"/>
        <v>94.921474883764802</v>
      </c>
      <c r="N6" s="162">
        <f t="shared" si="0"/>
        <v>95.013164376118837</v>
      </c>
      <c r="O6" s="162">
        <f t="shared" si="0"/>
        <v>97.225344327610017</v>
      </c>
      <c r="P6" s="10"/>
      <c r="Q6" s="166" t="s">
        <v>15</v>
      </c>
      <c r="R6" s="166" t="s">
        <v>15</v>
      </c>
      <c r="S6" s="111">
        <v>100</v>
      </c>
      <c r="T6" s="111">
        <v>100.93658701237493</v>
      </c>
      <c r="U6" s="144">
        <v>101.65793594654785</v>
      </c>
      <c r="V6" s="144">
        <v>101.34338114716647</v>
      </c>
      <c r="W6" s="144">
        <v>98.681739683640856</v>
      </c>
      <c r="X6" s="144">
        <v>101.73477613489965</v>
      </c>
      <c r="Y6" s="144">
        <v>101.1381369598584</v>
      </c>
      <c r="Z6" s="144">
        <v>0</v>
      </c>
      <c r="AA6" s="144">
        <v>101.1381369598584</v>
      </c>
      <c r="AB6" s="144"/>
    </row>
    <row r="7" spans="1:28">
      <c r="H7" s="160" t="s">
        <v>79</v>
      </c>
      <c r="I7" s="162">
        <f>S150</f>
        <v>100</v>
      </c>
      <c r="J7" s="162">
        <f t="shared" ref="J7:O7" si="1">T150</f>
        <v>99.163825259822076</v>
      </c>
      <c r="K7" s="162">
        <f t="shared" si="1"/>
        <v>94.991875818464493</v>
      </c>
      <c r="L7" s="162">
        <f t="shared" si="1"/>
        <v>94.860630735107719</v>
      </c>
      <c r="M7" s="162">
        <f t="shared" si="1"/>
        <v>96.053103736263239</v>
      </c>
      <c r="N7" s="162">
        <f t="shared" si="1"/>
        <v>96.749268748350659</v>
      </c>
      <c r="O7" s="162">
        <f t="shared" si="1"/>
        <v>100.25393111141091</v>
      </c>
      <c r="P7" s="10"/>
      <c r="Q7" s="166" t="s">
        <v>33</v>
      </c>
      <c r="R7" s="166" t="s">
        <v>33</v>
      </c>
      <c r="S7" s="111">
        <v>100</v>
      </c>
      <c r="T7" s="111">
        <v>102.00085326628331</v>
      </c>
      <c r="U7" s="144">
        <v>102.20513410371508</v>
      </c>
      <c r="V7" s="144">
        <v>102.13555895657305</v>
      </c>
      <c r="W7" s="144">
        <v>102.97737183727963</v>
      </c>
      <c r="X7" s="144">
        <v>104.43554384003528</v>
      </c>
      <c r="Y7" s="144">
        <v>106.63371798694605</v>
      </c>
      <c r="Z7" s="144">
        <v>0</v>
      </c>
      <c r="AA7" s="144">
        <v>106.63371798694605</v>
      </c>
      <c r="AB7" s="144"/>
    </row>
    <row r="8" spans="1:28">
      <c r="H8" s="160" t="s">
        <v>80</v>
      </c>
      <c r="I8" s="162">
        <f>S113</f>
        <v>100</v>
      </c>
      <c r="J8" s="162">
        <f t="shared" ref="J8:O8" si="2">T113</f>
        <v>102.98483922537437</v>
      </c>
      <c r="K8" s="162">
        <f t="shared" si="2"/>
        <v>113.20597484120563</v>
      </c>
      <c r="L8" s="162">
        <f t="shared" si="2"/>
        <v>113.08782519165906</v>
      </c>
      <c r="M8" s="162">
        <f t="shared" si="2"/>
        <v>111.19162294571747</v>
      </c>
      <c r="N8" s="162">
        <f t="shared" si="2"/>
        <v>110.97030832275193</v>
      </c>
      <c r="O8" s="162">
        <f t="shared" si="2"/>
        <v>110.68637268674856</v>
      </c>
      <c r="P8" s="10"/>
      <c r="Q8" s="166" t="s">
        <v>59</v>
      </c>
      <c r="R8" s="166" t="s">
        <v>59</v>
      </c>
      <c r="S8" s="111">
        <v>100</v>
      </c>
      <c r="T8" s="111">
        <v>102.85629912253903</v>
      </c>
      <c r="U8" s="144">
        <v>105.7941826918522</v>
      </c>
      <c r="V8" s="144">
        <v>105.87184313550031</v>
      </c>
      <c r="W8" s="144">
        <v>108.11350044765594</v>
      </c>
      <c r="X8" s="144">
        <v>111.2937197331959</v>
      </c>
      <c r="Y8" s="144">
        <v>107.02961414440367</v>
      </c>
      <c r="Z8" s="144">
        <v>0</v>
      </c>
      <c r="AA8" s="144">
        <v>107.02961414440367</v>
      </c>
      <c r="AB8" s="144"/>
    </row>
    <row r="9" spans="1:28">
      <c r="H9" s="160" t="s">
        <v>169</v>
      </c>
      <c r="I9" s="163">
        <f>S39</f>
        <v>100</v>
      </c>
      <c r="J9" s="163">
        <f t="shared" ref="J9:O9" si="3">T39</f>
        <v>100.55510115842051</v>
      </c>
      <c r="K9" s="163">
        <f t="shared" si="3"/>
        <v>99.171018345073264</v>
      </c>
      <c r="L9" s="163">
        <f t="shared" si="3"/>
        <v>97.945397785797937</v>
      </c>
      <c r="M9" s="163">
        <f t="shared" si="3"/>
        <v>96.886514733448934</v>
      </c>
      <c r="N9" s="163">
        <f t="shared" si="3"/>
        <v>96.939432171010353</v>
      </c>
      <c r="O9" s="163">
        <f t="shared" si="3"/>
        <v>98.547519622811578</v>
      </c>
      <c r="P9" s="10"/>
      <c r="Q9" s="166" t="s">
        <v>55</v>
      </c>
      <c r="R9" s="166" t="s">
        <v>55</v>
      </c>
      <c r="S9" s="111">
        <v>100</v>
      </c>
      <c r="T9" s="111">
        <v>103.26839405694604</v>
      </c>
      <c r="U9" s="144">
        <v>106.64361211100687</v>
      </c>
      <c r="V9" s="144">
        <v>109.10414078452078</v>
      </c>
      <c r="W9" s="144">
        <v>111.5646694580347</v>
      </c>
      <c r="X9" s="144">
        <v>121.42416570849035</v>
      </c>
      <c r="Y9" s="144">
        <v>131.283661958946</v>
      </c>
      <c r="Z9" s="144">
        <v>0</v>
      </c>
      <c r="AA9" s="144">
        <v>131.283661958946</v>
      </c>
      <c r="AB9" s="144"/>
    </row>
    <row r="10" spans="1:28">
      <c r="H10" s="10"/>
      <c r="I10" s="112"/>
      <c r="J10" s="112"/>
      <c r="K10" s="112"/>
      <c r="L10" s="164"/>
      <c r="M10" s="164"/>
      <c r="N10" s="112"/>
      <c r="O10" s="112"/>
      <c r="P10" s="10"/>
      <c r="Q10" s="166" t="s">
        <v>5</v>
      </c>
      <c r="R10" s="166" t="s">
        <v>5</v>
      </c>
      <c r="S10" s="111">
        <v>100</v>
      </c>
      <c r="T10" s="111">
        <v>102.44642096344131</v>
      </c>
      <c r="U10" s="144">
        <v>102.60152132390604</v>
      </c>
      <c r="V10" s="144">
        <v>102.42224637022073</v>
      </c>
      <c r="W10" s="144">
        <v>101.10130032184921</v>
      </c>
      <c r="X10" s="144">
        <v>98.797333933310043</v>
      </c>
      <c r="Y10" s="144">
        <v>99.957435163421849</v>
      </c>
      <c r="Z10" s="144">
        <v>0</v>
      </c>
      <c r="AA10" s="144">
        <v>99.957435163421849</v>
      </c>
      <c r="AB10" s="144"/>
    </row>
    <row r="11" spans="1:28">
      <c r="H11" s="160" t="s">
        <v>173</v>
      </c>
      <c r="Q11" s="166" t="s">
        <v>31</v>
      </c>
      <c r="R11" s="166" t="s">
        <v>31</v>
      </c>
      <c r="S11" s="111">
        <v>100</v>
      </c>
      <c r="T11" s="111">
        <v>100</v>
      </c>
      <c r="U11" s="144">
        <v>101.39415440719685</v>
      </c>
      <c r="V11" s="144">
        <v>102.47886983414877</v>
      </c>
      <c r="W11" s="144">
        <v>100.1259666820015</v>
      </c>
      <c r="X11" s="144">
        <v>102.95944049134143</v>
      </c>
      <c r="Y11" s="144">
        <v>103.03919280583754</v>
      </c>
      <c r="Z11" s="144">
        <v>0</v>
      </c>
      <c r="AA11" s="144">
        <v>103.03919280583754</v>
      </c>
      <c r="AB11" s="144"/>
    </row>
    <row r="12" spans="1:28">
      <c r="H12" s="160" t="s">
        <v>172</v>
      </c>
      <c r="I12" s="112"/>
      <c r="J12" s="112"/>
      <c r="K12" s="112"/>
      <c r="L12" s="112"/>
      <c r="M12" s="112"/>
      <c r="N12" s="112"/>
      <c r="O12" s="112"/>
      <c r="P12" s="10"/>
      <c r="Q12" s="166" t="s">
        <v>7</v>
      </c>
      <c r="R12" s="166" t="s">
        <v>7</v>
      </c>
      <c r="S12" s="111">
        <v>100</v>
      </c>
      <c r="T12" s="111">
        <v>99.851920473567731</v>
      </c>
      <c r="U12" s="144">
        <v>99.300067348703394</v>
      </c>
      <c r="V12" s="144">
        <v>102.77141308412853</v>
      </c>
      <c r="W12" s="144">
        <v>100.75346112992086</v>
      </c>
      <c r="X12" s="144">
        <v>99.502312597553072</v>
      </c>
      <c r="Y12" s="144">
        <v>99.946710487798185</v>
      </c>
      <c r="Z12" s="144">
        <v>0</v>
      </c>
      <c r="AA12" s="144">
        <v>99.946710487798185</v>
      </c>
      <c r="AB12" s="144"/>
    </row>
    <row r="13" spans="1:28">
      <c r="H13" s="160" t="s">
        <v>171</v>
      </c>
      <c r="I13" s="112"/>
      <c r="J13" s="112"/>
      <c r="K13" s="112"/>
      <c r="L13" s="112"/>
      <c r="M13" s="112"/>
      <c r="N13" s="112"/>
      <c r="O13" s="112"/>
      <c r="P13" s="10"/>
      <c r="Q13" s="166" t="s">
        <v>43</v>
      </c>
      <c r="R13" s="166" t="s">
        <v>43</v>
      </c>
      <c r="S13" s="111">
        <v>100</v>
      </c>
      <c r="T13" s="111">
        <v>100.87229035996712</v>
      </c>
      <c r="U13" s="144">
        <v>99.800726563841835</v>
      </c>
      <c r="V13" s="144">
        <v>93.533187302115749</v>
      </c>
      <c r="W13" s="144">
        <v>88.409810488171814</v>
      </c>
      <c r="X13" s="144">
        <v>83.376255862858315</v>
      </c>
      <c r="Y13" s="144">
        <v>80.202314015869717</v>
      </c>
      <c r="Z13" s="144">
        <v>0</v>
      </c>
      <c r="AA13" s="144">
        <v>80.202314015869717</v>
      </c>
      <c r="AB13" s="144"/>
    </row>
    <row r="14" spans="1:28">
      <c r="H14" s="160" t="s">
        <v>170</v>
      </c>
      <c r="I14" s="112"/>
      <c r="J14" s="112"/>
      <c r="K14" s="112"/>
      <c r="L14" s="112"/>
      <c r="M14" s="112"/>
      <c r="N14" s="112"/>
      <c r="O14" s="112"/>
      <c r="P14" s="10"/>
      <c r="Q14" s="166" t="s">
        <v>39</v>
      </c>
      <c r="R14" s="166" t="s">
        <v>39</v>
      </c>
      <c r="S14" s="111">
        <v>100</v>
      </c>
      <c r="T14" s="111">
        <v>102.34704723874083</v>
      </c>
      <c r="U14" s="144">
        <v>95.305029317038802</v>
      </c>
      <c r="V14" s="144">
        <v>88.276438959828027</v>
      </c>
      <c r="W14" s="144">
        <v>90.850434797055456</v>
      </c>
      <c r="X14" s="144">
        <v>98.428758747972921</v>
      </c>
      <c r="Y14" s="144">
        <v>109.06346948011314</v>
      </c>
      <c r="Z14" s="144">
        <v>0</v>
      </c>
      <c r="AA14" s="144">
        <v>109.06346948011314</v>
      </c>
      <c r="AB14" s="144"/>
    </row>
    <row r="15" spans="1:28">
      <c r="H15" s="10"/>
      <c r="I15" s="112"/>
      <c r="J15" s="112"/>
      <c r="K15" s="112"/>
      <c r="L15" s="112"/>
      <c r="M15" s="112"/>
      <c r="N15" s="112"/>
      <c r="O15" s="112"/>
      <c r="P15" s="10"/>
      <c r="Q15" s="166" t="s">
        <v>13</v>
      </c>
      <c r="R15" s="166" t="s">
        <v>13</v>
      </c>
      <c r="S15" s="111">
        <v>100</v>
      </c>
      <c r="T15" s="111">
        <v>99.853662649322601</v>
      </c>
      <c r="U15" s="144">
        <v>100.79170735204049</v>
      </c>
      <c r="V15" s="144">
        <v>102.88603997386727</v>
      </c>
      <c r="W15" s="144">
        <v>103.43632783874961</v>
      </c>
      <c r="X15" s="144">
        <v>103.08898090891837</v>
      </c>
      <c r="Y15" s="144">
        <v>102.29712499103962</v>
      </c>
      <c r="Z15" s="144">
        <v>101.52595686613735</v>
      </c>
      <c r="AA15" s="144">
        <v>101.52595686613735</v>
      </c>
      <c r="AB15" s="144"/>
    </row>
    <row r="16" spans="1:28">
      <c r="H16" s="10"/>
      <c r="I16" s="112"/>
      <c r="J16" s="112"/>
      <c r="K16" s="112"/>
      <c r="L16" s="112"/>
      <c r="M16" s="112"/>
      <c r="N16" s="112"/>
      <c r="O16" s="112"/>
      <c r="P16" s="10"/>
      <c r="Q16" s="166" t="s">
        <v>25</v>
      </c>
      <c r="R16" s="166" t="s">
        <v>25</v>
      </c>
      <c r="S16" s="111">
        <v>100</v>
      </c>
      <c r="T16" s="111">
        <v>101.84099816545195</v>
      </c>
      <c r="U16" s="144">
        <v>101.71767724377227</v>
      </c>
      <c r="V16" s="144">
        <v>102.45123032453384</v>
      </c>
      <c r="W16" s="144">
        <v>102.5329499733167</v>
      </c>
      <c r="X16" s="144">
        <v>100.99779086248836</v>
      </c>
      <c r="Y16" s="144">
        <v>98.808754326504314</v>
      </c>
      <c r="Z16" s="144">
        <v>0</v>
      </c>
      <c r="AA16" s="144">
        <v>98.808754326504314</v>
      </c>
      <c r="AB16" s="144"/>
    </row>
    <row r="17" spans="1:28">
      <c r="H17" s="10"/>
      <c r="I17" s="112"/>
      <c r="J17" s="112"/>
      <c r="K17" s="112"/>
      <c r="L17" s="112"/>
      <c r="M17" s="112"/>
      <c r="N17" s="112"/>
      <c r="O17" s="112"/>
      <c r="P17" s="10"/>
      <c r="Q17" s="166" t="s">
        <v>49</v>
      </c>
      <c r="R17" s="166" t="s">
        <v>49</v>
      </c>
      <c r="S17" s="111">
        <v>100</v>
      </c>
      <c r="T17" s="111">
        <v>98.766482036428343</v>
      </c>
      <c r="U17" s="144">
        <v>97.850028859441011</v>
      </c>
      <c r="V17" s="144">
        <v>93.59411953987842</v>
      </c>
      <c r="W17" s="144">
        <v>92.366551976516973</v>
      </c>
      <c r="X17" s="144">
        <v>90.851992033787283</v>
      </c>
      <c r="Y17" s="144">
        <v>92.874212659064497</v>
      </c>
      <c r="Z17" s="144">
        <v>0</v>
      </c>
      <c r="AA17" s="144">
        <v>92.874212659064497</v>
      </c>
      <c r="AB17" s="144"/>
    </row>
    <row r="18" spans="1:28">
      <c r="H18" s="10"/>
      <c r="I18" s="112"/>
      <c r="J18" s="112"/>
      <c r="K18" s="112"/>
      <c r="L18" s="112"/>
      <c r="M18" s="112"/>
      <c r="N18" s="112"/>
      <c r="O18" s="112"/>
      <c r="P18" s="10"/>
      <c r="Q18" s="166" t="s">
        <v>41</v>
      </c>
      <c r="R18" s="166" t="s">
        <v>41</v>
      </c>
      <c r="S18" s="111">
        <v>100</v>
      </c>
      <c r="T18" s="111">
        <v>102.568118852338</v>
      </c>
      <c r="U18" s="144">
        <v>105.44528946180517</v>
      </c>
      <c r="V18" s="144">
        <v>89.456983768153336</v>
      </c>
      <c r="W18" s="144">
        <v>68.646795667248654</v>
      </c>
      <c r="X18" s="144">
        <v>62.372586964500641</v>
      </c>
      <c r="Y18" s="144">
        <v>59.180524676830586</v>
      </c>
      <c r="Z18" s="144">
        <v>0</v>
      </c>
      <c r="AA18" s="144">
        <v>59.180524676830586</v>
      </c>
      <c r="AB18" s="144"/>
    </row>
    <row r="19" spans="1:28">
      <c r="H19" s="10"/>
      <c r="I19" s="112"/>
      <c r="J19" s="112"/>
      <c r="K19" s="112"/>
      <c r="L19" s="112"/>
      <c r="M19" s="112"/>
      <c r="N19" s="112"/>
      <c r="O19" s="112"/>
      <c r="P19" s="10"/>
      <c r="Q19" s="166" t="s">
        <v>63</v>
      </c>
      <c r="R19" s="166" t="s">
        <v>63</v>
      </c>
      <c r="S19" s="111">
        <v>100</v>
      </c>
      <c r="T19" s="111">
        <v>97.669478112436138</v>
      </c>
      <c r="U19" s="144">
        <v>95.338956224872277</v>
      </c>
      <c r="V19" s="144">
        <v>94.692276308232366</v>
      </c>
      <c r="W19" s="144">
        <v>94.049982792819648</v>
      </c>
      <c r="X19" s="144">
        <v>93.412045925868952</v>
      </c>
      <c r="Y19" s="144">
        <v>99.425571632699544</v>
      </c>
      <c r="Z19" s="144">
        <v>105.43909733953015</v>
      </c>
      <c r="AA19" s="144">
        <v>105.43909733953015</v>
      </c>
      <c r="AB19" s="144"/>
    </row>
    <row r="20" spans="1:28">
      <c r="Q20" s="166" t="s">
        <v>47</v>
      </c>
      <c r="R20" s="166" t="s">
        <v>47</v>
      </c>
      <c r="S20" s="111">
        <v>100</v>
      </c>
      <c r="T20" s="111">
        <v>91.354803051006101</v>
      </c>
      <c r="U20" s="144">
        <v>88.646777911197603</v>
      </c>
      <c r="V20" s="144">
        <v>84.368173474214629</v>
      </c>
      <c r="W20" s="144">
        <v>78.859022087045773</v>
      </c>
      <c r="X20" s="144">
        <v>78.336771298760453</v>
      </c>
      <c r="Y20" s="144">
        <v>80.647077792123554</v>
      </c>
      <c r="Z20" s="144">
        <v>0</v>
      </c>
      <c r="AA20" s="144">
        <v>80.647077792123554</v>
      </c>
      <c r="AB20" s="144"/>
    </row>
    <row r="21" spans="1:28">
      <c r="Q21" s="166" t="s">
        <v>1</v>
      </c>
      <c r="R21" s="166" t="s">
        <v>1</v>
      </c>
      <c r="S21" s="111">
        <v>100</v>
      </c>
      <c r="T21" s="111">
        <v>100.51938019807243</v>
      </c>
      <c r="U21" s="144">
        <v>83.98631182171205</v>
      </c>
      <c r="V21" s="144">
        <v>75.578388165761339</v>
      </c>
      <c r="W21" s="144">
        <v>75.497325756626765</v>
      </c>
      <c r="X21" s="144">
        <v>78.137937055637167</v>
      </c>
      <c r="Y21" s="144">
        <v>80.397036885199228</v>
      </c>
      <c r="Z21" s="144">
        <v>0</v>
      </c>
      <c r="AA21" s="144">
        <v>80.397036885199228</v>
      </c>
      <c r="AB21" s="144"/>
    </row>
    <row r="22" spans="1:28">
      <c r="A22" s="9" t="s">
        <v>177</v>
      </c>
      <c r="Q22" s="166" t="s">
        <v>45</v>
      </c>
      <c r="R22" s="166" t="s">
        <v>45</v>
      </c>
      <c r="S22" s="111">
        <v>100</v>
      </c>
      <c r="T22" s="111">
        <v>102.85534726562989</v>
      </c>
      <c r="U22" s="144">
        <v>102.13266002663352</v>
      </c>
      <c r="V22" s="144">
        <v>105.98368167721155</v>
      </c>
      <c r="W22" s="144">
        <v>103.55831898164163</v>
      </c>
      <c r="X22" s="144">
        <v>106.71742081938905</v>
      </c>
      <c r="Y22" s="144">
        <v>111.12962813811151</v>
      </c>
      <c r="Z22" s="144">
        <v>116.8815893209634</v>
      </c>
      <c r="AA22" s="144">
        <v>116.8815893209634</v>
      </c>
      <c r="AB22" s="144"/>
    </row>
    <row r="23" spans="1:28">
      <c r="A23" s="9" t="s">
        <v>174</v>
      </c>
      <c r="Q23" s="166" t="s">
        <v>35</v>
      </c>
      <c r="R23" s="166" t="s">
        <v>35</v>
      </c>
      <c r="S23" s="111">
        <v>100</v>
      </c>
      <c r="T23" s="111">
        <v>97.503667353490229</v>
      </c>
      <c r="U23" s="144">
        <v>98.089866375943942</v>
      </c>
      <c r="V23" s="144">
        <v>95.882790405083739</v>
      </c>
      <c r="W23" s="144">
        <v>93.764343994647575</v>
      </c>
      <c r="X23" s="144">
        <v>88.626495040742967</v>
      </c>
      <c r="Y23" s="144">
        <v>86.572732660370647</v>
      </c>
      <c r="Z23" s="144">
        <v>0</v>
      </c>
      <c r="AA23" s="144">
        <v>86.572732660370647</v>
      </c>
      <c r="AB23" s="144"/>
    </row>
    <row r="24" spans="1:28">
      <c r="Q24" s="166" t="s">
        <v>29</v>
      </c>
      <c r="R24" s="166" t="s">
        <v>29</v>
      </c>
      <c r="S24" s="111">
        <v>100</v>
      </c>
      <c r="T24" s="111">
        <v>98.877591134776509</v>
      </c>
      <c r="U24" s="144">
        <v>97.767780286160288</v>
      </c>
      <c r="V24" s="144">
        <v>100.48310741807806</v>
      </c>
      <c r="W24" s="144">
        <v>103.2738479572733</v>
      </c>
      <c r="X24" s="144">
        <v>106.14209637771569</v>
      </c>
      <c r="Y24" s="144">
        <v>106.14209637771569</v>
      </c>
      <c r="Z24" s="144">
        <v>0</v>
      </c>
      <c r="AA24" s="144">
        <v>106.14209637771569</v>
      </c>
      <c r="AB24" s="144"/>
    </row>
    <row r="25" spans="1:28">
      <c r="A25" s="10"/>
      <c r="B25" s="10"/>
      <c r="Q25" s="166" t="s">
        <v>61</v>
      </c>
      <c r="R25" s="166" t="s">
        <v>61</v>
      </c>
      <c r="S25" s="111">
        <v>100</v>
      </c>
      <c r="T25" s="111">
        <v>99.543378995433784</v>
      </c>
      <c r="U25" s="144">
        <v>98.173515981735164</v>
      </c>
      <c r="V25" s="144">
        <v>101.36986301369863</v>
      </c>
      <c r="W25" s="144">
        <v>103.65296803652969</v>
      </c>
      <c r="X25" s="144">
        <v>107.76255707762557</v>
      </c>
      <c r="Y25" s="144">
        <v>109.13242009132421</v>
      </c>
      <c r="Z25" s="144">
        <v>112.32876712328768</v>
      </c>
      <c r="AA25" s="144">
        <v>112.32876712328768</v>
      </c>
      <c r="AB25" s="144"/>
    </row>
    <row r="26" spans="1:28">
      <c r="A26" s="269" t="s">
        <v>178</v>
      </c>
      <c r="B26" s="10"/>
      <c r="Q26" s="166" t="s">
        <v>21</v>
      </c>
      <c r="R26" s="166" t="s">
        <v>21</v>
      </c>
      <c r="S26" s="111">
        <v>100</v>
      </c>
      <c r="T26" s="111">
        <v>99.386812611968026</v>
      </c>
      <c r="U26" s="144">
        <v>99.594201092849119</v>
      </c>
      <c r="V26" s="144">
        <v>96.783772257902868</v>
      </c>
      <c r="W26" s="144">
        <v>94.459876112007635</v>
      </c>
      <c r="X26" s="144">
        <v>95.770030795643436</v>
      </c>
      <c r="Y26" s="144">
        <v>93.772482354229155</v>
      </c>
      <c r="Z26" s="144">
        <v>0</v>
      </c>
      <c r="AA26" s="144">
        <v>93.772482354229155</v>
      </c>
      <c r="AB26" s="144"/>
    </row>
    <row r="27" spans="1:28">
      <c r="A27" s="10" t="s">
        <v>175</v>
      </c>
      <c r="B27" s="10"/>
      <c r="Q27" s="166" t="s">
        <v>70</v>
      </c>
      <c r="R27" s="166" t="s">
        <v>70</v>
      </c>
      <c r="S27" s="111">
        <v>100</v>
      </c>
      <c r="T27" s="111">
        <v>96.197177090640224</v>
      </c>
      <c r="U27" s="144">
        <v>76.482536921531079</v>
      </c>
      <c r="V27" s="144">
        <v>71.299908051642745</v>
      </c>
      <c r="W27" s="144">
        <v>73.421936318653195</v>
      </c>
      <c r="X27" s="144">
        <v>74.77509384419966</v>
      </c>
      <c r="Y27" s="144">
        <v>84.263595559937059</v>
      </c>
      <c r="Z27" s="144">
        <v>0</v>
      </c>
      <c r="AA27" s="144">
        <v>84.263595559937059</v>
      </c>
      <c r="AB27" s="144"/>
    </row>
    <row r="28" spans="1:28">
      <c r="A28" s="10"/>
      <c r="B28" s="10"/>
      <c r="Q28" s="166" t="s">
        <v>65</v>
      </c>
      <c r="R28" s="166" t="s">
        <v>65</v>
      </c>
      <c r="S28" s="111">
        <v>100</v>
      </c>
      <c r="T28" s="111">
        <v>100</v>
      </c>
      <c r="U28" s="144">
        <v>94.295999799822226</v>
      </c>
      <c r="V28" s="144">
        <v>88.591999599644467</v>
      </c>
      <c r="W28" s="144">
        <v>89.613652635835123</v>
      </c>
      <c r="X28" s="144">
        <v>90.635305672025794</v>
      </c>
      <c r="Y28" s="144">
        <v>90.626434157152062</v>
      </c>
      <c r="Z28" s="144">
        <v>90.617562642278344</v>
      </c>
      <c r="AA28" s="144">
        <v>90.617562642278344</v>
      </c>
      <c r="AB28" s="144"/>
    </row>
    <row r="29" spans="1:28">
      <c r="A29" s="10"/>
      <c r="B29" s="10"/>
      <c r="Q29" s="166" t="s">
        <v>27</v>
      </c>
      <c r="R29" s="166" t="s">
        <v>27</v>
      </c>
      <c r="S29" s="111">
        <v>100</v>
      </c>
      <c r="T29" s="111">
        <v>98.813065746123883</v>
      </c>
      <c r="U29" s="144">
        <v>98.405030405836968</v>
      </c>
      <c r="V29" s="144">
        <v>96.884255807113803</v>
      </c>
      <c r="W29" s="144">
        <v>94.812588937444474</v>
      </c>
      <c r="X29" s="144">
        <v>91.656442264559004</v>
      </c>
      <c r="Y29" s="144">
        <v>96.114306339921512</v>
      </c>
      <c r="Z29" s="144">
        <v>96.418030497930857</v>
      </c>
      <c r="AA29" s="144">
        <v>96.418030497930857</v>
      </c>
      <c r="AB29" s="144"/>
    </row>
    <row r="30" spans="1:28">
      <c r="A30" s="10"/>
      <c r="B30" s="10"/>
      <c r="Q30" s="166" t="s">
        <v>9</v>
      </c>
      <c r="R30" s="166" t="s">
        <v>9</v>
      </c>
      <c r="S30" s="111">
        <v>100</v>
      </c>
      <c r="T30" s="111">
        <v>100</v>
      </c>
      <c r="U30" s="144">
        <v>98.226732499278512</v>
      </c>
      <c r="V30" s="144">
        <v>98.851421516737119</v>
      </c>
      <c r="W30" s="144">
        <v>101.60913297578549</v>
      </c>
      <c r="X30" s="144">
        <v>104.81488279677409</v>
      </c>
      <c r="Y30" s="144">
        <v>107.5460533539179</v>
      </c>
      <c r="Z30" s="144">
        <v>0</v>
      </c>
      <c r="AA30" s="144">
        <v>107.5460533539179</v>
      </c>
      <c r="AB30" s="144"/>
    </row>
    <row r="31" spans="1:28">
      <c r="A31" s="10"/>
      <c r="B31" s="10"/>
      <c r="Q31" s="166" t="s">
        <v>57</v>
      </c>
      <c r="R31" s="166" t="s">
        <v>57</v>
      </c>
      <c r="S31" s="111">
        <v>100</v>
      </c>
      <c r="T31" s="111">
        <v>100</v>
      </c>
      <c r="U31" s="144">
        <v>95.88486185783816</v>
      </c>
      <c r="V31" s="144">
        <v>96.674132810553843</v>
      </c>
      <c r="W31" s="144">
        <v>97.463403763269525</v>
      </c>
      <c r="X31" s="144">
        <v>100.09742346526556</v>
      </c>
      <c r="Y31" s="144">
        <v>100.09742346526556</v>
      </c>
      <c r="Z31" s="144">
        <v>0</v>
      </c>
      <c r="AA31" s="144">
        <v>100.09742346526556</v>
      </c>
      <c r="AB31" s="144"/>
    </row>
    <row r="32" spans="1:28">
      <c r="A32" s="10"/>
      <c r="B32" s="10"/>
      <c r="Q32" s="166" t="s">
        <v>19</v>
      </c>
      <c r="R32" s="166" t="s">
        <v>19</v>
      </c>
      <c r="S32" s="111">
        <v>100</v>
      </c>
      <c r="T32" s="111">
        <v>107.93056997282071</v>
      </c>
      <c r="U32" s="144">
        <v>109.14175231182497</v>
      </c>
      <c r="V32" s="144">
        <v>111.4100349448094</v>
      </c>
      <c r="W32" s="144">
        <v>110.76391255081261</v>
      </c>
      <c r="X32" s="144">
        <v>109.68807201324891</v>
      </c>
      <c r="Y32" s="144">
        <v>112.19605543625543</v>
      </c>
      <c r="Z32" s="144">
        <v>0</v>
      </c>
      <c r="AA32" s="144">
        <v>112.19605543625543</v>
      </c>
      <c r="AB32" s="144"/>
    </row>
    <row r="33" spans="1:28">
      <c r="A33" s="10"/>
      <c r="B33" s="10"/>
      <c r="Q33" s="166" t="s">
        <v>51</v>
      </c>
      <c r="R33" s="166" t="s">
        <v>51</v>
      </c>
      <c r="S33" s="111">
        <v>100</v>
      </c>
      <c r="T33" s="111">
        <v>98.169323472548868</v>
      </c>
      <c r="U33" s="144">
        <v>99.489354098764068</v>
      </c>
      <c r="V33" s="144">
        <v>96.746003819656423</v>
      </c>
      <c r="W33" s="144">
        <v>88.680604154601269</v>
      </c>
      <c r="X33" s="144">
        <v>85.67722884475377</v>
      </c>
      <c r="Y33" s="144">
        <v>84.799899062013381</v>
      </c>
      <c r="Z33" s="144">
        <v>0</v>
      </c>
      <c r="AA33" s="144">
        <v>84.799899062013381</v>
      </c>
      <c r="AB33" s="144"/>
    </row>
    <row r="34" spans="1:28">
      <c r="A34" s="10"/>
      <c r="B34" s="10"/>
      <c r="Q34" s="166" t="s">
        <v>3</v>
      </c>
      <c r="R34" s="166" t="s">
        <v>3</v>
      </c>
      <c r="S34" s="111">
        <v>100</v>
      </c>
      <c r="T34" s="111">
        <v>107.27103859095152</v>
      </c>
      <c r="U34" s="144">
        <v>108.40422183672401</v>
      </c>
      <c r="V34" s="144">
        <v>109.46725773417792</v>
      </c>
      <c r="W34" s="144">
        <v>115.32551468045261</v>
      </c>
      <c r="X34" s="144">
        <v>106.1230029738612</v>
      </c>
      <c r="Y34" s="144">
        <v>108.61245609675417</v>
      </c>
      <c r="Z34" s="144">
        <v>0</v>
      </c>
      <c r="AA34" s="144">
        <v>108.61245609675417</v>
      </c>
      <c r="AB34" s="144"/>
    </row>
    <row r="35" spans="1:28">
      <c r="A35" s="10"/>
      <c r="B35" s="10"/>
      <c r="Q35" s="166" t="s">
        <v>11</v>
      </c>
      <c r="R35" s="166" t="s">
        <v>11</v>
      </c>
      <c r="S35" s="111">
        <v>100</v>
      </c>
      <c r="T35" s="111">
        <v>103.51506225961081</v>
      </c>
      <c r="U35" s="144">
        <v>99.813486492347181</v>
      </c>
      <c r="V35" s="144">
        <v>99.727010261190983</v>
      </c>
      <c r="W35" s="144">
        <v>97.521145731448073</v>
      </c>
      <c r="X35" s="144">
        <v>92.876061872433155</v>
      </c>
      <c r="Y35" s="144">
        <v>91.485497870522806</v>
      </c>
      <c r="Z35" s="144">
        <v>0</v>
      </c>
      <c r="AA35" s="144">
        <v>91.485497870522806</v>
      </c>
      <c r="AB35" s="144"/>
    </row>
    <row r="36" spans="1:28">
      <c r="A36" s="10"/>
      <c r="B36" s="10"/>
      <c r="Q36" s="166" t="s">
        <v>17</v>
      </c>
      <c r="R36" s="166" t="s">
        <v>17</v>
      </c>
      <c r="S36" s="111">
        <v>100</v>
      </c>
      <c r="T36" s="111">
        <v>100</v>
      </c>
      <c r="U36" s="144">
        <v>102.47434868893299</v>
      </c>
      <c r="V36" s="144">
        <v>104.21837344583697</v>
      </c>
      <c r="W36" s="144">
        <v>106.89812204108708</v>
      </c>
      <c r="X36" s="144">
        <v>108.82860492620401</v>
      </c>
      <c r="Y36" s="144">
        <v>111.29553475204622</v>
      </c>
      <c r="Z36" s="144">
        <v>0</v>
      </c>
      <c r="AA36" s="144">
        <v>111.29553475204622</v>
      </c>
      <c r="AB36" s="144"/>
    </row>
    <row r="37" spans="1:28">
      <c r="A37" s="10"/>
      <c r="B37" s="10"/>
      <c r="Q37" s="166" t="s">
        <v>67</v>
      </c>
      <c r="R37" s="166" t="s">
        <v>67</v>
      </c>
      <c r="S37" s="111">
        <v>100</v>
      </c>
      <c r="T37" s="111">
        <v>99.494658642632956</v>
      </c>
      <c r="U37" s="144">
        <v>98.989317285265912</v>
      </c>
      <c r="V37" s="144">
        <v>100.30130118600849</v>
      </c>
      <c r="W37" s="144">
        <v>103.67056350600362</v>
      </c>
      <c r="X37" s="144">
        <v>107.44254721478367</v>
      </c>
      <c r="Y37" s="144">
        <v>110.43668275952534</v>
      </c>
      <c r="Z37" s="144">
        <v>0</v>
      </c>
      <c r="AA37" s="144">
        <v>110.43668275952534</v>
      </c>
      <c r="AB37" s="144"/>
    </row>
    <row r="38" spans="1:28">
      <c r="A38" s="10"/>
      <c r="B38" s="10"/>
      <c r="Q38" s="166" t="s">
        <v>53</v>
      </c>
      <c r="R38" s="166" t="s">
        <v>53</v>
      </c>
      <c r="S38" s="111">
        <v>100</v>
      </c>
      <c r="T38" s="111">
        <v>99.164211464905662</v>
      </c>
      <c r="U38" s="144">
        <v>98.807917543914002</v>
      </c>
      <c r="V38" s="144">
        <v>97.217766116487923</v>
      </c>
      <c r="W38" s="144">
        <v>99.51540005901407</v>
      </c>
      <c r="X38" s="144">
        <v>99.396030147970549</v>
      </c>
      <c r="Y38" s="144">
        <v>100.14235525317211</v>
      </c>
      <c r="Z38" s="144">
        <v>99.205054079971688</v>
      </c>
      <c r="AA38" s="144">
        <v>99.205054079971688</v>
      </c>
      <c r="AB38" s="144"/>
    </row>
    <row r="39" spans="1:28">
      <c r="A39" s="10"/>
      <c r="B39" s="10"/>
      <c r="Q39" s="166"/>
      <c r="R39" s="166" t="s">
        <v>68</v>
      </c>
      <c r="S39" s="111">
        <v>100</v>
      </c>
      <c r="T39" s="111">
        <v>100.55510115842051</v>
      </c>
      <c r="U39" s="144">
        <v>99.171018345073264</v>
      </c>
      <c r="V39" s="144">
        <v>97.945397785797937</v>
      </c>
      <c r="W39" s="144">
        <v>96.886514733448934</v>
      </c>
      <c r="X39" s="144">
        <v>96.939432171010353</v>
      </c>
      <c r="Y39" s="144">
        <v>98.547519622811578</v>
      </c>
      <c r="Z39" s="144">
        <v>20.343994094740086</v>
      </c>
      <c r="AA39" s="144">
        <v>98.828337351604389</v>
      </c>
      <c r="AB39" s="144"/>
    </row>
    <row r="40" spans="1:28">
      <c r="A40" s="10"/>
      <c r="B40" s="10"/>
      <c r="Q40" s="167" t="s">
        <v>143</v>
      </c>
      <c r="S40" s="111"/>
      <c r="T40" s="111"/>
      <c r="U40" s="144"/>
      <c r="V40" s="144"/>
      <c r="W40" s="144"/>
      <c r="X40" s="144"/>
      <c r="Y40" s="144"/>
      <c r="Z40" s="144"/>
      <c r="AA40" s="144"/>
      <c r="AB40" s="144"/>
    </row>
    <row r="41" spans="1:28">
      <c r="A41" s="10"/>
      <c r="B41" s="10"/>
      <c r="Q41" s="166" t="s">
        <v>37</v>
      </c>
      <c r="R41" s="166" t="s">
        <v>37</v>
      </c>
      <c r="S41" s="111">
        <v>100</v>
      </c>
      <c r="T41" s="111">
        <v>100</v>
      </c>
      <c r="U41" s="144">
        <v>98.241104458458793</v>
      </c>
      <c r="V41" s="144">
        <v>96.482208916917571</v>
      </c>
      <c r="W41" s="144">
        <v>98.627998329101288</v>
      </c>
      <c r="X41" s="144">
        <v>100.77378774128499</v>
      </c>
      <c r="Y41" s="144">
        <v>102.16814502953112</v>
      </c>
      <c r="Z41" s="144">
        <v>103.56250231777723</v>
      </c>
      <c r="AA41" s="144">
        <v>103.56250231777723</v>
      </c>
      <c r="AB41" s="144"/>
    </row>
    <row r="42" spans="1:28">
      <c r="A42" s="10"/>
      <c r="B42" s="10"/>
      <c r="Q42" s="166" t="s">
        <v>23</v>
      </c>
      <c r="R42" s="166" t="s">
        <v>23</v>
      </c>
      <c r="S42" s="111">
        <v>100</v>
      </c>
      <c r="T42" s="111">
        <v>101.6086623020995</v>
      </c>
      <c r="U42" s="144">
        <v>102.91575407985329</v>
      </c>
      <c r="V42" s="144">
        <v>100.24672451088483</v>
      </c>
      <c r="W42" s="144">
        <v>100.45791963556623</v>
      </c>
      <c r="X42" s="144">
        <v>99.347659336584471</v>
      </c>
      <c r="Y42" s="144">
        <v>102.58089952084858</v>
      </c>
      <c r="Z42" s="144">
        <v>0</v>
      </c>
      <c r="AA42" s="144">
        <v>102.58089952084858</v>
      </c>
      <c r="AB42" s="144"/>
    </row>
    <row r="43" spans="1:28">
      <c r="A43" s="10"/>
      <c r="B43" s="10"/>
      <c r="Q43" s="166" t="s">
        <v>15</v>
      </c>
      <c r="R43" s="166" t="s">
        <v>15</v>
      </c>
      <c r="S43" s="111">
        <v>100</v>
      </c>
      <c r="T43" s="111">
        <v>97.459667310995229</v>
      </c>
      <c r="U43" s="144">
        <v>96.903873498897454</v>
      </c>
      <c r="V43" s="144">
        <v>97.82102306668628</v>
      </c>
      <c r="W43" s="144">
        <v>96.708088775078224</v>
      </c>
      <c r="X43" s="144">
        <v>98.611585897698859</v>
      </c>
      <c r="Y43" s="144">
        <v>99.486436296761298</v>
      </c>
      <c r="Z43" s="144">
        <v>0</v>
      </c>
      <c r="AA43" s="144">
        <v>99.486436296761298</v>
      </c>
      <c r="AB43" s="144"/>
    </row>
    <row r="44" spans="1:28">
      <c r="A44" s="10"/>
      <c r="B44" s="10"/>
      <c r="Q44" s="166" t="s">
        <v>33</v>
      </c>
      <c r="R44" s="166" t="s">
        <v>33</v>
      </c>
      <c r="S44" s="111">
        <v>100</v>
      </c>
      <c r="T44" s="111">
        <v>102.07565427582573</v>
      </c>
      <c r="U44" s="144">
        <v>99.915148451108465</v>
      </c>
      <c r="V44" s="144">
        <v>100.10693273266379</v>
      </c>
      <c r="W44" s="144">
        <v>100.89403492921255</v>
      </c>
      <c r="X44" s="144">
        <v>101.07231748694048</v>
      </c>
      <c r="Y44" s="144">
        <v>103.92088219849467</v>
      </c>
      <c r="Z44" s="144">
        <v>0</v>
      </c>
      <c r="AA44" s="144">
        <v>103.92088219849467</v>
      </c>
      <c r="AB44" s="144"/>
    </row>
    <row r="45" spans="1:28">
      <c r="A45" s="10"/>
      <c r="B45" s="10"/>
      <c r="Q45" s="166" t="s">
        <v>59</v>
      </c>
      <c r="R45" s="166" t="s">
        <v>59</v>
      </c>
      <c r="S45" s="111">
        <v>100</v>
      </c>
      <c r="T45" s="111">
        <v>102.95747161526602</v>
      </c>
      <c r="U45" s="144">
        <v>106.00240961408306</v>
      </c>
      <c r="V45" s="144">
        <v>105.3807163072486</v>
      </c>
      <c r="W45" s="144">
        <v>109.885672115143</v>
      </c>
      <c r="X45" s="144">
        <v>113.00237173395492</v>
      </c>
      <c r="Y45" s="144">
        <v>107.52812015002951</v>
      </c>
      <c r="Z45" s="144">
        <v>0</v>
      </c>
      <c r="AA45" s="144">
        <v>107.52812015002951</v>
      </c>
      <c r="AB45" s="144"/>
    </row>
    <row r="46" spans="1:28">
      <c r="A46" s="10"/>
      <c r="B46" s="10"/>
      <c r="Q46" s="166" t="s">
        <v>55</v>
      </c>
      <c r="R46" s="166" t="s">
        <v>55</v>
      </c>
      <c r="S46" s="111">
        <v>100</v>
      </c>
      <c r="T46" s="111">
        <v>103.07935837513321</v>
      </c>
      <c r="U46" s="144">
        <v>106.25354123029143</v>
      </c>
      <c r="V46" s="144">
        <v>110.39771456705333</v>
      </c>
      <c r="W46" s="144">
        <v>114.54188790381522</v>
      </c>
      <c r="X46" s="144">
        <v>125.29087613794624</v>
      </c>
      <c r="Y46" s="144">
        <v>136.03986437207726</v>
      </c>
      <c r="Z46" s="144">
        <v>0</v>
      </c>
      <c r="AA46" s="144">
        <v>136.03986437207726</v>
      </c>
      <c r="AB46" s="144"/>
    </row>
    <row r="47" spans="1:28">
      <c r="A47" s="10" t="s">
        <v>263</v>
      </c>
      <c r="B47" s="10"/>
      <c r="Q47" s="166" t="s">
        <v>5</v>
      </c>
      <c r="R47" s="166" t="s">
        <v>5</v>
      </c>
      <c r="S47" s="111">
        <v>100</v>
      </c>
      <c r="T47" s="111">
        <v>101.43524032905941</v>
      </c>
      <c r="U47" s="144">
        <v>98.728841225693458</v>
      </c>
      <c r="V47" s="144">
        <v>98.59713554635448</v>
      </c>
      <c r="W47" s="144">
        <v>98.115901770512224</v>
      </c>
      <c r="X47" s="144">
        <v>95.680100079317029</v>
      </c>
      <c r="Y47" s="144">
        <v>97.943281947899564</v>
      </c>
      <c r="Z47" s="144">
        <v>0</v>
      </c>
      <c r="AA47" s="144">
        <v>97.943281947899564</v>
      </c>
      <c r="AB47" s="144"/>
    </row>
    <row r="48" spans="1:28">
      <c r="A48" s="10" t="s">
        <v>176</v>
      </c>
      <c r="B48" s="10"/>
      <c r="Q48" s="166" t="s">
        <v>31</v>
      </c>
      <c r="R48" s="166" t="s">
        <v>31</v>
      </c>
      <c r="S48" s="111">
        <v>100</v>
      </c>
      <c r="T48" s="111">
        <v>100</v>
      </c>
      <c r="U48" s="144">
        <v>101.02250258921005</v>
      </c>
      <c r="V48" s="144">
        <v>102.90070272444814</v>
      </c>
      <c r="W48" s="144">
        <v>101.80380207307992</v>
      </c>
      <c r="X48" s="144">
        <v>104.32398935214113</v>
      </c>
      <c r="Y48" s="144">
        <v>104.00421121106555</v>
      </c>
      <c r="Z48" s="144">
        <v>0</v>
      </c>
      <c r="AA48" s="144">
        <v>104.00421121106555</v>
      </c>
      <c r="AB48" s="144"/>
    </row>
    <row r="49" spans="1:28">
      <c r="A49" s="10"/>
      <c r="B49" s="10"/>
      <c r="Q49" s="166" t="s">
        <v>7</v>
      </c>
      <c r="R49" s="166" t="s">
        <v>7</v>
      </c>
      <c r="S49" s="111">
        <v>100</v>
      </c>
      <c r="T49" s="111">
        <v>100.76443667786026</v>
      </c>
      <c r="U49" s="144">
        <v>97.684788813813398</v>
      </c>
      <c r="V49" s="144">
        <v>98.250126724103396</v>
      </c>
      <c r="W49" s="144">
        <v>96.612381586087238</v>
      </c>
      <c r="X49" s="144">
        <v>95.544988569615555</v>
      </c>
      <c r="Y49" s="144">
        <v>96.930438193074224</v>
      </c>
      <c r="Z49" s="144">
        <v>0</v>
      </c>
      <c r="AA49" s="144">
        <v>96.930438193074224</v>
      </c>
      <c r="AB49" s="144"/>
    </row>
    <row r="50" spans="1:28">
      <c r="A50" s="10"/>
      <c r="B50" s="10"/>
      <c r="Q50" s="166" t="s">
        <v>43</v>
      </c>
      <c r="R50" s="166" t="s">
        <v>43</v>
      </c>
      <c r="S50" s="111">
        <v>100</v>
      </c>
      <c r="T50" s="111">
        <v>98.250835928342511</v>
      </c>
      <c r="U50" s="144">
        <v>94.729634063892959</v>
      </c>
      <c r="V50" s="144">
        <v>89.085326218351383</v>
      </c>
      <c r="W50" s="144">
        <v>83.220870871088223</v>
      </c>
      <c r="X50" s="144">
        <v>76.700509157450824</v>
      </c>
      <c r="Y50" s="144">
        <v>73.890371176795043</v>
      </c>
      <c r="Z50" s="144">
        <v>0</v>
      </c>
      <c r="AA50" s="144">
        <v>73.890371176795043</v>
      </c>
      <c r="AB50" s="144"/>
    </row>
    <row r="51" spans="1:28">
      <c r="A51" s="285" t="s">
        <v>267</v>
      </c>
      <c r="B51" s="10"/>
      <c r="Q51" s="166" t="s">
        <v>39</v>
      </c>
      <c r="R51" s="166" t="s">
        <v>39</v>
      </c>
      <c r="S51" s="111">
        <v>100</v>
      </c>
      <c r="T51" s="111">
        <v>99.368230140096102</v>
      </c>
      <c r="U51" s="144">
        <v>88.178469353402846</v>
      </c>
      <c r="V51" s="144">
        <v>83.243476613684777</v>
      </c>
      <c r="W51" s="144">
        <v>87.659826415326634</v>
      </c>
      <c r="X51" s="144">
        <v>94.154925711805362</v>
      </c>
      <c r="Y51" s="144">
        <v>104.16341128859878</v>
      </c>
      <c r="Z51" s="144">
        <v>0</v>
      </c>
      <c r="AA51" s="144">
        <v>104.16341128859878</v>
      </c>
      <c r="AB51" s="144"/>
    </row>
    <row r="52" spans="1:28">
      <c r="A52" s="285" t="s">
        <v>268</v>
      </c>
      <c r="Q52" s="166" t="s">
        <v>13</v>
      </c>
      <c r="R52" s="166" t="s">
        <v>13</v>
      </c>
      <c r="S52" s="111">
        <v>100</v>
      </c>
      <c r="T52" s="111">
        <v>100.6025673972368</v>
      </c>
      <c r="U52" s="144">
        <v>97.678888288675722</v>
      </c>
      <c r="V52" s="144">
        <v>99.065800261879417</v>
      </c>
      <c r="W52" s="144">
        <v>100.40757387429439</v>
      </c>
      <c r="X52" s="144">
        <v>101.41942837563087</v>
      </c>
      <c r="Y52" s="144">
        <v>101.02804277480293</v>
      </c>
      <c r="Z52" s="144">
        <v>100.84738444002734</v>
      </c>
      <c r="AA52" s="144">
        <v>100.84738444002734</v>
      </c>
      <c r="AB52" s="144"/>
    </row>
    <row r="53" spans="1:28">
      <c r="Q53" s="166" t="s">
        <v>25</v>
      </c>
      <c r="R53" s="166" t="s">
        <v>25</v>
      </c>
      <c r="S53" s="111">
        <v>100</v>
      </c>
      <c r="T53" s="111">
        <v>100.79331955325883</v>
      </c>
      <c r="U53" s="144">
        <v>99.635971461150845</v>
      </c>
      <c r="V53" s="144">
        <v>100.42139249824415</v>
      </c>
      <c r="W53" s="144">
        <v>100.91475740160946</v>
      </c>
      <c r="X53" s="144">
        <v>100.87333234119079</v>
      </c>
      <c r="Y53" s="144">
        <v>101.03638440548711</v>
      </c>
      <c r="Z53" s="144">
        <v>0</v>
      </c>
      <c r="AA53" s="144">
        <v>101.03638440548711</v>
      </c>
      <c r="AB53" s="144"/>
    </row>
    <row r="54" spans="1:28">
      <c r="Q54" s="166" t="s">
        <v>49</v>
      </c>
      <c r="R54" s="166" t="s">
        <v>49</v>
      </c>
      <c r="S54" s="111">
        <v>100</v>
      </c>
      <c r="T54" s="111">
        <v>98.904743672851467</v>
      </c>
      <c r="U54" s="144">
        <v>96.718147643989937</v>
      </c>
      <c r="V54" s="144">
        <v>91.546523515339175</v>
      </c>
      <c r="W54" s="144">
        <v>91.316641581613283</v>
      </c>
      <c r="X54" s="144">
        <v>89.287389984789101</v>
      </c>
      <c r="Y54" s="144">
        <v>91.201260993527967</v>
      </c>
      <c r="Z54" s="144">
        <v>0</v>
      </c>
      <c r="AA54" s="144">
        <v>91.201260993527967</v>
      </c>
      <c r="AB54" s="144"/>
    </row>
    <row r="55" spans="1:28">
      <c r="Q55" s="166" t="s">
        <v>41</v>
      </c>
      <c r="R55" s="166" t="s">
        <v>41</v>
      </c>
      <c r="S55" s="111">
        <v>100</v>
      </c>
      <c r="T55" s="111">
        <v>100.30145077957461</v>
      </c>
      <c r="U55" s="144">
        <v>100.51557350329416</v>
      </c>
      <c r="V55" s="144">
        <v>80.464953757559442</v>
      </c>
      <c r="W55" s="144">
        <v>65.577700710071952</v>
      </c>
      <c r="X55" s="144">
        <v>59.020955462691518</v>
      </c>
      <c r="Y55" s="144">
        <v>55.042568338837221</v>
      </c>
      <c r="Z55" s="144">
        <v>0</v>
      </c>
      <c r="AA55" s="144">
        <v>55.042568338837221</v>
      </c>
      <c r="AB55" s="144"/>
    </row>
    <row r="56" spans="1:28">
      <c r="Q56" s="166" t="s">
        <v>63</v>
      </c>
      <c r="R56" s="166" t="s">
        <v>63</v>
      </c>
      <c r="S56" s="111">
        <v>100</v>
      </c>
      <c r="T56" s="111">
        <v>96.986498982800072</v>
      </c>
      <c r="U56" s="144">
        <v>93.972997965600143</v>
      </c>
      <c r="V56" s="144">
        <v>96.666088475877984</v>
      </c>
      <c r="W56" s="144">
        <v>99.436357927485403</v>
      </c>
      <c r="X56" s="144">
        <v>102.28601812465322</v>
      </c>
      <c r="Y56" s="144">
        <v>111.2727020528944</v>
      </c>
      <c r="Z56" s="144">
        <v>120.25938598113557</v>
      </c>
      <c r="AA56" s="144">
        <v>120.25938598113557</v>
      </c>
      <c r="AB56" s="144"/>
    </row>
    <row r="57" spans="1:28">
      <c r="Q57" s="166" t="s">
        <v>47</v>
      </c>
      <c r="R57" s="166" t="s">
        <v>47</v>
      </c>
      <c r="S57" s="111">
        <v>100</v>
      </c>
      <c r="T57" s="111">
        <v>89.181790272003681</v>
      </c>
      <c r="U57" s="144">
        <v>87.583974720776936</v>
      </c>
      <c r="V57" s="144">
        <v>85.013721512945949</v>
      </c>
      <c r="W57" s="144">
        <v>81.140360285235872</v>
      </c>
      <c r="X57" s="144">
        <v>85.066710550482696</v>
      </c>
      <c r="Y57" s="144">
        <v>89.532235165415614</v>
      </c>
      <c r="Z57" s="144">
        <v>0</v>
      </c>
      <c r="AA57" s="144">
        <v>89.532235165415614</v>
      </c>
      <c r="AB57" s="144"/>
    </row>
    <row r="58" spans="1:28">
      <c r="Q58" s="166" t="s">
        <v>1</v>
      </c>
      <c r="R58" s="166" t="s">
        <v>1</v>
      </c>
      <c r="S58" s="111">
        <v>100</v>
      </c>
      <c r="T58" s="111">
        <v>94.080037738358058</v>
      </c>
      <c r="U58" s="144">
        <v>78.240135216174565</v>
      </c>
      <c r="V58" s="144">
        <v>75.159334071987928</v>
      </c>
      <c r="W58" s="144">
        <v>76.132996004697233</v>
      </c>
      <c r="X58" s="144">
        <v>78.263268726131429</v>
      </c>
      <c r="Y58" s="144">
        <v>81.601143021873781</v>
      </c>
      <c r="Z58" s="144">
        <v>0</v>
      </c>
      <c r="AA58" s="144">
        <v>81.601143021873781</v>
      </c>
      <c r="AB58" s="144"/>
    </row>
    <row r="59" spans="1:28">
      <c r="Q59" s="166" t="s">
        <v>45</v>
      </c>
      <c r="R59" s="166" t="s">
        <v>45</v>
      </c>
      <c r="S59" s="111">
        <v>100</v>
      </c>
      <c r="T59" s="111">
        <v>102.89645006832772</v>
      </c>
      <c r="U59" s="144">
        <v>98.527436990664313</v>
      </c>
      <c r="V59" s="144">
        <v>102.94434284666605</v>
      </c>
      <c r="W59" s="144">
        <v>100.52735968208069</v>
      </c>
      <c r="X59" s="144">
        <v>104.87362127878366</v>
      </c>
      <c r="Y59" s="144">
        <v>112.44139827282929</v>
      </c>
      <c r="Z59" s="144">
        <v>117.03638296025814</v>
      </c>
      <c r="AA59" s="144">
        <v>117.03638296025814</v>
      </c>
      <c r="AB59" s="144"/>
    </row>
    <row r="60" spans="1:28">
      <c r="Q60" s="166" t="s">
        <v>35</v>
      </c>
      <c r="R60" s="166" t="s">
        <v>35</v>
      </c>
      <c r="S60" s="111">
        <v>100</v>
      </c>
      <c r="T60" s="111">
        <v>97.594733629637616</v>
      </c>
      <c r="U60" s="144">
        <v>97.989745128851894</v>
      </c>
      <c r="V60" s="144">
        <v>95.781499753829138</v>
      </c>
      <c r="W60" s="144">
        <v>93.02986592118485</v>
      </c>
      <c r="X60" s="144">
        <v>89.707950307207753</v>
      </c>
      <c r="Y60" s="144">
        <v>87.681424553688856</v>
      </c>
      <c r="Z60" s="144">
        <v>0</v>
      </c>
      <c r="AA60" s="144">
        <v>87.681424553688856</v>
      </c>
      <c r="AB60" s="144"/>
    </row>
    <row r="61" spans="1:28">
      <c r="Q61" s="166" t="s">
        <v>29</v>
      </c>
      <c r="R61" s="166" t="s">
        <v>29</v>
      </c>
      <c r="S61" s="111">
        <v>100</v>
      </c>
      <c r="T61" s="111">
        <v>98.2963793006072</v>
      </c>
      <c r="U61" s="144">
        <v>96.621781836088374</v>
      </c>
      <c r="V61" s="144">
        <v>99.683079737919982</v>
      </c>
      <c r="W61" s="144">
        <v>102.84136969129189</v>
      </c>
      <c r="X61" s="144">
        <v>106.09972472547585</v>
      </c>
      <c r="Y61" s="144">
        <v>106.09972472547585</v>
      </c>
      <c r="Z61" s="144">
        <v>0</v>
      </c>
      <c r="AA61" s="144">
        <v>106.09972472547585</v>
      </c>
      <c r="AB61" s="144"/>
    </row>
    <row r="62" spans="1:28">
      <c r="Q62" s="166" t="s">
        <v>61</v>
      </c>
      <c r="R62" s="166" t="s">
        <v>61</v>
      </c>
      <c r="S62" s="111">
        <v>100</v>
      </c>
      <c r="T62" s="111">
        <v>99.532710280373834</v>
      </c>
      <c r="U62" s="144">
        <v>98.598130841121488</v>
      </c>
      <c r="V62" s="144">
        <v>102.33644859813084</v>
      </c>
      <c r="W62" s="144">
        <v>105.14018691588785</v>
      </c>
      <c r="X62" s="144">
        <v>109.34579439252336</v>
      </c>
      <c r="Y62" s="144">
        <v>110.74766355140187</v>
      </c>
      <c r="Z62" s="144">
        <v>114.48598130841121</v>
      </c>
      <c r="AA62" s="144">
        <v>114.48598130841121</v>
      </c>
      <c r="AB62" s="144"/>
    </row>
    <row r="63" spans="1:28">
      <c r="Q63" s="166" t="s">
        <v>21</v>
      </c>
      <c r="R63" s="166" t="s">
        <v>21</v>
      </c>
      <c r="S63" s="111">
        <v>100</v>
      </c>
      <c r="T63" s="111">
        <v>98.614488145301806</v>
      </c>
      <c r="U63" s="144">
        <v>96.27913091710171</v>
      </c>
      <c r="V63" s="144">
        <v>93.226652968602011</v>
      </c>
      <c r="W63" s="144">
        <v>92.547338557900773</v>
      </c>
      <c r="X63" s="144">
        <v>93.781450750631848</v>
      </c>
      <c r="Y63" s="144">
        <v>92.422930943962939</v>
      </c>
      <c r="Z63" s="144">
        <v>0</v>
      </c>
      <c r="AA63" s="144">
        <v>92.422930943962939</v>
      </c>
      <c r="AB63" s="144"/>
    </row>
    <row r="64" spans="1:28">
      <c r="Q64" s="166" t="s">
        <v>70</v>
      </c>
      <c r="R64" s="166" t="s">
        <v>70</v>
      </c>
      <c r="S64" s="111">
        <v>100</v>
      </c>
      <c r="T64" s="111">
        <v>96.063111180611557</v>
      </c>
      <c r="U64" s="144">
        <v>70.683282061790081</v>
      </c>
      <c r="V64" s="144">
        <v>66.177497499332702</v>
      </c>
      <c r="W64" s="144">
        <v>70.445482756854261</v>
      </c>
      <c r="X64" s="144">
        <v>72.942095060406942</v>
      </c>
      <c r="Y64" s="144">
        <v>81.721688536833284</v>
      </c>
      <c r="Z64" s="144">
        <v>0</v>
      </c>
      <c r="AA64" s="144">
        <v>81.721688536833284</v>
      </c>
      <c r="AB64" s="144"/>
    </row>
    <row r="65" spans="17:28">
      <c r="Q65" s="166" t="s">
        <v>65</v>
      </c>
      <c r="R65" s="166" t="s">
        <v>65</v>
      </c>
      <c r="S65" s="111">
        <v>100</v>
      </c>
      <c r="T65" s="111">
        <v>100</v>
      </c>
      <c r="U65" s="144">
        <v>93.625031012333025</v>
      </c>
      <c r="V65" s="144">
        <v>87.250062024666065</v>
      </c>
      <c r="W65" s="144">
        <v>87.326253553025253</v>
      </c>
      <c r="X65" s="144">
        <v>87.402445081384457</v>
      </c>
      <c r="Y65" s="144">
        <v>88.440395922927834</v>
      </c>
      <c r="Z65" s="144">
        <v>89.478346764471198</v>
      </c>
      <c r="AA65" s="144">
        <v>89.478346764471198</v>
      </c>
      <c r="AB65" s="144"/>
    </row>
    <row r="66" spans="17:28">
      <c r="Q66" s="166" t="s">
        <v>27</v>
      </c>
      <c r="R66" s="166" t="s">
        <v>27</v>
      </c>
      <c r="S66" s="111">
        <v>100</v>
      </c>
      <c r="T66" s="111">
        <v>101.49114823076522</v>
      </c>
      <c r="U66" s="144">
        <v>100.15533182633175</v>
      </c>
      <c r="V66" s="144">
        <v>99.223371953357557</v>
      </c>
      <c r="W66" s="144">
        <v>98.593216503408158</v>
      </c>
      <c r="X66" s="144">
        <v>96.706262760399184</v>
      </c>
      <c r="Y66" s="144">
        <v>94.974267823526631</v>
      </c>
      <c r="Z66" s="144">
        <v>95.145639518256857</v>
      </c>
      <c r="AA66" s="144">
        <v>95.145639518256857</v>
      </c>
      <c r="AB66" s="144"/>
    </row>
    <row r="67" spans="17:28">
      <c r="Q67" s="166" t="s">
        <v>9</v>
      </c>
      <c r="R67" s="166" t="s">
        <v>9</v>
      </c>
      <c r="S67" s="111">
        <v>100</v>
      </c>
      <c r="T67" s="111">
        <v>100</v>
      </c>
      <c r="U67" s="144">
        <v>99.278491039299951</v>
      </c>
      <c r="V67" s="144">
        <v>99.382218439085435</v>
      </c>
      <c r="W67" s="144">
        <v>102.33178794032493</v>
      </c>
      <c r="X67" s="144">
        <v>105.8045271926312</v>
      </c>
      <c r="Y67" s="144">
        <v>108.52162410763007</v>
      </c>
      <c r="Z67" s="144">
        <v>0</v>
      </c>
      <c r="AA67" s="144">
        <v>108.52162410763007</v>
      </c>
      <c r="AB67" s="144"/>
    </row>
    <row r="68" spans="17:28">
      <c r="Q68" s="166" t="s">
        <v>57</v>
      </c>
      <c r="R68" s="166" t="s">
        <v>57</v>
      </c>
      <c r="S68" s="111">
        <v>100</v>
      </c>
      <c r="T68" s="111">
        <v>100</v>
      </c>
      <c r="U68" s="144">
        <v>93.340871712561992</v>
      </c>
      <c r="V68" s="144">
        <v>94.126777451796784</v>
      </c>
      <c r="W68" s="144">
        <v>94.912683191031576</v>
      </c>
      <c r="X68" s="144">
        <v>97.835838260179031</v>
      </c>
      <c r="Y68" s="144">
        <v>97.835838260179031</v>
      </c>
      <c r="Z68" s="144">
        <v>0</v>
      </c>
      <c r="AA68" s="144">
        <v>97.835838260179031</v>
      </c>
      <c r="AB68" s="144"/>
    </row>
    <row r="69" spans="17:28">
      <c r="Q69" s="166" t="s">
        <v>19</v>
      </c>
      <c r="R69" s="166" t="s">
        <v>19</v>
      </c>
      <c r="S69" s="111">
        <v>100</v>
      </c>
      <c r="T69" s="111">
        <v>106.9141581312974</v>
      </c>
      <c r="U69" s="144">
        <v>106.68692671546206</v>
      </c>
      <c r="V69" s="144">
        <v>108.00133717802866</v>
      </c>
      <c r="W69" s="144">
        <v>108.82604135700618</v>
      </c>
      <c r="X69" s="144">
        <v>107.02755171661894</v>
      </c>
      <c r="Y69" s="144">
        <v>110.30049115008046</v>
      </c>
      <c r="Z69" s="144">
        <v>0</v>
      </c>
      <c r="AA69" s="144">
        <v>110.30049115008046</v>
      </c>
      <c r="AB69" s="144"/>
    </row>
    <row r="70" spans="17:28">
      <c r="Q70" s="166" t="s">
        <v>51</v>
      </c>
      <c r="R70" s="166" t="s">
        <v>51</v>
      </c>
      <c r="S70" s="111">
        <v>100</v>
      </c>
      <c r="T70" s="111">
        <v>97.885066979968343</v>
      </c>
      <c r="U70" s="144">
        <v>96.856349126026188</v>
      </c>
      <c r="V70" s="144">
        <v>96.284309540886895</v>
      </c>
      <c r="W70" s="144">
        <v>89.088491590284718</v>
      </c>
      <c r="X70" s="144">
        <v>80.312010924489314</v>
      </c>
      <c r="Y70" s="144">
        <v>83.754369135677521</v>
      </c>
      <c r="Z70" s="144">
        <v>0</v>
      </c>
      <c r="AA70" s="144">
        <v>83.754369135677521</v>
      </c>
      <c r="AB70" s="144"/>
    </row>
    <row r="71" spans="17:28">
      <c r="Q71" s="166" t="s">
        <v>3</v>
      </c>
      <c r="R71" s="166" t="s">
        <v>3</v>
      </c>
      <c r="S71" s="111">
        <v>100</v>
      </c>
      <c r="T71" s="111">
        <v>107.47885881951844</v>
      </c>
      <c r="U71" s="144">
        <v>100.72347087702022</v>
      </c>
      <c r="V71" s="144">
        <v>103.06210869249152</v>
      </c>
      <c r="W71" s="144">
        <v>107.61523228829311</v>
      </c>
      <c r="X71" s="144">
        <v>96.613054466813693</v>
      </c>
      <c r="Y71" s="144">
        <v>106.75056269253508</v>
      </c>
      <c r="Z71" s="144">
        <v>0</v>
      </c>
      <c r="AA71" s="144">
        <v>106.75056269253508</v>
      </c>
      <c r="AB71" s="144"/>
    </row>
    <row r="72" spans="17:28">
      <c r="Q72" s="166" t="s">
        <v>11</v>
      </c>
      <c r="R72" s="166" t="s">
        <v>11</v>
      </c>
      <c r="S72" s="111">
        <v>100</v>
      </c>
      <c r="T72" s="111">
        <v>103.11539787907608</v>
      </c>
      <c r="U72" s="144">
        <v>99.184696031531061</v>
      </c>
      <c r="V72" s="144">
        <v>98.216116110263229</v>
      </c>
      <c r="W72" s="144">
        <v>94.503663945605837</v>
      </c>
      <c r="X72" s="144">
        <v>90.491580860373901</v>
      </c>
      <c r="Y72" s="144">
        <v>88.238203598673564</v>
      </c>
      <c r="Z72" s="144">
        <v>0</v>
      </c>
      <c r="AA72" s="144">
        <v>88.238203598673564</v>
      </c>
      <c r="AB72" s="144"/>
    </row>
    <row r="73" spans="17:28">
      <c r="Q73" s="166" t="s">
        <v>17</v>
      </c>
      <c r="R73" s="166" t="s">
        <v>17</v>
      </c>
      <c r="S73" s="111">
        <v>100</v>
      </c>
      <c r="T73" s="111">
        <v>100</v>
      </c>
      <c r="U73" s="144">
        <v>100.44508731248374</v>
      </c>
      <c r="V73" s="144">
        <v>101.99692279117399</v>
      </c>
      <c r="W73" s="144">
        <v>106.03311495501259</v>
      </c>
      <c r="X73" s="144">
        <v>107.01687516650885</v>
      </c>
      <c r="Y73" s="144">
        <v>109.24582567049053</v>
      </c>
      <c r="Z73" s="144">
        <v>0</v>
      </c>
      <c r="AA73" s="144">
        <v>109.24582567049053</v>
      </c>
      <c r="AB73" s="144"/>
    </row>
    <row r="74" spans="17:28">
      <c r="Q74" s="166" t="s">
        <v>67</v>
      </c>
      <c r="R74" s="166" t="s">
        <v>67</v>
      </c>
      <c r="S74" s="111">
        <v>100</v>
      </c>
      <c r="T74" s="111">
        <v>98.509311228915919</v>
      </c>
      <c r="U74" s="144">
        <v>97.018622457831853</v>
      </c>
      <c r="V74" s="144">
        <v>102.48047102482899</v>
      </c>
      <c r="W74" s="144">
        <v>106.8046463437134</v>
      </c>
      <c r="X74" s="144">
        <v>112.34237873219047</v>
      </c>
      <c r="Y74" s="144">
        <v>116.25536589435657</v>
      </c>
      <c r="Z74" s="144">
        <v>0</v>
      </c>
      <c r="AA74" s="144">
        <v>116.25536589435657</v>
      </c>
      <c r="AB74" s="144"/>
    </row>
    <row r="75" spans="17:28">
      <c r="Q75" s="166" t="s">
        <v>53</v>
      </c>
      <c r="R75" s="166" t="s">
        <v>53</v>
      </c>
      <c r="S75" s="111">
        <v>100</v>
      </c>
      <c r="T75" s="111">
        <v>99.199314265532237</v>
      </c>
      <c r="U75" s="144">
        <v>96.714054936283802</v>
      </c>
      <c r="V75" s="144">
        <v>95.070487001845592</v>
      </c>
      <c r="W75" s="144">
        <v>95.678667841851237</v>
      </c>
      <c r="X75" s="144">
        <v>95.960116910630774</v>
      </c>
      <c r="Y75" s="144">
        <v>95.580983076642454</v>
      </c>
      <c r="Z75" s="144">
        <v>95.710135860801287</v>
      </c>
      <c r="AA75" s="144">
        <v>95.710135860801287</v>
      </c>
      <c r="AB75" s="144"/>
    </row>
    <row r="76" spans="17:28">
      <c r="Q76" s="166" t="s">
        <v>120</v>
      </c>
      <c r="R76" s="166" t="s">
        <v>68</v>
      </c>
      <c r="S76" s="111">
        <v>100</v>
      </c>
      <c r="T76" s="111">
        <v>99.902832634313327</v>
      </c>
      <c r="U76" s="144">
        <v>96.678423740364607</v>
      </c>
      <c r="V76" s="144">
        <v>95.623105412984344</v>
      </c>
      <c r="W76" s="144">
        <v>95.362814364013161</v>
      </c>
      <c r="X76" s="144">
        <v>95.482267086625001</v>
      </c>
      <c r="Y76" s="144">
        <v>97.641502323700593</v>
      </c>
      <c r="Z76" s="144">
        <v>20.218968593726839</v>
      </c>
      <c r="AA76" s="144">
        <v>97.959164448758585</v>
      </c>
      <c r="AB76" s="144"/>
    </row>
    <row r="77" spans="17:28">
      <c r="Q77" s="167" t="s">
        <v>142</v>
      </c>
      <c r="S77" s="111"/>
      <c r="T77" s="111"/>
      <c r="U77" s="144"/>
      <c r="V77" s="144"/>
      <c r="W77" s="144"/>
      <c r="X77" s="144"/>
      <c r="Y77" s="144"/>
      <c r="Z77" s="144"/>
      <c r="AA77" s="144"/>
      <c r="AB77" s="144"/>
    </row>
    <row r="78" spans="17:28">
      <c r="Q78" s="166" t="s">
        <v>37</v>
      </c>
      <c r="R78" s="166" t="s">
        <v>37</v>
      </c>
      <c r="S78" s="111">
        <v>100</v>
      </c>
      <c r="T78" s="111">
        <v>100</v>
      </c>
      <c r="U78" s="144">
        <v>106.12974848674597</v>
      </c>
      <c r="V78" s="144">
        <v>112.25949697349195</v>
      </c>
      <c r="W78" s="144">
        <v>113.88400125234814</v>
      </c>
      <c r="X78" s="144">
        <v>115.50850553120434</v>
      </c>
      <c r="Y78" s="144">
        <v>116.35772803172615</v>
      </c>
      <c r="Z78" s="144">
        <v>117.20695053224796</v>
      </c>
      <c r="AA78" s="144">
        <v>117.20695053224796</v>
      </c>
      <c r="AB78" s="144"/>
    </row>
    <row r="79" spans="17:28">
      <c r="Q79" s="166" t="s">
        <v>23</v>
      </c>
      <c r="R79" s="166" t="s">
        <v>23</v>
      </c>
      <c r="S79" s="111">
        <v>100</v>
      </c>
      <c r="T79" s="111">
        <v>104.31344236146673</v>
      </c>
      <c r="U79" s="144">
        <v>110.09053305185597</v>
      </c>
      <c r="V79" s="144">
        <v>110.12273958887968</v>
      </c>
      <c r="W79" s="144">
        <v>104.53432238004501</v>
      </c>
      <c r="X79" s="144">
        <v>103.88280105228824</v>
      </c>
      <c r="Y79" s="144">
        <v>106.44222712227284</v>
      </c>
      <c r="Z79" s="144">
        <v>0</v>
      </c>
      <c r="AA79" s="144">
        <v>106.44222712227284</v>
      </c>
      <c r="AB79" s="144"/>
    </row>
    <row r="80" spans="17:28">
      <c r="Q80" s="166" t="s">
        <v>15</v>
      </c>
      <c r="R80" s="166" t="s">
        <v>15</v>
      </c>
      <c r="S80" s="111">
        <v>100</v>
      </c>
      <c r="T80" s="111">
        <v>111.77885974556305</v>
      </c>
      <c r="U80" s="144">
        <v>120.29303177844091</v>
      </c>
      <c r="V80" s="144">
        <v>111.88006910632951</v>
      </c>
      <c r="W80" s="144">
        <v>111.6309303177844</v>
      </c>
      <c r="X80" s="144">
        <v>112.19085911732371</v>
      </c>
      <c r="Y80" s="144">
        <v>111.43785142139154</v>
      </c>
      <c r="Z80" s="144">
        <v>0</v>
      </c>
      <c r="AA80" s="144">
        <v>111.43785142139154</v>
      </c>
      <c r="AB80" s="144"/>
    </row>
    <row r="81" spans="17:28">
      <c r="Q81" s="166" t="s">
        <v>33</v>
      </c>
      <c r="R81" s="166" t="s">
        <v>33</v>
      </c>
      <c r="S81" s="111">
        <v>100</v>
      </c>
      <c r="T81" s="111">
        <v>101.0158662250425</v>
      </c>
      <c r="U81" s="144">
        <v>113.28822490534829</v>
      </c>
      <c r="V81" s="144">
        <v>117.92347857671774</v>
      </c>
      <c r="W81" s="144">
        <v>113.11010679938337</v>
      </c>
      <c r="X81" s="144">
        <v>112.61723748030654</v>
      </c>
      <c r="Y81" s="144">
        <v>112.83578161894215</v>
      </c>
      <c r="Z81" s="144">
        <v>0</v>
      </c>
      <c r="AA81" s="144">
        <v>112.83578161894215</v>
      </c>
      <c r="AB81" s="144"/>
    </row>
    <row r="82" spans="17:28">
      <c r="Q82" s="166" t="s">
        <v>59</v>
      </c>
      <c r="R82" s="166" t="s">
        <v>59</v>
      </c>
      <c r="S82" s="111">
        <v>100</v>
      </c>
      <c r="T82" s="111">
        <v>102.31555685191174</v>
      </c>
      <c r="U82" s="144">
        <v>104.68473173916784</v>
      </c>
      <c r="V82" s="144">
        <v>108.42530479627698</v>
      </c>
      <c r="W82" s="144">
        <v>104.43495245553115</v>
      </c>
      <c r="X82" s="144">
        <v>108.57454692479973</v>
      </c>
      <c r="Y82" s="144">
        <v>121.20062450463799</v>
      </c>
      <c r="Z82" s="144">
        <v>0</v>
      </c>
      <c r="AA82" s="144">
        <v>121.20062450463799</v>
      </c>
      <c r="AB82" s="144"/>
    </row>
    <row r="83" spans="17:28">
      <c r="Q83" s="166" t="s">
        <v>55</v>
      </c>
      <c r="R83" s="166" t="s">
        <v>55</v>
      </c>
      <c r="S83" s="111">
        <v>100</v>
      </c>
      <c r="T83" s="111">
        <v>102.50208409613478</v>
      </c>
      <c r="U83" s="144">
        <v>105.06677244051086</v>
      </c>
      <c r="V83" s="144">
        <v>102.94157531135163</v>
      </c>
      <c r="W83" s="144">
        <v>100.81637818219244</v>
      </c>
      <c r="X83" s="144">
        <v>110.85755434854499</v>
      </c>
      <c r="Y83" s="144">
        <v>120.89873051489755</v>
      </c>
      <c r="Z83" s="144">
        <v>0</v>
      </c>
      <c r="AA83" s="144">
        <v>120.89873051489755</v>
      </c>
      <c r="AB83" s="144"/>
    </row>
    <row r="84" spans="17:28">
      <c r="Q84" s="166" t="s">
        <v>5</v>
      </c>
      <c r="R84" s="166" t="s">
        <v>5</v>
      </c>
      <c r="S84" s="111">
        <v>100</v>
      </c>
      <c r="T84" s="111">
        <v>95.639952589580275</v>
      </c>
      <c r="U84" s="144">
        <v>101.93263117534785</v>
      </c>
      <c r="V84" s="144">
        <v>100.66098690265422</v>
      </c>
      <c r="W84" s="144">
        <v>98.731787286348265</v>
      </c>
      <c r="X84" s="144">
        <v>94.695999328329506</v>
      </c>
      <c r="Y84" s="144">
        <v>91.701392137749181</v>
      </c>
      <c r="Z84" s="144">
        <v>0</v>
      </c>
      <c r="AA84" s="144">
        <v>91.701392137749181</v>
      </c>
      <c r="AB84" s="144"/>
    </row>
    <row r="85" spans="17:28">
      <c r="Q85" s="166" t="s">
        <v>31</v>
      </c>
      <c r="R85" s="166" t="s">
        <v>31</v>
      </c>
      <c r="S85" s="111">
        <v>100</v>
      </c>
      <c r="T85" s="111">
        <v>100</v>
      </c>
      <c r="U85" s="144">
        <v>105.96282054995558</v>
      </c>
      <c r="V85" s="144">
        <v>104.5281000173792</v>
      </c>
      <c r="W85" s="144">
        <v>102.89671677673502</v>
      </c>
      <c r="X85" s="144">
        <v>97.579582319545807</v>
      </c>
      <c r="Y85" s="144">
        <v>98.456810238288341</v>
      </c>
      <c r="Z85" s="144">
        <v>0</v>
      </c>
      <c r="AA85" s="144">
        <v>98.456810238288341</v>
      </c>
      <c r="AB85" s="144"/>
    </row>
    <row r="86" spans="17:28">
      <c r="Q86" s="166" t="s">
        <v>7</v>
      </c>
      <c r="R86" s="166" t="s">
        <v>7</v>
      </c>
      <c r="S86" s="111">
        <v>100</v>
      </c>
      <c r="T86" s="111">
        <v>97.256010064370173</v>
      </c>
      <c r="U86" s="144">
        <v>106.56684629346823</v>
      </c>
      <c r="V86" s="144">
        <v>114.14958612441767</v>
      </c>
      <c r="W86" s="144">
        <v>113.08998559409989</v>
      </c>
      <c r="X86" s="144">
        <v>114.70916736531989</v>
      </c>
      <c r="Y86" s="144">
        <v>115.113021861024</v>
      </c>
      <c r="Z86" s="144">
        <v>0</v>
      </c>
      <c r="AA86" s="144">
        <v>115.113021861024</v>
      </c>
      <c r="AB86" s="144"/>
    </row>
    <row r="87" spans="17:28">
      <c r="Q87" s="166" t="s">
        <v>43</v>
      </c>
      <c r="R87" s="166" t="s">
        <v>43</v>
      </c>
      <c r="S87" s="111">
        <v>100</v>
      </c>
      <c r="T87" s="111">
        <v>112.16000592599711</v>
      </c>
      <c r="U87" s="144">
        <v>128.04791782617343</v>
      </c>
      <c r="V87" s="144">
        <v>128.09326371621415</v>
      </c>
      <c r="W87" s="144">
        <v>124.98438419680717</v>
      </c>
      <c r="X87" s="144">
        <v>133.66036428866013</v>
      </c>
      <c r="Y87" s="144">
        <v>131.87745998950939</v>
      </c>
      <c r="Z87" s="144">
        <v>0</v>
      </c>
      <c r="AA87" s="144">
        <v>131.87745998950939</v>
      </c>
      <c r="AB87" s="144"/>
    </row>
    <row r="88" spans="17:28">
      <c r="Q88" s="166" t="s">
        <v>39</v>
      </c>
      <c r="R88" s="166" t="s">
        <v>39</v>
      </c>
      <c r="S88" s="111">
        <v>100</v>
      </c>
      <c r="T88" s="111">
        <v>117.45153177321615</v>
      </c>
      <c r="U88" s="144">
        <v>139.48405949843112</v>
      </c>
      <c r="V88" s="144">
        <v>129.5677501257515</v>
      </c>
      <c r="W88" s="144">
        <v>127.45157967855518</v>
      </c>
      <c r="X88" s="144">
        <v>131.72406524707182</v>
      </c>
      <c r="Y88" s="144">
        <v>139.02138973388585</v>
      </c>
      <c r="Z88" s="144">
        <v>0</v>
      </c>
      <c r="AA88" s="144">
        <v>139.02138973388585</v>
      </c>
      <c r="AB88" s="144"/>
    </row>
    <row r="89" spans="17:28">
      <c r="Q89" s="166" t="s">
        <v>13</v>
      </c>
      <c r="R89" s="166" t="s">
        <v>13</v>
      </c>
      <c r="S89" s="111">
        <v>100</v>
      </c>
      <c r="T89" s="111">
        <v>97.028293645060174</v>
      </c>
      <c r="U89" s="144">
        <v>104.88414406725558</v>
      </c>
      <c r="V89" s="144">
        <v>109.94763298399589</v>
      </c>
      <c r="W89" s="144">
        <v>108.40501527161294</v>
      </c>
      <c r="X89" s="144">
        <v>108.55357328862173</v>
      </c>
      <c r="Y89" s="144">
        <v>113.26689873694184</v>
      </c>
      <c r="Z89" s="144">
        <v>116.32857152457402</v>
      </c>
      <c r="AA89" s="144">
        <v>116.32857152457402</v>
      </c>
      <c r="AB89" s="144"/>
    </row>
    <row r="90" spans="17:28">
      <c r="Q90" s="166" t="s">
        <v>25</v>
      </c>
      <c r="R90" s="166" t="s">
        <v>25</v>
      </c>
      <c r="S90" s="111">
        <v>100</v>
      </c>
      <c r="T90" s="111">
        <v>101.14488020832771</v>
      </c>
      <c r="U90" s="144">
        <v>108.84393313577507</v>
      </c>
      <c r="V90" s="144">
        <v>109.96427114238632</v>
      </c>
      <c r="W90" s="144">
        <v>110.41629071776991</v>
      </c>
      <c r="X90" s="144">
        <v>109.14393050329541</v>
      </c>
      <c r="Y90" s="144">
        <v>108.53062415381183</v>
      </c>
      <c r="Z90" s="144">
        <v>0</v>
      </c>
      <c r="AA90" s="144">
        <v>108.53062415381183</v>
      </c>
      <c r="AB90" s="144"/>
    </row>
    <row r="91" spans="17:28">
      <c r="Q91" s="166" t="s">
        <v>49</v>
      </c>
      <c r="R91" s="166" t="s">
        <v>49</v>
      </c>
      <c r="S91" s="111">
        <v>100</v>
      </c>
      <c r="T91" s="111">
        <v>104.0380150673672</v>
      </c>
      <c r="U91" s="144">
        <v>111.43910320236868</v>
      </c>
      <c r="V91" s="144">
        <v>112.23037353729106</v>
      </c>
      <c r="W91" s="144">
        <v>107.68279201116491</v>
      </c>
      <c r="X91" s="144">
        <v>105.66702151111286</v>
      </c>
      <c r="Y91" s="144">
        <v>98.826390920571399</v>
      </c>
      <c r="Z91" s="144">
        <v>0</v>
      </c>
      <c r="AA91" s="144">
        <v>98.826390920571399</v>
      </c>
      <c r="AB91" s="144"/>
    </row>
    <row r="92" spans="17:28">
      <c r="Q92" s="166" t="s">
        <v>41</v>
      </c>
      <c r="R92" s="166" t="s">
        <v>41</v>
      </c>
      <c r="S92" s="111">
        <v>100</v>
      </c>
      <c r="T92" s="111">
        <v>104.67268916864766</v>
      </c>
      <c r="U92" s="144">
        <v>114.34802555219272</v>
      </c>
      <c r="V92" s="144">
        <v>115.6846803121811</v>
      </c>
      <c r="W92" s="144">
        <v>95.96511897970025</v>
      </c>
      <c r="X92" s="144">
        <v>96.778763809537054</v>
      </c>
      <c r="Y92" s="144">
        <v>91.755186532758572</v>
      </c>
      <c r="Z92" s="144">
        <v>0</v>
      </c>
      <c r="AA92" s="144">
        <v>91.755186532758572</v>
      </c>
      <c r="AB92" s="144"/>
    </row>
    <row r="93" spans="17:28">
      <c r="Q93" s="166" t="s">
        <v>63</v>
      </c>
      <c r="R93" s="166" t="s">
        <v>63</v>
      </c>
      <c r="S93" s="111">
        <v>100</v>
      </c>
      <c r="T93" s="111">
        <v>100.12579978781071</v>
      </c>
      <c r="U93" s="144">
        <v>100.25159957562146</v>
      </c>
      <c r="V93" s="144">
        <v>92.809153804430267</v>
      </c>
      <c r="W93" s="144">
        <v>85.919217911301843</v>
      </c>
      <c r="X93" s="144">
        <v>79.540774846902892</v>
      </c>
      <c r="Y93" s="144">
        <v>78.633470908985487</v>
      </c>
      <c r="Z93" s="144">
        <v>77.726166971068096</v>
      </c>
      <c r="AA93" s="144">
        <v>77.726166971068096</v>
      </c>
      <c r="AB93" s="144"/>
    </row>
    <row r="94" spans="17:28">
      <c r="Q94" s="166" t="s">
        <v>47</v>
      </c>
      <c r="R94" s="166" t="s">
        <v>47</v>
      </c>
      <c r="S94" s="111">
        <v>100</v>
      </c>
      <c r="T94" s="111">
        <v>108.05771355812276</v>
      </c>
      <c r="U94" s="144">
        <v>120.66583328232262</v>
      </c>
      <c r="V94" s="144">
        <v>115.16493090056278</v>
      </c>
      <c r="W94" s="144">
        <v>113.5579196800454</v>
      </c>
      <c r="X94" s="144">
        <v>106.28232350030707</v>
      </c>
      <c r="Y94" s="144">
        <v>100.61941015767674</v>
      </c>
      <c r="Z94" s="144">
        <v>0</v>
      </c>
      <c r="AA94" s="144">
        <v>100.61941015767674</v>
      </c>
      <c r="AB94" s="144"/>
    </row>
    <row r="95" spans="17:28">
      <c r="Q95" s="166" t="s">
        <v>1</v>
      </c>
      <c r="R95" s="166" t="s">
        <v>1</v>
      </c>
      <c r="S95" s="111">
        <v>100</v>
      </c>
      <c r="T95" s="111">
        <v>107.19231849079219</v>
      </c>
      <c r="U95" s="144">
        <v>157.06026868243544</v>
      </c>
      <c r="V95" s="144">
        <v>132.63101216923025</v>
      </c>
      <c r="W95" s="144">
        <v>140.76585111798533</v>
      </c>
      <c r="X95" s="144">
        <v>134.96535397448309</v>
      </c>
      <c r="Y95" s="144">
        <v>127.16316807067949</v>
      </c>
      <c r="Z95" s="144">
        <v>0</v>
      </c>
      <c r="AA95" s="144">
        <v>127.16316807067949</v>
      </c>
      <c r="AB95" s="144"/>
    </row>
    <row r="96" spans="17:28">
      <c r="Q96" s="166" t="s">
        <v>45</v>
      </c>
      <c r="R96" s="166" t="s">
        <v>45</v>
      </c>
      <c r="S96" s="111">
        <v>100</v>
      </c>
      <c r="T96" s="111">
        <v>98.808819985539586</v>
      </c>
      <c r="U96" s="144">
        <v>105.58019771596871</v>
      </c>
      <c r="V96" s="144">
        <v>108.12528055905779</v>
      </c>
      <c r="W96" s="144">
        <v>104.156859872822</v>
      </c>
      <c r="X96" s="144">
        <v>101.94865578106185</v>
      </c>
      <c r="Y96" s="144">
        <v>90.25906836960668</v>
      </c>
      <c r="Z96" s="144">
        <v>92.658354624854979</v>
      </c>
      <c r="AA96" s="144">
        <v>92.658354624854979</v>
      </c>
      <c r="AB96" s="144"/>
    </row>
    <row r="97" spans="17:28">
      <c r="Q97" s="166" t="s">
        <v>35</v>
      </c>
      <c r="R97" s="166" t="s">
        <v>35</v>
      </c>
      <c r="S97" s="111">
        <v>100</v>
      </c>
      <c r="T97" s="111">
        <v>97.699656563776614</v>
      </c>
      <c r="U97" s="144">
        <v>99.830767653439551</v>
      </c>
      <c r="V97" s="144">
        <v>99.927976548945807</v>
      </c>
      <c r="W97" s="144">
        <v>97.22778003692045</v>
      </c>
      <c r="X97" s="144">
        <v>91.918331416046598</v>
      </c>
      <c r="Y97" s="144">
        <v>88.000710947036453</v>
      </c>
      <c r="Z97" s="144">
        <v>0</v>
      </c>
      <c r="AA97" s="144">
        <v>88.000710947036453</v>
      </c>
      <c r="AB97" s="144"/>
    </row>
    <row r="98" spans="17:28">
      <c r="Q98" s="166" t="s">
        <v>29</v>
      </c>
      <c r="R98" s="166" t="s">
        <v>29</v>
      </c>
      <c r="S98" s="111">
        <v>100</v>
      </c>
      <c r="T98" s="111">
        <v>100.77892403825305</v>
      </c>
      <c r="U98" s="144">
        <v>101.5639153030798</v>
      </c>
      <c r="V98" s="144">
        <v>107.02037131826809</v>
      </c>
      <c r="W98" s="144">
        <v>112.76997192282002</v>
      </c>
      <c r="X98" s="144">
        <v>118.82846612122384</v>
      </c>
      <c r="Y98" s="144">
        <v>118.82846612122384</v>
      </c>
      <c r="Z98" s="144">
        <v>0</v>
      </c>
      <c r="AA98" s="144">
        <v>118.82846612122384</v>
      </c>
      <c r="AB98" s="144"/>
    </row>
    <row r="99" spans="17:28">
      <c r="Q99" s="166" t="s">
        <v>61</v>
      </c>
      <c r="R99" s="166" t="s">
        <v>61</v>
      </c>
      <c r="S99" s="111">
        <v>100</v>
      </c>
      <c r="T99" s="111">
        <v>105.80802937021878</v>
      </c>
      <c r="U99" s="144">
        <v>117.42565703259953</v>
      </c>
      <c r="V99" s="144">
        <v>122.34142187938765</v>
      </c>
      <c r="W99" s="144">
        <v>125.06380725767335</v>
      </c>
      <c r="X99" s="144">
        <v>128.14029034097194</v>
      </c>
      <c r="Y99" s="144">
        <v>136.65988218725801</v>
      </c>
      <c r="Z99" s="144">
        <v>143.58614072857543</v>
      </c>
      <c r="AA99" s="144">
        <v>143.58614072857543</v>
      </c>
      <c r="AB99" s="144"/>
    </row>
    <row r="100" spans="17:28">
      <c r="Q100" s="166" t="s">
        <v>21</v>
      </c>
      <c r="R100" s="166" t="s">
        <v>21</v>
      </c>
      <c r="S100" s="111">
        <v>100</v>
      </c>
      <c r="T100" s="111">
        <v>115.03203270647003</v>
      </c>
      <c r="U100" s="144">
        <v>119.61428956338082</v>
      </c>
      <c r="V100" s="144">
        <v>119.54002544004645</v>
      </c>
      <c r="W100" s="144">
        <v>116.76073646630903</v>
      </c>
      <c r="X100" s="144">
        <v>117.44859644818078</v>
      </c>
      <c r="Y100" s="144">
        <v>114.09625891040551</v>
      </c>
      <c r="Z100" s="144">
        <v>0</v>
      </c>
      <c r="AA100" s="144">
        <v>114.09625891040551</v>
      </c>
      <c r="AB100" s="144"/>
    </row>
    <row r="101" spans="17:28">
      <c r="Q101" s="166" t="s">
        <v>70</v>
      </c>
      <c r="R101" s="166" t="s">
        <v>70</v>
      </c>
      <c r="S101" s="111">
        <v>100</v>
      </c>
      <c r="T101" s="111">
        <v>108.00683587835063</v>
      </c>
      <c r="U101" s="144">
        <v>134.38366472397385</v>
      </c>
      <c r="V101" s="144">
        <v>136.03784886029436</v>
      </c>
      <c r="W101" s="144">
        <v>124.70882741888811</v>
      </c>
      <c r="X101" s="144">
        <v>120.93157560013729</v>
      </c>
      <c r="Y101" s="144">
        <v>126.43062584544153</v>
      </c>
      <c r="Z101" s="144">
        <v>0</v>
      </c>
      <c r="AA101" s="144">
        <v>126.43062584544153</v>
      </c>
      <c r="AB101" s="144"/>
    </row>
    <row r="102" spans="17:28">
      <c r="Q102" s="166" t="s">
        <v>65</v>
      </c>
      <c r="R102" s="166" t="s">
        <v>65</v>
      </c>
      <c r="S102" s="111">
        <v>100</v>
      </c>
      <c r="T102" s="111">
        <v>100</v>
      </c>
      <c r="U102" s="144">
        <v>100.67707923367705</v>
      </c>
      <c r="V102" s="144">
        <v>101.35415846735411</v>
      </c>
      <c r="W102" s="144">
        <v>111.85519806019465</v>
      </c>
      <c r="X102" s="144">
        <v>122.35623765303518</v>
      </c>
      <c r="Y102" s="144">
        <v>126.7486373942409</v>
      </c>
      <c r="Z102" s="144">
        <v>131.14103713544657</v>
      </c>
      <c r="AA102" s="144">
        <v>131.14103713544657</v>
      </c>
      <c r="AB102" s="144"/>
    </row>
    <row r="103" spans="17:28">
      <c r="Q103" s="166" t="s">
        <v>27</v>
      </c>
      <c r="R103" s="166" t="s">
        <v>27</v>
      </c>
      <c r="S103" s="111">
        <v>100</v>
      </c>
      <c r="T103" s="111">
        <v>98.83040323935235</v>
      </c>
      <c r="U103" s="144">
        <v>103.2163686759793</v>
      </c>
      <c r="V103" s="144">
        <v>107.89472583083423</v>
      </c>
      <c r="W103" s="144">
        <v>107.47023032086877</v>
      </c>
      <c r="X103" s="144">
        <v>105.18139763420639</v>
      </c>
      <c r="Y103" s="144">
        <v>109.8352767335335</v>
      </c>
      <c r="Z103" s="144">
        <v>113.1808799786243</v>
      </c>
      <c r="AA103" s="144">
        <v>113.1808799786243</v>
      </c>
      <c r="AB103" s="144"/>
    </row>
    <row r="104" spans="17:28">
      <c r="Q104" s="166" t="s">
        <v>9</v>
      </c>
      <c r="R104" s="166" t="s">
        <v>9</v>
      </c>
      <c r="S104" s="111">
        <v>100</v>
      </c>
      <c r="T104" s="111">
        <v>100</v>
      </c>
      <c r="U104" s="144">
        <v>102.35660578317173</v>
      </c>
      <c r="V104" s="144">
        <v>106.30143181002288</v>
      </c>
      <c r="W104" s="144">
        <v>110.00428412473944</v>
      </c>
      <c r="X104" s="144">
        <v>112.70556361032713</v>
      </c>
      <c r="Y104" s="144">
        <v>121.1022894283272</v>
      </c>
      <c r="Z104" s="144">
        <v>0</v>
      </c>
      <c r="AA104" s="144">
        <v>121.1022894283272</v>
      </c>
      <c r="AB104" s="144"/>
    </row>
    <row r="105" spans="17:28">
      <c r="Q105" s="166" t="s">
        <v>57</v>
      </c>
      <c r="R105" s="166" t="s">
        <v>57</v>
      </c>
      <c r="S105" s="111">
        <v>100</v>
      </c>
      <c r="T105" s="111">
        <v>100</v>
      </c>
      <c r="U105" s="144">
        <v>109.82452684923055</v>
      </c>
      <c r="V105" s="144">
        <v>109.89735632869845</v>
      </c>
      <c r="W105" s="144">
        <v>109.97018580816636</v>
      </c>
      <c r="X105" s="144">
        <v>105.91244780643173</v>
      </c>
      <c r="Y105" s="144">
        <v>105.91244780643173</v>
      </c>
      <c r="Z105" s="144">
        <v>0</v>
      </c>
      <c r="AA105" s="144">
        <v>105.91244780643173</v>
      </c>
      <c r="AB105" s="144"/>
    </row>
    <row r="106" spans="17:28">
      <c r="Q106" s="166" t="s">
        <v>19</v>
      </c>
      <c r="R106" s="166" t="s">
        <v>19</v>
      </c>
      <c r="S106" s="111">
        <v>100</v>
      </c>
      <c r="T106" s="111">
        <v>102.55569462815109</v>
      </c>
      <c r="U106" s="144">
        <v>107.79555429564408</v>
      </c>
      <c r="V106" s="144">
        <v>108.61465388134221</v>
      </c>
      <c r="W106" s="144">
        <v>106.53566291258356</v>
      </c>
      <c r="X106" s="144">
        <v>108.97308188891134</v>
      </c>
      <c r="Y106" s="144">
        <v>109.55424894550015</v>
      </c>
      <c r="Z106" s="144">
        <v>0</v>
      </c>
      <c r="AA106" s="144">
        <v>109.55424894550015</v>
      </c>
      <c r="AB106" s="144"/>
    </row>
    <row r="107" spans="17:28">
      <c r="Q107" s="166" t="s">
        <v>51</v>
      </c>
      <c r="R107" s="166" t="s">
        <v>51</v>
      </c>
      <c r="S107" s="111">
        <v>100</v>
      </c>
      <c r="T107" s="111">
        <v>94.166147013030894</v>
      </c>
      <c r="U107" s="144">
        <v>103.99761831004615</v>
      </c>
      <c r="V107" s="144">
        <v>101.81056713992025</v>
      </c>
      <c r="W107" s="144">
        <v>102.740955009394</v>
      </c>
      <c r="X107" s="144">
        <v>105.2121594927644</v>
      </c>
      <c r="Y107" s="144">
        <v>106.48266234314842</v>
      </c>
      <c r="Z107" s="144">
        <v>0</v>
      </c>
      <c r="AA107" s="144">
        <v>106.48266234314842</v>
      </c>
      <c r="AB107" s="144"/>
    </row>
    <row r="108" spans="17:28">
      <c r="Q108" s="166" t="s">
        <v>3</v>
      </c>
      <c r="R108" s="166" t="s">
        <v>3</v>
      </c>
      <c r="S108" s="111">
        <v>100</v>
      </c>
      <c r="T108" s="111">
        <v>104.21349107273633</v>
      </c>
      <c r="U108" s="144">
        <v>112.0754225114589</v>
      </c>
      <c r="V108" s="144">
        <v>112.40437474216621</v>
      </c>
      <c r="W108" s="144">
        <v>111.49646389789581</v>
      </c>
      <c r="X108" s="144">
        <v>113.97536352043387</v>
      </c>
      <c r="Y108" s="144">
        <v>104.42607376431272</v>
      </c>
      <c r="Z108" s="144">
        <v>0</v>
      </c>
      <c r="AA108" s="144">
        <v>104.42607376431272</v>
      </c>
      <c r="AB108" s="144"/>
    </row>
    <row r="109" spans="17:28">
      <c r="Q109" s="166" t="s">
        <v>11</v>
      </c>
      <c r="R109" s="166" t="s">
        <v>11</v>
      </c>
      <c r="S109" s="111">
        <v>100</v>
      </c>
      <c r="T109" s="111">
        <v>99.998380326281733</v>
      </c>
      <c r="U109" s="144">
        <v>101.23620832548961</v>
      </c>
      <c r="V109" s="144">
        <v>103.74074341190074</v>
      </c>
      <c r="W109" s="144">
        <v>108.18060523234067</v>
      </c>
      <c r="X109" s="144">
        <v>101.22569572626169</v>
      </c>
      <c r="Y109" s="144">
        <v>97.358281605640613</v>
      </c>
      <c r="Z109" s="144">
        <v>0</v>
      </c>
      <c r="AA109" s="144">
        <v>97.358281605640613</v>
      </c>
      <c r="AB109" s="144"/>
    </row>
    <row r="110" spans="17:28">
      <c r="Q110" s="166" t="s">
        <v>17</v>
      </c>
      <c r="R110" s="166" t="s">
        <v>17</v>
      </c>
      <c r="S110" s="111">
        <v>100</v>
      </c>
      <c r="T110" s="111">
        <v>100</v>
      </c>
      <c r="U110" s="144">
        <v>109.10404711355179</v>
      </c>
      <c r="V110" s="144">
        <v>108.31590042200534</v>
      </c>
      <c r="W110" s="144">
        <v>97.843825887145215</v>
      </c>
      <c r="X110" s="144">
        <v>99.309194735076659</v>
      </c>
      <c r="Y110" s="144">
        <v>102.29830715802201</v>
      </c>
      <c r="Z110" s="144">
        <v>0</v>
      </c>
      <c r="AA110" s="144">
        <v>102.29830715802201</v>
      </c>
      <c r="AB110" s="144"/>
    </row>
    <row r="111" spans="17:28">
      <c r="Q111" s="166" t="s">
        <v>67</v>
      </c>
      <c r="R111" s="166" t="s">
        <v>67</v>
      </c>
      <c r="S111" s="111">
        <v>100</v>
      </c>
      <c r="T111" s="111">
        <v>101.92150367993143</v>
      </c>
      <c r="U111" s="144">
        <v>103.84300735986287</v>
      </c>
      <c r="V111" s="144">
        <v>101.59336335968048</v>
      </c>
      <c r="W111" s="144">
        <v>108.3016513102813</v>
      </c>
      <c r="X111" s="144">
        <v>110.41341370250012</v>
      </c>
      <c r="Y111" s="144">
        <v>111.33775351257664</v>
      </c>
      <c r="Z111" s="144">
        <v>0</v>
      </c>
      <c r="AA111" s="144">
        <v>111.33775351257664</v>
      </c>
      <c r="AB111" s="144"/>
    </row>
    <row r="112" spans="17:28">
      <c r="Q112" s="166" t="s">
        <v>53</v>
      </c>
      <c r="R112" s="166" t="s">
        <v>53</v>
      </c>
      <c r="S112" s="111">
        <v>100</v>
      </c>
      <c r="T112" s="111">
        <v>102.37993824475602</v>
      </c>
      <c r="U112" s="144">
        <v>127.27648229173204</v>
      </c>
      <c r="V112" s="144">
        <v>125.99995527970589</v>
      </c>
      <c r="W112" s="144">
        <v>124.08693490609696</v>
      </c>
      <c r="X112" s="144">
        <v>119.55163521732194</v>
      </c>
      <c r="Y112" s="144">
        <v>115.72888188118894</v>
      </c>
      <c r="Z112" s="144">
        <v>114.24309850972307</v>
      </c>
      <c r="AA112" s="144">
        <v>114.24309850972307</v>
      </c>
      <c r="AB112" s="144"/>
    </row>
    <row r="113" spans="17:28">
      <c r="Q113" s="166" t="s">
        <v>120</v>
      </c>
      <c r="R113" s="166" t="s">
        <v>68</v>
      </c>
      <c r="S113" s="111">
        <v>100</v>
      </c>
      <c r="T113" s="111">
        <v>102.98483922537437</v>
      </c>
      <c r="U113" s="144">
        <v>113.20597484120563</v>
      </c>
      <c r="V113" s="144">
        <v>113.08782519165906</v>
      </c>
      <c r="W113" s="144">
        <v>111.19162294571747</v>
      </c>
      <c r="X113" s="144">
        <v>110.97030832275193</v>
      </c>
      <c r="Y113" s="144">
        <v>110.68637268674856</v>
      </c>
      <c r="Z113" s="144">
        <v>22.49045148059999</v>
      </c>
      <c r="AA113" s="144">
        <v>111.17334881443711</v>
      </c>
      <c r="AB113" s="144"/>
    </row>
    <row r="114" spans="17:28">
      <c r="Q114" s="167" t="s">
        <v>122</v>
      </c>
      <c r="S114" s="111"/>
      <c r="T114" s="111"/>
      <c r="U114" s="144"/>
      <c r="V114" s="144"/>
      <c r="W114" s="144"/>
      <c r="X114" s="144"/>
      <c r="Y114" s="144"/>
      <c r="Z114" s="144"/>
      <c r="AA114" s="144"/>
      <c r="AB114" s="144"/>
    </row>
    <row r="115" spans="17:28">
      <c r="Q115" s="166" t="s">
        <v>37</v>
      </c>
      <c r="R115" s="166" t="s">
        <v>37</v>
      </c>
      <c r="S115" s="111">
        <v>100</v>
      </c>
      <c r="T115" s="111">
        <v>100</v>
      </c>
      <c r="U115" s="144">
        <v>93.350495939663105</v>
      </c>
      <c r="V115" s="144">
        <v>86.70099187932621</v>
      </c>
      <c r="W115" s="144">
        <v>90.638790265181001</v>
      </c>
      <c r="X115" s="144">
        <v>94.576588651035792</v>
      </c>
      <c r="Y115" s="144">
        <v>103.39740521371399</v>
      </c>
      <c r="Z115" s="144">
        <v>112.2182217763922</v>
      </c>
      <c r="AA115" s="144">
        <v>112.2182217763922</v>
      </c>
      <c r="AB115" s="144"/>
    </row>
    <row r="116" spans="17:28">
      <c r="Q116" s="166" t="s">
        <v>23</v>
      </c>
      <c r="R116" s="166" t="s">
        <v>23</v>
      </c>
      <c r="S116" s="111">
        <v>100</v>
      </c>
      <c r="T116" s="111">
        <v>102.59306877628195</v>
      </c>
      <c r="U116" s="144">
        <v>102.06387512541255</v>
      </c>
      <c r="V116" s="144">
        <v>97.70863723188566</v>
      </c>
      <c r="W116" s="144">
        <v>99.063510198561985</v>
      </c>
      <c r="X116" s="144">
        <v>99.579488923426027</v>
      </c>
      <c r="Y116" s="144">
        <v>102.88938540153389</v>
      </c>
      <c r="Z116" s="144">
        <v>0</v>
      </c>
      <c r="AA116" s="144">
        <v>102.88938540153389</v>
      </c>
      <c r="AB116" s="144"/>
    </row>
    <row r="117" spans="17:28">
      <c r="Q117" s="166" t="s">
        <v>15</v>
      </c>
      <c r="R117" s="166" t="s">
        <v>15</v>
      </c>
      <c r="S117" s="111">
        <v>100</v>
      </c>
      <c r="T117" s="111">
        <v>95.505491799088915</v>
      </c>
      <c r="U117" s="144">
        <v>98.811922836665744</v>
      </c>
      <c r="V117" s="144">
        <v>95.229292043955638</v>
      </c>
      <c r="W117" s="144">
        <v>95.804693448586946</v>
      </c>
      <c r="X117" s="144">
        <v>96.178476997994991</v>
      </c>
      <c r="Y117" s="144">
        <v>98.285932908817998</v>
      </c>
      <c r="Z117" s="144">
        <v>0</v>
      </c>
      <c r="AA117" s="144">
        <v>98.285932908817998</v>
      </c>
      <c r="AB117" s="144"/>
    </row>
    <row r="118" spans="17:28">
      <c r="Q118" s="166" t="s">
        <v>33</v>
      </c>
      <c r="R118" s="166" t="s">
        <v>33</v>
      </c>
      <c r="S118" s="111">
        <v>100</v>
      </c>
      <c r="T118" s="111">
        <v>101.52005642565197</v>
      </c>
      <c r="U118" s="144">
        <v>96.401056172459946</v>
      </c>
      <c r="V118" s="144">
        <v>96.997413824284735</v>
      </c>
      <c r="W118" s="144">
        <v>99.556733099432137</v>
      </c>
      <c r="X118" s="144">
        <v>100.58116613014072</v>
      </c>
      <c r="Y118" s="144">
        <v>104.6139725829204</v>
      </c>
      <c r="Z118" s="144">
        <v>0</v>
      </c>
      <c r="AA118" s="144">
        <v>104.6139725829204</v>
      </c>
      <c r="AB118" s="144"/>
    </row>
    <row r="119" spans="17:28">
      <c r="Q119" s="166" t="s">
        <v>59</v>
      </c>
      <c r="R119" s="166" t="s">
        <v>59</v>
      </c>
      <c r="S119" s="111">
        <v>100</v>
      </c>
      <c r="T119" s="111"/>
      <c r="U119" s="144"/>
      <c r="V119" s="144"/>
      <c r="W119" s="144"/>
      <c r="X119" s="144"/>
      <c r="Y119" s="144"/>
      <c r="Z119" s="144"/>
      <c r="AA119" s="144"/>
      <c r="AB119" s="144"/>
    </row>
    <row r="120" spans="17:28">
      <c r="Q120" s="166" t="s">
        <v>55</v>
      </c>
      <c r="R120" s="166" t="s">
        <v>55</v>
      </c>
      <c r="S120" s="111">
        <v>100</v>
      </c>
      <c r="T120" s="111">
        <v>103.67748182834075</v>
      </c>
      <c r="U120" s="144">
        <v>107.49020238265925</v>
      </c>
      <c r="V120" s="144">
        <v>115.2698458205587</v>
      </c>
      <c r="W120" s="144">
        <v>123.04948925845818</v>
      </c>
      <c r="X120" s="144">
        <v>136.46993611469588</v>
      </c>
      <c r="Y120" s="144">
        <v>149.89038297093359</v>
      </c>
      <c r="Z120" s="144">
        <v>0</v>
      </c>
      <c r="AA120" s="144">
        <v>149.89038297093359</v>
      </c>
      <c r="AB120" s="144"/>
    </row>
    <row r="121" spans="17:28">
      <c r="Q121" s="166" t="s">
        <v>5</v>
      </c>
      <c r="R121" s="166" t="s">
        <v>5</v>
      </c>
      <c r="S121" s="111">
        <v>100</v>
      </c>
      <c r="T121" s="111">
        <v>91.004307609639</v>
      </c>
      <c r="U121" s="144">
        <v>83.815866921906235</v>
      </c>
      <c r="V121" s="144">
        <v>82.786035355276155</v>
      </c>
      <c r="W121" s="144">
        <v>83.433131298133603</v>
      </c>
      <c r="X121" s="144">
        <v>79.758582960814365</v>
      </c>
      <c r="Y121" s="144">
        <v>82.741916382527037</v>
      </c>
      <c r="Z121" s="144">
        <v>0</v>
      </c>
      <c r="AA121" s="144">
        <v>82.741916382527037</v>
      </c>
      <c r="AB121" s="144"/>
    </row>
    <row r="122" spans="17:28">
      <c r="Q122" s="166" t="s">
        <v>31</v>
      </c>
      <c r="R122" s="166" t="s">
        <v>31</v>
      </c>
      <c r="S122" s="111">
        <v>100</v>
      </c>
      <c r="T122" s="111">
        <v>100</v>
      </c>
      <c r="U122" s="144">
        <v>102.8683661943609</v>
      </c>
      <c r="V122" s="144">
        <v>104.53453192297658</v>
      </c>
      <c r="W122" s="144">
        <v>105.71755942981552</v>
      </c>
      <c r="X122" s="144">
        <v>103.44497894788769</v>
      </c>
      <c r="Y122" s="144">
        <v>103.63792909666883</v>
      </c>
      <c r="Z122" s="144">
        <v>0</v>
      </c>
      <c r="AA122" s="144">
        <v>103.63792909666883</v>
      </c>
      <c r="AB122" s="144"/>
    </row>
    <row r="123" spans="17:28">
      <c r="Q123" s="166" t="s">
        <v>7</v>
      </c>
      <c r="R123" s="166" t="s">
        <v>7</v>
      </c>
      <c r="S123" s="111">
        <v>100</v>
      </c>
      <c r="T123" s="111">
        <v>98.029647836173794</v>
      </c>
      <c r="U123" s="144">
        <v>92.465698428119168</v>
      </c>
      <c r="V123" s="144">
        <v>91.322384208251989</v>
      </c>
      <c r="W123" s="144">
        <v>90.162398060662525</v>
      </c>
      <c r="X123" s="144">
        <v>90.120166596689529</v>
      </c>
      <c r="Y123" s="144">
        <v>92.780626239285084</v>
      </c>
      <c r="Z123" s="144">
        <v>0</v>
      </c>
      <c r="AA123" s="144">
        <v>92.780626239285084</v>
      </c>
      <c r="AB123" s="144"/>
    </row>
    <row r="124" spans="17:28">
      <c r="Q124" s="166" t="s">
        <v>43</v>
      </c>
      <c r="R124" s="166" t="s">
        <v>43</v>
      </c>
      <c r="S124" s="111">
        <v>100</v>
      </c>
      <c r="T124" s="111">
        <v>96.979979774357673</v>
      </c>
      <c r="U124" s="144">
        <v>95.532804451221438</v>
      </c>
      <c r="V124" s="144">
        <v>96.838780496476318</v>
      </c>
      <c r="W124" s="144">
        <v>89.723635559207409</v>
      </c>
      <c r="X124" s="144">
        <v>86.142719163796102</v>
      </c>
      <c r="Y124" s="144">
        <v>85.124079575261518</v>
      </c>
      <c r="Z124" s="144">
        <v>0</v>
      </c>
      <c r="AA124" s="144">
        <v>85.124079575261518</v>
      </c>
      <c r="AB124" s="144"/>
    </row>
    <row r="125" spans="17:28">
      <c r="Q125" s="166" t="s">
        <v>39</v>
      </c>
      <c r="R125" s="166" t="s">
        <v>39</v>
      </c>
      <c r="S125" s="111">
        <v>100</v>
      </c>
      <c r="T125" s="111">
        <v>96.918700259810535</v>
      </c>
      <c r="U125" s="144">
        <v>84.550532206859316</v>
      </c>
      <c r="V125" s="144">
        <v>85.721232054166563</v>
      </c>
      <c r="W125" s="144">
        <v>93.688200742727687</v>
      </c>
      <c r="X125" s="144">
        <v>97.314570347888846</v>
      </c>
      <c r="Y125" s="144">
        <v>101.96133114366536</v>
      </c>
      <c r="Z125" s="144">
        <v>0</v>
      </c>
      <c r="AA125" s="144">
        <v>101.96133114366536</v>
      </c>
      <c r="AB125" s="144"/>
    </row>
    <row r="126" spans="17:28">
      <c r="Q126" s="166" t="s">
        <v>13</v>
      </c>
      <c r="R126" s="166" t="s">
        <v>13</v>
      </c>
      <c r="S126" s="111">
        <v>100</v>
      </c>
      <c r="T126" s="111">
        <v>98.226869899933646</v>
      </c>
      <c r="U126" s="144">
        <v>93.402104324202043</v>
      </c>
      <c r="V126" s="144">
        <v>96.525059487862791</v>
      </c>
      <c r="W126" s="144">
        <v>97.832170342068295</v>
      </c>
      <c r="X126" s="144">
        <v>98.519822766749058</v>
      </c>
      <c r="Y126" s="144">
        <v>101.43108229916913</v>
      </c>
      <c r="Z126" s="144">
        <v>104.39188945222018</v>
      </c>
      <c r="AA126" s="144">
        <v>104.39188945222018</v>
      </c>
      <c r="AB126" s="144"/>
    </row>
    <row r="127" spans="17:28">
      <c r="Q127" s="166" t="s">
        <v>25</v>
      </c>
      <c r="R127" s="166" t="s">
        <v>25</v>
      </c>
      <c r="S127" s="111">
        <v>100</v>
      </c>
      <c r="T127" s="111">
        <v>98.70174265640388</v>
      </c>
      <c r="U127" s="144">
        <v>100.95328825336631</v>
      </c>
      <c r="V127" s="144">
        <v>103.36972956614206</v>
      </c>
      <c r="W127" s="144">
        <v>108.08899550792991</v>
      </c>
      <c r="X127" s="144">
        <v>111.96068205216937</v>
      </c>
      <c r="Y127" s="144">
        <v>115.88771486117162</v>
      </c>
      <c r="Z127" s="144">
        <v>0</v>
      </c>
      <c r="AA127" s="144">
        <v>115.88771486117162</v>
      </c>
      <c r="AB127" s="144"/>
    </row>
    <row r="128" spans="17:28">
      <c r="Q128" s="166" t="s">
        <v>49</v>
      </c>
      <c r="R128" s="166" t="s">
        <v>49</v>
      </c>
      <c r="S128" s="111">
        <v>100</v>
      </c>
      <c r="T128" s="111">
        <v>98.471635956839293</v>
      </c>
      <c r="U128" s="144">
        <v>95.89500927752384</v>
      </c>
      <c r="V128" s="144">
        <v>91.412285820208368</v>
      </c>
      <c r="W128" s="144">
        <v>90.653370895613222</v>
      </c>
      <c r="X128" s="144">
        <v>88.205744538711471</v>
      </c>
      <c r="Y128" s="144">
        <v>88.175384689716296</v>
      </c>
      <c r="Z128" s="144">
        <v>0</v>
      </c>
      <c r="AA128" s="144">
        <v>88.175384689716296</v>
      </c>
      <c r="AB128" s="144"/>
    </row>
    <row r="129" spans="17:28">
      <c r="Q129" s="166" t="s">
        <v>41</v>
      </c>
      <c r="R129" s="166" t="s">
        <v>41</v>
      </c>
      <c r="S129" s="111">
        <v>100</v>
      </c>
      <c r="T129" s="111">
        <v>97.510498979339502</v>
      </c>
      <c r="U129" s="144">
        <v>97.892106272417905</v>
      </c>
      <c r="V129" s="144">
        <v>77.961900786621911</v>
      </c>
      <c r="W129" s="144">
        <v>76.749202856076877</v>
      </c>
      <c r="X129" s="144">
        <v>71.789767746085886</v>
      </c>
      <c r="Y129" s="144">
        <v>66.855321310386614</v>
      </c>
      <c r="Z129" s="144">
        <v>0</v>
      </c>
      <c r="AA129" s="144">
        <v>66.855321310386614</v>
      </c>
      <c r="AB129" s="144"/>
    </row>
    <row r="130" spans="17:28">
      <c r="Q130" s="166" t="s">
        <v>63</v>
      </c>
      <c r="R130" s="166" t="s">
        <v>63</v>
      </c>
      <c r="S130" s="111">
        <v>100</v>
      </c>
      <c r="T130" s="111"/>
      <c r="U130" s="144"/>
      <c r="V130" s="144"/>
      <c r="W130" s="144"/>
      <c r="X130" s="144"/>
      <c r="Y130" s="144"/>
      <c r="Z130" s="144"/>
      <c r="AA130" s="144"/>
      <c r="AB130" s="144"/>
    </row>
    <row r="131" spans="17:28">
      <c r="Q131" s="166" t="s">
        <v>47</v>
      </c>
      <c r="R131" s="166" t="s">
        <v>47</v>
      </c>
      <c r="S131" s="111">
        <v>100</v>
      </c>
      <c r="T131" s="111">
        <v>91.882414481949041</v>
      </c>
      <c r="U131" s="144">
        <v>108.91079761929278</v>
      </c>
      <c r="V131" s="144">
        <v>110.95944148114586</v>
      </c>
      <c r="W131" s="144">
        <v>121.92272174969625</v>
      </c>
      <c r="X131" s="144">
        <v>133.66977366806023</v>
      </c>
      <c r="Y131" s="144">
        <v>140.29006734353439</v>
      </c>
      <c r="Z131" s="144">
        <v>0</v>
      </c>
      <c r="AA131" s="144">
        <v>140.29006734353439</v>
      </c>
      <c r="AB131" s="144"/>
    </row>
    <row r="132" spans="17:28">
      <c r="Q132" s="166" t="s">
        <v>1</v>
      </c>
      <c r="R132" s="166" t="s">
        <v>1</v>
      </c>
      <c r="S132" s="111">
        <v>100</v>
      </c>
      <c r="T132" s="111">
        <v>97.199095900469786</v>
      </c>
      <c r="U132" s="144">
        <v>84.079065944610861</v>
      </c>
      <c r="V132" s="144">
        <v>80.971406339961447</v>
      </c>
      <c r="W132" s="144">
        <v>84.761208414342093</v>
      </c>
      <c r="X132" s="144">
        <v>84.95755905643216</v>
      </c>
      <c r="Y132" s="144">
        <v>87.589022721393818</v>
      </c>
      <c r="Z132" s="144">
        <v>0</v>
      </c>
      <c r="AA132" s="144">
        <v>87.589022721393818</v>
      </c>
      <c r="AB132" s="144"/>
    </row>
    <row r="133" spans="17:28">
      <c r="Q133" s="166" t="s">
        <v>45</v>
      </c>
      <c r="R133" s="166" t="s">
        <v>45</v>
      </c>
      <c r="S133" s="111">
        <v>100</v>
      </c>
      <c r="T133" s="111">
        <v>99.527121027698428</v>
      </c>
      <c r="U133" s="144">
        <v>88.926554872860081</v>
      </c>
      <c r="V133" s="144">
        <v>92.95611889672891</v>
      </c>
      <c r="W133" s="144">
        <v>84.940125446364704</v>
      </c>
      <c r="X133" s="144">
        <v>89.719467143528021</v>
      </c>
      <c r="Y133" s="144">
        <v>99.366047453257138</v>
      </c>
      <c r="Z133" s="144">
        <v>103.25300899360258</v>
      </c>
      <c r="AA133" s="144">
        <v>103.25300899360258</v>
      </c>
      <c r="AB133" s="144"/>
    </row>
    <row r="134" spans="17:28">
      <c r="Q134" s="166" t="s">
        <v>35</v>
      </c>
      <c r="R134" s="166" t="s">
        <v>35</v>
      </c>
      <c r="S134" s="111">
        <v>100</v>
      </c>
      <c r="T134" s="111">
        <v>97.350062352857847</v>
      </c>
      <c r="U134" s="144">
        <v>98.163054226206398</v>
      </c>
      <c r="V134" s="144">
        <v>97.741234725118133</v>
      </c>
      <c r="W134" s="144">
        <v>95.932113146324426</v>
      </c>
      <c r="X134" s="144">
        <v>94.869879740405111</v>
      </c>
      <c r="Y134" s="144">
        <v>92.58207484068069</v>
      </c>
      <c r="Z134" s="144">
        <v>0</v>
      </c>
      <c r="AA134" s="144">
        <v>92.58207484068069</v>
      </c>
      <c r="AB134" s="144"/>
    </row>
    <row r="135" spans="17:28">
      <c r="Q135" s="166" t="s">
        <v>29</v>
      </c>
      <c r="R135" s="166" t="s">
        <v>29</v>
      </c>
      <c r="S135" s="111">
        <v>100</v>
      </c>
      <c r="T135" s="111">
        <v>99.404012657069359</v>
      </c>
      <c r="U135" s="144">
        <v>98.811577323268025</v>
      </c>
      <c r="V135" s="144">
        <v>102.55766210259694</v>
      </c>
      <c r="W135" s="144">
        <v>106.4457661832473</v>
      </c>
      <c r="X135" s="144">
        <v>110.48127371510779</v>
      </c>
      <c r="Y135" s="144">
        <v>110.48127371510779</v>
      </c>
      <c r="Z135" s="144">
        <v>0</v>
      </c>
      <c r="AA135" s="144">
        <v>110.48127371510779</v>
      </c>
      <c r="AB135" s="144"/>
    </row>
    <row r="136" spans="17:28">
      <c r="Q136" s="166" t="s">
        <v>61</v>
      </c>
      <c r="R136" s="166" t="s">
        <v>61</v>
      </c>
      <c r="S136" s="111">
        <v>100</v>
      </c>
      <c r="T136" s="111">
        <v>101.27298031269913</v>
      </c>
      <c r="U136" s="144">
        <v>100.74878603147259</v>
      </c>
      <c r="V136" s="144">
        <v>109.67523416085682</v>
      </c>
      <c r="W136" s="144">
        <v>115.68424757082379</v>
      </c>
      <c r="X136" s="144">
        <v>123.65653874262766</v>
      </c>
      <c r="Y136" s="144">
        <v>127.91750356191061</v>
      </c>
      <c r="Z136" s="144">
        <v>136.44174630825245</v>
      </c>
      <c r="AA136" s="144">
        <v>136.44174630825245</v>
      </c>
      <c r="AB136" s="144"/>
    </row>
    <row r="137" spans="17:28">
      <c r="Q137" s="166" t="s">
        <v>21</v>
      </c>
      <c r="R137" s="166" t="s">
        <v>21</v>
      </c>
      <c r="S137" s="111">
        <v>100</v>
      </c>
      <c r="T137" s="111">
        <v>102.73203184209331</v>
      </c>
      <c r="U137" s="144">
        <v>98.73471589881234</v>
      </c>
      <c r="V137" s="144">
        <v>96.740401189974321</v>
      </c>
      <c r="W137" s="144">
        <v>100.93718845058682</v>
      </c>
      <c r="X137" s="144">
        <v>102.77889126462264</v>
      </c>
      <c r="Y137" s="144">
        <v>102.35309212419023</v>
      </c>
      <c r="Z137" s="144">
        <v>0</v>
      </c>
      <c r="AA137" s="144">
        <v>102.35309212419023</v>
      </c>
      <c r="AB137" s="144"/>
    </row>
    <row r="138" spans="17:28">
      <c r="Q138" s="166" t="s">
        <v>70</v>
      </c>
      <c r="R138" s="166" t="s">
        <v>70</v>
      </c>
      <c r="S138" s="111">
        <v>100</v>
      </c>
      <c r="T138" s="111">
        <v>101.42185930011397</v>
      </c>
      <c r="U138" s="144">
        <v>76.610545666142229</v>
      </c>
      <c r="V138" s="144">
        <v>77.810247814963958</v>
      </c>
      <c r="W138" s="144">
        <v>85.037314371640548</v>
      </c>
      <c r="X138" s="144">
        <v>89.289027524468068</v>
      </c>
      <c r="Y138" s="144">
        <v>93.730029276565318</v>
      </c>
      <c r="Z138" s="144">
        <v>0</v>
      </c>
      <c r="AA138" s="144">
        <v>93.730029276565318</v>
      </c>
      <c r="AB138" s="144"/>
    </row>
    <row r="139" spans="17:28">
      <c r="Q139" s="166" t="s">
        <v>65</v>
      </c>
      <c r="R139" s="166" t="s">
        <v>65</v>
      </c>
      <c r="S139" s="111">
        <v>100</v>
      </c>
      <c r="T139" s="111"/>
      <c r="U139" s="144"/>
      <c r="V139" s="144"/>
      <c r="W139" s="144"/>
      <c r="X139" s="144"/>
      <c r="Y139" s="144"/>
      <c r="Z139" s="144"/>
      <c r="AA139" s="144"/>
      <c r="AB139" s="144"/>
    </row>
    <row r="140" spans="17:28">
      <c r="Q140" s="166" t="s">
        <v>27</v>
      </c>
      <c r="R140" s="166" t="s">
        <v>27</v>
      </c>
      <c r="S140" s="111">
        <v>100</v>
      </c>
      <c r="T140" s="111">
        <v>102.10604274427729</v>
      </c>
      <c r="U140" s="144">
        <v>100</v>
      </c>
      <c r="V140" s="144">
        <v>101.56004034277295</v>
      </c>
      <c r="W140" s="144">
        <v>102.44228460091982</v>
      </c>
      <c r="X140" s="144">
        <v>102.22408676039878</v>
      </c>
      <c r="Y140" s="144">
        <v>88.309501879251371</v>
      </c>
      <c r="Z140" s="144">
        <v>88.176692595726195</v>
      </c>
      <c r="AA140" s="144">
        <v>88.176692595726195</v>
      </c>
      <c r="AB140" s="144"/>
    </row>
    <row r="141" spans="17:28">
      <c r="Q141" s="166" t="s">
        <v>9</v>
      </c>
      <c r="R141" s="166" t="s">
        <v>9</v>
      </c>
      <c r="S141" s="111">
        <v>100</v>
      </c>
      <c r="T141" s="111">
        <v>100</v>
      </c>
      <c r="U141" s="144">
        <v>100.53681356508163</v>
      </c>
      <c r="V141" s="144">
        <v>101.61228403833192</v>
      </c>
      <c r="W141" s="144">
        <v>105.11647924676191</v>
      </c>
      <c r="X141" s="144">
        <v>108.54573855143688</v>
      </c>
      <c r="Y141" s="144">
        <v>111.28470594269767</v>
      </c>
      <c r="Z141" s="144">
        <v>0</v>
      </c>
      <c r="AA141" s="144">
        <v>111.28470594269767</v>
      </c>
      <c r="AB141" s="144"/>
    </row>
    <row r="142" spans="17:28">
      <c r="Q142" s="166" t="s">
        <v>57</v>
      </c>
      <c r="R142" s="166" t="s">
        <v>57</v>
      </c>
      <c r="S142" s="111">
        <v>100</v>
      </c>
      <c r="T142" s="111">
        <v>100</v>
      </c>
      <c r="U142" s="144">
        <v>85.277482421904011</v>
      </c>
      <c r="V142" s="144">
        <v>81.114803943832143</v>
      </c>
      <c r="W142" s="144">
        <v>76.952125465760304</v>
      </c>
      <c r="X142" s="144">
        <v>80.17988764450331</v>
      </c>
      <c r="Y142" s="144">
        <v>80.17988764450331</v>
      </c>
      <c r="Z142" s="144">
        <v>0</v>
      </c>
      <c r="AA142" s="144">
        <v>80.17988764450331</v>
      </c>
      <c r="AB142" s="144"/>
    </row>
    <row r="143" spans="17:28">
      <c r="Q143" s="166" t="s">
        <v>19</v>
      </c>
      <c r="R143" s="166" t="s">
        <v>19</v>
      </c>
      <c r="S143" s="111">
        <v>100</v>
      </c>
      <c r="T143" s="111">
        <v>100.29433412345411</v>
      </c>
      <c r="U143" s="144">
        <v>100.16156530964101</v>
      </c>
      <c r="V143" s="144">
        <v>99.85167714382041</v>
      </c>
      <c r="W143" s="144">
        <v>102.13028901992811</v>
      </c>
      <c r="X143" s="144">
        <v>100.7624308767291</v>
      </c>
      <c r="Y143" s="144">
        <v>104.71560447926909</v>
      </c>
      <c r="Z143" s="144">
        <v>0</v>
      </c>
      <c r="AA143" s="144">
        <v>104.71560447926909</v>
      </c>
      <c r="AB143" s="144"/>
    </row>
    <row r="144" spans="17:28">
      <c r="Q144" s="166" t="s">
        <v>51</v>
      </c>
      <c r="R144" s="166" t="s">
        <v>51</v>
      </c>
      <c r="S144" s="111">
        <v>100</v>
      </c>
      <c r="T144" s="111">
        <v>95.781665910597752</v>
      </c>
      <c r="U144" s="144">
        <v>95.570394667969424</v>
      </c>
      <c r="V144" s="144">
        <v>99.259824824650167</v>
      </c>
      <c r="W144" s="144">
        <v>101.76085424154657</v>
      </c>
      <c r="X144" s="144">
        <v>83.181686847890575</v>
      </c>
      <c r="Y144" s="144">
        <v>102.9229019087832</v>
      </c>
      <c r="Z144" s="144">
        <v>0</v>
      </c>
      <c r="AA144" s="144">
        <v>102.9229019087832</v>
      </c>
      <c r="AB144" s="144"/>
    </row>
    <row r="145" spans="17:28">
      <c r="Q145" s="166" t="s">
        <v>3</v>
      </c>
      <c r="R145" s="166" t="s">
        <v>3</v>
      </c>
      <c r="S145" s="111">
        <v>100</v>
      </c>
      <c r="T145" s="111">
        <v>105.31866415393718</v>
      </c>
      <c r="U145" s="144">
        <v>70.262930697254987</v>
      </c>
      <c r="V145" s="144">
        <v>77.74168664908855</v>
      </c>
      <c r="W145" s="144">
        <v>69.330608312046962</v>
      </c>
      <c r="X145" s="144">
        <v>63.211162613220388</v>
      </c>
      <c r="Y145" s="144">
        <v>93.857241094382459</v>
      </c>
      <c r="Z145" s="144">
        <v>0</v>
      </c>
      <c r="AA145" s="144">
        <v>93.857241094382459</v>
      </c>
      <c r="AB145" s="144"/>
    </row>
    <row r="146" spans="17:28">
      <c r="Q146" s="166" t="s">
        <v>11</v>
      </c>
      <c r="R146" s="166" t="s">
        <v>11</v>
      </c>
      <c r="S146" s="111">
        <v>100</v>
      </c>
      <c r="T146" s="111">
        <v>101.52902970856599</v>
      </c>
      <c r="U146" s="144">
        <v>99.361683381711345</v>
      </c>
      <c r="V146" s="144">
        <v>98.318179710863944</v>
      </c>
      <c r="W146" s="144">
        <v>95.614089487153095</v>
      </c>
      <c r="X146" s="144">
        <v>92.062355736530677</v>
      </c>
      <c r="Y146" s="144">
        <v>87.456922910499003</v>
      </c>
      <c r="Z146" s="144">
        <v>0</v>
      </c>
      <c r="AA146" s="144">
        <v>87.456922910499003</v>
      </c>
      <c r="AB146" s="144"/>
    </row>
    <row r="147" spans="17:28">
      <c r="Q147" s="166" t="s">
        <v>17</v>
      </c>
      <c r="R147" s="166" t="s">
        <v>17</v>
      </c>
      <c r="S147" s="111">
        <v>100</v>
      </c>
      <c r="T147" s="111">
        <v>100</v>
      </c>
      <c r="U147" s="144">
        <v>97.613480083779251</v>
      </c>
      <c r="V147" s="144">
        <v>95.920276123917617</v>
      </c>
      <c r="W147" s="144">
        <v>97.346801844517898</v>
      </c>
      <c r="X147" s="144">
        <v>97.640998900264464</v>
      </c>
      <c r="Y147" s="144">
        <v>101.62981462036861</v>
      </c>
      <c r="Z147" s="144">
        <v>0</v>
      </c>
      <c r="AA147" s="144">
        <v>101.62981462036861</v>
      </c>
      <c r="AB147" s="144"/>
    </row>
    <row r="148" spans="17:28">
      <c r="Q148" s="166" t="s">
        <v>67</v>
      </c>
      <c r="R148" s="166" t="s">
        <v>67</v>
      </c>
      <c r="S148" s="111">
        <v>100</v>
      </c>
      <c r="T148" s="111">
        <v>100</v>
      </c>
      <c r="U148" s="144">
        <v>100</v>
      </c>
      <c r="V148" s="144">
        <v>100</v>
      </c>
      <c r="W148" s="144">
        <v>108.72161568347381</v>
      </c>
      <c r="X148" s="144">
        <v>105.5075423449957</v>
      </c>
      <c r="Y148" s="144">
        <v>107.56558512749608</v>
      </c>
      <c r="Z148" s="144">
        <v>0</v>
      </c>
      <c r="AA148" s="144">
        <v>107.56558512749608</v>
      </c>
      <c r="AB148" s="144"/>
    </row>
    <row r="149" spans="17:28">
      <c r="Q149" s="166" t="s">
        <v>53</v>
      </c>
      <c r="R149" s="166" t="s">
        <v>53</v>
      </c>
      <c r="S149" s="111">
        <v>100</v>
      </c>
      <c r="T149" s="111">
        <v>99.119786736839743</v>
      </c>
      <c r="U149" s="144">
        <v>95.4853738755546</v>
      </c>
      <c r="V149" s="144">
        <v>93.510912801721545</v>
      </c>
      <c r="W149" s="144">
        <v>87.130117310044739</v>
      </c>
      <c r="X149" s="144">
        <v>87.353880474558551</v>
      </c>
      <c r="Y149" s="144">
        <v>85.533708261570951</v>
      </c>
      <c r="Z149" s="144">
        <v>83.670037907523096</v>
      </c>
      <c r="AA149" s="144">
        <v>83.670037907523096</v>
      </c>
      <c r="AB149" s="144"/>
    </row>
    <row r="150" spans="17:28">
      <c r="Q150" s="166" t="s">
        <v>120</v>
      </c>
      <c r="R150" s="166" t="s">
        <v>68</v>
      </c>
      <c r="S150" s="111">
        <v>100</v>
      </c>
      <c r="T150" s="111">
        <v>99.163825259822076</v>
      </c>
      <c r="U150" s="144">
        <v>94.991875818464493</v>
      </c>
      <c r="V150" s="144">
        <v>94.860630735107719</v>
      </c>
      <c r="W150" s="144">
        <v>96.053103736263239</v>
      </c>
      <c r="X150" s="144">
        <v>96.749268748350659</v>
      </c>
      <c r="Y150" s="144">
        <v>100.25393111141091</v>
      </c>
      <c r="Z150" s="144">
        <v>20.262954743023119</v>
      </c>
      <c r="AA150" s="144">
        <v>100.96994234898649</v>
      </c>
      <c r="AB150" s="144"/>
    </row>
    <row r="151" spans="17:28">
      <c r="S151" s="111"/>
      <c r="T151" s="111"/>
      <c r="U151" s="144"/>
      <c r="V151" s="144"/>
      <c r="W151" s="144"/>
      <c r="X151" s="144"/>
      <c r="Y151" s="144"/>
      <c r="Z151" s="144"/>
      <c r="AA151" s="144"/>
      <c r="AB151" s="144"/>
    </row>
    <row r="152" spans="17:28">
      <c r="Q152" s="167" t="s">
        <v>121</v>
      </c>
      <c r="S152" s="111"/>
      <c r="T152" s="111"/>
      <c r="U152" s="144"/>
      <c r="V152" s="144"/>
      <c r="W152" s="144"/>
      <c r="X152" s="144"/>
      <c r="Y152" s="144"/>
      <c r="Z152" s="144"/>
      <c r="AA152" s="144"/>
      <c r="AB152" s="144"/>
    </row>
    <row r="153" spans="17:28">
      <c r="Q153" s="166" t="s">
        <v>37</v>
      </c>
      <c r="R153" s="166" t="s">
        <v>37</v>
      </c>
      <c r="S153" s="111">
        <v>100</v>
      </c>
      <c r="T153" s="111">
        <v>100</v>
      </c>
      <c r="U153" s="144">
        <v>98.087953667428152</v>
      </c>
      <c r="V153" s="144">
        <v>96.175907334856305</v>
      </c>
      <c r="W153" s="144">
        <v>98.03411503427921</v>
      </c>
      <c r="X153" s="144">
        <v>99.89232273370213</v>
      </c>
      <c r="Y153" s="144">
        <v>102.55205152920178</v>
      </c>
      <c r="Z153" s="144">
        <v>105.21178032470141</v>
      </c>
      <c r="AA153" s="144">
        <v>105.21178032470141</v>
      </c>
      <c r="AB153" s="144"/>
    </row>
    <row r="154" spans="17:28">
      <c r="Q154" s="166" t="s">
        <v>23</v>
      </c>
      <c r="R154" s="166" t="s">
        <v>23</v>
      </c>
      <c r="S154" s="111">
        <v>100</v>
      </c>
      <c r="T154" s="111">
        <v>101.17596948962466</v>
      </c>
      <c r="U154" s="144">
        <v>102.54956987638455</v>
      </c>
      <c r="V154" s="144">
        <v>100.43023631668395</v>
      </c>
      <c r="W154" s="144">
        <v>100.83290309424181</v>
      </c>
      <c r="X154" s="144">
        <v>98.885471572631587</v>
      </c>
      <c r="Y154" s="144">
        <v>102.34447220238818</v>
      </c>
      <c r="Z154" s="144" t="e">
        <v>#VALUE!</v>
      </c>
      <c r="AA154" s="144">
        <v>102.34447220238818</v>
      </c>
      <c r="AB154" s="144"/>
    </row>
    <row r="155" spans="17:28">
      <c r="Q155" s="166" t="s">
        <v>15</v>
      </c>
      <c r="R155" s="166" t="s">
        <v>15</v>
      </c>
      <c r="S155" s="111">
        <v>100</v>
      </c>
      <c r="T155" s="111">
        <v>97.572114359854197</v>
      </c>
      <c r="U155" s="144">
        <v>97.831564007709162</v>
      </c>
      <c r="V155" s="144">
        <v>97.821659022052955</v>
      </c>
      <c r="W155" s="144">
        <v>95.751740844426209</v>
      </c>
      <c r="X155" s="144">
        <v>98.394093407610612</v>
      </c>
      <c r="Y155" s="144">
        <v>98.637603146912753</v>
      </c>
      <c r="Z155" s="144" t="e">
        <v>#VALUE!</v>
      </c>
      <c r="AA155" s="144">
        <v>98.637603146912753</v>
      </c>
      <c r="AB155" s="144"/>
    </row>
    <row r="156" spans="17:28">
      <c r="Q156" s="166" t="s">
        <v>33</v>
      </c>
      <c r="R156" s="166" t="s">
        <v>33</v>
      </c>
      <c r="S156" s="111">
        <v>100</v>
      </c>
      <c r="T156" s="111">
        <v>101.96772482194561</v>
      </c>
      <c r="U156" s="144">
        <v>100.00627616793481</v>
      </c>
      <c r="V156" s="144">
        <v>99.720918903139804</v>
      </c>
      <c r="W156" s="144">
        <v>101.39946726592771</v>
      </c>
      <c r="X156" s="144">
        <v>102.91095593958016</v>
      </c>
      <c r="Y156" s="144">
        <v>105.684843854768</v>
      </c>
      <c r="Z156" s="144" t="e">
        <v>#VALUE!</v>
      </c>
      <c r="AA156" s="144">
        <v>105.684843854768</v>
      </c>
      <c r="AB156" s="144"/>
    </row>
    <row r="157" spans="17:28">
      <c r="Q157" s="166" t="s">
        <v>59</v>
      </c>
      <c r="R157" s="166" t="s">
        <v>59</v>
      </c>
      <c r="S157" s="111">
        <v>100</v>
      </c>
      <c r="T157" s="111">
        <v>103.14351718995547</v>
      </c>
      <c r="U157" s="144">
        <v>106.39234313561902</v>
      </c>
      <c r="V157" s="144">
        <v>106.69983034028476</v>
      </c>
      <c r="W157" s="144">
        <v>110.06510236790173</v>
      </c>
      <c r="X157" s="144">
        <v>113.31309061147584</v>
      </c>
      <c r="Y157" s="144">
        <v>108.33306817904653</v>
      </c>
      <c r="Z157" s="144" t="e">
        <v>#VALUE!</v>
      </c>
      <c r="AA157" s="144">
        <v>108.33306817904653</v>
      </c>
      <c r="AB157" s="144"/>
    </row>
    <row r="158" spans="17:28">
      <c r="Q158" s="166" t="s">
        <v>55</v>
      </c>
      <c r="R158" s="166" t="s">
        <v>55</v>
      </c>
      <c r="S158" s="111">
        <v>100</v>
      </c>
      <c r="T158" s="111">
        <v>103.34922479419762</v>
      </c>
      <c r="U158" s="144">
        <v>106.81742999270054</v>
      </c>
      <c r="V158" s="144">
        <v>110.17246553865543</v>
      </c>
      <c r="W158" s="144">
        <v>113.52750108461035</v>
      </c>
      <c r="X158" s="144">
        <v>123.84408402445901</v>
      </c>
      <c r="Y158" s="144">
        <v>134.16066696430767</v>
      </c>
      <c r="Z158" s="144" t="e">
        <v>#VALUE!</v>
      </c>
      <c r="AA158" s="144">
        <v>134.16066696430767</v>
      </c>
      <c r="AB158" s="144"/>
    </row>
    <row r="159" spans="17:28">
      <c r="Q159" s="166" t="s">
        <v>5</v>
      </c>
      <c r="R159" s="166" t="s">
        <v>5</v>
      </c>
      <c r="S159" s="111">
        <v>100</v>
      </c>
      <c r="T159" s="111">
        <v>101.11907083682581</v>
      </c>
      <c r="U159" s="144">
        <v>98.679682904999638</v>
      </c>
      <c r="V159" s="144">
        <v>98.499006292481084</v>
      </c>
      <c r="W159" s="144">
        <v>97.701465324578194</v>
      </c>
      <c r="X159" s="144">
        <v>95.390514641196319</v>
      </c>
      <c r="Y159" s="144">
        <v>97.631124262519918</v>
      </c>
      <c r="Z159" s="144" t="e">
        <v>#VALUE!</v>
      </c>
      <c r="AA159" s="144">
        <v>97.631124262519918</v>
      </c>
      <c r="AB159" s="144"/>
    </row>
    <row r="160" spans="17:28">
      <c r="Q160" s="166" t="s">
        <v>31</v>
      </c>
      <c r="R160" s="166" t="s">
        <v>31</v>
      </c>
      <c r="S160" s="111">
        <v>100</v>
      </c>
      <c r="T160" s="111">
        <v>100</v>
      </c>
      <c r="U160" s="144">
        <v>101.27371801676918</v>
      </c>
      <c r="V160" s="144">
        <v>102.88886822745592</v>
      </c>
      <c r="W160" s="144">
        <v>101.6351264692281</v>
      </c>
      <c r="X160" s="144">
        <v>103.70441076513683</v>
      </c>
      <c r="Y160" s="144">
        <v>103.73373773199495</v>
      </c>
      <c r="Z160" s="144" t="e">
        <v>#VALUE!</v>
      </c>
      <c r="AA160" s="144">
        <v>103.73373773199495</v>
      </c>
      <c r="AB160" s="144"/>
    </row>
    <row r="161" spans="17:28">
      <c r="Q161" s="166" t="s">
        <v>7</v>
      </c>
      <c r="R161" s="166" t="s">
        <v>7</v>
      </c>
      <c r="S161" s="111">
        <v>100</v>
      </c>
      <c r="T161" s="111">
        <v>99.45184299509792</v>
      </c>
      <c r="U161" s="144">
        <v>95.697275458824606</v>
      </c>
      <c r="V161" s="144">
        <v>96.842998743072769</v>
      </c>
      <c r="W161" s="144">
        <v>95.042928610470199</v>
      </c>
      <c r="X161" s="144">
        <v>93.990237543882486</v>
      </c>
      <c r="Y161" s="144">
        <v>95.417125763762641</v>
      </c>
      <c r="Z161" s="144" t="e">
        <v>#VALUE!</v>
      </c>
      <c r="AA161" s="144">
        <v>95.417125763762641</v>
      </c>
      <c r="AB161" s="144"/>
    </row>
    <row r="162" spans="17:28">
      <c r="Q162" s="166" t="s">
        <v>43</v>
      </c>
      <c r="R162" s="166" t="s">
        <v>43</v>
      </c>
      <c r="S162" s="111">
        <v>100</v>
      </c>
      <c r="T162" s="111">
        <v>98.601409872772592</v>
      </c>
      <c r="U162" s="144">
        <v>95.13282063844936</v>
      </c>
      <c r="V162" s="144">
        <v>89.403540021567068</v>
      </c>
      <c r="W162" s="144">
        <v>83.634316825290696</v>
      </c>
      <c r="X162" s="144">
        <v>76.988816718829057</v>
      </c>
      <c r="Y162" s="144">
        <v>74.023710955476133</v>
      </c>
      <c r="Z162" s="144" t="e">
        <v>#VALUE!</v>
      </c>
      <c r="AA162" s="144">
        <v>74.023710955476133</v>
      </c>
      <c r="AB162" s="144"/>
    </row>
    <row r="163" spans="17:28">
      <c r="Q163" s="166" t="s">
        <v>39</v>
      </c>
      <c r="R163" s="166" t="s">
        <v>39</v>
      </c>
      <c r="S163" s="111">
        <v>100</v>
      </c>
      <c r="T163" s="111">
        <v>99.670458477433314</v>
      </c>
      <c r="U163" s="144">
        <v>88.443981078539153</v>
      </c>
      <c r="V163" s="144">
        <v>83.279976636015462</v>
      </c>
      <c r="W163" s="144">
        <v>87.385420216277666</v>
      </c>
      <c r="X163" s="144">
        <v>94.578591781502908</v>
      </c>
      <c r="Y163" s="144">
        <v>104.44695687946184</v>
      </c>
      <c r="Z163" s="144" t="e">
        <v>#VALUE!</v>
      </c>
      <c r="AA163" s="144">
        <v>104.44695687946184</v>
      </c>
      <c r="AB163" s="144"/>
    </row>
    <row r="164" spans="17:28">
      <c r="Q164" s="166" t="s">
        <v>13</v>
      </c>
      <c r="R164" s="166" t="s">
        <v>13</v>
      </c>
      <c r="S164" s="111">
        <v>100</v>
      </c>
      <c r="T164" s="111">
        <v>99.606264150907705</v>
      </c>
      <c r="U164" s="144">
        <v>98.476447520179079</v>
      </c>
      <c r="V164" s="144">
        <v>100.64394021823975</v>
      </c>
      <c r="W164" s="144">
        <v>101.54919028186858</v>
      </c>
      <c r="X164" s="144">
        <v>101.45083467292893</v>
      </c>
      <c r="Y164" s="144">
        <v>101.28728909056674</v>
      </c>
      <c r="Z164" s="144">
        <v>101.27006022739852</v>
      </c>
      <c r="AA164" s="144">
        <v>101.27006022739852</v>
      </c>
      <c r="AB164" s="144"/>
    </row>
    <row r="165" spans="17:28">
      <c r="Q165" s="166" t="s">
        <v>25</v>
      </c>
      <c r="R165" s="166" t="s">
        <v>25</v>
      </c>
      <c r="S165" s="111">
        <v>100</v>
      </c>
      <c r="T165" s="111">
        <v>101.47685357935127</v>
      </c>
      <c r="U165" s="144">
        <v>100.11995378039997</v>
      </c>
      <c r="V165" s="144">
        <v>101.04779716234813</v>
      </c>
      <c r="W165" s="144">
        <v>101.81185621543716</v>
      </c>
      <c r="X165" s="144">
        <v>101.10797940360405</v>
      </c>
      <c r="Y165" s="144">
        <v>99.55373665672343</v>
      </c>
      <c r="Z165" s="144" t="e">
        <v>#VALUE!</v>
      </c>
      <c r="AA165" s="144">
        <v>99.55373665672343</v>
      </c>
      <c r="AB165" s="144"/>
    </row>
    <row r="166" spans="17:28">
      <c r="Q166" s="166" t="s">
        <v>49</v>
      </c>
      <c r="R166" s="166" t="s">
        <v>49</v>
      </c>
      <c r="S166" s="111">
        <v>100</v>
      </c>
      <c r="T166" s="111">
        <v>98.216706709284892</v>
      </c>
      <c r="U166" s="144">
        <v>96.065512940514012</v>
      </c>
      <c r="V166" s="144">
        <v>91.300256959962908</v>
      </c>
      <c r="W166" s="144">
        <v>90.50589474549858</v>
      </c>
      <c r="X166" s="144">
        <v>88.748250336512186</v>
      </c>
      <c r="Y166" s="144">
        <v>90.911690321983755</v>
      </c>
      <c r="Z166" s="144" t="e">
        <v>#VALUE!</v>
      </c>
      <c r="AA166" s="144">
        <v>90.911690321983755</v>
      </c>
      <c r="AB166" s="144"/>
    </row>
    <row r="167" spans="17:28">
      <c r="Q167" s="166" t="s">
        <v>41</v>
      </c>
      <c r="R167" s="166" t="s">
        <v>41</v>
      </c>
      <c r="S167" s="111">
        <v>100</v>
      </c>
      <c r="T167" s="111">
        <v>100.6731540450988</v>
      </c>
      <c r="U167" s="144">
        <v>101.6135542920632</v>
      </c>
      <c r="V167" s="144">
        <v>81.420224683970076</v>
      </c>
      <c r="W167" s="144">
        <v>66.344603344180925</v>
      </c>
      <c r="X167" s="144">
        <v>59.235028687452534</v>
      </c>
      <c r="Y167" s="144">
        <v>55.83478846808346</v>
      </c>
      <c r="Z167" s="144" t="e">
        <v>#VALUE!</v>
      </c>
      <c r="AA167" s="144">
        <v>55.83478846808346</v>
      </c>
      <c r="AB167" s="144"/>
    </row>
    <row r="168" spans="17:28">
      <c r="Q168" s="166" t="s">
        <v>63</v>
      </c>
      <c r="R168" s="166" t="s">
        <v>63</v>
      </c>
      <c r="S168" s="111">
        <v>100</v>
      </c>
      <c r="T168" s="111">
        <v>96.650239272043208</v>
      </c>
      <c r="U168" s="144">
        <v>93.300478544086403</v>
      </c>
      <c r="V168" s="144">
        <v>95.539050267304489</v>
      </c>
      <c r="W168" s="144">
        <v>97.868447456310236</v>
      </c>
      <c r="X168" s="144">
        <v>100.28963850754191</v>
      </c>
      <c r="Y168" s="144">
        <v>109.56053814852285</v>
      </c>
      <c r="Z168" s="144">
        <v>118.83143778950379</v>
      </c>
      <c r="AA168" s="144">
        <v>118.83143778950379</v>
      </c>
      <c r="AB168" s="144"/>
    </row>
    <row r="169" spans="17:28">
      <c r="Q169" s="166" t="s">
        <v>47</v>
      </c>
      <c r="R169" s="166" t="s">
        <v>47</v>
      </c>
      <c r="S169" s="111">
        <v>100</v>
      </c>
      <c r="T169" s="111">
        <v>87.750006407993254</v>
      </c>
      <c r="U169" s="144">
        <v>85.499345611864172</v>
      </c>
      <c r="V169" s="144">
        <v>82.728710295719551</v>
      </c>
      <c r="W169" s="144">
        <v>79.572853151592781</v>
      </c>
      <c r="X169" s="144">
        <v>82.94778090871398</v>
      </c>
      <c r="Y169" s="144">
        <v>87.870490849707636</v>
      </c>
      <c r="Z169" s="144" t="e">
        <v>#VALUE!</v>
      </c>
      <c r="AA169" s="144">
        <v>87.870490849707636</v>
      </c>
      <c r="AB169" s="144"/>
    </row>
    <row r="170" spans="17:28">
      <c r="Q170" s="166" t="s">
        <v>1</v>
      </c>
      <c r="R170" s="166" t="s">
        <v>1</v>
      </c>
      <c r="S170" s="111">
        <v>100</v>
      </c>
      <c r="T170" s="111">
        <v>99.096592080816436</v>
      </c>
      <c r="U170" s="144">
        <v>78.822686716611344</v>
      </c>
      <c r="V170" s="144">
        <v>73.067407754466913</v>
      </c>
      <c r="W170" s="144">
        <v>73.509006946848615</v>
      </c>
      <c r="X170" s="144">
        <v>76.050627149098062</v>
      </c>
      <c r="Y170" s="144">
        <v>79.130740530547669</v>
      </c>
      <c r="Z170" s="144" t="e">
        <v>#VALUE!</v>
      </c>
      <c r="AA170" s="144">
        <v>79.130740530547669</v>
      </c>
      <c r="AB170" s="144"/>
    </row>
    <row r="171" spans="17:28">
      <c r="Q171" s="166" t="s">
        <v>45</v>
      </c>
      <c r="R171" s="166" t="s">
        <v>45</v>
      </c>
      <c r="S171" s="111">
        <v>100</v>
      </c>
      <c r="T171" s="111">
        <v>102.57462568444619</v>
      </c>
      <c r="U171" s="144">
        <v>99.009727879088345</v>
      </c>
      <c r="V171" s="144">
        <v>103.08033729937618</v>
      </c>
      <c r="W171" s="144">
        <v>99.805479466802538</v>
      </c>
      <c r="X171" s="144">
        <v>103.91361292239843</v>
      </c>
      <c r="Y171" s="144">
        <v>111.20306780969732</v>
      </c>
      <c r="Z171" s="144">
        <v>116.79467355517495</v>
      </c>
      <c r="AA171" s="144">
        <v>116.79467355517495</v>
      </c>
      <c r="AB171" s="144"/>
    </row>
    <row r="172" spans="17:28">
      <c r="Q172" s="166" t="s">
        <v>35</v>
      </c>
      <c r="R172" s="166" t="s">
        <v>35</v>
      </c>
      <c r="S172" s="111">
        <v>100</v>
      </c>
      <c r="T172" s="111">
        <v>97.41236986567921</v>
      </c>
      <c r="U172" s="144">
        <v>97.725067958578734</v>
      </c>
      <c r="V172" s="144">
        <v>95.558764818475268</v>
      </c>
      <c r="W172" s="144">
        <v>93.665782427909889</v>
      </c>
      <c r="X172" s="144">
        <v>89.830196592145754</v>
      </c>
      <c r="Y172" s="144">
        <v>88.118746498725955</v>
      </c>
      <c r="Z172" s="144" t="e">
        <v>#VALUE!</v>
      </c>
      <c r="AA172" s="144">
        <v>88.118746498725955</v>
      </c>
      <c r="AB172" s="144"/>
    </row>
    <row r="173" spans="17:28">
      <c r="Q173" s="166" t="s">
        <v>29</v>
      </c>
      <c r="R173" s="166" t="s">
        <v>29</v>
      </c>
      <c r="S173" s="111">
        <v>100</v>
      </c>
      <c r="T173" s="111">
        <v>98.785771155167524</v>
      </c>
      <c r="U173" s="144">
        <v>97.633469921285879</v>
      </c>
      <c r="V173" s="144">
        <v>100.23423698502624</v>
      </c>
      <c r="W173" s="144">
        <v>102.94452215165488</v>
      </c>
      <c r="X173" s="144">
        <v>105.76630249274058</v>
      </c>
      <c r="Y173" s="144">
        <v>105.76630249274058</v>
      </c>
      <c r="Z173" s="144" t="e">
        <v>#VALUE!</v>
      </c>
      <c r="AA173" s="144">
        <v>105.76630249274058</v>
      </c>
      <c r="AB173" s="144"/>
    </row>
    <row r="174" spans="17:28">
      <c r="Q174" s="166" t="s">
        <v>61</v>
      </c>
      <c r="R174" s="166" t="s">
        <v>61</v>
      </c>
      <c r="S174" s="111">
        <v>100</v>
      </c>
      <c r="T174" s="111">
        <v>99.330621320745081</v>
      </c>
      <c r="U174" s="144">
        <v>97.590856638305908</v>
      </c>
      <c r="V174" s="144">
        <v>101.05186774065633</v>
      </c>
      <c r="W174" s="144">
        <v>103.72280108456161</v>
      </c>
      <c r="X174" s="144">
        <v>108.1717701867971</v>
      </c>
      <c r="Y174" s="144">
        <v>109.48958799821843</v>
      </c>
      <c r="Z174" s="144">
        <v>113.01932967541137</v>
      </c>
      <c r="AA174" s="144">
        <v>113.01932967541137</v>
      </c>
      <c r="AB174" s="144"/>
    </row>
    <row r="175" spans="17:28">
      <c r="Q175" s="166" t="s">
        <v>21</v>
      </c>
      <c r="R175" s="166" t="s">
        <v>21</v>
      </c>
      <c r="S175" s="111">
        <v>100</v>
      </c>
      <c r="T175" s="111">
        <v>97.395922342516045</v>
      </c>
      <c r="U175" s="144">
        <v>95.688260145659527</v>
      </c>
      <c r="V175" s="144">
        <v>92.590733743028551</v>
      </c>
      <c r="W175" s="144">
        <v>92.073635208677373</v>
      </c>
      <c r="X175" s="144">
        <v>93.638617363826867</v>
      </c>
      <c r="Y175" s="144">
        <v>92.305367341772325</v>
      </c>
      <c r="Z175" s="144" t="e">
        <v>#VALUE!</v>
      </c>
      <c r="AA175" s="144">
        <v>92.305367341772325</v>
      </c>
      <c r="AB175" s="144"/>
    </row>
    <row r="176" spans="17:28">
      <c r="Q176" s="166" t="s">
        <v>70</v>
      </c>
      <c r="R176" s="166" t="s">
        <v>70</v>
      </c>
      <c r="S176" s="111">
        <v>100</v>
      </c>
      <c r="T176" s="111">
        <v>96.039988384991716</v>
      </c>
      <c r="U176" s="144">
        <v>70.623161898600273</v>
      </c>
      <c r="V176" s="144">
        <v>66.019877797451542</v>
      </c>
      <c r="W176" s="144">
        <v>70.52826914633178</v>
      </c>
      <c r="X176" s="144">
        <v>72.981575523559243</v>
      </c>
      <c r="Y176" s="144">
        <v>81.867825217988312</v>
      </c>
      <c r="Z176" s="144" t="e">
        <v>#VALUE!</v>
      </c>
      <c r="AA176" s="144">
        <v>81.867825217988312</v>
      </c>
      <c r="AB176" s="144"/>
    </row>
    <row r="177" spans="17:28">
      <c r="Q177" s="166" t="s">
        <v>65</v>
      </c>
      <c r="R177" s="166" t="s">
        <v>65</v>
      </c>
      <c r="S177" s="111">
        <v>100</v>
      </c>
      <c r="T177" s="111">
        <v>100</v>
      </c>
      <c r="U177" s="144">
        <v>93.935724565513581</v>
      </c>
      <c r="V177" s="144">
        <v>87.871449131027148</v>
      </c>
      <c r="W177" s="144">
        <v>88.31559704323341</v>
      </c>
      <c r="X177" s="144">
        <v>88.759744955439658</v>
      </c>
      <c r="Y177" s="144">
        <v>88.685866990965764</v>
      </c>
      <c r="Z177" s="144">
        <v>88.611989026491841</v>
      </c>
      <c r="AA177" s="144">
        <v>88.611989026491841</v>
      </c>
      <c r="AB177" s="144"/>
    </row>
    <row r="178" spans="17:28">
      <c r="Q178" s="166" t="s">
        <v>27</v>
      </c>
      <c r="R178" s="166" t="s">
        <v>27</v>
      </c>
      <c r="S178" s="111">
        <v>100</v>
      </c>
      <c r="T178" s="111">
        <v>99.952529229936417</v>
      </c>
      <c r="U178" s="144">
        <v>98.49328176925448</v>
      </c>
      <c r="V178" s="144">
        <v>97.474559977775357</v>
      </c>
      <c r="W178" s="144">
        <v>96.29116991752656</v>
      </c>
      <c r="X178" s="144">
        <v>94.089816323367828</v>
      </c>
      <c r="Y178" s="144">
        <v>92.066809854634059</v>
      </c>
      <c r="Z178" s="144">
        <v>91.937285175809023</v>
      </c>
      <c r="AA178" s="144">
        <v>91.937285175809023</v>
      </c>
      <c r="AB178" s="144"/>
    </row>
    <row r="179" spans="17:28">
      <c r="Q179" s="166" t="s">
        <v>9</v>
      </c>
      <c r="R179" s="166" t="s">
        <v>9</v>
      </c>
      <c r="S179" s="111">
        <v>100</v>
      </c>
      <c r="T179" s="111">
        <v>100</v>
      </c>
      <c r="U179" s="144">
        <v>98.411846403004333</v>
      </c>
      <c r="V179" s="144">
        <v>98.779421538519614</v>
      </c>
      <c r="W179" s="144">
        <v>101.64237613429256</v>
      </c>
      <c r="X179" s="144">
        <v>104.97148724994278</v>
      </c>
      <c r="Y179" s="144">
        <v>107.04410672614614</v>
      </c>
      <c r="Z179" s="144" t="e">
        <v>#VALUE!</v>
      </c>
      <c r="AA179" s="144">
        <v>107.04410672614614</v>
      </c>
      <c r="AB179" s="144"/>
    </row>
    <row r="180" spans="17:28">
      <c r="Q180" s="166" t="s">
        <v>57</v>
      </c>
      <c r="R180" s="166" t="s">
        <v>57</v>
      </c>
      <c r="S180" s="111">
        <v>100</v>
      </c>
      <c r="T180" s="111">
        <v>100</v>
      </c>
      <c r="U180" s="144">
        <v>92.483045329832123</v>
      </c>
      <c r="V180" s="144">
        <v>92.197274447864572</v>
      </c>
      <c r="W180" s="144">
        <v>91.911503565897036</v>
      </c>
      <c r="X180" s="144">
        <v>95.140505645923298</v>
      </c>
      <c r="Y180" s="144">
        <v>95.140505645923298</v>
      </c>
      <c r="Z180" s="144" t="e">
        <v>#VALUE!</v>
      </c>
      <c r="AA180" s="144">
        <v>95.140505645923298</v>
      </c>
      <c r="AB180" s="144"/>
    </row>
    <row r="181" spans="17:28">
      <c r="Q181" s="166" t="s">
        <v>19</v>
      </c>
      <c r="R181" s="166" t="s">
        <v>19</v>
      </c>
      <c r="S181" s="111">
        <v>100</v>
      </c>
      <c r="T181" s="111">
        <v>106.85268258862284</v>
      </c>
      <c r="U181" s="144">
        <v>106.76561156639636</v>
      </c>
      <c r="V181" s="144">
        <v>108.58854848915743</v>
      </c>
      <c r="W181" s="144">
        <v>109.13332251078491</v>
      </c>
      <c r="X181" s="144">
        <v>107.18750847801714</v>
      </c>
      <c r="Y181" s="144">
        <v>110.55557231311292</v>
      </c>
      <c r="Z181" s="144" t="e">
        <v>#VALUE!</v>
      </c>
      <c r="AA181" s="144">
        <v>110.55557231311292</v>
      </c>
      <c r="AB181" s="144"/>
    </row>
    <row r="182" spans="17:28">
      <c r="Q182" s="166" t="s">
        <v>51</v>
      </c>
      <c r="R182" s="166" t="s">
        <v>51</v>
      </c>
      <c r="S182" s="111">
        <v>100</v>
      </c>
      <c r="T182" s="111">
        <v>98.270184153929591</v>
      </c>
      <c r="U182" s="144">
        <v>97.667569027188065</v>
      </c>
      <c r="V182" s="144">
        <v>96.487390003950779</v>
      </c>
      <c r="W182" s="144">
        <v>89.539780979085037</v>
      </c>
      <c r="X182" s="144">
        <v>81.527971329897881</v>
      </c>
      <c r="Y182" s="144">
        <v>85.595415595276663</v>
      </c>
      <c r="Z182" s="144" t="e">
        <v>#VALUE!</v>
      </c>
      <c r="AA182" s="144">
        <v>85.595415595276663</v>
      </c>
      <c r="AB182" s="144"/>
    </row>
    <row r="183" spans="17:28">
      <c r="Q183" s="166" t="s">
        <v>3</v>
      </c>
      <c r="R183" s="166" t="s">
        <v>3</v>
      </c>
      <c r="S183" s="111">
        <v>100</v>
      </c>
      <c r="T183" s="111">
        <v>107.48587733164261</v>
      </c>
      <c r="U183" s="144">
        <v>100.71706598308012</v>
      </c>
      <c r="V183" s="144">
        <v>103.09498609554721</v>
      </c>
      <c r="W183" s="144">
        <v>107.60302637856756</v>
      </c>
      <c r="X183" s="144">
        <v>96.776725820281541</v>
      </c>
      <c r="Y183" s="144">
        <v>106.68951953814967</v>
      </c>
      <c r="Z183" s="144" t="e">
        <v>#VALUE!</v>
      </c>
      <c r="AA183" s="144">
        <v>106.68951953814967</v>
      </c>
      <c r="AB183" s="144"/>
    </row>
    <row r="184" spans="17:28">
      <c r="Q184" s="166" t="s">
        <v>11</v>
      </c>
      <c r="R184" s="166" t="s">
        <v>11</v>
      </c>
      <c r="S184" s="111">
        <v>100</v>
      </c>
      <c r="T184" s="111">
        <v>103.61002077641439</v>
      </c>
      <c r="U184" s="144">
        <v>99.406596201836081</v>
      </c>
      <c r="V184" s="144">
        <v>98.539802872403982</v>
      </c>
      <c r="W184" s="144">
        <v>94.90653099589673</v>
      </c>
      <c r="X184" s="144">
        <v>91.02765332133761</v>
      </c>
      <c r="Y184" s="144">
        <v>89.17091265227748</v>
      </c>
      <c r="Z184" s="144" t="e">
        <v>#VALUE!</v>
      </c>
      <c r="AA184" s="144">
        <v>89.17091265227748</v>
      </c>
      <c r="AB184" s="144"/>
    </row>
    <row r="185" spans="17:28">
      <c r="Q185" s="166" t="s">
        <v>17</v>
      </c>
      <c r="R185" s="166" t="s">
        <v>17</v>
      </c>
      <c r="S185" s="111">
        <v>100</v>
      </c>
      <c r="T185" s="111">
        <v>100</v>
      </c>
      <c r="U185" s="144">
        <v>100.13475704553051</v>
      </c>
      <c r="V185" s="144">
        <v>101.19484778995233</v>
      </c>
      <c r="W185" s="144">
        <v>105.28957901027677</v>
      </c>
      <c r="X185" s="144">
        <v>106.80203790444537</v>
      </c>
      <c r="Y185" s="144">
        <v>109.64582967049756</v>
      </c>
      <c r="Z185" s="144" t="e">
        <v>#VALUE!</v>
      </c>
      <c r="AA185" s="144">
        <v>109.64582967049756</v>
      </c>
      <c r="AB185" s="144"/>
    </row>
    <row r="186" spans="17:28">
      <c r="Q186" s="166" t="s">
        <v>67</v>
      </c>
      <c r="R186" s="166" t="s">
        <v>67</v>
      </c>
      <c r="S186" s="111">
        <v>100</v>
      </c>
      <c r="T186" s="111">
        <v>99.494318034377244</v>
      </c>
      <c r="U186" s="144">
        <v>98.988636068754474</v>
      </c>
      <c r="V186" s="144">
        <v>99.886252896874282</v>
      </c>
      <c r="W186" s="144">
        <v>100.51344289390005</v>
      </c>
      <c r="X186" s="144">
        <v>104.16302740078768</v>
      </c>
      <c r="Y186" s="144">
        <v>107.13880044952703</v>
      </c>
      <c r="Z186" s="144" t="e">
        <v>#VALUE!</v>
      </c>
      <c r="AA186" s="144">
        <v>107.13880044952703</v>
      </c>
      <c r="AB186" s="144"/>
    </row>
    <row r="187" spans="17:28">
      <c r="Q187" s="166" t="s">
        <v>53</v>
      </c>
      <c r="R187" s="166" t="s">
        <v>53</v>
      </c>
      <c r="S187" s="111">
        <v>100</v>
      </c>
      <c r="T187" s="111">
        <v>98.960442147860633</v>
      </c>
      <c r="U187" s="144">
        <v>96.453927496717967</v>
      </c>
      <c r="V187" s="144">
        <v>94.750691550119825</v>
      </c>
      <c r="W187" s="144">
        <v>95.26955296368655</v>
      </c>
      <c r="X187" s="144">
        <v>95.462314218161424</v>
      </c>
      <c r="Y187" s="144">
        <v>96.105075592342502</v>
      </c>
      <c r="Z187" s="144">
        <v>94.912371856664052</v>
      </c>
      <c r="AA187" s="144">
        <v>94.912371856664052</v>
      </c>
      <c r="AB187" s="144"/>
    </row>
    <row r="188" spans="17:28">
      <c r="R188" s="166" t="s">
        <v>68</v>
      </c>
      <c r="S188" s="111">
        <v>100</v>
      </c>
      <c r="T188" s="111">
        <v>99.883820245263095</v>
      </c>
      <c r="U188" s="144">
        <v>96.578129610829976</v>
      </c>
      <c r="V188" s="144">
        <v>95.32539533096751</v>
      </c>
      <c r="W188" s="144">
        <v>94.921474883764802</v>
      </c>
      <c r="X188" s="144">
        <v>95.013164376118837</v>
      </c>
      <c r="Y188" s="144">
        <v>97.225344327610017</v>
      </c>
      <c r="Z188" s="144" t="e">
        <v>#VALUE!</v>
      </c>
      <c r="AA188" s="144">
        <v>97.562170745045449</v>
      </c>
      <c r="AB188" s="144"/>
    </row>
    <row r="189" spans="17:28">
      <c r="S189" s="111"/>
      <c r="T189" s="111"/>
      <c r="U189" s="144"/>
      <c r="V189" s="144"/>
      <c r="W189" s="144"/>
      <c r="X189" s="144"/>
      <c r="Y189" s="144"/>
      <c r="Z189" s="144"/>
      <c r="AA189" s="144"/>
      <c r="AB189" s="144"/>
    </row>
  </sheetData>
  <hyperlinks>
    <hyperlink ref="P1" location="ReadMe!A14" display="Back to ReadMe"/>
    <hyperlink ref="A51" r:id="rId1"/>
    <hyperlink ref="A52" r:id="rId2"/>
  </hyperlinks>
  <pageMargins left="0.70866141732283472" right="0.70866141732283472" top="0.74803149606299213" bottom="0.74803149606299213" header="0.31496062992125984" footer="0.31496062992125984"/>
  <pageSetup paperSize="9" scale="79" orientation="landscape" r:id="rId3"/>
  <headerFooter>
    <oddFooter>&amp;ROECD (2016), Inequality Update (November 2016), Figures and Data - &amp;A</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46"/>
  <sheetViews>
    <sheetView zoomScale="85" zoomScaleNormal="85" workbookViewId="0"/>
  </sheetViews>
  <sheetFormatPr defaultColWidth="0" defaultRowHeight="12.75"/>
  <cols>
    <col min="1" max="1" width="13.5703125" style="2" customWidth="1"/>
    <col min="2" max="14" width="9.140625" style="2" customWidth="1"/>
    <col min="15" max="15" width="15" style="2" bestFit="1" customWidth="1"/>
    <col min="16" max="18" width="9.140625" style="2" customWidth="1"/>
    <col min="19" max="19" width="12.140625" style="2" bestFit="1" customWidth="1"/>
    <col min="20" max="20" width="11.42578125" style="2" bestFit="1" customWidth="1"/>
    <col min="21" max="240" width="9.140625" style="2" customWidth="1"/>
    <col min="241" max="271" width="0" style="2" hidden="1"/>
    <col min="272" max="496" width="9.140625" style="2" customWidth="1"/>
    <col min="497" max="527" width="0" style="2" hidden="1"/>
    <col min="528" max="752" width="9.140625" style="2" customWidth="1"/>
    <col min="753" max="783" width="0" style="2" hidden="1"/>
    <col min="784" max="1008" width="9.140625" style="2" customWidth="1"/>
    <col min="1009" max="1039" width="0" style="2" hidden="1"/>
    <col min="1040" max="1264" width="9.140625" style="2" customWidth="1"/>
    <col min="1265" max="1295" width="0" style="2" hidden="1"/>
    <col min="1296" max="1520" width="9.140625" style="2" customWidth="1"/>
    <col min="1521" max="1551" width="0" style="2" hidden="1"/>
    <col min="1552" max="1776" width="9.140625" style="2" customWidth="1"/>
    <col min="1777" max="1807" width="0" style="2" hidden="1"/>
    <col min="1808" max="2032" width="9.140625" style="2" customWidth="1"/>
    <col min="2033" max="2063" width="0" style="2" hidden="1"/>
    <col min="2064" max="2288" width="9.140625" style="2" customWidth="1"/>
    <col min="2289" max="2319" width="0" style="2" hidden="1"/>
    <col min="2320" max="2544" width="9.140625" style="2" customWidth="1"/>
    <col min="2545" max="2575" width="0" style="2" hidden="1"/>
    <col min="2576" max="2800" width="9.140625" style="2" customWidth="1"/>
    <col min="2801" max="2831" width="0" style="2" hidden="1"/>
    <col min="2832" max="3056" width="9.140625" style="2" customWidth="1"/>
    <col min="3057" max="3087" width="0" style="2" hidden="1"/>
    <col min="3088" max="3312" width="9.140625" style="2" customWidth="1"/>
    <col min="3313" max="3343" width="0" style="2" hidden="1"/>
    <col min="3344" max="3568" width="9.140625" style="2" customWidth="1"/>
    <col min="3569" max="3599" width="0" style="2" hidden="1"/>
    <col min="3600" max="3824" width="9.140625" style="2" customWidth="1"/>
    <col min="3825" max="3855" width="0" style="2" hidden="1"/>
    <col min="3856" max="4080" width="9.140625" style="2" customWidth="1"/>
    <col min="4081" max="4111" width="0" style="2" hidden="1"/>
    <col min="4112" max="4336" width="9.140625" style="2" customWidth="1"/>
    <col min="4337" max="4367" width="0" style="2" hidden="1"/>
    <col min="4368" max="4592" width="9.140625" style="2" customWidth="1"/>
    <col min="4593" max="4623" width="0" style="2" hidden="1"/>
    <col min="4624" max="4848" width="9.140625" style="2" customWidth="1"/>
    <col min="4849" max="4879" width="0" style="2" hidden="1"/>
    <col min="4880" max="5104" width="9.140625" style="2" customWidth="1"/>
    <col min="5105" max="5135" width="0" style="2" hidden="1"/>
    <col min="5136" max="5360" width="9.140625" style="2" customWidth="1"/>
    <col min="5361" max="5391" width="0" style="2" hidden="1"/>
    <col min="5392" max="5616" width="9.140625" style="2" customWidth="1"/>
    <col min="5617" max="5647" width="0" style="2" hidden="1"/>
    <col min="5648" max="5872" width="9.140625" style="2" customWidth="1"/>
    <col min="5873" max="5903" width="0" style="2" hidden="1"/>
    <col min="5904" max="6128" width="9.140625" style="2" customWidth="1"/>
    <col min="6129" max="6159" width="0" style="2" hidden="1"/>
    <col min="6160" max="6384" width="9.140625" style="2" customWidth="1"/>
    <col min="6385" max="6415" width="0" style="2" hidden="1"/>
    <col min="6416" max="6640" width="9.140625" style="2" customWidth="1"/>
    <col min="6641" max="6671" width="0" style="2" hidden="1"/>
    <col min="6672" max="6896" width="9.140625" style="2" customWidth="1"/>
    <col min="6897" max="6927" width="0" style="2" hidden="1"/>
    <col min="6928" max="7152" width="9.140625" style="2" customWidth="1"/>
    <col min="7153" max="7183" width="0" style="2" hidden="1"/>
    <col min="7184" max="7408" width="9.140625" style="2" customWidth="1"/>
    <col min="7409" max="7439" width="0" style="2" hidden="1"/>
    <col min="7440" max="7664" width="9.140625" style="2" customWidth="1"/>
    <col min="7665" max="7695" width="0" style="2" hidden="1"/>
    <col min="7696" max="7920" width="9.140625" style="2" customWidth="1"/>
    <col min="7921" max="7951" width="0" style="2" hidden="1"/>
    <col min="7952" max="8176" width="9.140625" style="2" customWidth="1"/>
    <col min="8177" max="8207" width="0" style="2" hidden="1"/>
    <col min="8208" max="8432" width="9.140625" style="2" customWidth="1"/>
    <col min="8433" max="8463" width="0" style="2" hidden="1"/>
    <col min="8464" max="8688" width="9.140625" style="2" customWidth="1"/>
    <col min="8689" max="8719" width="0" style="2" hidden="1"/>
    <col min="8720" max="8944" width="9.140625" style="2" customWidth="1"/>
    <col min="8945" max="8975" width="0" style="2" hidden="1"/>
    <col min="8976" max="9200" width="9.140625" style="2" customWidth="1"/>
    <col min="9201" max="9231" width="0" style="2" hidden="1"/>
    <col min="9232" max="9456" width="9.140625" style="2" customWidth="1"/>
    <col min="9457" max="9487" width="0" style="2" hidden="1"/>
    <col min="9488" max="9712" width="9.140625" style="2" customWidth="1"/>
    <col min="9713" max="9743" width="0" style="2" hidden="1"/>
    <col min="9744" max="9968" width="9.140625" style="2" customWidth="1"/>
    <col min="9969" max="9999" width="0" style="2" hidden="1"/>
    <col min="10000" max="10224" width="9.140625" style="2" customWidth="1"/>
    <col min="10225" max="10255" width="0" style="2" hidden="1"/>
    <col min="10256" max="10480" width="9.140625" style="2" customWidth="1"/>
    <col min="10481" max="10511" width="0" style="2" hidden="1"/>
    <col min="10512" max="10736" width="9.140625" style="2" customWidth="1"/>
    <col min="10737" max="10767" width="0" style="2" hidden="1"/>
    <col min="10768" max="10992" width="9.140625" style="2" customWidth="1"/>
    <col min="10993" max="11023" width="0" style="2" hidden="1"/>
    <col min="11024" max="11248" width="9.140625" style="2" customWidth="1"/>
    <col min="11249" max="11279" width="0" style="2" hidden="1"/>
    <col min="11280" max="11504" width="9.140625" style="2" customWidth="1"/>
    <col min="11505" max="11535" width="0" style="2" hidden="1"/>
    <col min="11536" max="11760" width="9.140625" style="2" customWidth="1"/>
    <col min="11761" max="11791" width="0" style="2" hidden="1"/>
    <col min="11792" max="12016" width="9.140625" style="2" customWidth="1"/>
    <col min="12017" max="12047" width="0" style="2" hidden="1"/>
    <col min="12048" max="12272" width="9.140625" style="2" customWidth="1"/>
    <col min="12273" max="12303" width="0" style="2" hidden="1"/>
    <col min="12304" max="12528" width="9.140625" style="2" customWidth="1"/>
    <col min="12529" max="12559" width="0" style="2" hidden="1"/>
    <col min="12560" max="12784" width="9.140625" style="2" customWidth="1"/>
    <col min="12785" max="12815" width="0" style="2" hidden="1"/>
    <col min="12816" max="13040" width="9.140625" style="2" customWidth="1"/>
    <col min="13041" max="13071" width="0" style="2" hidden="1"/>
    <col min="13072" max="13296" width="9.140625" style="2" customWidth="1"/>
    <col min="13297" max="13327" width="0" style="2" hidden="1"/>
    <col min="13328" max="13552" width="9.140625" style="2" customWidth="1"/>
    <col min="13553" max="13583" width="0" style="2" hidden="1"/>
    <col min="13584" max="13808" width="9.140625" style="2" customWidth="1"/>
    <col min="13809" max="13839" width="0" style="2" hidden="1"/>
    <col min="13840" max="14064" width="9.140625" style="2" customWidth="1"/>
    <col min="14065" max="14095" width="0" style="2" hidden="1"/>
    <col min="14096" max="14320" width="9.140625" style="2" customWidth="1"/>
    <col min="14321" max="14351" width="0" style="2" hidden="1"/>
    <col min="14352" max="14576" width="9.140625" style="2" customWidth="1"/>
    <col min="14577" max="14607" width="0" style="2" hidden="1"/>
    <col min="14608" max="14832" width="9.140625" style="2" customWidth="1"/>
    <col min="14833" max="14863" width="0" style="2" hidden="1"/>
    <col min="14864" max="15088" width="9.140625" style="2" customWidth="1"/>
    <col min="15089" max="15119" width="0" style="2" hidden="1"/>
    <col min="15120" max="15344" width="9.140625" style="2" customWidth="1"/>
    <col min="15345" max="15375" width="0" style="2" hidden="1"/>
    <col min="15376" max="15600" width="9.140625" style="2" customWidth="1"/>
    <col min="15601" max="15631" width="0" style="2" hidden="1"/>
    <col min="15632" max="15856" width="9.140625" style="2" customWidth="1"/>
    <col min="15857" max="15887" width="0" style="2" hidden="1"/>
    <col min="15888" max="16112" width="9.140625" style="2" customWidth="1"/>
    <col min="16113" max="16143" width="0" style="2" hidden="1"/>
    <col min="16144" max="16368" width="9.140625" style="2" customWidth="1"/>
    <col min="16369" max="16384" width="0" style="2" hidden="1"/>
  </cols>
  <sheetData>
    <row r="1" spans="1:49">
      <c r="A1" s="168" t="s">
        <v>258</v>
      </c>
      <c r="O1" s="95" t="s">
        <v>264</v>
      </c>
      <c r="V1" s="3"/>
      <c r="W1" s="3"/>
      <c r="X1" s="3"/>
      <c r="Y1" s="3"/>
      <c r="Z1" s="3"/>
      <c r="AA1" s="3"/>
    </row>
    <row r="2" spans="1:49">
      <c r="A2" s="2" t="s">
        <v>179</v>
      </c>
      <c r="R2" s="13" t="s">
        <v>83</v>
      </c>
      <c r="S2" s="13" t="s">
        <v>84</v>
      </c>
      <c r="T2" s="3"/>
      <c r="U2" s="3"/>
      <c r="V2" s="3"/>
      <c r="W2" s="3"/>
      <c r="X2" s="3"/>
      <c r="Y2" s="3"/>
      <c r="Z2" s="3"/>
      <c r="AA2" s="3"/>
      <c r="AV2" s="16"/>
    </row>
    <row r="3" spans="1:49">
      <c r="R3" s="13" t="s">
        <v>83</v>
      </c>
      <c r="S3" s="13" t="s">
        <v>85</v>
      </c>
      <c r="T3" s="3"/>
      <c r="U3" s="3"/>
      <c r="V3" s="3"/>
      <c r="W3" s="3"/>
      <c r="X3" s="3"/>
      <c r="Y3" s="3"/>
      <c r="Z3" s="3"/>
      <c r="AA3" s="3"/>
      <c r="AG3" s="13"/>
      <c r="AH3" s="14"/>
      <c r="AI3" s="14"/>
      <c r="AJ3" s="14"/>
      <c r="AK3" s="14"/>
      <c r="AL3" s="14"/>
      <c r="AM3" s="14"/>
      <c r="AN3" s="14"/>
      <c r="AO3" s="14"/>
      <c r="AP3" s="14"/>
      <c r="AQ3" s="14"/>
      <c r="AR3" s="14"/>
      <c r="AS3" s="14"/>
      <c r="AT3" s="14"/>
      <c r="AU3" s="14"/>
      <c r="AV3" s="17"/>
      <c r="AW3" s="14"/>
    </row>
    <row r="4" spans="1:49">
      <c r="P4" s="2" t="s">
        <v>46</v>
      </c>
      <c r="Q4" s="2" t="s">
        <v>47</v>
      </c>
      <c r="R4" s="14">
        <v>5.7500000000000002E-5</v>
      </c>
      <c r="S4" s="14">
        <v>6.2618326483207117E-5</v>
      </c>
      <c r="T4" s="15" t="s">
        <v>181</v>
      </c>
      <c r="U4" s="3"/>
      <c r="V4" s="3"/>
      <c r="W4" s="3"/>
      <c r="X4" s="3"/>
      <c r="Y4" s="3"/>
      <c r="Z4" s="3"/>
      <c r="AA4" s="3"/>
      <c r="AG4" s="13"/>
      <c r="AH4" s="14"/>
      <c r="AI4" s="14"/>
      <c r="AJ4" s="14"/>
      <c r="AK4" s="14"/>
      <c r="AL4" s="14"/>
      <c r="AM4" s="14"/>
      <c r="AN4" s="14"/>
      <c r="AO4" s="14"/>
      <c r="AP4" s="14"/>
      <c r="AQ4" s="14"/>
      <c r="AR4" s="14"/>
      <c r="AS4" s="14"/>
      <c r="AT4" s="14"/>
      <c r="AU4" s="14"/>
      <c r="AV4" s="18"/>
      <c r="AW4" s="14"/>
    </row>
    <row r="5" spans="1:49">
      <c r="P5" s="2" t="s">
        <v>20</v>
      </c>
      <c r="Q5" s="2" t="s">
        <v>21</v>
      </c>
      <c r="R5" s="14">
        <v>8.8599999999999999E-5</v>
      </c>
      <c r="S5" s="14">
        <v>0</v>
      </c>
      <c r="T5" s="15" t="s">
        <v>20</v>
      </c>
      <c r="U5" s="3"/>
      <c r="V5" s="3"/>
      <c r="W5" s="3"/>
      <c r="X5" s="3"/>
      <c r="Y5" s="3"/>
      <c r="Z5" s="3"/>
      <c r="AA5" s="3"/>
    </row>
    <row r="6" spans="1:49">
      <c r="P6" s="2" t="s">
        <v>42</v>
      </c>
      <c r="Q6" s="2" t="s">
        <v>43</v>
      </c>
      <c r="R6" s="14">
        <v>1.273E-3</v>
      </c>
      <c r="S6" s="14">
        <v>2.9545735374992815E-3</v>
      </c>
      <c r="T6" s="15" t="s">
        <v>182</v>
      </c>
      <c r="U6" s="3"/>
      <c r="V6" s="3"/>
      <c r="W6" s="3"/>
      <c r="X6" s="3"/>
      <c r="Y6" s="3"/>
      <c r="Z6" s="3"/>
      <c r="AA6" s="3"/>
    </row>
    <row r="7" spans="1:49">
      <c r="P7" s="2" t="s">
        <v>66</v>
      </c>
      <c r="Q7" s="2" t="s">
        <v>67</v>
      </c>
      <c r="R7" s="14">
        <v>1.835E-3</v>
      </c>
      <c r="S7" s="14">
        <v>9.3613480341169127E-3</v>
      </c>
      <c r="T7" s="15" t="s">
        <v>183</v>
      </c>
      <c r="U7" s="3"/>
      <c r="V7" s="3"/>
      <c r="W7" s="3"/>
      <c r="X7" s="3"/>
      <c r="Y7" s="3"/>
      <c r="Z7" s="3"/>
      <c r="AA7" s="3"/>
    </row>
    <row r="8" spans="1:49">
      <c r="P8" s="2" t="s">
        <v>34</v>
      </c>
      <c r="Q8" s="2" t="s">
        <v>35</v>
      </c>
      <c r="R8" s="14">
        <v>2.4130000000000002E-3</v>
      </c>
      <c r="S8" s="14">
        <v>6.0741553995926657E-3</v>
      </c>
      <c r="T8" s="15" t="s">
        <v>184</v>
      </c>
      <c r="U8" s="3"/>
      <c r="V8" s="3"/>
      <c r="W8" s="3"/>
      <c r="X8" s="3"/>
      <c r="Y8" s="3"/>
      <c r="Z8" s="3"/>
      <c r="AA8" s="3"/>
    </row>
    <row r="9" spans="1:49">
      <c r="P9" s="2" t="s">
        <v>62</v>
      </c>
      <c r="Q9" s="2" t="s">
        <v>63</v>
      </c>
      <c r="R9" s="14">
        <v>3.2750000000000001E-3</v>
      </c>
      <c r="S9" s="14">
        <v>6.0736126273986165E-3</v>
      </c>
      <c r="T9" s="15" t="s">
        <v>185</v>
      </c>
      <c r="U9" s="3"/>
      <c r="V9" s="3"/>
      <c r="W9" s="3"/>
      <c r="X9" s="3"/>
      <c r="Y9" s="3"/>
      <c r="Z9" s="3"/>
      <c r="AA9" s="3"/>
    </row>
    <row r="10" spans="1:49">
      <c r="P10" s="2" t="s">
        <v>40</v>
      </c>
      <c r="Q10" s="2" t="s">
        <v>41</v>
      </c>
      <c r="R10" s="14">
        <v>3.398E-3</v>
      </c>
      <c r="S10" s="14">
        <v>9.850260811233278E-3</v>
      </c>
      <c r="T10" s="15" t="s">
        <v>186</v>
      </c>
      <c r="U10" s="3"/>
      <c r="V10" s="3"/>
      <c r="W10" s="3"/>
      <c r="X10" s="3"/>
      <c r="Y10" s="3"/>
      <c r="Z10" s="3"/>
      <c r="AA10" s="3"/>
    </row>
    <row r="11" spans="1:49">
      <c r="P11" s="2" t="s">
        <v>2</v>
      </c>
      <c r="Q11" s="2" t="s">
        <v>3</v>
      </c>
      <c r="R11" s="14">
        <v>4.8729999999999997E-3</v>
      </c>
      <c r="S11" s="14">
        <v>8.2522881475265673E-3</v>
      </c>
      <c r="T11" s="15" t="s">
        <v>195</v>
      </c>
      <c r="U11" s="3"/>
      <c r="V11" s="3"/>
      <c r="W11" s="3"/>
      <c r="X11" s="3"/>
      <c r="Y11" s="3"/>
      <c r="Z11" s="3"/>
      <c r="AA11" s="3"/>
    </row>
    <row r="12" spans="1:49">
      <c r="P12" s="2" t="s">
        <v>38</v>
      </c>
      <c r="Q12" s="2" t="s">
        <v>39</v>
      </c>
      <c r="R12" s="14">
        <v>4.9420000000000002E-3</v>
      </c>
      <c r="S12" s="14">
        <v>1.2504382397174753E-2</v>
      </c>
      <c r="T12" s="15" t="s">
        <v>187</v>
      </c>
      <c r="U12" s="3"/>
      <c r="V12" s="3"/>
      <c r="W12" s="3"/>
      <c r="X12" s="3"/>
      <c r="Y12" s="3"/>
      <c r="Z12" s="3"/>
      <c r="AA12" s="3"/>
    </row>
    <row r="13" spans="1:49">
      <c r="P13" s="2" t="s">
        <v>54</v>
      </c>
      <c r="Q13" s="2" t="s">
        <v>55</v>
      </c>
      <c r="R13" s="14">
        <v>6.2979999999999998E-3</v>
      </c>
      <c r="S13" s="14">
        <v>1.3135282635317994E-2</v>
      </c>
      <c r="T13" s="15" t="s">
        <v>188</v>
      </c>
      <c r="U13" s="3"/>
      <c r="V13" s="3"/>
      <c r="W13" s="3"/>
      <c r="X13" s="3"/>
      <c r="Y13" s="3"/>
      <c r="Z13" s="3"/>
      <c r="AA13" s="3"/>
    </row>
    <row r="14" spans="1:49">
      <c r="P14" s="2" t="s">
        <v>18</v>
      </c>
      <c r="Q14" s="2" t="s">
        <v>19</v>
      </c>
      <c r="R14" s="14">
        <v>8.1480000000000007E-3</v>
      </c>
      <c r="S14" s="14">
        <v>2.0016347811000236E-2</v>
      </c>
      <c r="T14" s="15" t="s">
        <v>189</v>
      </c>
      <c r="U14" s="3"/>
      <c r="V14" s="3"/>
      <c r="W14" s="3"/>
      <c r="X14" s="3"/>
      <c r="Y14" s="3"/>
      <c r="Z14" s="3"/>
      <c r="AA14" s="3"/>
    </row>
    <row r="15" spans="1:49">
      <c r="P15" s="2" t="s">
        <v>4</v>
      </c>
      <c r="Q15" s="2" t="s">
        <v>5</v>
      </c>
      <c r="R15" s="14">
        <v>1.1263E-2</v>
      </c>
      <c r="S15" s="14">
        <v>1.7508367352713692E-2</v>
      </c>
      <c r="T15" s="15" t="s">
        <v>194</v>
      </c>
      <c r="U15" s="3"/>
      <c r="V15" s="3"/>
      <c r="W15" s="3"/>
      <c r="X15" s="3"/>
      <c r="Y15" s="3"/>
      <c r="Z15" s="3"/>
      <c r="AA15" s="3"/>
    </row>
    <row r="16" spans="1:49">
      <c r="P16" s="2" t="s">
        <v>10</v>
      </c>
      <c r="Q16" s="2" t="s">
        <v>11</v>
      </c>
      <c r="R16" s="14">
        <v>1.1566999999999999E-2</v>
      </c>
      <c r="S16" s="14">
        <v>1.745715085704443E-2</v>
      </c>
      <c r="T16" s="15" t="s">
        <v>190</v>
      </c>
      <c r="U16" s="3"/>
      <c r="V16" s="3"/>
      <c r="W16" s="3"/>
      <c r="X16" s="3"/>
      <c r="Y16" s="3"/>
      <c r="Z16" s="3"/>
      <c r="AA16" s="3"/>
    </row>
    <row r="17" spans="1:58">
      <c r="A17" s="16"/>
      <c r="B17" s="16"/>
      <c r="C17" s="16"/>
      <c r="D17" s="16"/>
      <c r="E17" s="16"/>
      <c r="F17" s="16"/>
      <c r="G17" s="16"/>
      <c r="H17" s="16"/>
      <c r="I17" s="16"/>
      <c r="J17" s="16"/>
      <c r="K17" s="16"/>
      <c r="L17" s="16"/>
      <c r="M17" s="16"/>
      <c r="N17" s="16"/>
      <c r="P17" s="2" t="s">
        <v>50</v>
      </c>
      <c r="Q17" s="2" t="s">
        <v>51</v>
      </c>
      <c r="R17" s="14">
        <v>1.338E-2</v>
      </c>
      <c r="S17" s="14">
        <v>2.7907763265981905E-2</v>
      </c>
      <c r="T17" s="15" t="s">
        <v>50</v>
      </c>
      <c r="U17" s="3"/>
      <c r="V17" s="3"/>
      <c r="W17" s="3"/>
      <c r="X17" s="3"/>
      <c r="Y17" s="3"/>
      <c r="Z17" s="3"/>
      <c r="AA17" s="3"/>
    </row>
    <row r="18" spans="1:58">
      <c r="O18" s="16"/>
      <c r="P18" s="16" t="s">
        <v>69</v>
      </c>
      <c r="Q18" s="16" t="s">
        <v>70</v>
      </c>
      <c r="R18" s="17">
        <v>2.5095538459028139E-2</v>
      </c>
      <c r="S18" s="18">
        <v>6.0466793029776665E-2</v>
      </c>
      <c r="T18" s="15" t="s">
        <v>191</v>
      </c>
      <c r="U18" s="3"/>
      <c r="V18" s="3"/>
      <c r="W18" s="3"/>
      <c r="X18" s="3"/>
      <c r="Y18" s="3"/>
      <c r="Z18" s="3"/>
      <c r="AA18" s="3"/>
    </row>
    <row r="19" spans="1:58">
      <c r="A19" s="303" t="s">
        <v>180</v>
      </c>
      <c r="B19" s="303"/>
      <c r="C19" s="303"/>
      <c r="D19" s="303"/>
      <c r="E19" s="303"/>
      <c r="F19" s="303"/>
      <c r="G19" s="303"/>
      <c r="H19" s="303"/>
      <c r="I19" s="303"/>
      <c r="J19" s="303"/>
      <c r="K19" s="303"/>
      <c r="L19" s="303"/>
      <c r="M19" s="303"/>
      <c r="N19" s="303"/>
      <c r="P19" s="2" t="s">
        <v>64</v>
      </c>
      <c r="Q19" s="2" t="s">
        <v>65</v>
      </c>
      <c r="R19" s="14">
        <v>4.0001000000000002E-2</v>
      </c>
      <c r="S19" s="14">
        <v>5.8079305832987704E-2</v>
      </c>
      <c r="T19" s="15" t="s">
        <v>192</v>
      </c>
      <c r="U19" s="3"/>
      <c r="V19" s="3"/>
      <c r="W19" s="3"/>
      <c r="X19" s="3"/>
      <c r="Y19" s="3"/>
      <c r="Z19" s="3"/>
      <c r="AA19" s="3"/>
      <c r="AB19" s="3"/>
      <c r="AC19" s="3"/>
      <c r="AD19" s="3"/>
      <c r="AE19" s="3"/>
      <c r="AF19" s="3"/>
    </row>
    <row r="20" spans="1:58">
      <c r="A20" s="303"/>
      <c r="B20" s="303"/>
      <c r="C20" s="303"/>
      <c r="D20" s="303"/>
      <c r="E20" s="303"/>
      <c r="F20" s="303"/>
      <c r="G20" s="303"/>
      <c r="H20" s="303"/>
      <c r="I20" s="303"/>
      <c r="J20" s="303"/>
      <c r="K20" s="303"/>
      <c r="L20" s="303"/>
      <c r="M20" s="303"/>
      <c r="N20" s="303"/>
      <c r="S20" s="3"/>
      <c r="T20" s="3"/>
      <c r="U20" s="3"/>
      <c r="V20" s="3"/>
      <c r="W20" s="3"/>
      <c r="X20" s="3"/>
      <c r="Y20" s="3"/>
      <c r="Z20" s="3"/>
      <c r="AA20" s="3"/>
      <c r="AB20" s="3"/>
      <c r="AC20" s="3"/>
      <c r="AD20" s="3"/>
      <c r="AE20" s="3"/>
      <c r="AF20" s="3"/>
    </row>
    <row r="21" spans="1:58">
      <c r="S21" s="3"/>
      <c r="T21" s="3"/>
      <c r="U21" s="3"/>
    </row>
    <row r="22" spans="1:58">
      <c r="AY22" s="3"/>
      <c r="AZ22" s="3"/>
      <c r="BA22" s="3"/>
      <c r="BB22" s="3"/>
      <c r="BC22" s="3"/>
      <c r="BD22" s="3"/>
      <c r="BE22" s="3"/>
      <c r="BF22" s="3"/>
    </row>
    <row r="23" spans="1:58">
      <c r="A23" s="278" t="s">
        <v>259</v>
      </c>
      <c r="V23" s="3"/>
      <c r="W23" s="3"/>
      <c r="X23" s="3"/>
      <c r="Y23" s="3"/>
      <c r="Z23" s="3"/>
      <c r="AA23" s="3"/>
      <c r="AB23" s="3"/>
      <c r="AC23" s="3"/>
      <c r="AD23" s="3"/>
      <c r="AE23" s="3"/>
      <c r="AF23" s="3"/>
      <c r="AY23" s="3"/>
      <c r="AZ23" s="3"/>
      <c r="BA23" s="3"/>
      <c r="BB23" s="3"/>
      <c r="BC23" s="3"/>
      <c r="BD23" s="3"/>
      <c r="BE23" s="3"/>
      <c r="BF23" s="3"/>
    </row>
    <row r="24" spans="1:58" ht="12.75" customHeight="1">
      <c r="A24" s="2" t="s">
        <v>193</v>
      </c>
      <c r="S24" s="3"/>
      <c r="T24" s="3"/>
      <c r="U24" s="3"/>
      <c r="V24" s="3"/>
      <c r="W24" s="3"/>
      <c r="X24" s="3"/>
      <c r="Y24" s="3"/>
      <c r="Z24" s="3"/>
      <c r="AA24" s="3"/>
      <c r="AB24" s="3"/>
      <c r="AC24" s="3"/>
      <c r="AD24" s="3"/>
      <c r="AE24" s="3"/>
      <c r="AF24" s="3"/>
      <c r="AY24" s="3"/>
      <c r="AZ24" s="3"/>
      <c r="BA24" s="3"/>
      <c r="BB24" s="3"/>
      <c r="BC24" s="3"/>
      <c r="BD24" s="3"/>
      <c r="BE24" s="3"/>
      <c r="BF24" s="3"/>
    </row>
    <row r="25" spans="1:58">
      <c r="Q25" s="12"/>
      <c r="S25" s="3"/>
      <c r="T25" s="3"/>
      <c r="U25" s="3"/>
      <c r="V25" s="3"/>
      <c r="W25" s="3"/>
      <c r="X25" s="3"/>
      <c r="Y25" s="3"/>
      <c r="Z25" s="3"/>
      <c r="AA25" s="3"/>
      <c r="AB25" s="3"/>
      <c r="AC25" s="3"/>
      <c r="AD25" s="3"/>
      <c r="AE25" s="3"/>
      <c r="AF25" s="3"/>
      <c r="AY25" s="3"/>
      <c r="AZ25" s="3"/>
      <c r="BA25" s="3"/>
      <c r="BB25" s="3"/>
      <c r="BC25" s="3"/>
      <c r="BD25" s="3"/>
      <c r="BE25" s="3"/>
      <c r="BF25" s="3"/>
    </row>
    <row r="26" spans="1:58">
      <c r="Q26" s="12"/>
      <c r="S26" s="3"/>
      <c r="T26" s="3"/>
      <c r="U26" s="3"/>
      <c r="V26" s="3"/>
      <c r="W26" s="3"/>
      <c r="X26" s="3"/>
      <c r="Y26" s="3"/>
      <c r="Z26" s="3"/>
      <c r="AA26" s="3"/>
      <c r="AY26" s="3"/>
      <c r="AZ26" s="3"/>
      <c r="BA26" s="3"/>
      <c r="BB26" s="3"/>
      <c r="BC26" s="3"/>
      <c r="BD26" s="3"/>
      <c r="BE26" s="3"/>
      <c r="BF26" s="3"/>
    </row>
    <row r="27" spans="1:58">
      <c r="Q27" s="12"/>
      <c r="S27" s="3"/>
      <c r="T27" s="3"/>
      <c r="U27" s="3"/>
      <c r="V27" s="3"/>
      <c r="W27" s="3"/>
      <c r="X27" s="3"/>
      <c r="Y27" s="3"/>
      <c r="Z27" s="3"/>
      <c r="AA27" s="3"/>
      <c r="AY27" s="3"/>
      <c r="AZ27" s="3"/>
      <c r="BA27" s="3"/>
      <c r="BB27" s="3"/>
      <c r="BC27" s="3"/>
      <c r="BD27" s="3"/>
      <c r="BE27" s="3"/>
      <c r="BF27" s="3"/>
    </row>
    <row r="28" spans="1:58">
      <c r="Q28" s="12"/>
      <c r="S28" s="3"/>
      <c r="T28" s="3"/>
      <c r="U28" s="3"/>
      <c r="V28" s="3"/>
      <c r="W28" s="3"/>
      <c r="X28" s="3"/>
      <c r="Y28" s="3"/>
      <c r="Z28" s="3"/>
      <c r="AA28" s="3"/>
      <c r="AY28" s="3"/>
      <c r="AZ28" s="3"/>
      <c r="BA28" s="3"/>
      <c r="BB28" s="3"/>
      <c r="BC28" s="3"/>
      <c r="BD28" s="3"/>
      <c r="BE28" s="3"/>
      <c r="BF28" s="3"/>
    </row>
    <row r="29" spans="1:58">
      <c r="Q29" s="12"/>
      <c r="S29" s="3"/>
      <c r="T29" s="3"/>
      <c r="U29" s="3"/>
      <c r="V29" s="3"/>
      <c r="W29" s="3"/>
      <c r="X29" s="3"/>
      <c r="Y29" s="3"/>
      <c r="Z29" s="3"/>
      <c r="AA29" s="3"/>
      <c r="AY29" s="3"/>
      <c r="AZ29" s="3"/>
      <c r="BA29" s="3"/>
      <c r="BB29" s="3"/>
      <c r="BC29" s="3"/>
      <c r="BD29" s="3"/>
      <c r="BE29" s="3"/>
      <c r="BF29" s="3"/>
    </row>
    <row r="30" spans="1:58">
      <c r="Q30" s="12"/>
      <c r="S30" s="3"/>
      <c r="T30" s="3"/>
      <c r="U30" s="3"/>
      <c r="AS30" s="3"/>
      <c r="AT30" s="3"/>
      <c r="AU30" s="3"/>
      <c r="AV30" s="3"/>
      <c r="AW30" s="3"/>
      <c r="AX30" s="3"/>
      <c r="AY30" s="3"/>
      <c r="AZ30" s="3"/>
    </row>
    <row r="31" spans="1:58">
      <c r="T31" s="3"/>
      <c r="U31" s="3"/>
      <c r="AS31" s="3"/>
      <c r="AT31" s="3"/>
      <c r="AU31" s="3"/>
      <c r="AV31" s="3"/>
      <c r="AW31" s="3"/>
      <c r="AX31" s="3"/>
      <c r="AY31" s="3"/>
      <c r="AZ31" s="3"/>
    </row>
    <row r="32" spans="1:58" ht="15" customHeight="1">
      <c r="T32" s="3"/>
      <c r="U32" s="3"/>
      <c r="AS32" s="3"/>
      <c r="AT32" s="3"/>
      <c r="AU32" s="3"/>
      <c r="AV32" s="3"/>
      <c r="AW32" s="3"/>
      <c r="AX32" s="3"/>
      <c r="AY32" s="3"/>
      <c r="AZ32" s="3"/>
    </row>
    <row r="33" spans="1:52">
      <c r="T33" s="3"/>
      <c r="U33" s="3"/>
      <c r="AS33" s="3"/>
      <c r="AT33" s="3"/>
      <c r="AU33" s="3"/>
      <c r="AV33" s="3"/>
      <c r="AW33" s="3"/>
      <c r="AX33" s="3"/>
      <c r="AY33" s="3"/>
      <c r="AZ33" s="3"/>
    </row>
    <row r="34" spans="1:52">
      <c r="T34" s="3"/>
      <c r="U34" s="3"/>
      <c r="AS34" s="3"/>
      <c r="AT34" s="3"/>
      <c r="AU34" s="3"/>
      <c r="AV34" s="3"/>
      <c r="AW34" s="3"/>
      <c r="AX34" s="3"/>
      <c r="AY34" s="3"/>
      <c r="AZ34" s="3"/>
    </row>
    <row r="35" spans="1:52">
      <c r="T35" s="3"/>
      <c r="U35" s="3"/>
      <c r="AS35" s="3"/>
      <c r="AT35" s="3"/>
      <c r="AU35" s="3"/>
      <c r="AV35" s="3"/>
      <c r="AW35" s="3"/>
      <c r="AX35" s="3"/>
      <c r="AY35" s="3"/>
      <c r="AZ35" s="3"/>
    </row>
    <row r="36" spans="1:52">
      <c r="T36" s="3"/>
      <c r="U36" s="3"/>
      <c r="AS36" s="3"/>
      <c r="AT36" s="3"/>
      <c r="AU36" s="3"/>
      <c r="AV36" s="3"/>
      <c r="AW36" s="3"/>
      <c r="AX36" s="3"/>
      <c r="AY36" s="3"/>
      <c r="AZ36" s="3"/>
    </row>
    <row r="37" spans="1:52">
      <c r="T37" s="3"/>
      <c r="U37" s="3"/>
      <c r="AS37" s="3"/>
      <c r="AT37" s="3"/>
      <c r="AU37" s="3"/>
      <c r="AV37" s="3"/>
      <c r="AW37" s="3"/>
      <c r="AX37" s="3"/>
      <c r="AY37" s="3"/>
      <c r="AZ37" s="3"/>
    </row>
    <row r="38" spans="1:52">
      <c r="T38" s="3"/>
      <c r="U38" s="3"/>
      <c r="AS38" s="3"/>
      <c r="AT38" s="3"/>
      <c r="AU38" s="3"/>
      <c r="AV38" s="3"/>
      <c r="AW38" s="3"/>
      <c r="AX38" s="3"/>
      <c r="AY38" s="3"/>
      <c r="AZ38" s="3"/>
    </row>
    <row r="39" spans="1:52">
      <c r="A39" s="16"/>
      <c r="B39" s="16"/>
      <c r="C39" s="16"/>
      <c r="D39" s="16"/>
      <c r="E39" s="16"/>
      <c r="F39" s="16"/>
      <c r="G39" s="16"/>
      <c r="H39" s="16"/>
      <c r="I39" s="16"/>
      <c r="J39" s="16"/>
      <c r="K39" s="16"/>
      <c r="L39" s="16"/>
      <c r="M39" s="16"/>
      <c r="N39" s="16"/>
      <c r="T39" s="3"/>
      <c r="U39" s="3"/>
    </row>
    <row r="41" spans="1:52">
      <c r="A41" s="303" t="s">
        <v>180</v>
      </c>
      <c r="B41" s="303"/>
      <c r="C41" s="303"/>
      <c r="D41" s="303"/>
      <c r="E41" s="303"/>
      <c r="F41" s="303"/>
      <c r="G41" s="303"/>
      <c r="H41" s="303"/>
      <c r="I41" s="303"/>
      <c r="J41" s="303"/>
      <c r="K41" s="303"/>
      <c r="L41" s="303"/>
      <c r="M41" s="303"/>
      <c r="N41" s="303"/>
    </row>
    <row r="42" spans="1:52">
      <c r="A42" s="303"/>
      <c r="B42" s="303"/>
      <c r="C42" s="303"/>
      <c r="D42" s="303"/>
      <c r="E42" s="303"/>
      <c r="F42" s="303"/>
      <c r="G42" s="303"/>
      <c r="H42" s="303"/>
      <c r="I42" s="303"/>
      <c r="J42" s="303"/>
      <c r="K42" s="303"/>
      <c r="L42" s="303"/>
      <c r="M42" s="303"/>
      <c r="N42" s="303"/>
    </row>
    <row r="45" spans="1:52">
      <c r="A45" s="285" t="s">
        <v>267</v>
      </c>
    </row>
    <row r="46" spans="1:52">
      <c r="A46" s="285" t="s">
        <v>268</v>
      </c>
    </row>
  </sheetData>
  <mergeCells count="2">
    <mergeCell ref="A19:N20"/>
    <mergeCell ref="A41:N42"/>
  </mergeCells>
  <hyperlinks>
    <hyperlink ref="O1" location="ReadMe!A14" display="Back to ReadMe"/>
    <hyperlink ref="A45" r:id="rId1"/>
    <hyperlink ref="A46" r:id="rId2"/>
  </hyperlinks>
  <pageMargins left="0.70866141732283472" right="0.70866141732283472" top="0.74803149606299213" bottom="0.74803149606299213" header="0.31496062992125984" footer="0.31496062992125984"/>
  <pageSetup paperSize="9" scale="67" orientation="landscape" r:id="rId3"/>
  <headerFooter>
    <oddFooter>&amp;ROECD (2016), Inequality Update (November 2016), Figures and Data - &amp;A</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55"/>
  <sheetViews>
    <sheetView showGridLines="0" zoomScale="70" zoomScaleNormal="70" workbookViewId="0">
      <pane xSplit="1" topLeftCell="B1" activePane="topRight" state="frozen"/>
      <selection activeCell="A14" sqref="A14"/>
      <selection pane="topRight" sqref="A1:AB1"/>
    </sheetView>
  </sheetViews>
  <sheetFormatPr defaultColWidth="9.140625" defaultRowHeight="12.75"/>
  <cols>
    <col min="1" max="1" width="15.5703125" style="23" customWidth="1"/>
    <col min="2" max="2" width="7" style="23" customWidth="1"/>
    <col min="3" max="3" width="1.7109375" style="23" customWidth="1"/>
    <col min="4" max="6" width="8.7109375" style="23" customWidth="1"/>
    <col min="7" max="7" width="1.42578125" style="23" customWidth="1"/>
    <col min="8" max="9" width="8.7109375" style="23" customWidth="1"/>
    <col min="10" max="10" width="9.7109375" style="23" bestFit="1" customWidth="1"/>
    <col min="11" max="12" width="10" style="23" bestFit="1" customWidth="1"/>
    <col min="13" max="14" width="8.28515625" style="23" bestFit="1" customWidth="1"/>
    <col min="15" max="15" width="7.85546875" style="23" customWidth="1"/>
    <col min="16" max="16" width="6.7109375" style="21" customWidth="1"/>
    <col min="17" max="17" width="1.7109375" style="21" customWidth="1"/>
    <col min="18" max="19" width="8.7109375" style="21" customWidth="1"/>
    <col min="20" max="20" width="9" style="21" customWidth="1"/>
    <col min="21" max="21" width="7.28515625" style="21" customWidth="1"/>
    <col min="22" max="22" width="7.85546875" style="21" customWidth="1"/>
    <col min="23" max="23" width="8.42578125" style="21" customWidth="1"/>
    <col min="24" max="24" width="9.28515625" style="21" bestFit="1" customWidth="1"/>
    <col min="25" max="25" width="6.140625" style="21" customWidth="1"/>
    <col min="26" max="26" width="1.7109375" style="21" customWidth="1"/>
    <col min="27" max="28" width="8.7109375" style="21" customWidth="1"/>
    <col min="29" max="29" width="16" style="282" bestFit="1" customWidth="1"/>
    <col min="30" max="30" width="17.42578125" style="23" customWidth="1"/>
    <col min="31" max="31" width="7" style="23" customWidth="1"/>
    <col min="32" max="32" width="1.7109375" style="23" customWidth="1"/>
    <col min="33" max="35" width="8.7109375" style="23" customWidth="1"/>
    <col min="36" max="36" width="1.42578125" style="23" customWidth="1"/>
    <col min="37" max="38" width="8.7109375" style="23" customWidth="1"/>
    <col min="39" max="39" width="9.7109375" style="23" bestFit="1" customWidth="1"/>
    <col min="40" max="41" width="10" style="23" bestFit="1" customWidth="1"/>
    <col min="42" max="43" width="8.28515625" style="23" bestFit="1" customWidth="1"/>
    <col min="44" max="44" width="7.85546875" style="23" customWidth="1"/>
    <col min="45" max="45" width="6.7109375" style="21" customWidth="1"/>
    <col min="46" max="46" width="1.7109375" style="21" customWidth="1"/>
    <col min="47" max="48" width="8.7109375" style="21" customWidth="1"/>
    <col min="49" max="49" width="9" style="21" customWidth="1"/>
    <col min="50" max="50" width="7.28515625" style="21" customWidth="1"/>
    <col min="51" max="51" width="7.85546875" style="21" customWidth="1"/>
    <col min="52" max="52" width="8.42578125" style="21" customWidth="1"/>
    <col min="53" max="53" width="9.28515625" style="21" bestFit="1" customWidth="1"/>
    <col min="54" max="54" width="6.140625" style="21" customWidth="1"/>
    <col min="55" max="55" width="1.7109375" style="21" customWidth="1"/>
    <col min="56" max="57" width="8.7109375" style="21" customWidth="1"/>
    <col min="58" max="16384" width="9.140625" style="21"/>
  </cols>
  <sheetData>
    <row r="1" spans="1:57" ht="15.75" customHeight="1">
      <c r="A1" s="304" t="s">
        <v>98</v>
      </c>
      <c r="B1" s="304"/>
      <c r="C1" s="304"/>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279" t="s">
        <v>264</v>
      </c>
      <c r="AD1" s="304" t="s">
        <v>266</v>
      </c>
      <c r="AE1" s="304"/>
      <c r="AF1" s="304"/>
      <c r="AG1" s="304"/>
      <c r="AH1" s="304"/>
      <c r="AI1" s="304"/>
      <c r="AJ1" s="304"/>
      <c r="AK1" s="304"/>
      <c r="AL1" s="304"/>
      <c r="AM1" s="304"/>
      <c r="AN1" s="304"/>
      <c r="AO1" s="304"/>
      <c r="AP1" s="304"/>
      <c r="AQ1" s="304"/>
      <c r="AR1" s="304"/>
      <c r="AS1" s="304"/>
      <c r="AT1" s="304"/>
      <c r="AU1" s="304"/>
      <c r="AV1" s="304"/>
      <c r="AW1" s="304"/>
      <c r="AX1" s="304"/>
      <c r="AY1" s="304"/>
      <c r="AZ1" s="304"/>
      <c r="BA1" s="304"/>
      <c r="BB1" s="304"/>
      <c r="BC1" s="304"/>
      <c r="BD1" s="304"/>
      <c r="BE1" s="304"/>
    </row>
    <row r="2" spans="1:57" s="23" customFormat="1" ht="15.75" thickBot="1">
      <c r="A2" s="22"/>
      <c r="B2" s="22"/>
      <c r="C2" s="22"/>
      <c r="D2" s="22"/>
      <c r="E2" s="22"/>
      <c r="F2" s="22"/>
      <c r="G2" s="22"/>
      <c r="H2" s="22"/>
      <c r="I2" s="22"/>
      <c r="J2" s="22"/>
      <c r="K2" s="22"/>
      <c r="L2" s="305" t="s">
        <v>99</v>
      </c>
      <c r="M2" s="305"/>
      <c r="N2" s="305"/>
      <c r="O2" s="305"/>
      <c r="P2" s="305"/>
      <c r="Q2" s="305"/>
      <c r="R2" s="305"/>
      <c r="S2" s="305"/>
      <c r="T2" s="22"/>
      <c r="U2" s="22"/>
      <c r="V2" s="22"/>
      <c r="W2" s="22"/>
      <c r="X2" s="22"/>
      <c r="Y2" s="22"/>
      <c r="Z2" s="22"/>
      <c r="AA2" s="22"/>
      <c r="AB2" s="22"/>
      <c r="AC2" s="22"/>
      <c r="AD2" s="22"/>
      <c r="AE2" s="22"/>
      <c r="AF2" s="22"/>
      <c r="AG2" s="22"/>
      <c r="AH2" s="22"/>
      <c r="AI2" s="22"/>
      <c r="AJ2" s="22"/>
      <c r="AK2" s="22"/>
      <c r="AL2" s="22"/>
      <c r="AM2" s="22"/>
      <c r="AN2" s="305" t="s">
        <v>256</v>
      </c>
      <c r="AO2" s="305"/>
      <c r="AP2" s="305"/>
      <c r="AQ2" s="305"/>
      <c r="AR2" s="305"/>
      <c r="AS2" s="305"/>
      <c r="AT2" s="305"/>
      <c r="AU2" s="305"/>
      <c r="AV2" s="305"/>
      <c r="AW2" s="305"/>
      <c r="AX2" s="22"/>
      <c r="AY2" s="22"/>
      <c r="AZ2" s="22"/>
      <c r="BA2" s="22"/>
      <c r="BB2" s="22"/>
      <c r="BC2" s="22"/>
      <c r="BD2" s="22"/>
      <c r="BE2" s="22"/>
    </row>
    <row r="3" spans="1:57" s="22" customFormat="1" ht="12.75" customHeight="1">
      <c r="A3" s="184"/>
      <c r="B3" s="306" t="s">
        <v>96</v>
      </c>
      <c r="C3" s="307"/>
      <c r="D3" s="307"/>
      <c r="E3" s="308"/>
      <c r="F3" s="306" t="s">
        <v>100</v>
      </c>
      <c r="G3" s="307"/>
      <c r="H3" s="307"/>
      <c r="I3" s="308"/>
      <c r="J3" s="306" t="s">
        <v>101</v>
      </c>
      <c r="K3" s="307"/>
      <c r="L3" s="307"/>
      <c r="M3" s="307"/>
      <c r="N3" s="307"/>
      <c r="O3" s="308"/>
      <c r="P3" s="306" t="s">
        <v>102</v>
      </c>
      <c r="Q3" s="307"/>
      <c r="R3" s="307"/>
      <c r="S3" s="307"/>
      <c r="T3" s="307"/>
      <c r="U3" s="307"/>
      <c r="V3" s="307"/>
      <c r="W3" s="307"/>
      <c r="X3" s="308"/>
      <c r="Y3" s="307" t="s">
        <v>103</v>
      </c>
      <c r="Z3" s="307"/>
      <c r="AA3" s="307"/>
      <c r="AB3" s="307"/>
      <c r="AD3" s="184"/>
      <c r="AE3" s="306" t="s">
        <v>237</v>
      </c>
      <c r="AF3" s="307"/>
      <c r="AG3" s="307"/>
      <c r="AH3" s="308"/>
      <c r="AI3" s="306" t="s">
        <v>238</v>
      </c>
      <c r="AJ3" s="307"/>
      <c r="AK3" s="307"/>
      <c r="AL3" s="308"/>
      <c r="AM3" s="329" t="s">
        <v>245</v>
      </c>
      <c r="AN3" s="330"/>
      <c r="AO3" s="330"/>
      <c r="AP3" s="330"/>
      <c r="AQ3" s="330"/>
      <c r="AR3" s="331"/>
      <c r="AS3" s="306" t="s">
        <v>248</v>
      </c>
      <c r="AT3" s="307"/>
      <c r="AU3" s="307"/>
      <c r="AV3" s="307"/>
      <c r="AW3" s="307"/>
      <c r="AX3" s="307"/>
      <c r="AY3" s="307"/>
      <c r="AZ3" s="307"/>
      <c r="BA3" s="308"/>
      <c r="BB3" s="307" t="s">
        <v>249</v>
      </c>
      <c r="BC3" s="307"/>
      <c r="BD3" s="307"/>
      <c r="BE3" s="307"/>
    </row>
    <row r="4" spans="1:57" s="22" customFormat="1" ht="19.5" customHeight="1" thickBot="1">
      <c r="A4" s="185"/>
      <c r="B4" s="309"/>
      <c r="C4" s="310"/>
      <c r="D4" s="310"/>
      <c r="E4" s="311"/>
      <c r="F4" s="309"/>
      <c r="G4" s="310"/>
      <c r="H4" s="310"/>
      <c r="I4" s="311"/>
      <c r="J4" s="312"/>
      <c r="K4" s="313"/>
      <c r="L4" s="313"/>
      <c r="M4" s="313"/>
      <c r="N4" s="313"/>
      <c r="O4" s="314"/>
      <c r="P4" s="312"/>
      <c r="Q4" s="313"/>
      <c r="R4" s="313"/>
      <c r="S4" s="313"/>
      <c r="T4" s="313"/>
      <c r="U4" s="313"/>
      <c r="V4" s="313"/>
      <c r="W4" s="313"/>
      <c r="X4" s="314"/>
      <c r="Y4" s="313"/>
      <c r="Z4" s="313"/>
      <c r="AA4" s="313"/>
      <c r="AB4" s="313"/>
      <c r="AD4" s="185"/>
      <c r="AE4" s="309"/>
      <c r="AF4" s="310"/>
      <c r="AG4" s="310"/>
      <c r="AH4" s="311"/>
      <c r="AI4" s="309"/>
      <c r="AJ4" s="310"/>
      <c r="AK4" s="310"/>
      <c r="AL4" s="311"/>
      <c r="AM4" s="332"/>
      <c r="AN4" s="333"/>
      <c r="AO4" s="333"/>
      <c r="AP4" s="333"/>
      <c r="AQ4" s="333"/>
      <c r="AR4" s="334"/>
      <c r="AS4" s="312"/>
      <c r="AT4" s="313"/>
      <c r="AU4" s="313"/>
      <c r="AV4" s="313"/>
      <c r="AW4" s="313"/>
      <c r="AX4" s="313"/>
      <c r="AY4" s="313"/>
      <c r="AZ4" s="313"/>
      <c r="BA4" s="314"/>
      <c r="BB4" s="313"/>
      <c r="BC4" s="313"/>
      <c r="BD4" s="313"/>
      <c r="BE4" s="313"/>
    </row>
    <row r="5" spans="1:57" s="22" customFormat="1" ht="25.5" customHeight="1" thickBot="1">
      <c r="A5" s="185"/>
      <c r="B5" s="312"/>
      <c r="C5" s="313"/>
      <c r="D5" s="313"/>
      <c r="E5" s="314"/>
      <c r="F5" s="312"/>
      <c r="G5" s="313"/>
      <c r="H5" s="313"/>
      <c r="I5" s="314"/>
      <c r="J5" s="186" t="s">
        <v>104</v>
      </c>
      <c r="K5" s="187" t="s">
        <v>105</v>
      </c>
      <c r="L5" s="187" t="s">
        <v>106</v>
      </c>
      <c r="M5" s="187" t="s">
        <v>107</v>
      </c>
      <c r="N5" s="187" t="s">
        <v>108</v>
      </c>
      <c r="O5" s="188" t="s">
        <v>109</v>
      </c>
      <c r="P5" s="315" t="s">
        <v>110</v>
      </c>
      <c r="Q5" s="316"/>
      <c r="R5" s="316"/>
      <c r="S5" s="317"/>
      <c r="T5" s="318" t="s">
        <v>123</v>
      </c>
      <c r="U5" s="318"/>
      <c r="V5" s="318"/>
      <c r="W5" s="318"/>
      <c r="X5" s="319"/>
      <c r="Y5" s="318" t="s">
        <v>110</v>
      </c>
      <c r="Z5" s="318"/>
      <c r="AA5" s="318"/>
      <c r="AB5" s="318"/>
      <c r="AD5" s="185"/>
      <c r="AE5" s="312"/>
      <c r="AF5" s="313"/>
      <c r="AG5" s="313"/>
      <c r="AH5" s="314"/>
      <c r="AI5" s="312"/>
      <c r="AJ5" s="313"/>
      <c r="AK5" s="313"/>
      <c r="AL5" s="314"/>
      <c r="AM5" s="189" t="s">
        <v>239</v>
      </c>
      <c r="AN5" s="190" t="s">
        <v>240</v>
      </c>
      <c r="AO5" s="190" t="s">
        <v>241</v>
      </c>
      <c r="AP5" s="190" t="s">
        <v>242</v>
      </c>
      <c r="AQ5" s="190" t="s">
        <v>243</v>
      </c>
      <c r="AR5" s="191" t="s">
        <v>244</v>
      </c>
      <c r="AS5" s="315" t="s">
        <v>110</v>
      </c>
      <c r="AT5" s="316"/>
      <c r="AU5" s="316"/>
      <c r="AV5" s="317"/>
      <c r="AW5" s="318" t="s">
        <v>250</v>
      </c>
      <c r="AX5" s="318"/>
      <c r="AY5" s="318"/>
      <c r="AZ5" s="318"/>
      <c r="BA5" s="319"/>
      <c r="BB5" s="318" t="s">
        <v>110</v>
      </c>
      <c r="BC5" s="318"/>
      <c r="BD5" s="318"/>
      <c r="BE5" s="318"/>
    </row>
    <row r="6" spans="1:57" s="22" customFormat="1" ht="33.75">
      <c r="A6" s="192"/>
      <c r="B6" s="193">
        <v>2007</v>
      </c>
      <c r="C6" s="194"/>
      <c r="D6" s="195">
        <v>2012</v>
      </c>
      <c r="E6" s="196" t="s">
        <v>82</v>
      </c>
      <c r="F6" s="197">
        <v>2007</v>
      </c>
      <c r="G6" s="194"/>
      <c r="H6" s="195">
        <v>2012</v>
      </c>
      <c r="I6" s="196" t="s">
        <v>82</v>
      </c>
      <c r="J6" s="320" t="s">
        <v>119</v>
      </c>
      <c r="K6" s="321"/>
      <c r="L6" s="321"/>
      <c r="M6" s="321"/>
      <c r="N6" s="321"/>
      <c r="O6" s="322"/>
      <c r="P6" s="193">
        <v>2007</v>
      </c>
      <c r="Q6" s="194"/>
      <c r="R6" s="195">
        <v>2012</v>
      </c>
      <c r="S6" s="196" t="s">
        <v>82</v>
      </c>
      <c r="T6" s="198" t="s">
        <v>111</v>
      </c>
      <c r="U6" s="198" t="s">
        <v>112</v>
      </c>
      <c r="V6" s="198" t="s">
        <v>113</v>
      </c>
      <c r="W6" s="198" t="s">
        <v>114</v>
      </c>
      <c r="X6" s="199" t="s">
        <v>115</v>
      </c>
      <c r="Y6" s="200">
        <v>2007</v>
      </c>
      <c r="Z6" s="194"/>
      <c r="AA6" s="195">
        <v>2012</v>
      </c>
      <c r="AB6" s="201" t="s">
        <v>82</v>
      </c>
      <c r="AD6" s="192"/>
      <c r="AE6" s="193">
        <v>2007</v>
      </c>
      <c r="AF6" s="194"/>
      <c r="AG6" s="195">
        <v>2012</v>
      </c>
      <c r="AH6" s="196" t="s">
        <v>246</v>
      </c>
      <c r="AI6" s="197">
        <v>2007</v>
      </c>
      <c r="AJ6" s="194"/>
      <c r="AK6" s="195">
        <v>2012</v>
      </c>
      <c r="AL6" s="196" t="s">
        <v>246</v>
      </c>
      <c r="AM6" s="320" t="s">
        <v>247</v>
      </c>
      <c r="AN6" s="321"/>
      <c r="AO6" s="321"/>
      <c r="AP6" s="321"/>
      <c r="AQ6" s="321"/>
      <c r="AR6" s="322"/>
      <c r="AS6" s="193">
        <v>2007</v>
      </c>
      <c r="AT6" s="194"/>
      <c r="AU6" s="195">
        <v>2012</v>
      </c>
      <c r="AV6" s="196" t="s">
        <v>246</v>
      </c>
      <c r="AW6" s="202" t="s">
        <v>251</v>
      </c>
      <c r="AX6" s="202" t="s">
        <v>252</v>
      </c>
      <c r="AY6" s="202" t="s">
        <v>253</v>
      </c>
      <c r="AZ6" s="202" t="s">
        <v>254</v>
      </c>
      <c r="BA6" s="203" t="s">
        <v>255</v>
      </c>
      <c r="BB6" s="200">
        <v>2007</v>
      </c>
      <c r="BC6" s="194"/>
      <c r="BD6" s="195">
        <v>2012</v>
      </c>
      <c r="BE6" s="201" t="s">
        <v>246</v>
      </c>
    </row>
    <row r="7" spans="1:57" s="217" customFormat="1" ht="12.75" customHeight="1">
      <c r="A7" s="204" t="s">
        <v>36</v>
      </c>
      <c r="B7" s="205">
        <v>0.33780432757123618</v>
      </c>
      <c r="C7" s="206" t="s">
        <v>97</v>
      </c>
      <c r="D7" s="207">
        <v>0.32600000000000001</v>
      </c>
      <c r="E7" s="208">
        <v>0.33700000000000002</v>
      </c>
      <c r="F7" s="209">
        <v>5.844223013165835</v>
      </c>
      <c r="G7" s="210" t="s">
        <v>97</v>
      </c>
      <c r="H7" s="210">
        <v>5.5211588883062381</v>
      </c>
      <c r="I7" s="211">
        <v>5.6628820750168751</v>
      </c>
      <c r="J7" s="212">
        <v>2.7592126085692446</v>
      </c>
      <c r="K7" s="212">
        <v>7.2221071268778196</v>
      </c>
      <c r="L7" s="212">
        <v>19.39248228160368</v>
      </c>
      <c r="M7" s="212">
        <v>63.6647092720616</v>
      </c>
      <c r="N7" s="212">
        <v>40.897940992648017</v>
      </c>
      <c r="O7" s="212">
        <v>26.065497568780106</v>
      </c>
      <c r="P7" s="213">
        <v>14.851820191120083</v>
      </c>
      <c r="Q7" s="210" t="s">
        <v>97</v>
      </c>
      <c r="R7" s="214">
        <v>14.000000000000002</v>
      </c>
      <c r="S7" s="215">
        <v>12.8</v>
      </c>
      <c r="T7" s="212">
        <v>13.01</v>
      </c>
      <c r="U7" s="212">
        <v>8.0399999999999991</v>
      </c>
      <c r="V7" s="212">
        <v>10.608268072289158</v>
      </c>
      <c r="W7" s="212">
        <v>25.676186440677967</v>
      </c>
      <c r="X7" s="212">
        <v>4.7786383313656042</v>
      </c>
      <c r="Y7" s="216" t="s">
        <v>116</v>
      </c>
      <c r="Z7" s="214"/>
      <c r="AA7" s="214">
        <v>8.2000000000000011</v>
      </c>
      <c r="AB7" s="212">
        <v>7.1</v>
      </c>
      <c r="AC7" s="22"/>
      <c r="AD7" s="204" t="s">
        <v>211</v>
      </c>
      <c r="AE7" s="205">
        <v>0.33780432757123618</v>
      </c>
      <c r="AF7" s="206" t="s">
        <v>97</v>
      </c>
      <c r="AG7" s="207">
        <v>0.32600000000000001</v>
      </c>
      <c r="AH7" s="208">
        <v>0.33700000000000002</v>
      </c>
      <c r="AI7" s="209">
        <v>5.844223013165835</v>
      </c>
      <c r="AJ7" s="210" t="s">
        <v>97</v>
      </c>
      <c r="AK7" s="210">
        <v>5.5211588883062381</v>
      </c>
      <c r="AL7" s="211">
        <v>5.6628820750168751</v>
      </c>
      <c r="AM7" s="212">
        <v>2.7592126085692446</v>
      </c>
      <c r="AN7" s="212">
        <v>7.2221071268778196</v>
      </c>
      <c r="AO7" s="212">
        <v>19.39248228160368</v>
      </c>
      <c r="AP7" s="212">
        <v>63.6647092720616</v>
      </c>
      <c r="AQ7" s="212">
        <v>40.897940992648017</v>
      </c>
      <c r="AR7" s="212">
        <v>26.065497568780106</v>
      </c>
      <c r="AS7" s="213">
        <v>14.851820191120083</v>
      </c>
      <c r="AT7" s="210" t="s">
        <v>97</v>
      </c>
      <c r="AU7" s="214">
        <v>14.000000000000002</v>
      </c>
      <c r="AV7" s="215">
        <v>12.8</v>
      </c>
      <c r="AW7" s="212">
        <v>13.01</v>
      </c>
      <c r="AX7" s="212">
        <v>8.0399999999999991</v>
      </c>
      <c r="AY7" s="212">
        <v>10.608268072289158</v>
      </c>
      <c r="AZ7" s="212">
        <v>25.676186440677967</v>
      </c>
      <c r="BA7" s="212">
        <v>4.7786383313656042</v>
      </c>
      <c r="BB7" s="216" t="s">
        <v>116</v>
      </c>
      <c r="BC7" s="214"/>
      <c r="BD7" s="214">
        <v>8.2000000000000011</v>
      </c>
      <c r="BE7" s="212">
        <v>7.1</v>
      </c>
    </row>
    <row r="8" spans="1:57" s="23" customFormat="1">
      <c r="A8" s="27" t="s">
        <v>22</v>
      </c>
      <c r="B8" s="28">
        <v>0.28458874379554611</v>
      </c>
      <c r="C8" s="29"/>
      <c r="D8" s="29">
        <v>0.27556064373603062</v>
      </c>
      <c r="E8" s="30">
        <v>0.27962776364409803</v>
      </c>
      <c r="F8" s="31">
        <v>4.3801708391428358</v>
      </c>
      <c r="G8" s="32"/>
      <c r="H8" s="32">
        <v>4.2533642699335941</v>
      </c>
      <c r="I8" s="33">
        <v>4.233199956415489</v>
      </c>
      <c r="J8" s="34">
        <v>3.3181718330275682</v>
      </c>
      <c r="K8" s="35">
        <v>8.6777291125133171</v>
      </c>
      <c r="L8" s="36">
        <v>22.642908431146903</v>
      </c>
      <c r="M8" s="36">
        <v>59.478353923686399</v>
      </c>
      <c r="N8" s="36">
        <v>36.734562500876791</v>
      </c>
      <c r="O8" s="37">
        <v>22.493678393861913</v>
      </c>
      <c r="P8" s="38">
        <v>9.769895803846973</v>
      </c>
      <c r="Q8" s="36"/>
      <c r="R8" s="36">
        <v>9.6329105210755621</v>
      </c>
      <c r="S8" s="37">
        <v>8.9777413239902302</v>
      </c>
      <c r="T8" s="39">
        <v>10.229595505898274</v>
      </c>
      <c r="U8" s="39">
        <v>10.416625039799609</v>
      </c>
      <c r="V8" s="39">
        <v>8.0732269291388263</v>
      </c>
      <c r="W8" s="39">
        <v>9.6570980196150309</v>
      </c>
      <c r="X8" s="40">
        <v>7.319892316205177</v>
      </c>
      <c r="Y8" s="41">
        <v>9.7698958038469694</v>
      </c>
      <c r="Z8" s="36"/>
      <c r="AA8" s="36">
        <v>9.2753179610170609</v>
      </c>
      <c r="AB8" s="36">
        <v>8.4060524100566898</v>
      </c>
      <c r="AC8" s="22"/>
      <c r="AD8" s="27" t="s">
        <v>203</v>
      </c>
      <c r="AE8" s="28">
        <v>0.28458874379554611</v>
      </c>
      <c r="AF8" s="29"/>
      <c r="AG8" s="29">
        <v>0.27556064373603062</v>
      </c>
      <c r="AH8" s="30">
        <v>0.27962776364409803</v>
      </c>
      <c r="AI8" s="31">
        <v>4.3801708391428358</v>
      </c>
      <c r="AJ8" s="32"/>
      <c r="AK8" s="32">
        <v>4.2533642699335941</v>
      </c>
      <c r="AL8" s="33">
        <v>4.233199956415489</v>
      </c>
      <c r="AM8" s="34">
        <v>3.3181718330275682</v>
      </c>
      <c r="AN8" s="35">
        <v>8.6777291125133171</v>
      </c>
      <c r="AO8" s="36">
        <v>22.642908431146903</v>
      </c>
      <c r="AP8" s="36">
        <v>59.478353923686399</v>
      </c>
      <c r="AQ8" s="36">
        <v>36.734562500876791</v>
      </c>
      <c r="AR8" s="37">
        <v>22.493678393861913</v>
      </c>
      <c r="AS8" s="38">
        <v>9.769895803846973</v>
      </c>
      <c r="AT8" s="36"/>
      <c r="AU8" s="36">
        <v>9.6329105210755621</v>
      </c>
      <c r="AV8" s="37">
        <v>8.9777413239902302</v>
      </c>
      <c r="AW8" s="39">
        <v>10.229595505898274</v>
      </c>
      <c r="AX8" s="39">
        <v>10.416625039799609</v>
      </c>
      <c r="AY8" s="39">
        <v>8.0732269291388263</v>
      </c>
      <c r="AZ8" s="39">
        <v>9.6570980196150309</v>
      </c>
      <c r="BA8" s="40">
        <v>7.319892316205177</v>
      </c>
      <c r="BB8" s="41">
        <v>9.7698958038469694</v>
      </c>
      <c r="BC8" s="36"/>
      <c r="BD8" s="36">
        <v>9.2753179610170609</v>
      </c>
      <c r="BE8" s="36">
        <v>8.4060524100566898</v>
      </c>
    </row>
    <row r="9" spans="1:57" s="217" customFormat="1">
      <c r="A9" s="204" t="s">
        <v>14</v>
      </c>
      <c r="B9" s="218">
        <v>0.27982817130711807</v>
      </c>
      <c r="C9" s="219"/>
      <c r="D9" s="219">
        <v>0.26782798537725094</v>
      </c>
      <c r="E9" s="220">
        <v>0.267519968602772</v>
      </c>
      <c r="F9" s="221">
        <v>4.1778765474827049</v>
      </c>
      <c r="G9" s="222"/>
      <c r="H9" s="222">
        <v>4.0146461267505966</v>
      </c>
      <c r="I9" s="223">
        <v>4.0007444901018889</v>
      </c>
      <c r="J9" s="224">
        <v>3.5815801156815077</v>
      </c>
      <c r="K9" s="225">
        <v>8.8028365768647223</v>
      </c>
      <c r="L9" s="212">
        <v>22.546234305909028</v>
      </c>
      <c r="M9" s="212">
        <v>58.907325265182585</v>
      </c>
      <c r="N9" s="212">
        <v>35.2178999321589</v>
      </c>
      <c r="O9" s="215">
        <v>20.646510022020962</v>
      </c>
      <c r="P9" s="226">
        <v>9.462805844583313</v>
      </c>
      <c r="Q9" s="227"/>
      <c r="R9" s="227">
        <v>10.181444127587472</v>
      </c>
      <c r="S9" s="215">
        <v>9.9628717479280606</v>
      </c>
      <c r="T9" s="228">
        <v>12.459739540955248</v>
      </c>
      <c r="U9" s="228">
        <v>11.062826767531906</v>
      </c>
      <c r="V9" s="228">
        <v>9.0594758211519029</v>
      </c>
      <c r="W9" s="228">
        <v>9.0718591104869883</v>
      </c>
      <c r="X9" s="229">
        <v>4.5818679026847322</v>
      </c>
      <c r="Y9" s="226">
        <v>8.4130304863339394</v>
      </c>
      <c r="Z9" s="227"/>
      <c r="AA9" s="227">
        <v>7.7932550353701737</v>
      </c>
      <c r="AB9" s="212">
        <v>8.0038956280417697</v>
      </c>
      <c r="AC9" s="22"/>
      <c r="AD9" s="204" t="s">
        <v>201</v>
      </c>
      <c r="AE9" s="218">
        <v>0.27982817130711807</v>
      </c>
      <c r="AF9" s="219"/>
      <c r="AG9" s="219">
        <v>0.26782798537725094</v>
      </c>
      <c r="AH9" s="220">
        <v>0.267519968602772</v>
      </c>
      <c r="AI9" s="221">
        <v>4.1778765474827049</v>
      </c>
      <c r="AJ9" s="222"/>
      <c r="AK9" s="222">
        <v>4.0146461267505966</v>
      </c>
      <c r="AL9" s="223">
        <v>4.0007444901018889</v>
      </c>
      <c r="AM9" s="224">
        <v>3.5815801156815077</v>
      </c>
      <c r="AN9" s="225">
        <v>8.8028365768647223</v>
      </c>
      <c r="AO9" s="212">
        <v>22.546234305909028</v>
      </c>
      <c r="AP9" s="212">
        <v>58.907325265182585</v>
      </c>
      <c r="AQ9" s="212">
        <v>35.2178999321589</v>
      </c>
      <c r="AR9" s="215">
        <v>20.646510022020962</v>
      </c>
      <c r="AS9" s="226">
        <v>9.462805844583313</v>
      </c>
      <c r="AT9" s="227"/>
      <c r="AU9" s="227">
        <v>10.181444127587472</v>
      </c>
      <c r="AV9" s="215">
        <v>9.9628717479280606</v>
      </c>
      <c r="AW9" s="228">
        <v>12.459739540955248</v>
      </c>
      <c r="AX9" s="228">
        <v>11.062826767531906</v>
      </c>
      <c r="AY9" s="228">
        <v>9.0594758211519029</v>
      </c>
      <c r="AZ9" s="228">
        <v>9.0718591104869883</v>
      </c>
      <c r="BA9" s="229">
        <v>4.5818679026847322</v>
      </c>
      <c r="BB9" s="226">
        <v>8.4130304863339394</v>
      </c>
      <c r="BC9" s="227"/>
      <c r="BD9" s="227">
        <v>7.7932550353701737</v>
      </c>
      <c r="BE9" s="212">
        <v>8.0038956280417697</v>
      </c>
    </row>
    <row r="10" spans="1:57" s="23" customFormat="1">
      <c r="A10" s="27" t="s">
        <v>32</v>
      </c>
      <c r="B10" s="49">
        <v>0.31799532359999999</v>
      </c>
      <c r="C10" s="50"/>
      <c r="D10" s="51">
        <v>0.3210562528</v>
      </c>
      <c r="E10" s="44">
        <v>0.32183785149999999</v>
      </c>
      <c r="F10" s="52">
        <v>5.2550021686431121</v>
      </c>
      <c r="G10" s="53"/>
      <c r="H10" s="53">
        <v>5.3861712209084311</v>
      </c>
      <c r="I10" s="54">
        <v>5.4625715017718122</v>
      </c>
      <c r="J10" s="25">
        <v>2.6059922906496644</v>
      </c>
      <c r="K10" s="25">
        <v>7.1994798879154702</v>
      </c>
      <c r="L10" s="25">
        <v>19.920185985922519</v>
      </c>
      <c r="M10" s="25">
        <v>62.720150258792174</v>
      </c>
      <c r="N10" s="25">
        <v>39.327673672708094</v>
      </c>
      <c r="O10" s="25">
        <v>24.166947782116903</v>
      </c>
      <c r="P10" s="55">
        <v>12.22458698</v>
      </c>
      <c r="Q10" s="25"/>
      <c r="R10" s="25">
        <v>12.759596949999999</v>
      </c>
      <c r="S10" s="26">
        <v>12.625771890000001</v>
      </c>
      <c r="T10" s="25">
        <v>16.48036862</v>
      </c>
      <c r="U10" s="25">
        <v>17.11897578</v>
      </c>
      <c r="V10" s="25">
        <v>11.985221035851286</v>
      </c>
      <c r="W10" s="53">
        <v>6.2123757891984281</v>
      </c>
      <c r="X10" s="53">
        <v>9.7778433219627594</v>
      </c>
      <c r="Y10" s="55">
        <v>10.65068175</v>
      </c>
      <c r="Z10" s="25"/>
      <c r="AA10" s="25">
        <v>9.6061281300000001</v>
      </c>
      <c r="AB10" s="25">
        <v>9.5891779699999997</v>
      </c>
      <c r="AC10" s="22"/>
      <c r="AD10" s="27" t="s">
        <v>32</v>
      </c>
      <c r="AE10" s="49">
        <v>0.31799532359999999</v>
      </c>
      <c r="AF10" s="50"/>
      <c r="AG10" s="51">
        <v>0.3210562528</v>
      </c>
      <c r="AH10" s="44">
        <v>0.32183785149999999</v>
      </c>
      <c r="AI10" s="52">
        <v>5.2550021686431121</v>
      </c>
      <c r="AJ10" s="53"/>
      <c r="AK10" s="53">
        <v>5.3861712209084311</v>
      </c>
      <c r="AL10" s="54">
        <v>5.4625715017718122</v>
      </c>
      <c r="AM10" s="25">
        <v>2.6059922906496644</v>
      </c>
      <c r="AN10" s="25">
        <v>7.1994798879154702</v>
      </c>
      <c r="AO10" s="25">
        <v>19.920185985922519</v>
      </c>
      <c r="AP10" s="25">
        <v>62.720150258792174</v>
      </c>
      <c r="AQ10" s="25">
        <v>39.327673672708094</v>
      </c>
      <c r="AR10" s="25">
        <v>24.166947782116903</v>
      </c>
      <c r="AS10" s="55">
        <v>12.22458698</v>
      </c>
      <c r="AT10" s="25"/>
      <c r="AU10" s="25">
        <v>12.759596949999999</v>
      </c>
      <c r="AV10" s="26">
        <v>12.625771890000001</v>
      </c>
      <c r="AW10" s="25">
        <v>16.48036862</v>
      </c>
      <c r="AX10" s="25">
        <v>17.11897578</v>
      </c>
      <c r="AY10" s="25">
        <v>11.985221035851286</v>
      </c>
      <c r="AZ10" s="53">
        <v>6.2123757891984281</v>
      </c>
      <c r="BA10" s="53">
        <v>9.7778433219627594</v>
      </c>
      <c r="BB10" s="55">
        <v>10.65068175</v>
      </c>
      <c r="BC10" s="25"/>
      <c r="BD10" s="25">
        <v>9.6061281300000001</v>
      </c>
      <c r="BE10" s="25">
        <v>9.5891779699999997</v>
      </c>
    </row>
    <row r="11" spans="1:57" s="217" customFormat="1">
      <c r="A11" s="204" t="s">
        <v>54</v>
      </c>
      <c r="B11" s="230">
        <v>0.48</v>
      </c>
      <c r="C11" s="231"/>
      <c r="D11" s="231">
        <v>0.47099999999999997</v>
      </c>
      <c r="E11" s="220">
        <v>0.46500000000000002</v>
      </c>
      <c r="F11" s="221">
        <v>11.809225777178924</v>
      </c>
      <c r="G11" s="222"/>
      <c r="H11" s="222">
        <v>11.251051196385127</v>
      </c>
      <c r="I11" s="223">
        <v>10.633743525618211</v>
      </c>
      <c r="J11" s="212">
        <v>1.7999751621094406</v>
      </c>
      <c r="K11" s="212">
        <v>4.9473068538861389</v>
      </c>
      <c r="L11" s="212">
        <v>14.126288326741211</v>
      </c>
      <c r="M11" s="212">
        <v>72.470400696186559</v>
      </c>
      <c r="N11" s="212">
        <v>52.608392226758347</v>
      </c>
      <c r="O11" s="215">
        <v>37.061601652250985</v>
      </c>
      <c r="P11" s="232">
        <v>17.8</v>
      </c>
      <c r="Q11" s="212"/>
      <c r="R11" s="212">
        <v>18.399999999999999</v>
      </c>
      <c r="S11" s="215">
        <v>16.8</v>
      </c>
      <c r="T11" s="212">
        <v>22.5</v>
      </c>
      <c r="U11" s="212">
        <v>15.299999999999999</v>
      </c>
      <c r="V11" s="212">
        <v>14.61816793749434</v>
      </c>
      <c r="W11" s="212">
        <v>14.983634449317693</v>
      </c>
      <c r="X11" s="215">
        <v>14.736541645111226</v>
      </c>
      <c r="Y11" s="233">
        <v>14.000000000000002</v>
      </c>
      <c r="Z11" s="212"/>
      <c r="AA11" s="212">
        <v>12.5</v>
      </c>
      <c r="AB11" s="212">
        <v>7.82</v>
      </c>
      <c r="AC11" s="22"/>
      <c r="AD11" s="204" t="s">
        <v>188</v>
      </c>
      <c r="AE11" s="230">
        <v>0.48</v>
      </c>
      <c r="AF11" s="231"/>
      <c r="AG11" s="231">
        <v>0.47099999999999997</v>
      </c>
      <c r="AH11" s="220">
        <v>0.46500000000000002</v>
      </c>
      <c r="AI11" s="221">
        <v>11.809225777178924</v>
      </c>
      <c r="AJ11" s="222"/>
      <c r="AK11" s="222">
        <v>11.251051196385127</v>
      </c>
      <c r="AL11" s="223">
        <v>10.633743525618211</v>
      </c>
      <c r="AM11" s="212">
        <v>1.7999751621094406</v>
      </c>
      <c r="AN11" s="212">
        <v>4.9473068538861389</v>
      </c>
      <c r="AO11" s="212">
        <v>14.126288326741211</v>
      </c>
      <c r="AP11" s="212">
        <v>72.470400696186559</v>
      </c>
      <c r="AQ11" s="212">
        <v>52.608392226758347</v>
      </c>
      <c r="AR11" s="215">
        <v>37.061601652250985</v>
      </c>
      <c r="AS11" s="232">
        <v>17.8</v>
      </c>
      <c r="AT11" s="212"/>
      <c r="AU11" s="212">
        <v>18.399999999999999</v>
      </c>
      <c r="AV11" s="215">
        <v>16.8</v>
      </c>
      <c r="AW11" s="212">
        <v>22.5</v>
      </c>
      <c r="AX11" s="212">
        <v>15.299999999999999</v>
      </c>
      <c r="AY11" s="212">
        <v>14.61816793749434</v>
      </c>
      <c r="AZ11" s="212">
        <v>14.983634449317693</v>
      </c>
      <c r="BA11" s="215">
        <v>14.736541645111226</v>
      </c>
      <c r="BB11" s="233">
        <v>14.000000000000002</v>
      </c>
      <c r="BC11" s="212"/>
      <c r="BD11" s="212">
        <v>12.5</v>
      </c>
      <c r="BE11" s="212">
        <v>7.82</v>
      </c>
    </row>
    <row r="12" spans="1:57" s="23" customFormat="1">
      <c r="A12" s="27" t="s">
        <v>4</v>
      </c>
      <c r="B12" s="42">
        <v>0.25651387887752763</v>
      </c>
      <c r="C12" s="43"/>
      <c r="D12" s="43">
        <v>0.25571916211281204</v>
      </c>
      <c r="E12" s="30">
        <v>0.26168997266888699</v>
      </c>
      <c r="F12" s="31">
        <v>3.6083245186396673</v>
      </c>
      <c r="G12" s="32"/>
      <c r="H12" s="32">
        <v>3.6111278242066192</v>
      </c>
      <c r="I12" s="33">
        <v>3.7361493929271345</v>
      </c>
      <c r="J12" s="34">
        <v>3.9556869956677274</v>
      </c>
      <c r="K12" s="36">
        <v>9.6639738040183882</v>
      </c>
      <c r="L12" s="36">
        <v>24.051788160106405</v>
      </c>
      <c r="M12" s="36">
        <v>58.277219671948799</v>
      </c>
      <c r="N12" s="36">
        <v>36.106049861147035</v>
      </c>
      <c r="O12" s="37">
        <v>22.153498971469901</v>
      </c>
      <c r="P12" s="45">
        <v>5.5007754427154785</v>
      </c>
      <c r="Q12" s="46"/>
      <c r="R12" s="46">
        <v>5.2921522564643553</v>
      </c>
      <c r="S12" s="37">
        <v>6.0416057674446604</v>
      </c>
      <c r="T12" s="47">
        <v>10.314980952943952</v>
      </c>
      <c r="U12" s="47">
        <v>4.9054076501132178</v>
      </c>
      <c r="V12" s="47">
        <v>5.7126972607062951</v>
      </c>
      <c r="W12" s="47">
        <v>3.0347805787442383</v>
      </c>
      <c r="X12" s="48">
        <v>3.7190381843656257</v>
      </c>
      <c r="Y12" s="45">
        <v>3.3659417493356596</v>
      </c>
      <c r="Z12" s="46"/>
      <c r="AA12" s="46">
        <v>3.7432109366250272</v>
      </c>
      <c r="AB12" s="36">
        <v>3.8082874216629499</v>
      </c>
      <c r="AC12" s="22"/>
      <c r="AD12" s="27" t="s">
        <v>200</v>
      </c>
      <c r="AE12" s="42">
        <v>0.25651387887752763</v>
      </c>
      <c r="AF12" s="43"/>
      <c r="AG12" s="43">
        <v>0.25571916211281204</v>
      </c>
      <c r="AH12" s="30">
        <v>0.26168997266888699</v>
      </c>
      <c r="AI12" s="31">
        <v>3.6083245186396673</v>
      </c>
      <c r="AJ12" s="32"/>
      <c r="AK12" s="32">
        <v>3.6111278242066192</v>
      </c>
      <c r="AL12" s="33">
        <v>3.7361493929271345</v>
      </c>
      <c r="AM12" s="34">
        <v>3.9556869956677274</v>
      </c>
      <c r="AN12" s="36">
        <v>9.6639738040183882</v>
      </c>
      <c r="AO12" s="36">
        <v>24.051788160106405</v>
      </c>
      <c r="AP12" s="36">
        <v>58.277219671948799</v>
      </c>
      <c r="AQ12" s="36">
        <v>36.106049861147035</v>
      </c>
      <c r="AR12" s="37">
        <v>22.153498971469901</v>
      </c>
      <c r="AS12" s="45">
        <v>5.5007754427154785</v>
      </c>
      <c r="AT12" s="46"/>
      <c r="AU12" s="46">
        <v>5.2921522564643553</v>
      </c>
      <c r="AV12" s="37">
        <v>6.0416057674446604</v>
      </c>
      <c r="AW12" s="47">
        <v>10.314980952943952</v>
      </c>
      <c r="AX12" s="47">
        <v>4.9054076501132178</v>
      </c>
      <c r="AY12" s="47">
        <v>5.7126972607062951</v>
      </c>
      <c r="AZ12" s="47">
        <v>3.0347805787442383</v>
      </c>
      <c r="BA12" s="48">
        <v>3.7190381843656257</v>
      </c>
      <c r="BB12" s="45">
        <v>3.3659417493356596</v>
      </c>
      <c r="BC12" s="46"/>
      <c r="BD12" s="46">
        <v>3.7432109366250272</v>
      </c>
      <c r="BE12" s="36">
        <v>3.8082874216629499</v>
      </c>
    </row>
    <row r="13" spans="1:57" s="217" customFormat="1">
      <c r="A13" s="204" t="s">
        <v>6</v>
      </c>
      <c r="B13" s="234">
        <v>0.24385833003561536</v>
      </c>
      <c r="C13" s="235" t="s">
        <v>97</v>
      </c>
      <c r="D13" s="231">
        <v>0.24879999999999999</v>
      </c>
      <c r="E13" s="220">
        <v>0.25390000000000001</v>
      </c>
      <c r="F13" s="221">
        <v>3.443704859433574</v>
      </c>
      <c r="G13" s="222" t="s">
        <v>97</v>
      </c>
      <c r="H13" s="222">
        <v>3.5113900948935881</v>
      </c>
      <c r="I13" s="223">
        <v>3.5804332112371786</v>
      </c>
      <c r="J13" s="224">
        <v>3.9929439724610334</v>
      </c>
      <c r="K13" s="212">
        <v>9.7638514586461511</v>
      </c>
      <c r="L13" s="212">
        <v>24.093106575118579</v>
      </c>
      <c r="M13" s="212">
        <v>57.624343850102633</v>
      </c>
      <c r="N13" s="212">
        <v>34.958818032123247</v>
      </c>
      <c r="O13" s="212">
        <v>21.216732570767444</v>
      </c>
      <c r="P13" s="236">
        <v>5.8773333333333344</v>
      </c>
      <c r="Q13" s="222" t="s">
        <v>97</v>
      </c>
      <c r="R13" s="212">
        <v>5.3900000000000006</v>
      </c>
      <c r="S13" s="215">
        <v>5.36</v>
      </c>
      <c r="T13" s="212">
        <v>2.7</v>
      </c>
      <c r="U13" s="212">
        <v>21.4</v>
      </c>
      <c r="V13" s="212">
        <v>3.6734496124031004</v>
      </c>
      <c r="W13" s="212">
        <v>3.8191860465116281</v>
      </c>
      <c r="X13" s="212">
        <v>3.8047182175622543</v>
      </c>
      <c r="Y13" s="236">
        <v>4.7274645030425981</v>
      </c>
      <c r="Z13" s="222" t="s">
        <v>97</v>
      </c>
      <c r="AA13" s="212">
        <v>4.62</v>
      </c>
      <c r="AB13" s="212">
        <v>4.7</v>
      </c>
      <c r="AC13" s="22"/>
      <c r="AD13" s="204" t="s">
        <v>198</v>
      </c>
      <c r="AE13" s="234">
        <v>0.24385833003561536</v>
      </c>
      <c r="AF13" s="235" t="s">
        <v>97</v>
      </c>
      <c r="AG13" s="231">
        <v>0.24879999999999999</v>
      </c>
      <c r="AH13" s="220">
        <v>0.25390000000000001</v>
      </c>
      <c r="AI13" s="221">
        <v>3.443704859433574</v>
      </c>
      <c r="AJ13" s="222" t="s">
        <v>97</v>
      </c>
      <c r="AK13" s="222">
        <v>3.5113900948935881</v>
      </c>
      <c r="AL13" s="223">
        <v>3.5804332112371786</v>
      </c>
      <c r="AM13" s="224">
        <v>3.9929439724610334</v>
      </c>
      <c r="AN13" s="212">
        <v>9.7638514586461511</v>
      </c>
      <c r="AO13" s="212">
        <v>24.093106575118579</v>
      </c>
      <c r="AP13" s="212">
        <v>57.624343850102633</v>
      </c>
      <c r="AQ13" s="212">
        <v>34.958818032123247</v>
      </c>
      <c r="AR13" s="212">
        <v>21.216732570767444</v>
      </c>
      <c r="AS13" s="236">
        <v>5.8773333333333344</v>
      </c>
      <c r="AT13" s="222" t="s">
        <v>97</v>
      </c>
      <c r="AU13" s="212">
        <v>5.3900000000000006</v>
      </c>
      <c r="AV13" s="215">
        <v>5.36</v>
      </c>
      <c r="AW13" s="212">
        <v>2.7</v>
      </c>
      <c r="AX13" s="212">
        <v>21.4</v>
      </c>
      <c r="AY13" s="212">
        <v>3.6734496124031004</v>
      </c>
      <c r="AZ13" s="212">
        <v>3.8191860465116281</v>
      </c>
      <c r="BA13" s="212">
        <v>3.8047182175622543</v>
      </c>
      <c r="BB13" s="236">
        <v>4.7274645030425981</v>
      </c>
      <c r="BC13" s="222" t="s">
        <v>97</v>
      </c>
      <c r="BD13" s="212">
        <v>4.62</v>
      </c>
      <c r="BE13" s="212">
        <v>4.7</v>
      </c>
    </row>
    <row r="14" spans="1:57" s="23" customFormat="1">
      <c r="A14" s="27" t="s">
        <v>38</v>
      </c>
      <c r="B14" s="42">
        <v>0.31637131270829005</v>
      </c>
      <c r="C14" s="43"/>
      <c r="D14" s="43">
        <v>0.3380673773366511</v>
      </c>
      <c r="E14" s="30">
        <v>0.36103889519258398</v>
      </c>
      <c r="F14" s="31">
        <v>5.2703895669622804</v>
      </c>
      <c r="G14" s="32"/>
      <c r="H14" s="32">
        <v>5.8314427532991999</v>
      </c>
      <c r="I14" s="33">
        <v>6.6917590580205077</v>
      </c>
      <c r="J14" s="34">
        <v>2.330097635310552</v>
      </c>
      <c r="K14" s="36">
        <v>6.3390710263244623</v>
      </c>
      <c r="L14" s="36">
        <v>17.625284968807982</v>
      </c>
      <c r="M14" s="36">
        <v>65.973870302276367</v>
      </c>
      <c r="N14" s="36">
        <v>42.419535959842072</v>
      </c>
      <c r="O14" s="37">
        <v>26.29270380848336</v>
      </c>
      <c r="P14" s="45">
        <v>14.047486006887297</v>
      </c>
      <c r="Q14" s="46"/>
      <c r="R14" s="46">
        <v>12.274793867358829</v>
      </c>
      <c r="S14" s="37">
        <v>16.259372176160099</v>
      </c>
      <c r="T14" s="47">
        <v>14.339198891603838</v>
      </c>
      <c r="U14" s="47">
        <v>12.796110736025737</v>
      </c>
      <c r="V14" s="47">
        <v>15.307502343666366</v>
      </c>
      <c r="W14" s="47">
        <v>23.463863959023044</v>
      </c>
      <c r="X14" s="48">
        <v>10.50650707987756</v>
      </c>
      <c r="Y14" s="45">
        <v>4.3106954986627528</v>
      </c>
      <c r="Z14" s="46"/>
      <c r="AA14" s="46">
        <v>5.9817389909150398</v>
      </c>
      <c r="AB14" s="36">
        <v>6.0421011291498603</v>
      </c>
      <c r="AC14" s="22"/>
      <c r="AD14" s="27" t="s">
        <v>187</v>
      </c>
      <c r="AE14" s="42">
        <v>0.31637131270829005</v>
      </c>
      <c r="AF14" s="43"/>
      <c r="AG14" s="43">
        <v>0.3380673773366511</v>
      </c>
      <c r="AH14" s="30">
        <v>0.36103889519258398</v>
      </c>
      <c r="AI14" s="31">
        <v>5.2703895669622804</v>
      </c>
      <c r="AJ14" s="32"/>
      <c r="AK14" s="32">
        <v>5.8314427532991999</v>
      </c>
      <c r="AL14" s="33">
        <v>6.6917590580205077</v>
      </c>
      <c r="AM14" s="34">
        <v>2.330097635310552</v>
      </c>
      <c r="AN14" s="36">
        <v>6.3390710263244623</v>
      </c>
      <c r="AO14" s="36">
        <v>17.625284968807982</v>
      </c>
      <c r="AP14" s="36">
        <v>65.973870302276367</v>
      </c>
      <c r="AQ14" s="36">
        <v>42.419535959842072</v>
      </c>
      <c r="AR14" s="37">
        <v>26.29270380848336</v>
      </c>
      <c r="AS14" s="45">
        <v>14.047486006887297</v>
      </c>
      <c r="AT14" s="46"/>
      <c r="AU14" s="46">
        <v>12.274793867358829</v>
      </c>
      <c r="AV14" s="37">
        <v>16.259372176160099</v>
      </c>
      <c r="AW14" s="47">
        <v>14.339198891603838</v>
      </c>
      <c r="AX14" s="47">
        <v>12.796110736025737</v>
      </c>
      <c r="AY14" s="47">
        <v>15.307502343666366</v>
      </c>
      <c r="AZ14" s="47">
        <v>23.463863959023044</v>
      </c>
      <c r="BA14" s="48">
        <v>10.50650707987756</v>
      </c>
      <c r="BB14" s="45">
        <v>4.3106954986627528</v>
      </c>
      <c r="BC14" s="46"/>
      <c r="BD14" s="46">
        <v>5.9817389909150398</v>
      </c>
      <c r="BE14" s="36">
        <v>6.0421011291498603</v>
      </c>
    </row>
    <row r="15" spans="1:57" s="217" customFormat="1">
      <c r="A15" s="204" t="s">
        <v>12</v>
      </c>
      <c r="B15" s="230">
        <v>0.26908499800000002</v>
      </c>
      <c r="C15" s="231"/>
      <c r="D15" s="231">
        <v>0.26168000000000002</v>
      </c>
      <c r="E15" s="220">
        <v>0.25735000000000002</v>
      </c>
      <c r="F15" s="221">
        <v>3.9149279727130888</v>
      </c>
      <c r="G15" s="222"/>
      <c r="H15" s="222">
        <v>3.7704599976010553</v>
      </c>
      <c r="I15" s="223">
        <v>3.7005784188553905</v>
      </c>
      <c r="J15" s="212">
        <v>3.9702921371569873</v>
      </c>
      <c r="K15" s="212">
        <v>9.5289702348993544</v>
      </c>
      <c r="L15" s="212">
        <v>23.806501150444571</v>
      </c>
      <c r="M15" s="212">
        <v>58.030898479549144</v>
      </c>
      <c r="N15" s="212">
        <v>35.262701605183935</v>
      </c>
      <c r="O15" s="212">
        <v>21.171114290362748</v>
      </c>
      <c r="P15" s="232">
        <v>7.8</v>
      </c>
      <c r="Q15" s="212"/>
      <c r="R15" s="212">
        <v>7.1367500000000001</v>
      </c>
      <c r="S15" s="215">
        <v>6.7907000000000002</v>
      </c>
      <c r="T15" s="212">
        <v>3.6209307617972946</v>
      </c>
      <c r="U15" s="212">
        <v>20.63900708624346</v>
      </c>
      <c r="V15" s="212">
        <v>5.5082120158246459</v>
      </c>
      <c r="W15" s="222">
        <v>6.6053657357001319</v>
      </c>
      <c r="X15" s="222">
        <v>3.9880366766140947</v>
      </c>
      <c r="Y15" s="232">
        <v>6.4</v>
      </c>
      <c r="Z15" s="212"/>
      <c r="AA15" s="212">
        <v>4.6022400000000001</v>
      </c>
      <c r="AB15" s="212">
        <v>4.6358300000000003</v>
      </c>
      <c r="AC15" s="22"/>
      <c r="AD15" s="204" t="s">
        <v>199</v>
      </c>
      <c r="AE15" s="230">
        <v>0.26908499800000002</v>
      </c>
      <c r="AF15" s="231"/>
      <c r="AG15" s="231">
        <v>0.26168000000000002</v>
      </c>
      <c r="AH15" s="220">
        <v>0.25735000000000002</v>
      </c>
      <c r="AI15" s="221">
        <v>3.9149279727130888</v>
      </c>
      <c r="AJ15" s="222"/>
      <c r="AK15" s="222">
        <v>3.7704599976010553</v>
      </c>
      <c r="AL15" s="223">
        <v>3.7005784188553905</v>
      </c>
      <c r="AM15" s="212">
        <v>3.9702921371569873</v>
      </c>
      <c r="AN15" s="212">
        <v>9.5289702348993544</v>
      </c>
      <c r="AO15" s="212">
        <v>23.806501150444571</v>
      </c>
      <c r="AP15" s="212">
        <v>58.030898479549144</v>
      </c>
      <c r="AQ15" s="212">
        <v>35.262701605183935</v>
      </c>
      <c r="AR15" s="212">
        <v>21.171114290362748</v>
      </c>
      <c r="AS15" s="232">
        <v>7.8</v>
      </c>
      <c r="AT15" s="212"/>
      <c r="AU15" s="212">
        <v>7.1367500000000001</v>
      </c>
      <c r="AV15" s="215">
        <v>6.7907000000000002</v>
      </c>
      <c r="AW15" s="212">
        <v>3.6209307617972946</v>
      </c>
      <c r="AX15" s="212">
        <v>20.63900708624346</v>
      </c>
      <c r="AY15" s="212">
        <v>5.5082120158246459</v>
      </c>
      <c r="AZ15" s="222">
        <v>6.6053657357001319</v>
      </c>
      <c r="BA15" s="222">
        <v>3.9880366766140947</v>
      </c>
      <c r="BB15" s="232">
        <v>6.4</v>
      </c>
      <c r="BC15" s="212"/>
      <c r="BD15" s="212">
        <v>4.6022400000000001</v>
      </c>
      <c r="BE15" s="212">
        <v>4.6358300000000003</v>
      </c>
    </row>
    <row r="16" spans="1:57" s="23" customFormat="1">
      <c r="A16" s="27" t="s">
        <v>24</v>
      </c>
      <c r="B16" s="57">
        <v>0.29491503267973856</v>
      </c>
      <c r="C16" s="58" t="s">
        <v>97</v>
      </c>
      <c r="D16" s="56">
        <v>0.308</v>
      </c>
      <c r="E16" s="30">
        <v>0.29399999999999998</v>
      </c>
      <c r="F16" s="31">
        <v>4.4004971383367737</v>
      </c>
      <c r="G16" s="32" t="s">
        <v>97</v>
      </c>
      <c r="H16" s="32">
        <v>4.7021475256769376</v>
      </c>
      <c r="I16" s="33">
        <v>4.4010889292196005</v>
      </c>
      <c r="J16" s="36">
        <v>3.5023004918292875</v>
      </c>
      <c r="K16" s="36">
        <v>8.7418689512930339</v>
      </c>
      <c r="L16" s="36">
        <v>22.247342535300653</v>
      </c>
      <c r="M16" s="36">
        <v>60.510867840710766</v>
      </c>
      <c r="N16" s="36">
        <v>38.473742662224339</v>
      </c>
      <c r="O16" s="36">
        <v>24.194827859749328</v>
      </c>
      <c r="P16" s="60">
        <v>7.558940745857547</v>
      </c>
      <c r="Q16" s="32" t="s">
        <v>97</v>
      </c>
      <c r="R16" s="36">
        <v>8.5179403755381422</v>
      </c>
      <c r="S16" s="37">
        <v>7.9788056541237315</v>
      </c>
      <c r="T16" s="36">
        <v>11.346616187649362</v>
      </c>
      <c r="U16" s="36">
        <v>12.596254482731558</v>
      </c>
      <c r="V16" s="36">
        <v>7.1667228326014047</v>
      </c>
      <c r="W16" s="36">
        <v>3.4888252720627211</v>
      </c>
      <c r="X16" s="36">
        <v>7.0810652267870822</v>
      </c>
      <c r="Y16" s="41" t="s">
        <v>116</v>
      </c>
      <c r="Z16" s="36"/>
      <c r="AA16" s="36">
        <v>7.695070590742227</v>
      </c>
      <c r="AB16" s="36">
        <v>7.2270451481219498</v>
      </c>
      <c r="AC16" s="22"/>
      <c r="AD16" s="27" t="s">
        <v>24</v>
      </c>
      <c r="AE16" s="57">
        <v>0.29491503267973856</v>
      </c>
      <c r="AF16" s="58" t="s">
        <v>97</v>
      </c>
      <c r="AG16" s="56">
        <v>0.308</v>
      </c>
      <c r="AH16" s="30">
        <v>0.29399999999999998</v>
      </c>
      <c r="AI16" s="31">
        <v>4.4004971383367737</v>
      </c>
      <c r="AJ16" s="32" t="s">
        <v>97</v>
      </c>
      <c r="AK16" s="32">
        <v>4.7021475256769376</v>
      </c>
      <c r="AL16" s="33">
        <v>4.4010889292196005</v>
      </c>
      <c r="AM16" s="36">
        <v>3.5023004918292875</v>
      </c>
      <c r="AN16" s="36">
        <v>8.7418689512930339</v>
      </c>
      <c r="AO16" s="36">
        <v>22.247342535300653</v>
      </c>
      <c r="AP16" s="36">
        <v>60.510867840710766</v>
      </c>
      <c r="AQ16" s="36">
        <v>38.473742662224339</v>
      </c>
      <c r="AR16" s="36">
        <v>24.194827859749328</v>
      </c>
      <c r="AS16" s="60">
        <v>7.558940745857547</v>
      </c>
      <c r="AT16" s="32" t="s">
        <v>97</v>
      </c>
      <c r="AU16" s="36">
        <v>8.5179403755381422</v>
      </c>
      <c r="AV16" s="37">
        <v>7.9788056541237315</v>
      </c>
      <c r="AW16" s="36">
        <v>11.346616187649362</v>
      </c>
      <c r="AX16" s="36">
        <v>12.596254482731558</v>
      </c>
      <c r="AY16" s="36">
        <v>7.1667228326014047</v>
      </c>
      <c r="AZ16" s="36">
        <v>3.4888252720627211</v>
      </c>
      <c r="BA16" s="36">
        <v>7.0810652267870822</v>
      </c>
      <c r="BB16" s="41" t="s">
        <v>116</v>
      </c>
      <c r="BC16" s="36"/>
      <c r="BD16" s="36">
        <v>7.695070590742227</v>
      </c>
      <c r="BE16" s="36">
        <v>7.2270451481219498</v>
      </c>
    </row>
    <row r="17" spans="1:57" s="217" customFormat="1">
      <c r="A17" s="204" t="s">
        <v>30</v>
      </c>
      <c r="B17" s="234">
        <v>0.28472999999999998</v>
      </c>
      <c r="C17" s="235"/>
      <c r="D17" s="231">
        <v>0.2888</v>
      </c>
      <c r="E17" s="220">
        <v>0.29215000000000002</v>
      </c>
      <c r="F17" s="221">
        <v>4.2802692905230462</v>
      </c>
      <c r="G17" s="222"/>
      <c r="H17" s="222">
        <v>4.2918568001129032</v>
      </c>
      <c r="I17" s="223">
        <v>4.3964200477326969</v>
      </c>
      <c r="J17" s="224">
        <v>3.4580261221940014</v>
      </c>
      <c r="K17" s="212">
        <v>8.6101315973335311</v>
      </c>
      <c r="L17" s="212">
        <v>22.048101661200569</v>
      </c>
      <c r="M17" s="212">
        <v>60.513402214386112</v>
      </c>
      <c r="N17" s="212">
        <v>37.853755168133887</v>
      </c>
      <c r="O17" s="212">
        <v>23.475862862591342</v>
      </c>
      <c r="P17" s="236">
        <v>8.98</v>
      </c>
      <c r="Q17" s="222"/>
      <c r="R17" s="212">
        <v>8.4</v>
      </c>
      <c r="S17" s="215">
        <v>9.0499999999999989</v>
      </c>
      <c r="T17" s="212">
        <v>9.8000000000000007</v>
      </c>
      <c r="U17" s="212">
        <v>13.23</v>
      </c>
      <c r="V17" s="212">
        <v>8.4171808318264034</v>
      </c>
      <c r="W17" s="212">
        <v>8.5070281892021029</v>
      </c>
      <c r="X17" s="212">
        <v>3.4640218088518284</v>
      </c>
      <c r="Y17" s="236">
        <v>8.84</v>
      </c>
      <c r="Z17" s="222"/>
      <c r="AA17" s="212">
        <v>7.9</v>
      </c>
      <c r="AB17" s="212">
        <v>8.5599999999999987</v>
      </c>
      <c r="AC17" s="22"/>
      <c r="AD17" s="204" t="s">
        <v>206</v>
      </c>
      <c r="AE17" s="234">
        <v>0.28472999999999998</v>
      </c>
      <c r="AF17" s="235"/>
      <c r="AG17" s="231">
        <v>0.2888</v>
      </c>
      <c r="AH17" s="220">
        <v>0.29215000000000002</v>
      </c>
      <c r="AI17" s="221">
        <v>4.2802692905230462</v>
      </c>
      <c r="AJ17" s="222"/>
      <c r="AK17" s="222">
        <v>4.2918568001129032</v>
      </c>
      <c r="AL17" s="223">
        <v>4.3964200477326969</v>
      </c>
      <c r="AM17" s="224">
        <v>3.4580261221940014</v>
      </c>
      <c r="AN17" s="212">
        <v>8.6101315973335311</v>
      </c>
      <c r="AO17" s="212">
        <v>22.048101661200569</v>
      </c>
      <c r="AP17" s="212">
        <v>60.513402214386112</v>
      </c>
      <c r="AQ17" s="212">
        <v>37.853755168133887</v>
      </c>
      <c r="AR17" s="212">
        <v>23.475862862591342</v>
      </c>
      <c r="AS17" s="236">
        <v>8.98</v>
      </c>
      <c r="AT17" s="222"/>
      <c r="AU17" s="212">
        <v>8.4</v>
      </c>
      <c r="AV17" s="215">
        <v>9.0499999999999989</v>
      </c>
      <c r="AW17" s="212">
        <v>9.8000000000000007</v>
      </c>
      <c r="AX17" s="212">
        <v>13.23</v>
      </c>
      <c r="AY17" s="212">
        <v>8.4171808318264034</v>
      </c>
      <c r="AZ17" s="212">
        <v>8.5070281892021029</v>
      </c>
      <c r="BA17" s="212">
        <v>3.4640218088518284</v>
      </c>
      <c r="BB17" s="236">
        <v>8.84</v>
      </c>
      <c r="BC17" s="222"/>
      <c r="BD17" s="212">
        <v>7.9</v>
      </c>
      <c r="BE17" s="212">
        <v>8.5599999999999987</v>
      </c>
    </row>
    <row r="18" spans="1:57" s="23" customFormat="1">
      <c r="A18" s="27" t="s">
        <v>40</v>
      </c>
      <c r="B18" s="42">
        <v>0.32993339201250932</v>
      </c>
      <c r="C18" s="43"/>
      <c r="D18" s="43">
        <v>0.33959245820096207</v>
      </c>
      <c r="E18" s="30">
        <v>0.34321150274249301</v>
      </c>
      <c r="F18" s="31">
        <v>5.6403921395836916</v>
      </c>
      <c r="G18" s="32"/>
      <c r="H18" s="32">
        <v>6.3091488896811825</v>
      </c>
      <c r="I18" s="33">
        <v>6.3227256105307355</v>
      </c>
      <c r="J18" s="34">
        <v>2.2296827190269233</v>
      </c>
      <c r="K18" s="36">
        <v>6.4723501577564706</v>
      </c>
      <c r="L18" s="36">
        <v>18.798955918988213</v>
      </c>
      <c r="M18" s="36">
        <v>64.119196635121028</v>
      </c>
      <c r="N18" s="36">
        <v>40.922894102769483</v>
      </c>
      <c r="O18" s="37">
        <v>25.419412392462071</v>
      </c>
      <c r="P18" s="45">
        <v>13.325578981069523</v>
      </c>
      <c r="Q18" s="46"/>
      <c r="R18" s="46">
        <v>15.09388953059748</v>
      </c>
      <c r="S18" s="37">
        <v>15.1212465760805</v>
      </c>
      <c r="T18" s="47">
        <v>18.657588905533899</v>
      </c>
      <c r="U18" s="47">
        <v>21.485919152565689</v>
      </c>
      <c r="V18" s="47">
        <v>15.356995552206889</v>
      </c>
      <c r="W18" s="47">
        <v>8.5792295070941016</v>
      </c>
      <c r="X18" s="48">
        <v>13.580218910590251</v>
      </c>
      <c r="Y18" s="45">
        <v>11.420498230247613</v>
      </c>
      <c r="Z18" s="46"/>
      <c r="AA18" s="46">
        <v>32.289239336998946</v>
      </c>
      <c r="AB18" s="36">
        <v>35.2225074792577</v>
      </c>
      <c r="AC18" s="22"/>
      <c r="AD18" s="27" t="s">
        <v>186</v>
      </c>
      <c r="AE18" s="42">
        <v>0.32993339201250932</v>
      </c>
      <c r="AF18" s="43"/>
      <c r="AG18" s="43">
        <v>0.33959245820096207</v>
      </c>
      <c r="AH18" s="30">
        <v>0.34321150274249301</v>
      </c>
      <c r="AI18" s="31">
        <v>5.6403921395836916</v>
      </c>
      <c r="AJ18" s="32"/>
      <c r="AK18" s="32">
        <v>6.3091488896811825</v>
      </c>
      <c r="AL18" s="33">
        <v>6.3227256105307355</v>
      </c>
      <c r="AM18" s="34">
        <v>2.2296827190269233</v>
      </c>
      <c r="AN18" s="36">
        <v>6.4723501577564706</v>
      </c>
      <c r="AO18" s="36">
        <v>18.798955918988213</v>
      </c>
      <c r="AP18" s="36">
        <v>64.119196635121028</v>
      </c>
      <c r="AQ18" s="36">
        <v>40.922894102769483</v>
      </c>
      <c r="AR18" s="37">
        <v>25.419412392462071</v>
      </c>
      <c r="AS18" s="45">
        <v>13.325578981069523</v>
      </c>
      <c r="AT18" s="46"/>
      <c r="AU18" s="46">
        <v>15.09388953059748</v>
      </c>
      <c r="AV18" s="37">
        <v>15.1212465760805</v>
      </c>
      <c r="AW18" s="47">
        <v>18.657588905533899</v>
      </c>
      <c r="AX18" s="47">
        <v>21.485919152565689</v>
      </c>
      <c r="AY18" s="47">
        <v>15.356995552206889</v>
      </c>
      <c r="AZ18" s="47">
        <v>8.5792295070941016</v>
      </c>
      <c r="BA18" s="48">
        <v>13.580218910590251</v>
      </c>
      <c r="BB18" s="45">
        <v>11.420498230247613</v>
      </c>
      <c r="BC18" s="46"/>
      <c r="BD18" s="46">
        <v>32.289239336998946</v>
      </c>
      <c r="BE18" s="36">
        <v>35.2225074792577</v>
      </c>
    </row>
    <row r="19" spans="1:57" s="217" customFormat="1">
      <c r="A19" s="204" t="s">
        <v>62</v>
      </c>
      <c r="B19" s="234">
        <v>0.27133058726162967</v>
      </c>
      <c r="C19" s="235" t="s">
        <v>97</v>
      </c>
      <c r="D19" s="231">
        <v>0.28916999999999998</v>
      </c>
      <c r="E19" s="220">
        <v>0.28766999999999998</v>
      </c>
      <c r="F19" s="221">
        <v>3.9240281845003731</v>
      </c>
      <c r="G19" s="222" t="s">
        <v>97</v>
      </c>
      <c r="H19" s="222">
        <v>4.5320736612821637</v>
      </c>
      <c r="I19" s="223">
        <v>4.4679230183705139</v>
      </c>
      <c r="J19" s="224">
        <v>3.1384179613044716</v>
      </c>
      <c r="K19" s="212">
        <v>8.2774362266678345</v>
      </c>
      <c r="L19" s="212">
        <v>21.994959983694706</v>
      </c>
      <c r="M19" s="212">
        <v>60.155114444909287</v>
      </c>
      <c r="N19" s="212">
        <v>36.982947850223184</v>
      </c>
      <c r="O19" s="212">
        <v>22.481568574220258</v>
      </c>
      <c r="P19" s="236">
        <v>6.3589860099841049</v>
      </c>
      <c r="Q19" s="222" t="s">
        <v>97</v>
      </c>
      <c r="R19" s="212">
        <v>10.32864</v>
      </c>
      <c r="S19" s="215">
        <v>10.095600000000001</v>
      </c>
      <c r="T19" s="212">
        <v>11.77341</v>
      </c>
      <c r="U19" s="212">
        <v>11.92886</v>
      </c>
      <c r="V19" s="212">
        <v>9.620175402536562</v>
      </c>
      <c r="W19" s="212">
        <v>8.5554755383892065</v>
      </c>
      <c r="X19" s="212">
        <v>7.2171322025316469</v>
      </c>
      <c r="Y19" s="232" t="s">
        <v>116</v>
      </c>
      <c r="Z19" s="212"/>
      <c r="AA19" s="212">
        <v>12.990090000000002</v>
      </c>
      <c r="AB19" s="212">
        <v>9.1125899999999991</v>
      </c>
      <c r="AC19" s="22"/>
      <c r="AD19" s="204" t="s">
        <v>185</v>
      </c>
      <c r="AE19" s="234">
        <v>0.27133058726162967</v>
      </c>
      <c r="AF19" s="235" t="s">
        <v>97</v>
      </c>
      <c r="AG19" s="231">
        <v>0.28916999999999998</v>
      </c>
      <c r="AH19" s="220">
        <v>0.28766999999999998</v>
      </c>
      <c r="AI19" s="221">
        <v>3.9240281845003731</v>
      </c>
      <c r="AJ19" s="222" t="s">
        <v>97</v>
      </c>
      <c r="AK19" s="222">
        <v>4.5320736612821637</v>
      </c>
      <c r="AL19" s="223">
        <v>4.4679230183705139</v>
      </c>
      <c r="AM19" s="224">
        <v>3.1384179613044716</v>
      </c>
      <c r="AN19" s="212">
        <v>8.2774362266678345</v>
      </c>
      <c r="AO19" s="212">
        <v>21.994959983694706</v>
      </c>
      <c r="AP19" s="212">
        <v>60.155114444909287</v>
      </c>
      <c r="AQ19" s="212">
        <v>36.982947850223184</v>
      </c>
      <c r="AR19" s="212">
        <v>22.481568574220258</v>
      </c>
      <c r="AS19" s="236">
        <v>6.3589860099841049</v>
      </c>
      <c r="AT19" s="222" t="s">
        <v>97</v>
      </c>
      <c r="AU19" s="212">
        <v>10.32864</v>
      </c>
      <c r="AV19" s="215">
        <v>10.095600000000001</v>
      </c>
      <c r="AW19" s="212">
        <v>11.77341</v>
      </c>
      <c r="AX19" s="212">
        <v>11.92886</v>
      </c>
      <c r="AY19" s="212">
        <v>9.620175402536562</v>
      </c>
      <c r="AZ19" s="212">
        <v>8.5554755383892065</v>
      </c>
      <c r="BA19" s="212">
        <v>7.2171322025316469</v>
      </c>
      <c r="BB19" s="232" t="s">
        <v>116</v>
      </c>
      <c r="BC19" s="212"/>
      <c r="BD19" s="212">
        <v>12.990090000000002</v>
      </c>
      <c r="BE19" s="212">
        <v>9.1125899999999991</v>
      </c>
    </row>
    <row r="20" spans="1:57" s="23" customFormat="1">
      <c r="A20" s="27" t="s">
        <v>0</v>
      </c>
      <c r="B20" s="42">
        <v>0.28862106399267129</v>
      </c>
      <c r="C20" s="43"/>
      <c r="D20" s="43">
        <v>0.25611399332660839</v>
      </c>
      <c r="E20" s="30">
        <v>0.24373067011584901</v>
      </c>
      <c r="F20" s="31">
        <v>4.2111641415707037</v>
      </c>
      <c r="G20" s="32"/>
      <c r="H20" s="32">
        <v>3.6489861633767697</v>
      </c>
      <c r="I20" s="33">
        <v>3.418266329188445</v>
      </c>
      <c r="J20" s="34">
        <v>4.1452664204376237</v>
      </c>
      <c r="K20" s="36">
        <v>10.099396440640382</v>
      </c>
      <c r="L20" s="36">
        <v>24.731168710938544</v>
      </c>
      <c r="M20" s="36">
        <v>57.022434364110843</v>
      </c>
      <c r="N20" s="36">
        <v>34.522426798166634</v>
      </c>
      <c r="O20" s="37">
        <v>20.58621894616542</v>
      </c>
      <c r="P20" s="45">
        <v>6.9626451795071391</v>
      </c>
      <c r="Q20" s="46"/>
      <c r="R20" s="46">
        <v>6.2731706452551315</v>
      </c>
      <c r="S20" s="37">
        <v>4.6326452475527802</v>
      </c>
      <c r="T20" s="47">
        <v>5.5848880604148938</v>
      </c>
      <c r="U20" s="47">
        <v>6.4378569913199915</v>
      </c>
      <c r="V20" s="47">
        <v>4.1421602518329488</v>
      </c>
      <c r="W20" s="47">
        <v>2.9915433149014747</v>
      </c>
      <c r="X20" s="48">
        <v>4.2488292644204542</v>
      </c>
      <c r="Y20" s="45">
        <v>3.5903270771395595</v>
      </c>
      <c r="Z20" s="46"/>
      <c r="AA20" s="46">
        <v>6.9482122120267009</v>
      </c>
      <c r="AB20" s="36">
        <v>4.5755463900978102</v>
      </c>
      <c r="AC20" s="22"/>
      <c r="AD20" s="27" t="s">
        <v>196</v>
      </c>
      <c r="AE20" s="42">
        <v>0.28862106399267129</v>
      </c>
      <c r="AF20" s="43"/>
      <c r="AG20" s="43">
        <v>0.25611399332660839</v>
      </c>
      <c r="AH20" s="30">
        <v>0.24373067011584901</v>
      </c>
      <c r="AI20" s="31">
        <v>4.2111641415707037</v>
      </c>
      <c r="AJ20" s="32"/>
      <c r="AK20" s="32">
        <v>3.6489861633767697</v>
      </c>
      <c r="AL20" s="33">
        <v>3.418266329188445</v>
      </c>
      <c r="AM20" s="34">
        <v>4.1452664204376237</v>
      </c>
      <c r="AN20" s="36">
        <v>10.099396440640382</v>
      </c>
      <c r="AO20" s="36">
        <v>24.731168710938544</v>
      </c>
      <c r="AP20" s="36">
        <v>57.022434364110843</v>
      </c>
      <c r="AQ20" s="36">
        <v>34.522426798166634</v>
      </c>
      <c r="AR20" s="37">
        <v>20.58621894616542</v>
      </c>
      <c r="AS20" s="45">
        <v>6.9626451795071391</v>
      </c>
      <c r="AT20" s="46"/>
      <c r="AU20" s="46">
        <v>6.2731706452551315</v>
      </c>
      <c r="AV20" s="37">
        <v>4.6326452475527802</v>
      </c>
      <c r="AW20" s="47">
        <v>5.5848880604148938</v>
      </c>
      <c r="AX20" s="47">
        <v>6.4378569913199915</v>
      </c>
      <c r="AY20" s="47">
        <v>4.1421602518329488</v>
      </c>
      <c r="AZ20" s="47">
        <v>2.9915433149014747</v>
      </c>
      <c r="BA20" s="48">
        <v>4.2488292644204542</v>
      </c>
      <c r="BB20" s="45">
        <v>3.5903270771395595</v>
      </c>
      <c r="BC20" s="46"/>
      <c r="BD20" s="46">
        <v>6.9482122120267009</v>
      </c>
      <c r="BE20" s="36">
        <v>4.5755463900978102</v>
      </c>
    </row>
    <row r="21" spans="1:57" s="217" customFormat="1">
      <c r="A21" s="204" t="s">
        <v>46</v>
      </c>
      <c r="B21" s="218">
        <v>0.30529244797597338</v>
      </c>
      <c r="C21" s="219"/>
      <c r="D21" s="219">
        <v>0.30426863331567117</v>
      </c>
      <c r="E21" s="220">
        <v>0.309000021201079</v>
      </c>
      <c r="F21" s="221">
        <v>4.6702568371205757</v>
      </c>
      <c r="G21" s="222"/>
      <c r="H21" s="222">
        <v>4.659210966311746</v>
      </c>
      <c r="I21" s="223">
        <v>4.7982842987114624</v>
      </c>
      <c r="J21" s="224">
        <v>3.1222579069334007</v>
      </c>
      <c r="K21" s="212">
        <v>8.1540438440495571</v>
      </c>
      <c r="L21" s="212">
        <v>21.126589578148437</v>
      </c>
      <c r="M21" s="212">
        <v>61.73806974511001</v>
      </c>
      <c r="N21" s="212">
        <v>39.125420547907851</v>
      </c>
      <c r="O21" s="215">
        <v>24.433290459429696</v>
      </c>
      <c r="P21" s="226">
        <v>9.6458020696138895</v>
      </c>
      <c r="Q21" s="227"/>
      <c r="R21" s="227">
        <v>8.390447494923583</v>
      </c>
      <c r="S21" s="215">
        <v>8.9276295848487397</v>
      </c>
      <c r="T21" s="228">
        <v>9.0966493082044053</v>
      </c>
      <c r="U21" s="228">
        <v>16.372516618915526</v>
      </c>
      <c r="V21" s="228">
        <v>7.8643297548218305</v>
      </c>
      <c r="W21" s="228">
        <v>7.0277913213148873</v>
      </c>
      <c r="X21" s="229">
        <v>4.3183115145292721</v>
      </c>
      <c r="Y21" s="226">
        <v>7.2406150108824692</v>
      </c>
      <c r="Z21" s="227"/>
      <c r="AA21" s="227">
        <v>14.8017562629844</v>
      </c>
      <c r="AB21" s="212">
        <v>14.3396997942649</v>
      </c>
      <c r="AC21" s="22"/>
      <c r="AD21" s="204" t="s">
        <v>181</v>
      </c>
      <c r="AE21" s="218">
        <v>0.30529244797597338</v>
      </c>
      <c r="AF21" s="219"/>
      <c r="AG21" s="219">
        <v>0.30426863331567117</v>
      </c>
      <c r="AH21" s="220">
        <v>0.309000021201079</v>
      </c>
      <c r="AI21" s="221">
        <v>4.6702568371205757</v>
      </c>
      <c r="AJ21" s="222"/>
      <c r="AK21" s="222">
        <v>4.659210966311746</v>
      </c>
      <c r="AL21" s="223">
        <v>4.7982842987114624</v>
      </c>
      <c r="AM21" s="224">
        <v>3.1222579069334007</v>
      </c>
      <c r="AN21" s="212">
        <v>8.1540438440495571</v>
      </c>
      <c r="AO21" s="212">
        <v>21.126589578148437</v>
      </c>
      <c r="AP21" s="212">
        <v>61.73806974511001</v>
      </c>
      <c r="AQ21" s="212">
        <v>39.125420547907851</v>
      </c>
      <c r="AR21" s="215">
        <v>24.433290459429696</v>
      </c>
      <c r="AS21" s="226">
        <v>9.6458020696138895</v>
      </c>
      <c r="AT21" s="227"/>
      <c r="AU21" s="227">
        <v>8.390447494923583</v>
      </c>
      <c r="AV21" s="215">
        <v>8.9276295848487397</v>
      </c>
      <c r="AW21" s="228">
        <v>9.0966493082044053</v>
      </c>
      <c r="AX21" s="228">
        <v>16.372516618915526</v>
      </c>
      <c r="AY21" s="228">
        <v>7.8643297548218305</v>
      </c>
      <c r="AZ21" s="228">
        <v>7.0277913213148873</v>
      </c>
      <c r="BA21" s="229">
        <v>4.3183115145292721</v>
      </c>
      <c r="BB21" s="226">
        <v>7.2406150108824692</v>
      </c>
      <c r="BC21" s="227"/>
      <c r="BD21" s="227">
        <v>14.8017562629844</v>
      </c>
      <c r="BE21" s="212">
        <v>14.3396997942649</v>
      </c>
    </row>
    <row r="22" spans="1:57" s="23" customFormat="1">
      <c r="A22" s="27" t="s">
        <v>44</v>
      </c>
      <c r="B22" s="57">
        <v>0.36458251487302995</v>
      </c>
      <c r="C22" s="58" t="s">
        <v>97</v>
      </c>
      <c r="D22" s="51">
        <v>0.36031999999999997</v>
      </c>
      <c r="E22" s="44">
        <v>0.36449999999999999</v>
      </c>
      <c r="F22" s="31">
        <v>7.503399215548419</v>
      </c>
      <c r="G22" s="32" t="s">
        <v>97</v>
      </c>
      <c r="H22" s="53">
        <v>7.6007426614024993</v>
      </c>
      <c r="I22" s="54">
        <v>7.3883318959079212</v>
      </c>
      <c r="J22" s="59">
        <v>1.9763119540475764</v>
      </c>
      <c r="K22" s="25">
        <v>5.7057786313173908</v>
      </c>
      <c r="L22" s="25">
        <v>17.13771062922261</v>
      </c>
      <c r="M22" s="25">
        <v>65.91540111789584</v>
      </c>
      <c r="N22" s="25">
        <v>42.156186248149943</v>
      </c>
      <c r="O22" s="25">
        <v>26.279333743500448</v>
      </c>
      <c r="P22" s="60">
        <v>17.259393377711586</v>
      </c>
      <c r="Q22" s="32" t="s">
        <v>97</v>
      </c>
      <c r="R22" s="25">
        <v>18.645852347618771</v>
      </c>
      <c r="S22" s="26">
        <v>18.573726325263916</v>
      </c>
      <c r="T22" s="25">
        <v>24.279807355666467</v>
      </c>
      <c r="U22" s="25">
        <v>17.804643609983899</v>
      </c>
      <c r="V22" s="25">
        <v>13.873237161274698</v>
      </c>
      <c r="W22" s="25">
        <v>22.570082097122949</v>
      </c>
      <c r="X22" s="25">
        <v>14.302545727562165</v>
      </c>
      <c r="Y22" s="41" t="s">
        <v>116</v>
      </c>
      <c r="Z22" s="36"/>
      <c r="AA22" s="25">
        <v>13.170360032978518</v>
      </c>
      <c r="AB22" s="25">
        <v>12.850265981336909</v>
      </c>
      <c r="AC22" s="22"/>
      <c r="AD22" s="27" t="s">
        <v>213</v>
      </c>
      <c r="AE22" s="57">
        <v>0.36458251487302995</v>
      </c>
      <c r="AF22" s="58" t="s">
        <v>97</v>
      </c>
      <c r="AG22" s="51">
        <v>0.36031999999999997</v>
      </c>
      <c r="AH22" s="44">
        <v>0.36449999999999999</v>
      </c>
      <c r="AI22" s="31">
        <v>7.503399215548419</v>
      </c>
      <c r="AJ22" s="32" t="s">
        <v>97</v>
      </c>
      <c r="AK22" s="53">
        <v>7.6007426614024993</v>
      </c>
      <c r="AL22" s="54">
        <v>7.3883318959079212</v>
      </c>
      <c r="AM22" s="59">
        <v>1.9763119540475764</v>
      </c>
      <c r="AN22" s="25">
        <v>5.7057786313173908</v>
      </c>
      <c r="AO22" s="25">
        <v>17.13771062922261</v>
      </c>
      <c r="AP22" s="25">
        <v>65.91540111789584</v>
      </c>
      <c r="AQ22" s="25">
        <v>42.156186248149943</v>
      </c>
      <c r="AR22" s="25">
        <v>26.279333743500448</v>
      </c>
      <c r="AS22" s="60">
        <v>17.259393377711586</v>
      </c>
      <c r="AT22" s="32" t="s">
        <v>97</v>
      </c>
      <c r="AU22" s="25">
        <v>18.645852347618771</v>
      </c>
      <c r="AV22" s="26">
        <v>18.573726325263916</v>
      </c>
      <c r="AW22" s="25">
        <v>24.279807355666467</v>
      </c>
      <c r="AX22" s="25">
        <v>17.804643609983899</v>
      </c>
      <c r="AY22" s="25">
        <v>13.873237161274698</v>
      </c>
      <c r="AZ22" s="25">
        <v>22.570082097122949</v>
      </c>
      <c r="BA22" s="25">
        <v>14.302545727562165</v>
      </c>
      <c r="BB22" s="41" t="s">
        <v>116</v>
      </c>
      <c r="BC22" s="36"/>
      <c r="BD22" s="25">
        <v>13.170360032978518</v>
      </c>
      <c r="BE22" s="25">
        <v>12.850265981336909</v>
      </c>
    </row>
    <row r="23" spans="1:57" s="217" customFormat="1">
      <c r="A23" s="204" t="s">
        <v>34</v>
      </c>
      <c r="B23" s="218">
        <v>0.31324812990581546</v>
      </c>
      <c r="C23" s="219"/>
      <c r="D23" s="219">
        <v>0.33084947386388619</v>
      </c>
      <c r="E23" s="220">
        <v>0.32548334070071</v>
      </c>
      <c r="F23" s="221">
        <v>5.2152396199627775</v>
      </c>
      <c r="G23" s="222"/>
      <c r="H23" s="222">
        <v>5.9013338381777043</v>
      </c>
      <c r="I23" s="223">
        <v>5.819151434918739</v>
      </c>
      <c r="J23" s="224">
        <v>2.1470707968007829</v>
      </c>
      <c r="K23" s="212">
        <v>6.7759147712937837</v>
      </c>
      <c r="L23" s="212">
        <v>19.725139212235092</v>
      </c>
      <c r="M23" s="212">
        <v>62.688669212797052</v>
      </c>
      <c r="N23" s="212">
        <v>39.430074164261299</v>
      </c>
      <c r="O23" s="215">
        <v>24.420945821305327</v>
      </c>
      <c r="P23" s="226">
        <v>11.93180658409247</v>
      </c>
      <c r="Q23" s="227"/>
      <c r="R23" s="227">
        <v>13.051539801308229</v>
      </c>
      <c r="S23" s="215">
        <v>13.2816931345464</v>
      </c>
      <c r="T23" s="228">
        <v>17.682664451488218</v>
      </c>
      <c r="U23" s="228">
        <v>15.959721180800379</v>
      </c>
      <c r="V23" s="228">
        <v>12.989804767096624</v>
      </c>
      <c r="W23" s="228">
        <v>9.294229991628324</v>
      </c>
      <c r="X23" s="229">
        <v>11.458167006070227</v>
      </c>
      <c r="Y23" s="226">
        <v>10.663090995895232</v>
      </c>
      <c r="Z23" s="227"/>
      <c r="AA23" s="227">
        <v>15.266024432625805</v>
      </c>
      <c r="AB23" s="212">
        <v>15.5807339110798</v>
      </c>
      <c r="AC23" s="22"/>
      <c r="AD23" s="204" t="s">
        <v>184</v>
      </c>
      <c r="AE23" s="218">
        <v>0.31324812990581546</v>
      </c>
      <c r="AF23" s="219"/>
      <c r="AG23" s="219">
        <v>0.33084947386388619</v>
      </c>
      <c r="AH23" s="220">
        <v>0.32548334070071</v>
      </c>
      <c r="AI23" s="221">
        <v>5.2152396199627775</v>
      </c>
      <c r="AJ23" s="222"/>
      <c r="AK23" s="222">
        <v>5.9013338381777043</v>
      </c>
      <c r="AL23" s="223">
        <v>5.819151434918739</v>
      </c>
      <c r="AM23" s="224">
        <v>2.1470707968007829</v>
      </c>
      <c r="AN23" s="212">
        <v>6.7759147712937837</v>
      </c>
      <c r="AO23" s="212">
        <v>19.725139212235092</v>
      </c>
      <c r="AP23" s="212">
        <v>62.688669212797052</v>
      </c>
      <c r="AQ23" s="212">
        <v>39.430074164261299</v>
      </c>
      <c r="AR23" s="215">
        <v>24.420945821305327</v>
      </c>
      <c r="AS23" s="226">
        <v>11.93180658409247</v>
      </c>
      <c r="AT23" s="227"/>
      <c r="AU23" s="227">
        <v>13.051539801308229</v>
      </c>
      <c r="AV23" s="215">
        <v>13.2816931345464</v>
      </c>
      <c r="AW23" s="228">
        <v>17.682664451488218</v>
      </c>
      <c r="AX23" s="228">
        <v>15.959721180800379</v>
      </c>
      <c r="AY23" s="228">
        <v>12.989804767096624</v>
      </c>
      <c r="AZ23" s="228">
        <v>9.294229991628324</v>
      </c>
      <c r="BA23" s="229">
        <v>11.458167006070227</v>
      </c>
      <c r="BB23" s="226">
        <v>10.663090995895232</v>
      </c>
      <c r="BC23" s="227"/>
      <c r="BD23" s="227">
        <v>15.266024432625805</v>
      </c>
      <c r="BE23" s="212">
        <v>15.5807339110798</v>
      </c>
    </row>
    <row r="24" spans="1:57" s="23" customFormat="1">
      <c r="A24" s="27" t="s">
        <v>28</v>
      </c>
      <c r="B24" s="57">
        <v>0.32925795557254156</v>
      </c>
      <c r="C24" s="58" t="s">
        <v>97</v>
      </c>
      <c r="D24" s="51">
        <v>0.33575020999999999</v>
      </c>
      <c r="E24" s="44">
        <v>0.33</v>
      </c>
      <c r="F24" s="31">
        <v>5.9807200855289011</v>
      </c>
      <c r="G24" s="32" t="s">
        <v>97</v>
      </c>
      <c r="H24" s="53">
        <v>6.0679182771949201</v>
      </c>
      <c r="I24" s="33">
        <v>6.0679182771949201</v>
      </c>
      <c r="J24" s="59">
        <v>2.2990983223766928</v>
      </c>
      <c r="K24" s="25">
        <v>6.5057297841002972</v>
      </c>
      <c r="L24" s="25">
        <v>19.118439487013685</v>
      </c>
      <c r="M24" s="25">
        <v>63.3150123935769</v>
      </c>
      <c r="N24" s="25">
        <v>39.476236663433561</v>
      </c>
      <c r="O24" s="25">
        <v>23.975284693034453</v>
      </c>
      <c r="P24" s="60">
        <v>15.700977583461636</v>
      </c>
      <c r="Q24" s="32" t="s">
        <v>97</v>
      </c>
      <c r="R24" s="25">
        <v>16.030174046220719</v>
      </c>
      <c r="S24" s="26">
        <v>16.100000000000001</v>
      </c>
      <c r="T24" s="25">
        <v>16.3</v>
      </c>
      <c r="U24" s="25">
        <v>19.7</v>
      </c>
      <c r="V24" s="25">
        <v>13.843548387096771</v>
      </c>
      <c r="W24" s="53">
        <v>18.986896551724136</v>
      </c>
      <c r="X24" s="53">
        <v>13.312956810631229</v>
      </c>
      <c r="Y24" s="41" t="s">
        <v>116</v>
      </c>
      <c r="Z24" s="36"/>
      <c r="AA24" s="25">
        <v>19.570880532225875</v>
      </c>
      <c r="AB24" s="25">
        <v>17.2</v>
      </c>
      <c r="AC24" s="22"/>
      <c r="AD24" s="27" t="s">
        <v>209</v>
      </c>
      <c r="AE24" s="57">
        <v>0.32925795557254156</v>
      </c>
      <c r="AF24" s="58" t="s">
        <v>97</v>
      </c>
      <c r="AG24" s="51">
        <v>0.33575020999999999</v>
      </c>
      <c r="AH24" s="44">
        <v>0.33</v>
      </c>
      <c r="AI24" s="31">
        <v>5.9807200855289011</v>
      </c>
      <c r="AJ24" s="32" t="s">
        <v>97</v>
      </c>
      <c r="AK24" s="53">
        <v>6.0679182771949201</v>
      </c>
      <c r="AL24" s="33">
        <v>6.0679182771949201</v>
      </c>
      <c r="AM24" s="59">
        <v>2.2990983223766928</v>
      </c>
      <c r="AN24" s="25">
        <v>6.5057297841002972</v>
      </c>
      <c r="AO24" s="25">
        <v>19.118439487013685</v>
      </c>
      <c r="AP24" s="25">
        <v>63.3150123935769</v>
      </c>
      <c r="AQ24" s="25">
        <v>39.476236663433561</v>
      </c>
      <c r="AR24" s="25">
        <v>23.975284693034453</v>
      </c>
      <c r="AS24" s="60">
        <v>15.700977583461636</v>
      </c>
      <c r="AT24" s="32" t="s">
        <v>97</v>
      </c>
      <c r="AU24" s="25">
        <v>16.030174046220719</v>
      </c>
      <c r="AV24" s="26">
        <v>16.100000000000001</v>
      </c>
      <c r="AW24" s="25">
        <v>16.3</v>
      </c>
      <c r="AX24" s="25">
        <v>19.7</v>
      </c>
      <c r="AY24" s="25">
        <v>13.843548387096771</v>
      </c>
      <c r="AZ24" s="53">
        <v>18.986896551724136</v>
      </c>
      <c r="BA24" s="53">
        <v>13.312956810631229</v>
      </c>
      <c r="BB24" s="41" t="s">
        <v>116</v>
      </c>
      <c r="BC24" s="36"/>
      <c r="BD24" s="25">
        <v>19.570880532225875</v>
      </c>
      <c r="BE24" s="25">
        <v>17.2</v>
      </c>
    </row>
    <row r="25" spans="1:57" s="217" customFormat="1">
      <c r="A25" s="204" t="s">
        <v>60</v>
      </c>
      <c r="B25" s="234">
        <v>0.312</v>
      </c>
      <c r="C25" s="235" t="s">
        <v>97</v>
      </c>
      <c r="D25" s="231">
        <v>0.30199999999999999</v>
      </c>
      <c r="E25" s="220">
        <v>0.30237568360179573</v>
      </c>
      <c r="F25" s="221">
        <v>5.5983421638237987</v>
      </c>
      <c r="G25" s="222" t="s">
        <v>97</v>
      </c>
      <c r="H25" s="222">
        <v>5.4281375730204946</v>
      </c>
      <c r="I25" s="223">
        <v>5.4128645916685558</v>
      </c>
      <c r="J25" s="224">
        <v>2.2110010167339902</v>
      </c>
      <c r="K25" s="212">
        <v>6.8768144604550479</v>
      </c>
      <c r="L25" s="212">
        <v>20.530424772600426</v>
      </c>
      <c r="M25" s="212">
        <v>61.139465572201487</v>
      </c>
      <c r="N25" s="212">
        <v>37.223265484526571</v>
      </c>
      <c r="O25" s="212">
        <v>21.97427146279939</v>
      </c>
      <c r="P25" s="236">
        <v>14.799999999999999</v>
      </c>
      <c r="Q25" s="222" t="s">
        <v>97</v>
      </c>
      <c r="R25" s="212">
        <v>14.6</v>
      </c>
      <c r="S25" s="215">
        <v>14.396636739037053</v>
      </c>
      <c r="T25" s="212">
        <v>7.0708911114299626</v>
      </c>
      <c r="U25" s="212">
        <v>9.0112340408182892</v>
      </c>
      <c r="V25" s="212">
        <v>9.3119528035807733</v>
      </c>
      <c r="W25" s="222">
        <v>48.755456489463853</v>
      </c>
      <c r="X25" s="222" t="s">
        <v>116</v>
      </c>
      <c r="Y25" s="236">
        <v>14.399999999999999</v>
      </c>
      <c r="Z25" s="222" t="s">
        <v>97</v>
      </c>
      <c r="AA25" s="212" t="s">
        <v>116</v>
      </c>
      <c r="AB25" s="212">
        <v>11.356995332017018</v>
      </c>
      <c r="AC25" s="22"/>
      <c r="AD25" s="204" t="s">
        <v>208</v>
      </c>
      <c r="AE25" s="234">
        <v>0.312</v>
      </c>
      <c r="AF25" s="235" t="s">
        <v>97</v>
      </c>
      <c r="AG25" s="231">
        <v>0.30199999999999999</v>
      </c>
      <c r="AH25" s="220">
        <v>0.30237568360179573</v>
      </c>
      <c r="AI25" s="221">
        <v>5.5983421638237987</v>
      </c>
      <c r="AJ25" s="222" t="s">
        <v>97</v>
      </c>
      <c r="AK25" s="222">
        <v>5.4281375730204946</v>
      </c>
      <c r="AL25" s="223">
        <v>5.4128645916685558</v>
      </c>
      <c r="AM25" s="224">
        <v>2.2110010167339902</v>
      </c>
      <c r="AN25" s="212">
        <v>6.8768144604550479</v>
      </c>
      <c r="AO25" s="212">
        <v>20.530424772600426</v>
      </c>
      <c r="AP25" s="212">
        <v>61.139465572201487</v>
      </c>
      <c r="AQ25" s="212">
        <v>37.223265484526571</v>
      </c>
      <c r="AR25" s="212">
        <v>21.97427146279939</v>
      </c>
      <c r="AS25" s="236">
        <v>14.799999999999999</v>
      </c>
      <c r="AT25" s="222" t="s">
        <v>97</v>
      </c>
      <c r="AU25" s="212">
        <v>14.6</v>
      </c>
      <c r="AV25" s="215">
        <v>14.396636739037053</v>
      </c>
      <c r="AW25" s="212">
        <v>7.0708911114299626</v>
      </c>
      <c r="AX25" s="212">
        <v>9.0112340408182892</v>
      </c>
      <c r="AY25" s="212">
        <v>9.3119528035807733</v>
      </c>
      <c r="AZ25" s="222">
        <v>48.755456489463853</v>
      </c>
      <c r="BA25" s="222" t="s">
        <v>116</v>
      </c>
      <c r="BB25" s="236">
        <v>14.399999999999999</v>
      </c>
      <c r="BC25" s="222" t="s">
        <v>97</v>
      </c>
      <c r="BD25" s="212" t="s">
        <v>116</v>
      </c>
      <c r="BE25" s="212">
        <v>11.356995332017018</v>
      </c>
    </row>
    <row r="26" spans="1:57" s="23" customFormat="1">
      <c r="A26" s="24" t="s">
        <v>69</v>
      </c>
      <c r="B26" s="57">
        <v>0.37562392840005038</v>
      </c>
      <c r="C26" s="58"/>
      <c r="D26" s="51">
        <v>0.34706459159195369</v>
      </c>
      <c r="E26" s="44">
        <v>0.35178947990237802</v>
      </c>
      <c r="F26" s="31">
        <v>7.3914628024098015</v>
      </c>
      <c r="G26" s="32"/>
      <c r="H26" s="53">
        <v>6.1578181214028112</v>
      </c>
      <c r="I26" s="54">
        <v>6.3416071149479052</v>
      </c>
      <c r="J26" s="59">
        <v>2.394765095376167</v>
      </c>
      <c r="K26" s="25">
        <v>6.6023901373740257</v>
      </c>
      <c r="L26" s="25">
        <v>18.334368915086095</v>
      </c>
      <c r="M26" s="25">
        <v>65.031321496635258</v>
      </c>
      <c r="N26" s="25">
        <v>41.869764270833002</v>
      </c>
      <c r="O26" s="25">
        <v>26.12045582757785</v>
      </c>
      <c r="P26" s="60">
        <v>18.605976206186249</v>
      </c>
      <c r="Q26" s="32"/>
      <c r="R26" s="25">
        <v>13.224713849484299</v>
      </c>
      <c r="S26" s="26">
        <v>14.1471233723921</v>
      </c>
      <c r="T26" s="25">
        <v>15.370295388719324</v>
      </c>
      <c r="U26" s="25">
        <v>8.6604910812821796</v>
      </c>
      <c r="V26" s="25">
        <v>12.983471883298481</v>
      </c>
      <c r="W26" s="53">
        <v>19.571434966479121</v>
      </c>
      <c r="X26" s="53">
        <v>8.6327318185304627</v>
      </c>
      <c r="Y26" s="60">
        <v>5.2617734548677237</v>
      </c>
      <c r="Z26" s="32"/>
      <c r="AA26" s="25">
        <v>7.2384625008753769</v>
      </c>
      <c r="AB26" s="25">
        <v>5.8709824567997</v>
      </c>
      <c r="AC26" s="22"/>
      <c r="AD26" s="24" t="s">
        <v>191</v>
      </c>
      <c r="AE26" s="57">
        <v>0.37562392840005038</v>
      </c>
      <c r="AF26" s="58"/>
      <c r="AG26" s="51">
        <v>0.34706459159195369</v>
      </c>
      <c r="AH26" s="44">
        <v>0.35178947990237802</v>
      </c>
      <c r="AI26" s="31">
        <v>7.3914628024098015</v>
      </c>
      <c r="AJ26" s="32"/>
      <c r="AK26" s="53">
        <v>6.1578181214028112</v>
      </c>
      <c r="AL26" s="54">
        <v>6.3416071149479052</v>
      </c>
      <c r="AM26" s="59">
        <v>2.394765095376167</v>
      </c>
      <c r="AN26" s="25">
        <v>6.6023901373740257</v>
      </c>
      <c r="AO26" s="25">
        <v>18.334368915086095</v>
      </c>
      <c r="AP26" s="25">
        <v>65.031321496635258</v>
      </c>
      <c r="AQ26" s="25">
        <v>41.869764270833002</v>
      </c>
      <c r="AR26" s="25">
        <v>26.12045582757785</v>
      </c>
      <c r="AS26" s="60">
        <v>18.605976206186249</v>
      </c>
      <c r="AT26" s="32"/>
      <c r="AU26" s="25">
        <v>13.224713849484299</v>
      </c>
      <c r="AV26" s="26">
        <v>14.1471233723921</v>
      </c>
      <c r="AW26" s="25">
        <v>15.370295388719324</v>
      </c>
      <c r="AX26" s="25">
        <v>8.6604910812821796</v>
      </c>
      <c r="AY26" s="25">
        <v>12.983471883298481</v>
      </c>
      <c r="AZ26" s="53">
        <v>19.571434966479121</v>
      </c>
      <c r="BA26" s="53">
        <v>8.6327318185304627</v>
      </c>
      <c r="BB26" s="60">
        <v>5.2617734548677237</v>
      </c>
      <c r="BC26" s="32"/>
      <c r="BD26" s="25">
        <v>7.2384625008753769</v>
      </c>
      <c r="BE26" s="25">
        <v>5.8709824567997</v>
      </c>
    </row>
    <row r="27" spans="1:57" s="217" customFormat="1">
      <c r="A27" s="204" t="s">
        <v>20</v>
      </c>
      <c r="B27" s="218">
        <v>0.27885316406200739</v>
      </c>
      <c r="C27" s="219"/>
      <c r="D27" s="219">
        <v>0.30099676219114263</v>
      </c>
      <c r="E27" s="220">
        <v>0.28145762605912999</v>
      </c>
      <c r="F27" s="221">
        <v>4.06051110967379</v>
      </c>
      <c r="G27" s="222"/>
      <c r="H27" s="222">
        <v>4.5176989971632118</v>
      </c>
      <c r="I27" s="223">
        <v>4.2436849527340508</v>
      </c>
      <c r="J27" s="224">
        <v>3.4645315764343101</v>
      </c>
      <c r="K27" s="212">
        <v>8.6679472229963057</v>
      </c>
      <c r="L27" s="212">
        <v>22.322525559790495</v>
      </c>
      <c r="M27" s="212">
        <v>59.908803214904239</v>
      </c>
      <c r="N27" s="212">
        <v>36.784037201322327</v>
      </c>
      <c r="O27" s="215">
        <v>22.084955715867256</v>
      </c>
      <c r="P27" s="226">
        <v>7.17401994837895</v>
      </c>
      <c r="Q27" s="227"/>
      <c r="R27" s="227">
        <v>8.4202081387985306</v>
      </c>
      <c r="S27" s="215">
        <v>8.3627369871979305</v>
      </c>
      <c r="T27" s="228">
        <v>12.352682834609691</v>
      </c>
      <c r="U27" s="228">
        <v>8.6084107121796389</v>
      </c>
      <c r="V27" s="228">
        <v>7.9381008668608057</v>
      </c>
      <c r="W27" s="228">
        <v>3.6245056801967053</v>
      </c>
      <c r="X27" s="229">
        <v>7.7</v>
      </c>
      <c r="Y27" s="226">
        <v>6.9190307235495476</v>
      </c>
      <c r="Z27" s="227"/>
      <c r="AA27" s="227">
        <v>9.2522173127116574</v>
      </c>
      <c r="AB27" s="212">
        <v>8.9468148722852696</v>
      </c>
      <c r="AC27" s="22"/>
      <c r="AD27" s="204" t="s">
        <v>20</v>
      </c>
      <c r="AE27" s="218">
        <v>0.27885316406200739</v>
      </c>
      <c r="AF27" s="219"/>
      <c r="AG27" s="219">
        <v>0.30099676219114263</v>
      </c>
      <c r="AH27" s="220">
        <v>0.28145762605912999</v>
      </c>
      <c r="AI27" s="221">
        <v>4.06051110967379</v>
      </c>
      <c r="AJ27" s="222"/>
      <c r="AK27" s="222">
        <v>4.5176989971632118</v>
      </c>
      <c r="AL27" s="223">
        <v>4.2436849527340508</v>
      </c>
      <c r="AM27" s="224">
        <v>3.4645315764343101</v>
      </c>
      <c r="AN27" s="212">
        <v>8.6679472229963057</v>
      </c>
      <c r="AO27" s="212">
        <v>22.322525559790495</v>
      </c>
      <c r="AP27" s="212">
        <v>59.908803214904239</v>
      </c>
      <c r="AQ27" s="212">
        <v>36.784037201322327</v>
      </c>
      <c r="AR27" s="215">
        <v>22.084955715867256</v>
      </c>
      <c r="AS27" s="226">
        <v>7.17401994837895</v>
      </c>
      <c r="AT27" s="227"/>
      <c r="AU27" s="227">
        <v>8.4202081387985306</v>
      </c>
      <c r="AV27" s="215">
        <v>8.3627369871979305</v>
      </c>
      <c r="AW27" s="228">
        <v>12.352682834609691</v>
      </c>
      <c r="AX27" s="228">
        <v>8.6084107121796389</v>
      </c>
      <c r="AY27" s="228">
        <v>7.9381008668608057</v>
      </c>
      <c r="AZ27" s="228">
        <v>3.6245056801967053</v>
      </c>
      <c r="BA27" s="229">
        <v>7.7</v>
      </c>
      <c r="BB27" s="226">
        <v>6.9190307235495476</v>
      </c>
      <c r="BC27" s="227"/>
      <c r="BD27" s="227">
        <v>9.2522173127116574</v>
      </c>
      <c r="BE27" s="212">
        <v>8.9468148722852696</v>
      </c>
    </row>
    <row r="28" spans="1:57" s="23" customFormat="1">
      <c r="A28" s="24" t="s">
        <v>64</v>
      </c>
      <c r="B28" s="57">
        <v>0.45048002237603507</v>
      </c>
      <c r="C28" s="58" t="s">
        <v>97</v>
      </c>
      <c r="D28" s="51">
        <v>0.45720179999999999</v>
      </c>
      <c r="E28" s="44">
        <v>0.45933879999999999</v>
      </c>
      <c r="F28" s="31">
        <v>10.819575558157267</v>
      </c>
      <c r="G28" s="32" t="s">
        <v>97</v>
      </c>
      <c r="H28" s="53">
        <v>11.46255316712652</v>
      </c>
      <c r="I28" s="54">
        <v>10.42894572295395</v>
      </c>
      <c r="J28" s="59">
        <v>1.7398144213833016</v>
      </c>
      <c r="K28" s="25">
        <v>4.957947242059503</v>
      </c>
      <c r="L28" s="25">
        <v>14.312378457625982</v>
      </c>
      <c r="M28" s="25">
        <v>72.040428458929597</v>
      </c>
      <c r="N28" s="25">
        <v>51.70616268128132</v>
      </c>
      <c r="O28" s="25">
        <v>36.381549971527136</v>
      </c>
      <c r="P28" s="60">
        <v>18.424840473627079</v>
      </c>
      <c r="Q28" s="32" t="s">
        <v>97</v>
      </c>
      <c r="R28" s="25">
        <v>18.902179248363801</v>
      </c>
      <c r="S28" s="26">
        <v>16.6502936058946</v>
      </c>
      <c r="T28" s="53">
        <v>19.749643089999999</v>
      </c>
      <c r="U28" s="53">
        <v>12.04339826</v>
      </c>
      <c r="V28" s="53">
        <v>14.447543891448566</v>
      </c>
      <c r="W28" s="53">
        <v>25.589530997307836</v>
      </c>
      <c r="X28" s="53">
        <v>15.302346917249659</v>
      </c>
      <c r="Y28" s="60">
        <v>13.318724156676854</v>
      </c>
      <c r="Z28" s="32" t="s">
        <v>97</v>
      </c>
      <c r="AA28" s="25">
        <v>15.960910719018001</v>
      </c>
      <c r="AB28" s="25">
        <v>14.7093524150755</v>
      </c>
      <c r="AC28" s="22"/>
      <c r="AD28" s="24" t="s">
        <v>192</v>
      </c>
      <c r="AE28" s="57">
        <v>0.45048002237603507</v>
      </c>
      <c r="AF28" s="58" t="s">
        <v>97</v>
      </c>
      <c r="AG28" s="51">
        <v>0.45720179999999999</v>
      </c>
      <c r="AH28" s="44">
        <v>0.45933879999999999</v>
      </c>
      <c r="AI28" s="31">
        <v>10.819575558157267</v>
      </c>
      <c r="AJ28" s="32" t="s">
        <v>97</v>
      </c>
      <c r="AK28" s="53">
        <v>11.46255316712652</v>
      </c>
      <c r="AL28" s="54">
        <v>10.42894572295395</v>
      </c>
      <c r="AM28" s="59">
        <v>1.7398144213833016</v>
      </c>
      <c r="AN28" s="25">
        <v>4.957947242059503</v>
      </c>
      <c r="AO28" s="25">
        <v>14.312378457625982</v>
      </c>
      <c r="AP28" s="25">
        <v>72.040428458929597</v>
      </c>
      <c r="AQ28" s="25">
        <v>51.70616268128132</v>
      </c>
      <c r="AR28" s="25">
        <v>36.381549971527136</v>
      </c>
      <c r="AS28" s="60">
        <v>18.424840473627079</v>
      </c>
      <c r="AT28" s="32" t="s">
        <v>97</v>
      </c>
      <c r="AU28" s="25">
        <v>18.902179248363801</v>
      </c>
      <c r="AV28" s="26">
        <v>16.6502936058946</v>
      </c>
      <c r="AW28" s="53">
        <v>19.749643089999999</v>
      </c>
      <c r="AX28" s="53">
        <v>12.04339826</v>
      </c>
      <c r="AY28" s="53">
        <v>14.447543891448566</v>
      </c>
      <c r="AZ28" s="53">
        <v>25.589530997307836</v>
      </c>
      <c r="BA28" s="53">
        <v>15.302346917249659</v>
      </c>
      <c r="BB28" s="60">
        <v>13.318724156676854</v>
      </c>
      <c r="BC28" s="32" t="s">
        <v>97</v>
      </c>
      <c r="BD28" s="25">
        <v>15.960910719018001</v>
      </c>
      <c r="BE28" s="25">
        <v>14.7093524150755</v>
      </c>
    </row>
    <row r="29" spans="1:57" s="217" customFormat="1">
      <c r="A29" s="204" t="s">
        <v>26</v>
      </c>
      <c r="B29" s="234">
        <v>0.29818345323740997</v>
      </c>
      <c r="C29" s="235" t="s">
        <v>97</v>
      </c>
      <c r="D29" s="231">
        <v>0.28000000000000003</v>
      </c>
      <c r="E29" s="220">
        <v>0.28299999999999997</v>
      </c>
      <c r="F29" s="221">
        <v>4.4235495722279836</v>
      </c>
      <c r="G29" s="222" t="s">
        <v>97</v>
      </c>
      <c r="H29" s="222">
        <v>4.1880341880341883</v>
      </c>
      <c r="I29" s="223">
        <v>4.2789699570815438</v>
      </c>
      <c r="J29" s="224">
        <v>3.2987398072646403</v>
      </c>
      <c r="K29" s="212">
        <v>8.6360266864343966</v>
      </c>
      <c r="L29" s="212">
        <v>22.424017790956263</v>
      </c>
      <c r="M29" s="212">
        <v>59.673832468495178</v>
      </c>
      <c r="N29" s="212">
        <v>36.953298739807266</v>
      </c>
      <c r="O29" s="212">
        <v>22.720533728687915</v>
      </c>
      <c r="P29" s="236">
        <v>6.6141025641025646</v>
      </c>
      <c r="Q29" s="222" t="s">
        <v>97</v>
      </c>
      <c r="R29" s="212">
        <v>7.9</v>
      </c>
      <c r="S29" s="215">
        <v>8.4</v>
      </c>
      <c r="T29" s="222">
        <v>11.2</v>
      </c>
      <c r="U29" s="222">
        <v>22.8</v>
      </c>
      <c r="V29" s="222">
        <v>6.522010798794339</v>
      </c>
      <c r="W29" s="222">
        <v>2.1731718464420582</v>
      </c>
      <c r="X29" s="222">
        <v>6.8672110704106526</v>
      </c>
      <c r="Y29" s="236">
        <v>6.1</v>
      </c>
      <c r="Z29" s="222" t="s">
        <v>97</v>
      </c>
      <c r="AA29" s="212">
        <v>7</v>
      </c>
      <c r="AB29" s="212">
        <v>7.3</v>
      </c>
      <c r="AC29" s="22"/>
      <c r="AD29" s="204" t="s">
        <v>205</v>
      </c>
      <c r="AE29" s="234">
        <v>0.29818345323740997</v>
      </c>
      <c r="AF29" s="235" t="s">
        <v>97</v>
      </c>
      <c r="AG29" s="231">
        <v>0.28000000000000003</v>
      </c>
      <c r="AH29" s="220">
        <v>0.28299999999999997</v>
      </c>
      <c r="AI29" s="221">
        <v>4.4235495722279836</v>
      </c>
      <c r="AJ29" s="222" t="s">
        <v>97</v>
      </c>
      <c r="AK29" s="222">
        <v>4.1880341880341883</v>
      </c>
      <c r="AL29" s="223">
        <v>4.2789699570815438</v>
      </c>
      <c r="AM29" s="224">
        <v>3.2987398072646403</v>
      </c>
      <c r="AN29" s="212">
        <v>8.6360266864343966</v>
      </c>
      <c r="AO29" s="212">
        <v>22.424017790956263</v>
      </c>
      <c r="AP29" s="212">
        <v>59.673832468495178</v>
      </c>
      <c r="AQ29" s="212">
        <v>36.953298739807266</v>
      </c>
      <c r="AR29" s="212">
        <v>22.720533728687915</v>
      </c>
      <c r="AS29" s="236">
        <v>6.6141025641025646</v>
      </c>
      <c r="AT29" s="222" t="s">
        <v>97</v>
      </c>
      <c r="AU29" s="212">
        <v>7.9</v>
      </c>
      <c r="AV29" s="215">
        <v>8.4</v>
      </c>
      <c r="AW29" s="222">
        <v>11.2</v>
      </c>
      <c r="AX29" s="222">
        <v>22.8</v>
      </c>
      <c r="AY29" s="222">
        <v>6.522010798794339</v>
      </c>
      <c r="AZ29" s="222">
        <v>2.1731718464420582</v>
      </c>
      <c r="BA29" s="222">
        <v>6.8672110704106526</v>
      </c>
      <c r="BB29" s="236">
        <v>6.1</v>
      </c>
      <c r="BC29" s="222" t="s">
        <v>97</v>
      </c>
      <c r="BD29" s="212">
        <v>7</v>
      </c>
      <c r="BE29" s="212">
        <v>7.3</v>
      </c>
    </row>
    <row r="30" spans="1:57" s="23" customFormat="1">
      <c r="A30" s="24" t="s">
        <v>56</v>
      </c>
      <c r="B30" s="57">
        <v>0.33</v>
      </c>
      <c r="C30" s="58" t="s">
        <v>97</v>
      </c>
      <c r="D30" s="56">
        <v>0.32300000000000001</v>
      </c>
      <c r="E30" s="30">
        <v>0.33300000000000002</v>
      </c>
      <c r="F30" s="31">
        <v>5.3071935740513894</v>
      </c>
      <c r="G30" s="32" t="s">
        <v>97</v>
      </c>
      <c r="H30" s="32">
        <v>5.3263579056446257</v>
      </c>
      <c r="I30" s="33">
        <v>5.3263579056446257</v>
      </c>
      <c r="J30" s="34">
        <v>3.125220054925709</v>
      </c>
      <c r="K30" s="36">
        <v>7.6449281740722492</v>
      </c>
      <c r="L30" s="36">
        <v>19.734525737624111</v>
      </c>
      <c r="M30" s="36">
        <v>63.792382578691644</v>
      </c>
      <c r="N30" s="36">
        <v>40.719623618055067</v>
      </c>
      <c r="O30" s="36">
        <v>25.670507358636719</v>
      </c>
      <c r="P30" s="60">
        <v>11</v>
      </c>
      <c r="Q30" s="32" t="s">
        <v>97</v>
      </c>
      <c r="R30" s="36">
        <v>9.8000000000000007</v>
      </c>
      <c r="S30" s="37">
        <v>9.9</v>
      </c>
      <c r="T30" s="32">
        <v>12.8</v>
      </c>
      <c r="U30" s="32">
        <v>10.4</v>
      </c>
      <c r="V30" s="32">
        <v>8.8694980694980696</v>
      </c>
      <c r="W30" s="32">
        <v>8.2008196721311482</v>
      </c>
      <c r="X30" s="32">
        <v>4.6716000000000006</v>
      </c>
      <c r="Y30" s="60">
        <v>5.5</v>
      </c>
      <c r="Z30" s="32" t="s">
        <v>97</v>
      </c>
      <c r="AA30" s="36">
        <v>6.8000000000000007</v>
      </c>
      <c r="AB30" s="36">
        <v>5.7</v>
      </c>
      <c r="AC30" s="22"/>
      <c r="AD30" s="24" t="s">
        <v>210</v>
      </c>
      <c r="AE30" s="57">
        <v>0.33</v>
      </c>
      <c r="AF30" s="58" t="s">
        <v>97</v>
      </c>
      <c r="AG30" s="56">
        <v>0.32300000000000001</v>
      </c>
      <c r="AH30" s="30">
        <v>0.33300000000000002</v>
      </c>
      <c r="AI30" s="31">
        <v>5.3071935740513894</v>
      </c>
      <c r="AJ30" s="32" t="s">
        <v>97</v>
      </c>
      <c r="AK30" s="32">
        <v>5.3263579056446257</v>
      </c>
      <c r="AL30" s="33">
        <v>5.3263579056446257</v>
      </c>
      <c r="AM30" s="34">
        <v>3.125220054925709</v>
      </c>
      <c r="AN30" s="36">
        <v>7.6449281740722492</v>
      </c>
      <c r="AO30" s="36">
        <v>19.734525737624111</v>
      </c>
      <c r="AP30" s="36">
        <v>63.792382578691644</v>
      </c>
      <c r="AQ30" s="36">
        <v>40.719623618055067</v>
      </c>
      <c r="AR30" s="36">
        <v>25.670507358636719</v>
      </c>
      <c r="AS30" s="60">
        <v>11</v>
      </c>
      <c r="AT30" s="32" t="s">
        <v>97</v>
      </c>
      <c r="AU30" s="36">
        <v>9.8000000000000007</v>
      </c>
      <c r="AV30" s="37">
        <v>9.9</v>
      </c>
      <c r="AW30" s="32">
        <v>12.8</v>
      </c>
      <c r="AX30" s="32">
        <v>10.4</v>
      </c>
      <c r="AY30" s="32">
        <v>8.8694980694980696</v>
      </c>
      <c r="AZ30" s="32">
        <v>8.2008196721311482</v>
      </c>
      <c r="BA30" s="32">
        <v>4.6716000000000006</v>
      </c>
      <c r="BB30" s="60">
        <v>5.5</v>
      </c>
      <c r="BC30" s="32" t="s">
        <v>97</v>
      </c>
      <c r="BD30" s="36">
        <v>6.8000000000000007</v>
      </c>
      <c r="BE30" s="36">
        <v>5.7</v>
      </c>
    </row>
    <row r="31" spans="1:57" s="217" customFormat="1">
      <c r="A31" s="204" t="s">
        <v>8</v>
      </c>
      <c r="B31" s="234">
        <v>0.25</v>
      </c>
      <c r="C31" s="235"/>
      <c r="D31" s="231">
        <v>0.25252000000000002</v>
      </c>
      <c r="E31" s="220">
        <v>0.252</v>
      </c>
      <c r="F31" s="221">
        <v>3.7078770654675663</v>
      </c>
      <c r="G31" s="222"/>
      <c r="H31" s="222">
        <v>3.8029137931471184</v>
      </c>
      <c r="I31" s="223">
        <v>3.7714834986611936</v>
      </c>
      <c r="J31" s="224">
        <v>3.3951138074747389</v>
      </c>
      <c r="K31" s="212">
        <v>9.1454495110128011</v>
      </c>
      <c r="L31" s="212">
        <v>24.099309910463038</v>
      </c>
      <c r="M31" s="212">
        <v>57.277792456767976</v>
      </c>
      <c r="N31" s="212">
        <v>34.49191191862387</v>
      </c>
      <c r="O31" s="212">
        <v>20.616310878733508</v>
      </c>
      <c r="P31" s="236">
        <v>7.79</v>
      </c>
      <c r="Q31" s="222"/>
      <c r="R31" s="212">
        <v>8.1</v>
      </c>
      <c r="S31" s="215">
        <v>7.8299999999999992</v>
      </c>
      <c r="T31" s="222">
        <v>6.75</v>
      </c>
      <c r="U31" s="222">
        <v>24.43</v>
      </c>
      <c r="V31" s="222">
        <v>5.927450794852386</v>
      </c>
      <c r="W31" s="222">
        <v>4.3079512195121961</v>
      </c>
      <c r="X31" s="222">
        <v>6.2349553194826708</v>
      </c>
      <c r="Y31" s="232">
        <v>5.13</v>
      </c>
      <c r="Z31" s="212"/>
      <c r="AA31" s="212">
        <v>5.04</v>
      </c>
      <c r="AB31" s="212">
        <v>4.4450000000000003</v>
      </c>
      <c r="AC31" s="22"/>
      <c r="AD31" s="204" t="s">
        <v>197</v>
      </c>
      <c r="AE31" s="234">
        <v>0.25</v>
      </c>
      <c r="AF31" s="235"/>
      <c r="AG31" s="231">
        <v>0.25252000000000002</v>
      </c>
      <c r="AH31" s="220">
        <v>0.252</v>
      </c>
      <c r="AI31" s="221">
        <v>3.7078770654675663</v>
      </c>
      <c r="AJ31" s="222"/>
      <c r="AK31" s="222">
        <v>3.8029137931471184</v>
      </c>
      <c r="AL31" s="223">
        <v>3.7714834986611936</v>
      </c>
      <c r="AM31" s="224">
        <v>3.3951138074747389</v>
      </c>
      <c r="AN31" s="212">
        <v>9.1454495110128011</v>
      </c>
      <c r="AO31" s="212">
        <v>24.099309910463038</v>
      </c>
      <c r="AP31" s="212">
        <v>57.277792456767976</v>
      </c>
      <c r="AQ31" s="212">
        <v>34.49191191862387</v>
      </c>
      <c r="AR31" s="212">
        <v>20.616310878733508</v>
      </c>
      <c r="AS31" s="236">
        <v>7.79</v>
      </c>
      <c r="AT31" s="222"/>
      <c r="AU31" s="212">
        <v>8.1</v>
      </c>
      <c r="AV31" s="215">
        <v>7.8299999999999992</v>
      </c>
      <c r="AW31" s="222">
        <v>6.75</v>
      </c>
      <c r="AX31" s="222">
        <v>24.43</v>
      </c>
      <c r="AY31" s="222">
        <v>5.927450794852386</v>
      </c>
      <c r="AZ31" s="222">
        <v>4.3079512195121961</v>
      </c>
      <c r="BA31" s="222">
        <v>6.2349553194826708</v>
      </c>
      <c r="BB31" s="232">
        <v>5.13</v>
      </c>
      <c r="BC31" s="212"/>
      <c r="BD31" s="212">
        <v>5.04</v>
      </c>
      <c r="BE31" s="212">
        <v>4.4450000000000003</v>
      </c>
    </row>
    <row r="32" spans="1:57" s="23" customFormat="1">
      <c r="A32" s="24" t="s">
        <v>18</v>
      </c>
      <c r="B32" s="42">
        <v>0.31647245629622195</v>
      </c>
      <c r="C32" s="43"/>
      <c r="D32" s="43">
        <v>0.29779385565982003</v>
      </c>
      <c r="E32" s="30">
        <v>0.29972685178437902</v>
      </c>
      <c r="F32" s="31">
        <v>5.0028917010145122</v>
      </c>
      <c r="G32" s="32"/>
      <c r="H32" s="32">
        <v>4.6589368196354437</v>
      </c>
      <c r="I32" s="33">
        <v>4.7179916857540549</v>
      </c>
      <c r="J32" s="34">
        <v>3.1254630834936958</v>
      </c>
      <c r="K32" s="36">
        <v>8.0977321556394415</v>
      </c>
      <c r="L32" s="36">
        <v>21.397751392876145</v>
      </c>
      <c r="M32" s="36">
        <v>61.07713247379376</v>
      </c>
      <c r="N32" s="36">
        <v>38.205032983770145</v>
      </c>
      <c r="O32" s="37">
        <v>23.367400735165614</v>
      </c>
      <c r="P32" s="45">
        <v>9.5680583702124142</v>
      </c>
      <c r="Q32" s="46"/>
      <c r="R32" s="46">
        <v>10.211144612167036</v>
      </c>
      <c r="S32" s="37">
        <v>10.5195119205761</v>
      </c>
      <c r="T32" s="61">
        <v>13.444203539090664</v>
      </c>
      <c r="U32" s="61">
        <v>12.229996715082716</v>
      </c>
      <c r="V32" s="61">
        <v>10.03775999816267</v>
      </c>
      <c r="W32" s="61">
        <v>7.3715960744864306</v>
      </c>
      <c r="X32" s="62">
        <v>8.798825781793445</v>
      </c>
      <c r="Y32" s="45">
        <v>5.1292144612884343</v>
      </c>
      <c r="Z32" s="46"/>
      <c r="AA32" s="46">
        <v>3.8550024930117885</v>
      </c>
      <c r="AB32" s="36">
        <v>3.58215184161</v>
      </c>
      <c r="AC32" s="22"/>
      <c r="AD32" s="24" t="s">
        <v>189</v>
      </c>
      <c r="AE32" s="42">
        <v>0.31647245629622195</v>
      </c>
      <c r="AF32" s="43"/>
      <c r="AG32" s="43">
        <v>0.29779385565982003</v>
      </c>
      <c r="AH32" s="30">
        <v>0.29972685178437902</v>
      </c>
      <c r="AI32" s="31">
        <v>5.0028917010145122</v>
      </c>
      <c r="AJ32" s="32"/>
      <c r="AK32" s="32">
        <v>4.6589368196354437</v>
      </c>
      <c r="AL32" s="33">
        <v>4.7179916857540549</v>
      </c>
      <c r="AM32" s="34">
        <v>3.1254630834936958</v>
      </c>
      <c r="AN32" s="36">
        <v>8.0977321556394415</v>
      </c>
      <c r="AO32" s="36">
        <v>21.397751392876145</v>
      </c>
      <c r="AP32" s="36">
        <v>61.07713247379376</v>
      </c>
      <c r="AQ32" s="36">
        <v>38.205032983770145</v>
      </c>
      <c r="AR32" s="37">
        <v>23.367400735165614</v>
      </c>
      <c r="AS32" s="45">
        <v>9.5680583702124142</v>
      </c>
      <c r="AT32" s="46"/>
      <c r="AU32" s="46">
        <v>10.211144612167036</v>
      </c>
      <c r="AV32" s="37">
        <v>10.5195119205761</v>
      </c>
      <c r="AW32" s="61">
        <v>13.444203539090664</v>
      </c>
      <c r="AX32" s="61">
        <v>12.229996715082716</v>
      </c>
      <c r="AY32" s="61">
        <v>10.03775999816267</v>
      </c>
      <c r="AZ32" s="61">
        <v>7.3715960744864306</v>
      </c>
      <c r="BA32" s="62">
        <v>8.798825781793445</v>
      </c>
      <c r="BB32" s="45">
        <v>5.1292144612884343</v>
      </c>
      <c r="BC32" s="46"/>
      <c r="BD32" s="46">
        <v>3.8550024930117885</v>
      </c>
      <c r="BE32" s="36">
        <v>3.58215184161</v>
      </c>
    </row>
    <row r="33" spans="1:58" s="217" customFormat="1">
      <c r="A33" s="204" t="s">
        <v>50</v>
      </c>
      <c r="B33" s="218">
        <v>0.36072661824755969</v>
      </c>
      <c r="C33" s="219"/>
      <c r="D33" s="219">
        <v>0.33790858382709305</v>
      </c>
      <c r="E33" s="220">
        <v>0.341563889554162</v>
      </c>
      <c r="F33" s="221">
        <v>6.2734442377259922</v>
      </c>
      <c r="G33" s="222"/>
      <c r="H33" s="222">
        <v>5.8805910518238607</v>
      </c>
      <c r="I33" s="223">
        <v>6.0519653100484945</v>
      </c>
      <c r="J33" s="224">
        <v>2.4432211637497421</v>
      </c>
      <c r="K33" s="212">
        <v>6.8531299237764296</v>
      </c>
      <c r="L33" s="212">
        <v>19.225346988398247</v>
      </c>
      <c r="M33" s="212">
        <v>63.926940256794353</v>
      </c>
      <c r="N33" s="212">
        <v>41.474904563950233</v>
      </c>
      <c r="O33" s="215">
        <v>26.196887120646135</v>
      </c>
      <c r="P33" s="226">
        <v>12.812196056313741</v>
      </c>
      <c r="Q33" s="227"/>
      <c r="R33" s="227">
        <v>12.981466325588881</v>
      </c>
      <c r="S33" s="215">
        <v>13.568599068918999</v>
      </c>
      <c r="T33" s="237">
        <v>18.194619825037282</v>
      </c>
      <c r="U33" s="237">
        <v>17.690614666078183</v>
      </c>
      <c r="V33" s="237">
        <v>12.592944303189944</v>
      </c>
      <c r="W33" s="237">
        <v>10.171747855311898</v>
      </c>
      <c r="X33" s="238">
        <v>9.7076522011040591</v>
      </c>
      <c r="Y33" s="226">
        <v>10.822862352912269</v>
      </c>
      <c r="Z33" s="227"/>
      <c r="AA33" s="227">
        <v>13.68573163406794</v>
      </c>
      <c r="AB33" s="212">
        <v>14.277900667703101</v>
      </c>
      <c r="AC33" s="22"/>
      <c r="AD33" s="204" t="s">
        <v>50</v>
      </c>
      <c r="AE33" s="218">
        <v>0.36072661824755969</v>
      </c>
      <c r="AF33" s="219"/>
      <c r="AG33" s="219">
        <v>0.33790858382709305</v>
      </c>
      <c r="AH33" s="220">
        <v>0.341563889554162</v>
      </c>
      <c r="AI33" s="221">
        <v>6.2734442377259922</v>
      </c>
      <c r="AJ33" s="222"/>
      <c r="AK33" s="222">
        <v>5.8805910518238607</v>
      </c>
      <c r="AL33" s="223">
        <v>6.0519653100484945</v>
      </c>
      <c r="AM33" s="224">
        <v>2.4432211637497421</v>
      </c>
      <c r="AN33" s="212">
        <v>6.8531299237764296</v>
      </c>
      <c r="AO33" s="212">
        <v>19.225346988398247</v>
      </c>
      <c r="AP33" s="212">
        <v>63.926940256794353</v>
      </c>
      <c r="AQ33" s="212">
        <v>41.474904563950233</v>
      </c>
      <c r="AR33" s="215">
        <v>26.196887120646135</v>
      </c>
      <c r="AS33" s="226">
        <v>12.812196056313741</v>
      </c>
      <c r="AT33" s="227"/>
      <c r="AU33" s="227">
        <v>12.981466325588881</v>
      </c>
      <c r="AV33" s="215">
        <v>13.568599068918999</v>
      </c>
      <c r="AW33" s="237">
        <v>18.194619825037282</v>
      </c>
      <c r="AX33" s="237">
        <v>17.690614666078183</v>
      </c>
      <c r="AY33" s="237">
        <v>12.592944303189944</v>
      </c>
      <c r="AZ33" s="237">
        <v>10.171747855311898</v>
      </c>
      <c r="BA33" s="238">
        <v>9.7076522011040591</v>
      </c>
      <c r="BB33" s="226">
        <v>10.822862352912269</v>
      </c>
      <c r="BC33" s="227"/>
      <c r="BD33" s="227">
        <v>13.68573163406794</v>
      </c>
      <c r="BE33" s="212">
        <v>14.277900667703101</v>
      </c>
    </row>
    <row r="34" spans="1:58" s="23" customFormat="1">
      <c r="A34" s="24" t="s">
        <v>2</v>
      </c>
      <c r="B34" s="42">
        <v>0.24736538560313839</v>
      </c>
      <c r="C34" s="43"/>
      <c r="D34" s="43">
        <v>0.24984900124148784</v>
      </c>
      <c r="E34" s="30">
        <v>0.26913596940029699</v>
      </c>
      <c r="F34" s="31">
        <v>3.5631398255171445</v>
      </c>
      <c r="G34" s="32"/>
      <c r="H34" s="32">
        <v>3.7235261160397823</v>
      </c>
      <c r="I34" s="33">
        <v>4.0627898358571288</v>
      </c>
      <c r="J34" s="34">
        <v>3.2527946519679234</v>
      </c>
      <c r="K34" s="36">
        <v>8.8317753955987399</v>
      </c>
      <c r="L34" s="36">
        <v>23.18818882654876</v>
      </c>
      <c r="M34" s="36">
        <v>58.73004924770774</v>
      </c>
      <c r="N34" s="36">
        <v>35.88164730981164</v>
      </c>
      <c r="O34" s="37">
        <v>21.56703077567736</v>
      </c>
      <c r="P34" s="45">
        <v>6.8372136523420899</v>
      </c>
      <c r="Q34" s="46"/>
      <c r="R34" s="46">
        <v>8.3627241574771602</v>
      </c>
      <c r="S34" s="63">
        <v>8.3547951527361306</v>
      </c>
      <c r="T34" s="64">
        <v>13.499437016340291</v>
      </c>
      <c r="U34" s="61">
        <v>8.4570590175288931</v>
      </c>
      <c r="V34" s="61">
        <v>7.828167385969417</v>
      </c>
      <c r="W34" s="61">
        <v>3.7012572464213065</v>
      </c>
      <c r="X34" s="62">
        <v>4.787282494104061</v>
      </c>
      <c r="Y34" s="45">
        <v>3.4010094840340019</v>
      </c>
      <c r="Z34" s="46"/>
      <c r="AA34" s="46">
        <v>2.3762132719194784</v>
      </c>
      <c r="AB34" s="36">
        <v>3.0453988255478901</v>
      </c>
      <c r="AC34" s="22"/>
      <c r="AD34" s="24" t="s">
        <v>202</v>
      </c>
      <c r="AE34" s="42">
        <v>0.24736538560313839</v>
      </c>
      <c r="AF34" s="43"/>
      <c r="AG34" s="43">
        <v>0.24984900124148784</v>
      </c>
      <c r="AH34" s="30">
        <v>0.26913596940029699</v>
      </c>
      <c r="AI34" s="31">
        <v>3.5631398255171445</v>
      </c>
      <c r="AJ34" s="32"/>
      <c r="AK34" s="32">
        <v>3.7235261160397823</v>
      </c>
      <c r="AL34" s="33">
        <v>4.0627898358571288</v>
      </c>
      <c r="AM34" s="34">
        <v>3.2527946519679234</v>
      </c>
      <c r="AN34" s="36">
        <v>8.8317753955987399</v>
      </c>
      <c r="AO34" s="36">
        <v>23.18818882654876</v>
      </c>
      <c r="AP34" s="36">
        <v>58.73004924770774</v>
      </c>
      <c r="AQ34" s="36">
        <v>35.88164730981164</v>
      </c>
      <c r="AR34" s="37">
        <v>21.56703077567736</v>
      </c>
      <c r="AS34" s="45">
        <v>6.8372136523420899</v>
      </c>
      <c r="AT34" s="46"/>
      <c r="AU34" s="46">
        <v>8.3627241574771602</v>
      </c>
      <c r="AV34" s="63">
        <v>8.3547951527361306</v>
      </c>
      <c r="AW34" s="64">
        <v>13.499437016340291</v>
      </c>
      <c r="AX34" s="61">
        <v>8.4570590175288931</v>
      </c>
      <c r="AY34" s="61">
        <v>7.828167385969417</v>
      </c>
      <c r="AZ34" s="61">
        <v>3.7012572464213065</v>
      </c>
      <c r="BA34" s="62">
        <v>4.787282494104061</v>
      </c>
      <c r="BB34" s="45">
        <v>3.4010094840340019</v>
      </c>
      <c r="BC34" s="46"/>
      <c r="BD34" s="46">
        <v>2.3762132719194784</v>
      </c>
      <c r="BE34" s="36">
        <v>3.0453988255478901</v>
      </c>
    </row>
    <row r="35" spans="1:58" s="217" customFormat="1">
      <c r="A35" s="204" t="s">
        <v>10</v>
      </c>
      <c r="B35" s="218">
        <v>0.23988830629392566</v>
      </c>
      <c r="C35" s="219"/>
      <c r="D35" s="219">
        <v>0.25035661442962359</v>
      </c>
      <c r="E35" s="220">
        <v>0.25547045303978599</v>
      </c>
      <c r="F35" s="221">
        <v>3.491882570678019</v>
      </c>
      <c r="G35" s="222"/>
      <c r="H35" s="222">
        <v>3.7282754838582841</v>
      </c>
      <c r="I35" s="223">
        <v>3.8220452065073975</v>
      </c>
      <c r="J35" s="227">
        <v>3.5869245071812497</v>
      </c>
      <c r="K35" s="227">
        <v>9.0621977475011057</v>
      </c>
      <c r="L35" s="227">
        <v>23.61937117148085</v>
      </c>
      <c r="M35" s="227">
        <v>57.829545458030474</v>
      </c>
      <c r="N35" s="227">
        <v>34.636129461258733</v>
      </c>
      <c r="O35" s="215">
        <v>20.356819978558406</v>
      </c>
      <c r="P35" s="226">
        <v>7.9778051235935799</v>
      </c>
      <c r="Q35" s="227"/>
      <c r="R35" s="227">
        <v>9.4306010019014028</v>
      </c>
      <c r="S35" s="215">
        <v>9.4986646419880607</v>
      </c>
      <c r="T35" s="237">
        <v>9.8161146448396597</v>
      </c>
      <c r="U35" s="237">
        <v>7.8804809840121752</v>
      </c>
      <c r="V35" s="237">
        <v>8.9341488586353499</v>
      </c>
      <c r="W35" s="237">
        <v>12.233903626245038</v>
      </c>
      <c r="X35" s="238">
        <v>6.4791848744928338</v>
      </c>
      <c r="Y35" s="226">
        <v>6.0561400202965272</v>
      </c>
      <c r="Z35" s="227"/>
      <c r="AA35" s="227">
        <v>8.9738754120018918</v>
      </c>
      <c r="AB35" s="212">
        <v>9.4916991609648402</v>
      </c>
      <c r="AC35" s="22"/>
      <c r="AD35" s="204" t="s">
        <v>190</v>
      </c>
      <c r="AE35" s="218">
        <v>0.23988830629392566</v>
      </c>
      <c r="AF35" s="219"/>
      <c r="AG35" s="219">
        <v>0.25035661442962359</v>
      </c>
      <c r="AH35" s="220">
        <v>0.25547045303978599</v>
      </c>
      <c r="AI35" s="221">
        <v>3.491882570678019</v>
      </c>
      <c r="AJ35" s="222"/>
      <c r="AK35" s="222">
        <v>3.7282754838582841</v>
      </c>
      <c r="AL35" s="223">
        <v>3.8220452065073975</v>
      </c>
      <c r="AM35" s="227">
        <v>3.5869245071812497</v>
      </c>
      <c r="AN35" s="227">
        <v>9.0621977475011057</v>
      </c>
      <c r="AO35" s="227">
        <v>23.61937117148085</v>
      </c>
      <c r="AP35" s="227">
        <v>57.829545458030474</v>
      </c>
      <c r="AQ35" s="227">
        <v>34.636129461258733</v>
      </c>
      <c r="AR35" s="215">
        <v>20.356819978558406</v>
      </c>
      <c r="AS35" s="226">
        <v>7.9778051235935799</v>
      </c>
      <c r="AT35" s="227"/>
      <c r="AU35" s="227">
        <v>9.4306010019014028</v>
      </c>
      <c r="AV35" s="215">
        <v>9.4986646419880607</v>
      </c>
      <c r="AW35" s="237">
        <v>9.8161146448396597</v>
      </c>
      <c r="AX35" s="237">
        <v>7.8804809840121752</v>
      </c>
      <c r="AY35" s="237">
        <v>8.9341488586353499</v>
      </c>
      <c r="AZ35" s="237">
        <v>12.233903626245038</v>
      </c>
      <c r="BA35" s="238">
        <v>6.4791848744928338</v>
      </c>
      <c r="BB35" s="226">
        <v>6.0561400202965272</v>
      </c>
      <c r="BC35" s="227"/>
      <c r="BD35" s="227">
        <v>8.9738754120018918</v>
      </c>
      <c r="BE35" s="212">
        <v>9.4916991609648402</v>
      </c>
    </row>
    <row r="36" spans="1:58" s="23" customFormat="1">
      <c r="A36" s="24" t="s">
        <v>42</v>
      </c>
      <c r="B36" s="28">
        <v>0.32406633751097003</v>
      </c>
      <c r="C36" s="29"/>
      <c r="D36" s="29">
        <v>0.33495199013887877</v>
      </c>
      <c r="E36" s="30">
        <v>0.34594159758030701</v>
      </c>
      <c r="F36" s="31">
        <v>5.5888322938377444</v>
      </c>
      <c r="G36" s="32"/>
      <c r="H36" s="32">
        <v>6.0999340170758867</v>
      </c>
      <c r="I36" s="33">
        <v>6.654986809879845</v>
      </c>
      <c r="J36" s="34">
        <v>1.9542384797209791</v>
      </c>
      <c r="K36" s="36">
        <v>6.118025406876507</v>
      </c>
      <c r="L36" s="36">
        <v>18.214101415954982</v>
      </c>
      <c r="M36" s="36">
        <v>64.553195735385117</v>
      </c>
      <c r="N36" s="36">
        <v>40.715378385272935</v>
      </c>
      <c r="O36" s="37">
        <v>24.749769017161544</v>
      </c>
      <c r="P36" s="38">
        <v>14.1694881850536</v>
      </c>
      <c r="Q36" s="36"/>
      <c r="R36" s="36">
        <v>14.008212124625752</v>
      </c>
      <c r="S36" s="37">
        <v>15.9127529408967</v>
      </c>
      <c r="T36" s="65">
        <v>23.412481965572127</v>
      </c>
      <c r="U36" s="65">
        <v>20.126898166059672</v>
      </c>
      <c r="V36" s="65">
        <v>15.964405537528778</v>
      </c>
      <c r="W36" s="65">
        <v>5.4728625187806026</v>
      </c>
      <c r="X36" s="66">
        <v>14.54280251718742</v>
      </c>
      <c r="Y36" s="41">
        <v>14.1694881850536</v>
      </c>
      <c r="Z36" s="36"/>
      <c r="AA36" s="36">
        <v>19.927215415532999</v>
      </c>
      <c r="AB36" s="36">
        <v>23.355662904572601</v>
      </c>
      <c r="AC36" s="22"/>
      <c r="AD36" s="24" t="s">
        <v>182</v>
      </c>
      <c r="AE36" s="28">
        <v>0.32406633751097003</v>
      </c>
      <c r="AF36" s="29"/>
      <c r="AG36" s="29">
        <v>0.33495199013887877</v>
      </c>
      <c r="AH36" s="30">
        <v>0.34594159758030701</v>
      </c>
      <c r="AI36" s="31">
        <v>5.5888322938377444</v>
      </c>
      <c r="AJ36" s="32"/>
      <c r="AK36" s="32">
        <v>6.0999340170758867</v>
      </c>
      <c r="AL36" s="33">
        <v>6.654986809879845</v>
      </c>
      <c r="AM36" s="34">
        <v>1.9542384797209791</v>
      </c>
      <c r="AN36" s="36">
        <v>6.118025406876507</v>
      </c>
      <c r="AO36" s="36">
        <v>18.214101415954982</v>
      </c>
      <c r="AP36" s="36">
        <v>64.553195735385117</v>
      </c>
      <c r="AQ36" s="36">
        <v>40.715378385272935</v>
      </c>
      <c r="AR36" s="37">
        <v>24.749769017161544</v>
      </c>
      <c r="AS36" s="38">
        <v>14.1694881850536</v>
      </c>
      <c r="AT36" s="36"/>
      <c r="AU36" s="36">
        <v>14.008212124625752</v>
      </c>
      <c r="AV36" s="37">
        <v>15.9127529408967</v>
      </c>
      <c r="AW36" s="65">
        <v>23.412481965572127</v>
      </c>
      <c r="AX36" s="65">
        <v>20.126898166059672</v>
      </c>
      <c r="AY36" s="65">
        <v>15.964405537528778</v>
      </c>
      <c r="AZ36" s="65">
        <v>5.4728625187806026</v>
      </c>
      <c r="BA36" s="66">
        <v>14.54280251718742</v>
      </c>
      <c r="BB36" s="41">
        <v>14.1694881850536</v>
      </c>
      <c r="BC36" s="36"/>
      <c r="BD36" s="36">
        <v>19.927215415532999</v>
      </c>
      <c r="BE36" s="36">
        <v>23.355662904572601</v>
      </c>
    </row>
    <row r="37" spans="1:58" s="217" customFormat="1">
      <c r="A37" s="204" t="s">
        <v>16</v>
      </c>
      <c r="B37" s="234">
        <v>0.25932600000000006</v>
      </c>
      <c r="C37" s="235" t="s">
        <v>97</v>
      </c>
      <c r="D37" s="231">
        <v>0.27398800000000001</v>
      </c>
      <c r="E37" s="220">
        <v>0.280804</v>
      </c>
      <c r="F37" s="221">
        <v>3.8539094549323369</v>
      </c>
      <c r="G37" s="222" t="s">
        <v>97</v>
      </c>
      <c r="H37" s="222">
        <v>4.1224997013329272</v>
      </c>
      <c r="I37" s="223">
        <v>4.2112117934104552</v>
      </c>
      <c r="J37" s="224">
        <v>3.4713773397483818</v>
      </c>
      <c r="K37" s="212">
        <v>8.7141808503478018</v>
      </c>
      <c r="L37" s="212">
        <v>22.480334526932317</v>
      </c>
      <c r="M37" s="212">
        <v>59.483196183133344</v>
      </c>
      <c r="N37" s="212">
        <v>36.697261166896219</v>
      </c>
      <c r="O37" s="212">
        <v>22.587354596470341</v>
      </c>
      <c r="P37" s="236">
        <v>8.3543000000000021</v>
      </c>
      <c r="Q37" s="222" t="s">
        <v>97</v>
      </c>
      <c r="R37" s="212">
        <v>9.0487000000000002</v>
      </c>
      <c r="S37" s="215">
        <v>8.7999999999999989</v>
      </c>
      <c r="T37" s="222">
        <v>8.5201999999999991</v>
      </c>
      <c r="U37" s="222">
        <v>17.0076</v>
      </c>
      <c r="V37" s="222">
        <v>7.7849375359706139</v>
      </c>
      <c r="W37" s="222">
        <v>7.632495965213824</v>
      </c>
      <c r="X37" s="222">
        <v>5.7146338967510975</v>
      </c>
      <c r="Y37" s="232" t="s">
        <v>116</v>
      </c>
      <c r="Z37" s="212"/>
      <c r="AA37" s="212">
        <v>4.8009000000000004</v>
      </c>
      <c r="AB37" s="212">
        <v>4.5999999999999996</v>
      </c>
      <c r="AC37" s="22"/>
      <c r="AD37" s="204" t="s">
        <v>204</v>
      </c>
      <c r="AE37" s="234">
        <v>0.25932600000000006</v>
      </c>
      <c r="AF37" s="235" t="s">
        <v>97</v>
      </c>
      <c r="AG37" s="231">
        <v>0.27398800000000001</v>
      </c>
      <c r="AH37" s="220">
        <v>0.280804</v>
      </c>
      <c r="AI37" s="221">
        <v>3.8539094549323369</v>
      </c>
      <c r="AJ37" s="222" t="s">
        <v>97</v>
      </c>
      <c r="AK37" s="222">
        <v>4.1224997013329272</v>
      </c>
      <c r="AL37" s="223">
        <v>4.2112117934104552</v>
      </c>
      <c r="AM37" s="224">
        <v>3.4713773397483818</v>
      </c>
      <c r="AN37" s="212">
        <v>8.7141808503478018</v>
      </c>
      <c r="AO37" s="212">
        <v>22.480334526932317</v>
      </c>
      <c r="AP37" s="212">
        <v>59.483196183133344</v>
      </c>
      <c r="AQ37" s="212">
        <v>36.697261166896219</v>
      </c>
      <c r="AR37" s="212">
        <v>22.587354596470341</v>
      </c>
      <c r="AS37" s="236">
        <v>8.3543000000000021</v>
      </c>
      <c r="AT37" s="222" t="s">
        <v>97</v>
      </c>
      <c r="AU37" s="212">
        <v>9.0487000000000002</v>
      </c>
      <c r="AV37" s="215">
        <v>8.7999999999999989</v>
      </c>
      <c r="AW37" s="222">
        <v>8.5201999999999991</v>
      </c>
      <c r="AX37" s="222">
        <v>17.0076</v>
      </c>
      <c r="AY37" s="222">
        <v>7.7849375359706139</v>
      </c>
      <c r="AZ37" s="222">
        <v>7.632495965213824</v>
      </c>
      <c r="BA37" s="222">
        <v>5.7146338967510975</v>
      </c>
      <c r="BB37" s="232" t="s">
        <v>116</v>
      </c>
      <c r="BC37" s="212"/>
      <c r="BD37" s="212">
        <v>4.8009000000000004</v>
      </c>
      <c r="BE37" s="212">
        <v>4.5999999999999996</v>
      </c>
    </row>
    <row r="38" spans="1:58" s="23" customFormat="1">
      <c r="A38" s="24" t="s">
        <v>58</v>
      </c>
      <c r="B38" s="57">
        <v>0.29797693152663912</v>
      </c>
      <c r="C38" s="58" t="s">
        <v>97</v>
      </c>
      <c r="D38" s="67">
        <v>0.28498023700000003</v>
      </c>
      <c r="E38" s="30">
        <v>0.29540265300000002</v>
      </c>
      <c r="F38" s="31">
        <v>4.5874391485314918</v>
      </c>
      <c r="G38" s="32" t="s">
        <v>97</v>
      </c>
      <c r="H38" s="68">
        <v>4.287458939115699</v>
      </c>
      <c r="I38" s="33">
        <v>4.4380372071350012</v>
      </c>
      <c r="J38" s="34">
        <v>3.4395599371855767</v>
      </c>
      <c r="K38" s="36">
        <v>8.635753842650308</v>
      </c>
      <c r="L38" s="36">
        <v>22.052149272492816</v>
      </c>
      <c r="M38" s="36">
        <v>60.611476826354895</v>
      </c>
      <c r="N38" s="36">
        <v>38.325796861699565</v>
      </c>
      <c r="O38" s="36">
        <v>24.059328586879481</v>
      </c>
      <c r="P38" s="60">
        <v>9.7458004776085492</v>
      </c>
      <c r="Q38" s="32" t="s">
        <v>97</v>
      </c>
      <c r="R38" s="69">
        <v>9.1496719588360786</v>
      </c>
      <c r="S38" s="37">
        <v>8.5899582221907398</v>
      </c>
      <c r="T38" s="32">
        <v>7.1220130952758103</v>
      </c>
      <c r="U38" s="32">
        <v>7.0854091723524206</v>
      </c>
      <c r="V38" s="32">
        <v>6.2202471158866484</v>
      </c>
      <c r="W38" s="32">
        <v>19.719604323065766</v>
      </c>
      <c r="X38" s="32">
        <v>5.734</v>
      </c>
      <c r="Y38" s="60">
        <v>8.0850448999822397</v>
      </c>
      <c r="Z38" s="32" t="s">
        <v>97</v>
      </c>
      <c r="AA38" s="69">
        <v>6.0630544200398298</v>
      </c>
      <c r="AB38" s="36">
        <v>6.9263343351640305</v>
      </c>
      <c r="AC38" s="22"/>
      <c r="AD38" s="24" t="s">
        <v>207</v>
      </c>
      <c r="AE38" s="57">
        <v>0.29797693152663912</v>
      </c>
      <c r="AF38" s="58" t="s">
        <v>97</v>
      </c>
      <c r="AG38" s="67">
        <v>0.28498023700000003</v>
      </c>
      <c r="AH38" s="30">
        <v>0.29540265300000002</v>
      </c>
      <c r="AI38" s="31">
        <v>4.5874391485314918</v>
      </c>
      <c r="AJ38" s="32" t="s">
        <v>97</v>
      </c>
      <c r="AK38" s="68">
        <v>4.287458939115699</v>
      </c>
      <c r="AL38" s="33">
        <v>4.4380372071350012</v>
      </c>
      <c r="AM38" s="34">
        <v>3.4395599371855767</v>
      </c>
      <c r="AN38" s="36">
        <v>8.635753842650308</v>
      </c>
      <c r="AO38" s="36">
        <v>22.052149272492816</v>
      </c>
      <c r="AP38" s="36">
        <v>60.611476826354895</v>
      </c>
      <c r="AQ38" s="36">
        <v>38.325796861699565</v>
      </c>
      <c r="AR38" s="36">
        <v>24.059328586879481</v>
      </c>
      <c r="AS38" s="60">
        <v>9.7458004776085492</v>
      </c>
      <c r="AT38" s="32" t="s">
        <v>97</v>
      </c>
      <c r="AU38" s="69">
        <v>9.1496719588360786</v>
      </c>
      <c r="AV38" s="37">
        <v>8.5899582221907398</v>
      </c>
      <c r="AW38" s="32">
        <v>7.1220130952758103</v>
      </c>
      <c r="AX38" s="32">
        <v>7.0854091723524206</v>
      </c>
      <c r="AY38" s="32">
        <v>6.2202471158866484</v>
      </c>
      <c r="AZ38" s="32">
        <v>19.719604323065766</v>
      </c>
      <c r="BA38" s="32">
        <v>5.734</v>
      </c>
      <c r="BB38" s="60">
        <v>8.0850448999822397</v>
      </c>
      <c r="BC38" s="32" t="s">
        <v>97</v>
      </c>
      <c r="BD38" s="69">
        <v>6.0630544200398298</v>
      </c>
      <c r="BE38" s="36">
        <v>6.9263343351640305</v>
      </c>
    </row>
    <row r="39" spans="1:58" s="217" customFormat="1">
      <c r="A39" s="204" t="s">
        <v>66</v>
      </c>
      <c r="B39" s="234">
        <v>0.40899999999999997</v>
      </c>
      <c r="C39" s="235" t="s">
        <v>97</v>
      </c>
      <c r="D39" s="231">
        <v>0.40200000000000002</v>
      </c>
      <c r="E39" s="239">
        <v>0.39300000000000002</v>
      </c>
      <c r="F39" s="221">
        <v>7.874925041996673</v>
      </c>
      <c r="G39" s="222" t="s">
        <v>97</v>
      </c>
      <c r="H39" s="222">
        <v>7.8383802816901422</v>
      </c>
      <c r="I39" s="223">
        <v>7.5510713542750176</v>
      </c>
      <c r="J39" s="212">
        <v>2.2964575449609557</v>
      </c>
      <c r="K39" s="212">
        <v>6.0838089934567723</v>
      </c>
      <c r="L39" s="212">
        <v>16.843430827838457</v>
      </c>
      <c r="M39" s="212">
        <v>67.859719286699658</v>
      </c>
      <c r="N39" s="212">
        <v>45.939275815372156</v>
      </c>
      <c r="O39" s="212">
        <v>30.150734689228354</v>
      </c>
      <c r="P39" s="236">
        <v>16.981818181818181</v>
      </c>
      <c r="Q39" s="222" t="s">
        <v>97</v>
      </c>
      <c r="R39" s="212">
        <v>17.815718555757435</v>
      </c>
      <c r="S39" s="215">
        <v>17.182896147327078</v>
      </c>
      <c r="T39" s="222">
        <v>25.27499469052265</v>
      </c>
      <c r="U39" s="222">
        <v>14.101196583248502</v>
      </c>
      <c r="V39" s="222">
        <v>12.903194322634972</v>
      </c>
      <c r="W39" s="222">
        <v>18.891325506572205</v>
      </c>
      <c r="X39" s="222">
        <v>15.631825907631796</v>
      </c>
      <c r="Y39" s="232" t="s">
        <v>116</v>
      </c>
      <c r="Z39" s="212"/>
      <c r="AA39" s="212">
        <v>7.8760145144509384</v>
      </c>
      <c r="AB39" s="212">
        <v>7.4429062277944293</v>
      </c>
      <c r="AC39" s="22"/>
      <c r="AD39" s="204" t="s">
        <v>183</v>
      </c>
      <c r="AE39" s="234">
        <v>0.40899999999999997</v>
      </c>
      <c r="AF39" s="235" t="s">
        <v>97</v>
      </c>
      <c r="AG39" s="231">
        <v>0.40200000000000002</v>
      </c>
      <c r="AH39" s="239">
        <v>0.39300000000000002</v>
      </c>
      <c r="AI39" s="221">
        <v>7.874925041996673</v>
      </c>
      <c r="AJ39" s="222" t="s">
        <v>97</v>
      </c>
      <c r="AK39" s="222">
        <v>7.8383802816901422</v>
      </c>
      <c r="AL39" s="223">
        <v>7.5510713542750176</v>
      </c>
      <c r="AM39" s="212">
        <v>2.2964575449609557</v>
      </c>
      <c r="AN39" s="212">
        <v>6.0838089934567723</v>
      </c>
      <c r="AO39" s="212">
        <v>16.843430827838457</v>
      </c>
      <c r="AP39" s="212">
        <v>67.859719286699658</v>
      </c>
      <c r="AQ39" s="212">
        <v>45.939275815372156</v>
      </c>
      <c r="AR39" s="212">
        <v>30.150734689228354</v>
      </c>
      <c r="AS39" s="236">
        <v>16.981818181818181</v>
      </c>
      <c r="AT39" s="222" t="s">
        <v>97</v>
      </c>
      <c r="AU39" s="212">
        <v>17.815718555757435</v>
      </c>
      <c r="AV39" s="215">
        <v>17.182896147327078</v>
      </c>
      <c r="AW39" s="222">
        <v>25.27499469052265</v>
      </c>
      <c r="AX39" s="222">
        <v>14.101196583248502</v>
      </c>
      <c r="AY39" s="222">
        <v>12.903194322634972</v>
      </c>
      <c r="AZ39" s="222">
        <v>18.891325506572205</v>
      </c>
      <c r="BA39" s="222">
        <v>15.631825907631796</v>
      </c>
      <c r="BB39" s="232" t="s">
        <v>116</v>
      </c>
      <c r="BC39" s="212"/>
      <c r="BD39" s="212">
        <v>7.8760145144509384</v>
      </c>
      <c r="BE39" s="212">
        <v>7.4429062277944293</v>
      </c>
    </row>
    <row r="40" spans="1:58" s="23" customFormat="1">
      <c r="A40" s="24" t="s">
        <v>48</v>
      </c>
      <c r="B40" s="70">
        <v>0.37269709070000001</v>
      </c>
      <c r="C40" s="51"/>
      <c r="D40" s="51">
        <v>0.35145242830000001</v>
      </c>
      <c r="E40" s="44">
        <v>0.35799999999999998</v>
      </c>
      <c r="F40" s="52">
        <v>6.613638372148686</v>
      </c>
      <c r="G40" s="53"/>
      <c r="H40" s="53">
        <v>5.906659244693329</v>
      </c>
      <c r="I40" s="54">
        <v>5.9649387160792013</v>
      </c>
      <c r="J40" s="25">
        <v>2.7082705860097924</v>
      </c>
      <c r="K40" s="25">
        <v>7.2316054822825677</v>
      </c>
      <c r="L40" s="25">
        <v>19.062974635202647</v>
      </c>
      <c r="M40" s="25">
        <v>64.962989757341177</v>
      </c>
      <c r="N40" s="25">
        <v>43.136083521810875</v>
      </c>
      <c r="O40" s="25">
        <v>28.641712217534092</v>
      </c>
      <c r="P40" s="55">
        <v>12.772660135512167</v>
      </c>
      <c r="Q40" s="25"/>
      <c r="R40" s="25">
        <v>10.502290140545645</v>
      </c>
      <c r="S40" s="26">
        <v>10.4</v>
      </c>
      <c r="T40" s="53">
        <v>9.87650936467859</v>
      </c>
      <c r="U40" s="53">
        <v>10.451759876604342</v>
      </c>
      <c r="V40" s="53">
        <v>9.7062195740273065</v>
      </c>
      <c r="W40" s="53">
        <v>13.501764542294184</v>
      </c>
      <c r="X40" s="53">
        <v>5.7594902829038519</v>
      </c>
      <c r="Y40" s="55">
        <v>12.516262516250892</v>
      </c>
      <c r="Z40" s="25"/>
      <c r="AA40" s="25">
        <v>11.835279064344558</v>
      </c>
      <c r="AB40" s="25">
        <v>11.899999999999999</v>
      </c>
      <c r="AC40" s="22"/>
      <c r="AD40" s="24" t="s">
        <v>212</v>
      </c>
      <c r="AE40" s="70">
        <v>0.37269709070000001</v>
      </c>
      <c r="AF40" s="51"/>
      <c r="AG40" s="51">
        <v>0.35145242830000001</v>
      </c>
      <c r="AH40" s="44">
        <v>0.35799999999999998</v>
      </c>
      <c r="AI40" s="52">
        <v>6.613638372148686</v>
      </c>
      <c r="AJ40" s="53"/>
      <c r="AK40" s="53">
        <v>5.906659244693329</v>
      </c>
      <c r="AL40" s="54">
        <v>5.9649387160792013</v>
      </c>
      <c r="AM40" s="25">
        <v>2.7082705860097924</v>
      </c>
      <c r="AN40" s="25">
        <v>7.2316054822825677</v>
      </c>
      <c r="AO40" s="25">
        <v>19.062974635202647</v>
      </c>
      <c r="AP40" s="25">
        <v>64.962989757341177</v>
      </c>
      <c r="AQ40" s="25">
        <v>43.136083521810875</v>
      </c>
      <c r="AR40" s="25">
        <v>28.641712217534092</v>
      </c>
      <c r="AS40" s="55">
        <v>12.772660135512167</v>
      </c>
      <c r="AT40" s="25"/>
      <c r="AU40" s="25">
        <v>10.502290140545645</v>
      </c>
      <c r="AV40" s="26">
        <v>10.4</v>
      </c>
      <c r="AW40" s="53">
        <v>9.87650936467859</v>
      </c>
      <c r="AX40" s="53">
        <v>10.451759876604342</v>
      </c>
      <c r="AY40" s="53">
        <v>9.7062195740273065</v>
      </c>
      <c r="AZ40" s="53">
        <v>13.501764542294184</v>
      </c>
      <c r="BA40" s="53">
        <v>5.7594902829038519</v>
      </c>
      <c r="BB40" s="55">
        <v>12.516262516250892</v>
      </c>
      <c r="BC40" s="25"/>
      <c r="BD40" s="25">
        <v>11.835279064344558</v>
      </c>
      <c r="BE40" s="25">
        <v>11.899999999999999</v>
      </c>
    </row>
    <row r="41" spans="1:58" s="217" customFormat="1">
      <c r="A41" s="240" t="s">
        <v>52</v>
      </c>
      <c r="B41" s="241">
        <v>0.37444853419099111</v>
      </c>
      <c r="C41" s="242" t="s">
        <v>97</v>
      </c>
      <c r="D41" s="243">
        <v>0.39598480000000003</v>
      </c>
      <c r="E41" s="244">
        <v>0.39381632</v>
      </c>
      <c r="F41" s="221">
        <v>7.8951085702787935</v>
      </c>
      <c r="G41" s="245" t="s">
        <v>97</v>
      </c>
      <c r="H41" s="245">
        <v>8.6305426901002882</v>
      </c>
      <c r="I41" s="223">
        <v>8.6567595656248937</v>
      </c>
      <c r="J41" s="224">
        <v>1.5524971044260711</v>
      </c>
      <c r="K41" s="212">
        <v>5.2103946833137904</v>
      </c>
      <c r="L41" s="212">
        <v>16.254404058940334</v>
      </c>
      <c r="M41" s="212">
        <v>67.70285277326748</v>
      </c>
      <c r="N41" s="212">
        <v>45.105134007366281</v>
      </c>
      <c r="O41" s="212">
        <v>29.154779911463553</v>
      </c>
      <c r="P41" s="236">
        <v>17.410994076894649</v>
      </c>
      <c r="Q41" s="245" t="s">
        <v>97</v>
      </c>
      <c r="R41" s="246">
        <v>17.211199999999998</v>
      </c>
      <c r="S41" s="247">
        <v>17.467299999999998</v>
      </c>
      <c r="T41" s="246">
        <v>20.243400000000001</v>
      </c>
      <c r="U41" s="246">
        <v>19.893599999999999</v>
      </c>
      <c r="V41" s="246">
        <v>14.802832924916554</v>
      </c>
      <c r="W41" s="245">
        <v>21.010784951131342</v>
      </c>
      <c r="X41" s="245">
        <v>11.540991849559234</v>
      </c>
      <c r="Y41" s="248" t="s">
        <v>116</v>
      </c>
      <c r="Z41" s="246"/>
      <c r="AA41" s="246">
        <v>19.113499999999998</v>
      </c>
      <c r="AB41" s="246">
        <v>19.2606</v>
      </c>
      <c r="AC41" s="22"/>
      <c r="AD41" s="240" t="s">
        <v>214</v>
      </c>
      <c r="AE41" s="241">
        <v>0.37444853419099111</v>
      </c>
      <c r="AF41" s="242" t="s">
        <v>97</v>
      </c>
      <c r="AG41" s="243">
        <v>0.39598480000000003</v>
      </c>
      <c r="AH41" s="244">
        <v>0.39381632</v>
      </c>
      <c r="AI41" s="221">
        <v>7.8951085702787935</v>
      </c>
      <c r="AJ41" s="245" t="s">
        <v>97</v>
      </c>
      <c r="AK41" s="245">
        <v>8.6305426901002882</v>
      </c>
      <c r="AL41" s="223">
        <v>8.6567595656248937</v>
      </c>
      <c r="AM41" s="224">
        <v>1.5524971044260711</v>
      </c>
      <c r="AN41" s="212">
        <v>5.2103946833137904</v>
      </c>
      <c r="AO41" s="212">
        <v>16.254404058940334</v>
      </c>
      <c r="AP41" s="212">
        <v>67.70285277326748</v>
      </c>
      <c r="AQ41" s="212">
        <v>45.105134007366281</v>
      </c>
      <c r="AR41" s="212">
        <v>29.154779911463553</v>
      </c>
      <c r="AS41" s="236">
        <v>17.410994076894649</v>
      </c>
      <c r="AT41" s="245" t="s">
        <v>97</v>
      </c>
      <c r="AU41" s="246">
        <v>17.211199999999998</v>
      </c>
      <c r="AV41" s="247">
        <v>17.467299999999998</v>
      </c>
      <c r="AW41" s="246">
        <v>20.243400000000001</v>
      </c>
      <c r="AX41" s="246">
        <v>19.893599999999999</v>
      </c>
      <c r="AY41" s="246">
        <v>14.802832924916554</v>
      </c>
      <c r="AZ41" s="245">
        <v>21.010784951131342</v>
      </c>
      <c r="BA41" s="245">
        <v>11.540991849559234</v>
      </c>
      <c r="BB41" s="248" t="s">
        <v>116</v>
      </c>
      <c r="BC41" s="246"/>
      <c r="BD41" s="246">
        <v>19.113499999999998</v>
      </c>
      <c r="BE41" s="246">
        <v>19.2606</v>
      </c>
    </row>
    <row r="42" spans="1:58" s="23" customFormat="1">
      <c r="A42" s="71" t="s">
        <v>68</v>
      </c>
      <c r="B42" s="72">
        <v>0.31667904432610455</v>
      </c>
      <c r="C42" s="73"/>
      <c r="D42" s="73">
        <v>0.31575425345440805</v>
      </c>
      <c r="E42" s="74">
        <v>0.31750384286149147</v>
      </c>
      <c r="F42" s="75">
        <v>5.4410616420581999</v>
      </c>
      <c r="G42" s="76"/>
      <c r="H42" s="76">
        <v>5.4805026560967702</v>
      </c>
      <c r="I42" s="77">
        <v>5.4788189850843478</v>
      </c>
      <c r="J42" s="78">
        <v>2.9083535892463344</v>
      </c>
      <c r="K42" s="78">
        <v>7.6816595543498822</v>
      </c>
      <c r="L42" s="78">
        <v>20.549394061810151</v>
      </c>
      <c r="M42" s="78">
        <v>62.249330398101051</v>
      </c>
      <c r="N42" s="78">
        <v>39.495484770867847</v>
      </c>
      <c r="O42" s="78">
        <v>24.655298085291069</v>
      </c>
      <c r="P42" s="79">
        <v>11.363303150229992</v>
      </c>
      <c r="Q42" s="76"/>
      <c r="R42" s="76">
        <v>11.479954709372301</v>
      </c>
      <c r="S42" s="80">
        <v>11.493256470732469</v>
      </c>
      <c r="T42" s="76">
        <v>13.282112145950627</v>
      </c>
      <c r="U42" s="76">
        <v>13.944939267750801</v>
      </c>
      <c r="V42" s="76">
        <v>10.017007503859308</v>
      </c>
      <c r="W42" s="76">
        <v>12.127304725536302</v>
      </c>
      <c r="X42" s="76">
        <v>8.2764909664917035</v>
      </c>
      <c r="Y42" s="81">
        <v>8.0244477691798615</v>
      </c>
      <c r="Z42" s="76"/>
      <c r="AA42" s="76">
        <v>10.093001296751952</v>
      </c>
      <c r="AB42" s="76">
        <v>9.9776581365904331</v>
      </c>
      <c r="AC42" s="280"/>
      <c r="AD42" s="71" t="s">
        <v>215</v>
      </c>
      <c r="AE42" s="72">
        <v>0.31667904432610455</v>
      </c>
      <c r="AF42" s="73"/>
      <c r="AG42" s="73">
        <v>0.31575425345440805</v>
      </c>
      <c r="AH42" s="74">
        <v>0.31750384286149147</v>
      </c>
      <c r="AI42" s="75">
        <v>5.4410616420581999</v>
      </c>
      <c r="AJ42" s="76"/>
      <c r="AK42" s="76">
        <v>5.4805026560967702</v>
      </c>
      <c r="AL42" s="77">
        <v>5.4788189850843478</v>
      </c>
      <c r="AM42" s="78">
        <v>2.9083535892463344</v>
      </c>
      <c r="AN42" s="78">
        <v>7.6816595543498822</v>
      </c>
      <c r="AO42" s="78">
        <v>20.549394061810151</v>
      </c>
      <c r="AP42" s="78">
        <v>62.249330398101051</v>
      </c>
      <c r="AQ42" s="78">
        <v>39.495484770867847</v>
      </c>
      <c r="AR42" s="78">
        <v>24.655298085291069</v>
      </c>
      <c r="AS42" s="79">
        <v>11.363303150229992</v>
      </c>
      <c r="AT42" s="76"/>
      <c r="AU42" s="76">
        <v>11.479954709372301</v>
      </c>
      <c r="AV42" s="80">
        <v>11.493256470732469</v>
      </c>
      <c r="AW42" s="76">
        <v>13.282112145950627</v>
      </c>
      <c r="AX42" s="76">
        <v>13.944939267750801</v>
      </c>
      <c r="AY42" s="76">
        <v>10.017007503859308</v>
      </c>
      <c r="AZ42" s="76">
        <v>12.127304725536302</v>
      </c>
      <c r="BA42" s="76">
        <v>8.2764909664917035</v>
      </c>
      <c r="BB42" s="81">
        <v>8.0244477691798615</v>
      </c>
      <c r="BC42" s="76"/>
      <c r="BD42" s="76">
        <v>10.093001296751952</v>
      </c>
      <c r="BE42" s="76">
        <v>9.9776581365904331</v>
      </c>
      <c r="BF42" s="82"/>
    </row>
    <row r="43" spans="1:58" s="23" customFormat="1" ht="12.75" customHeight="1">
      <c r="A43" s="323" t="s">
        <v>262</v>
      </c>
      <c r="B43" s="323"/>
      <c r="C43" s="323"/>
      <c r="D43" s="323"/>
      <c r="E43" s="323"/>
      <c r="F43" s="323"/>
      <c r="G43" s="323"/>
      <c r="H43" s="323"/>
      <c r="I43" s="323"/>
      <c r="J43" s="323"/>
      <c r="K43" s="323"/>
      <c r="L43" s="323"/>
      <c r="M43" s="323"/>
      <c r="N43" s="323"/>
      <c r="O43" s="323"/>
      <c r="P43" s="323"/>
      <c r="Q43" s="323"/>
      <c r="R43" s="323"/>
      <c r="S43" s="323"/>
      <c r="T43" s="323"/>
      <c r="U43" s="323"/>
      <c r="V43" s="323"/>
      <c r="W43" s="323"/>
      <c r="X43" s="323"/>
      <c r="Y43" s="323"/>
      <c r="Z43" s="323"/>
      <c r="AA43" s="323"/>
      <c r="AB43" s="323"/>
      <c r="AC43" s="22"/>
      <c r="AD43" s="327" t="s">
        <v>269</v>
      </c>
      <c r="AE43" s="327"/>
      <c r="AF43" s="327"/>
      <c r="AG43" s="327"/>
      <c r="AH43" s="327"/>
      <c r="AI43" s="327"/>
      <c r="AJ43" s="327"/>
      <c r="AK43" s="327"/>
      <c r="AL43" s="327"/>
      <c r="AM43" s="327"/>
      <c r="AN43" s="327"/>
      <c r="AO43" s="327"/>
      <c r="AP43" s="327"/>
      <c r="AQ43" s="327"/>
      <c r="AR43" s="327"/>
      <c r="AS43" s="327"/>
      <c r="AT43" s="327"/>
      <c r="AU43" s="327"/>
      <c r="AV43" s="327"/>
      <c r="AW43" s="327"/>
      <c r="AX43" s="327"/>
      <c r="AY43" s="327"/>
      <c r="AZ43" s="327"/>
      <c r="BA43" s="327"/>
      <c r="BB43" s="327"/>
      <c r="BC43" s="327"/>
      <c r="BD43" s="327"/>
      <c r="BE43" s="327"/>
    </row>
    <row r="44" spans="1:58" s="23" customFormat="1" ht="11.25" customHeight="1">
      <c r="A44" s="290"/>
      <c r="B44" s="290"/>
      <c r="C44" s="290"/>
      <c r="D44" s="290"/>
      <c r="E44" s="290"/>
      <c r="F44" s="290"/>
      <c r="G44" s="290"/>
      <c r="H44" s="290"/>
      <c r="I44" s="290"/>
      <c r="J44" s="290"/>
      <c r="K44" s="290"/>
      <c r="L44" s="290"/>
      <c r="M44" s="290"/>
      <c r="N44" s="290"/>
      <c r="O44" s="290"/>
      <c r="P44" s="290"/>
      <c r="Q44" s="290"/>
      <c r="R44" s="290"/>
      <c r="S44" s="290"/>
      <c r="T44" s="290"/>
      <c r="U44" s="290"/>
      <c r="V44" s="290"/>
      <c r="W44" s="290"/>
      <c r="X44" s="290"/>
      <c r="Y44" s="290"/>
      <c r="Z44" s="290"/>
      <c r="AA44" s="290"/>
      <c r="AB44" s="290"/>
      <c r="AC44" s="22"/>
      <c r="AD44" s="328"/>
      <c r="AE44" s="328"/>
      <c r="AF44" s="328"/>
      <c r="AG44" s="328"/>
      <c r="AH44" s="328"/>
      <c r="AI44" s="328"/>
      <c r="AJ44" s="328"/>
      <c r="AK44" s="328"/>
      <c r="AL44" s="328"/>
      <c r="AM44" s="328"/>
      <c r="AN44" s="328"/>
      <c r="AO44" s="328"/>
      <c r="AP44" s="328"/>
      <c r="AQ44" s="328"/>
      <c r="AR44" s="328"/>
      <c r="AS44" s="328"/>
      <c r="AT44" s="328"/>
      <c r="AU44" s="328"/>
      <c r="AV44" s="328"/>
      <c r="AW44" s="328"/>
      <c r="AX44" s="328"/>
      <c r="AY44" s="328"/>
      <c r="AZ44" s="328"/>
      <c r="BA44" s="328"/>
      <c r="BB44" s="328"/>
      <c r="BC44" s="328"/>
      <c r="BD44" s="328"/>
      <c r="BE44" s="328"/>
    </row>
    <row r="45" spans="1:58" s="23" customFormat="1" ht="17.100000000000001" customHeight="1">
      <c r="A45" s="290"/>
      <c r="B45" s="290"/>
      <c r="C45" s="290"/>
      <c r="D45" s="290"/>
      <c r="E45" s="290"/>
      <c r="F45" s="290"/>
      <c r="G45" s="290"/>
      <c r="H45" s="290"/>
      <c r="I45" s="290"/>
      <c r="J45" s="290"/>
      <c r="K45" s="290"/>
      <c r="L45" s="290"/>
      <c r="M45" s="290"/>
      <c r="N45" s="290"/>
      <c r="O45" s="290"/>
      <c r="P45" s="290"/>
      <c r="Q45" s="290"/>
      <c r="R45" s="290"/>
      <c r="S45" s="290"/>
      <c r="T45" s="290"/>
      <c r="U45" s="290"/>
      <c r="V45" s="290"/>
      <c r="W45" s="290"/>
      <c r="X45" s="290"/>
      <c r="Y45" s="290"/>
      <c r="Z45" s="290"/>
      <c r="AA45" s="290"/>
      <c r="AB45" s="290"/>
      <c r="AC45" s="22"/>
      <c r="AD45" s="328"/>
      <c r="AE45" s="328"/>
      <c r="AF45" s="328"/>
      <c r="AG45" s="328"/>
      <c r="AH45" s="328"/>
      <c r="AI45" s="328"/>
      <c r="AJ45" s="328"/>
      <c r="AK45" s="328"/>
      <c r="AL45" s="328"/>
      <c r="AM45" s="328"/>
      <c r="AN45" s="328"/>
      <c r="AO45" s="328"/>
      <c r="AP45" s="328"/>
      <c r="AQ45" s="328"/>
      <c r="AR45" s="328"/>
      <c r="AS45" s="328"/>
      <c r="AT45" s="328"/>
      <c r="AU45" s="328"/>
      <c r="AV45" s="328"/>
      <c r="AW45" s="328"/>
      <c r="AX45" s="328"/>
      <c r="AY45" s="328"/>
      <c r="AZ45" s="328"/>
      <c r="BA45" s="328"/>
      <c r="BB45" s="328"/>
      <c r="BC45" s="328"/>
      <c r="BD45" s="328"/>
      <c r="BE45" s="328"/>
    </row>
    <row r="46" spans="1:58" s="23" customFormat="1" ht="5.4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2"/>
      <c r="AD46" s="328"/>
      <c r="AE46" s="328"/>
      <c r="AF46" s="328"/>
      <c r="AG46" s="328"/>
      <c r="AH46" s="328"/>
      <c r="AI46" s="328"/>
      <c r="AJ46" s="328"/>
      <c r="AK46" s="328"/>
      <c r="AL46" s="328"/>
      <c r="AM46" s="328"/>
      <c r="AN46" s="328"/>
      <c r="AO46" s="328"/>
      <c r="AP46" s="328"/>
      <c r="AQ46" s="328"/>
      <c r="AR46" s="328"/>
      <c r="AS46" s="328"/>
      <c r="AT46" s="328"/>
      <c r="AU46" s="328"/>
      <c r="AV46" s="328"/>
      <c r="AW46" s="328"/>
      <c r="AX46" s="328"/>
      <c r="AY46" s="328"/>
      <c r="AZ46" s="328"/>
      <c r="BA46" s="328"/>
      <c r="BB46" s="328"/>
      <c r="BC46" s="328"/>
      <c r="BD46" s="328"/>
      <c r="BE46" s="328"/>
    </row>
    <row r="47" spans="1:58" s="23" customFormat="1" ht="11.45" customHeight="1">
      <c r="A47" s="290" t="s">
        <v>236</v>
      </c>
      <c r="B47" s="290"/>
      <c r="C47" s="290"/>
      <c r="D47" s="290"/>
      <c r="E47" s="290"/>
      <c r="F47" s="290"/>
      <c r="G47" s="290"/>
      <c r="H47" s="290"/>
      <c r="I47" s="290"/>
      <c r="J47" s="290"/>
      <c r="K47" s="290"/>
      <c r="L47" s="290"/>
      <c r="M47" s="290"/>
      <c r="N47" s="290"/>
      <c r="O47" s="290"/>
      <c r="P47" s="290"/>
      <c r="Q47" s="290"/>
      <c r="R47" s="290"/>
      <c r="S47" s="290"/>
      <c r="T47" s="290"/>
      <c r="U47" s="290"/>
      <c r="V47" s="290"/>
      <c r="W47" s="290"/>
      <c r="X47" s="290"/>
      <c r="Y47" s="290"/>
      <c r="Z47" s="290"/>
      <c r="AA47" s="290"/>
      <c r="AB47" s="290"/>
      <c r="AC47" s="22"/>
      <c r="AD47" s="328"/>
      <c r="AE47" s="328"/>
      <c r="AF47" s="328"/>
      <c r="AG47" s="328"/>
      <c r="AH47" s="328"/>
      <c r="AI47" s="328"/>
      <c r="AJ47" s="328"/>
      <c r="AK47" s="328"/>
      <c r="AL47" s="328"/>
      <c r="AM47" s="328"/>
      <c r="AN47" s="328"/>
      <c r="AO47" s="328"/>
      <c r="AP47" s="328"/>
      <c r="AQ47" s="328"/>
      <c r="AR47" s="328"/>
      <c r="AS47" s="328"/>
      <c r="AT47" s="328"/>
      <c r="AU47" s="328"/>
      <c r="AV47" s="328"/>
      <c r="AW47" s="328"/>
      <c r="AX47" s="328"/>
      <c r="AY47" s="328"/>
      <c r="AZ47" s="328"/>
      <c r="BA47" s="328"/>
      <c r="BB47" s="328"/>
      <c r="BC47" s="328"/>
      <c r="BD47" s="328"/>
      <c r="BE47" s="328"/>
    </row>
    <row r="48" spans="1:58" s="23" customFormat="1" ht="11.45" customHeight="1">
      <c r="A48" s="290"/>
      <c r="B48" s="290"/>
      <c r="C48" s="290"/>
      <c r="D48" s="290"/>
      <c r="E48" s="290"/>
      <c r="F48" s="290"/>
      <c r="G48" s="290"/>
      <c r="H48" s="290"/>
      <c r="I48" s="290"/>
      <c r="J48" s="290"/>
      <c r="K48" s="290"/>
      <c r="L48" s="290"/>
      <c r="M48" s="290"/>
      <c r="N48" s="290"/>
      <c r="O48" s="290"/>
      <c r="P48" s="290"/>
      <c r="Q48" s="290"/>
      <c r="R48" s="290"/>
      <c r="S48" s="290"/>
      <c r="T48" s="290"/>
      <c r="U48" s="290"/>
      <c r="V48" s="290"/>
      <c r="W48" s="290"/>
      <c r="X48" s="290"/>
      <c r="Y48" s="290"/>
      <c r="Z48" s="290"/>
      <c r="AA48" s="290"/>
      <c r="AB48" s="290"/>
      <c r="AC48" s="22"/>
      <c r="AD48" s="328"/>
      <c r="AE48" s="328"/>
      <c r="AF48" s="328"/>
      <c r="AG48" s="328"/>
      <c r="AH48" s="328"/>
      <c r="AI48" s="328"/>
      <c r="AJ48" s="328"/>
      <c r="AK48" s="328"/>
      <c r="AL48" s="328"/>
      <c r="AM48" s="328"/>
      <c r="AN48" s="328"/>
      <c r="AO48" s="328"/>
      <c r="AP48" s="328"/>
      <c r="AQ48" s="328"/>
      <c r="AR48" s="328"/>
      <c r="AS48" s="328"/>
      <c r="AT48" s="328"/>
      <c r="AU48" s="328"/>
      <c r="AV48" s="328"/>
      <c r="AW48" s="328"/>
      <c r="AX48" s="328"/>
      <c r="AY48" s="328"/>
      <c r="AZ48" s="328"/>
      <c r="BA48" s="328"/>
      <c r="BB48" s="328"/>
      <c r="BC48" s="328"/>
      <c r="BD48" s="328"/>
      <c r="BE48" s="328"/>
    </row>
    <row r="49" spans="1:57" s="23" customFormat="1" ht="24.75" customHeight="1">
      <c r="A49" s="290"/>
      <c r="B49" s="290"/>
      <c r="C49" s="290"/>
      <c r="D49" s="290"/>
      <c r="E49" s="290"/>
      <c r="F49" s="290"/>
      <c r="G49" s="290"/>
      <c r="H49" s="290"/>
      <c r="I49" s="290"/>
      <c r="J49" s="290"/>
      <c r="K49" s="290"/>
      <c r="L49" s="290"/>
      <c r="M49" s="290"/>
      <c r="N49" s="290"/>
      <c r="O49" s="290"/>
      <c r="P49" s="290"/>
      <c r="Q49" s="290"/>
      <c r="R49" s="290"/>
      <c r="S49" s="290"/>
      <c r="T49" s="290"/>
      <c r="U49" s="290"/>
      <c r="V49" s="290"/>
      <c r="W49" s="290"/>
      <c r="X49" s="290"/>
      <c r="Y49" s="290"/>
      <c r="Z49" s="290"/>
      <c r="AA49" s="290"/>
      <c r="AB49" s="290"/>
      <c r="AC49" s="22"/>
      <c r="AD49" s="328"/>
      <c r="AE49" s="328"/>
      <c r="AF49" s="328"/>
      <c r="AG49" s="328"/>
      <c r="AH49" s="328"/>
      <c r="AI49" s="328"/>
      <c r="AJ49" s="328"/>
      <c r="AK49" s="328"/>
      <c r="AL49" s="328"/>
      <c r="AM49" s="328"/>
      <c r="AN49" s="328"/>
      <c r="AO49" s="328"/>
      <c r="AP49" s="328"/>
      <c r="AQ49" s="328"/>
      <c r="AR49" s="328"/>
      <c r="AS49" s="328"/>
      <c r="AT49" s="328"/>
      <c r="AU49" s="328"/>
      <c r="AV49" s="328"/>
      <c r="AW49" s="328"/>
      <c r="AX49" s="328"/>
      <c r="AY49" s="328"/>
      <c r="AZ49" s="328"/>
      <c r="BA49" s="328"/>
      <c r="BB49" s="328"/>
      <c r="BC49" s="328"/>
      <c r="BD49" s="328"/>
      <c r="BE49" s="328"/>
    </row>
    <row r="50" spans="1:57" s="23" customFormat="1" ht="16.5" customHeight="1">
      <c r="A50" s="324" t="s">
        <v>265</v>
      </c>
      <c r="B50" s="290"/>
      <c r="C50" s="290"/>
      <c r="D50" s="290"/>
      <c r="E50" s="290"/>
      <c r="F50" s="290"/>
      <c r="G50" s="290"/>
      <c r="H50" s="290"/>
      <c r="I50" s="290"/>
      <c r="J50" s="290"/>
      <c r="K50" s="290"/>
      <c r="L50" s="290"/>
      <c r="M50" s="290"/>
      <c r="N50" s="290"/>
      <c r="O50" s="290"/>
      <c r="P50" s="290"/>
      <c r="Q50" s="290"/>
      <c r="R50" s="290"/>
      <c r="S50" s="290"/>
      <c r="T50" s="290"/>
      <c r="U50" s="290"/>
      <c r="V50" s="290"/>
      <c r="W50" s="290"/>
      <c r="X50" s="290"/>
      <c r="Y50" s="290"/>
      <c r="Z50" s="290"/>
      <c r="AA50" s="290"/>
      <c r="AB50" s="290"/>
      <c r="AC50" s="22"/>
      <c r="AD50" s="328"/>
      <c r="AE50" s="328"/>
      <c r="AF50" s="328"/>
      <c r="AG50" s="328"/>
      <c r="AH50" s="328"/>
      <c r="AI50" s="328"/>
      <c r="AJ50" s="328"/>
      <c r="AK50" s="328"/>
      <c r="AL50" s="328"/>
      <c r="AM50" s="328"/>
      <c r="AN50" s="328"/>
      <c r="AO50" s="328"/>
      <c r="AP50" s="328"/>
      <c r="AQ50" s="328"/>
      <c r="AR50" s="328"/>
      <c r="AS50" s="328"/>
      <c r="AT50" s="328"/>
      <c r="AU50" s="328"/>
      <c r="AV50" s="328"/>
      <c r="AW50" s="328"/>
      <c r="AX50" s="328"/>
      <c r="AY50" s="328"/>
      <c r="AZ50" s="328"/>
      <c r="BA50" s="328"/>
      <c r="BB50" s="328"/>
      <c r="BC50" s="328"/>
      <c r="BD50" s="328"/>
      <c r="BE50" s="328"/>
    </row>
    <row r="51" spans="1:57" s="23" customFormat="1" ht="62.25" customHeight="1">
      <c r="A51" s="290"/>
      <c r="B51" s="290"/>
      <c r="C51" s="290"/>
      <c r="D51" s="290"/>
      <c r="E51" s="290"/>
      <c r="F51" s="290"/>
      <c r="G51" s="290"/>
      <c r="H51" s="290"/>
      <c r="I51" s="290"/>
      <c r="J51" s="290"/>
      <c r="K51" s="290"/>
      <c r="L51" s="290"/>
      <c r="M51" s="290"/>
      <c r="N51" s="290"/>
      <c r="O51" s="290"/>
      <c r="P51" s="290"/>
      <c r="Q51" s="290"/>
      <c r="R51" s="290"/>
      <c r="S51" s="290"/>
      <c r="T51" s="290"/>
      <c r="U51" s="290"/>
      <c r="V51" s="290"/>
      <c r="W51" s="290"/>
      <c r="X51" s="290"/>
      <c r="Y51" s="290"/>
      <c r="Z51" s="290"/>
      <c r="AA51" s="290"/>
      <c r="AB51" s="290"/>
      <c r="AC51" s="22"/>
      <c r="AD51" s="328"/>
      <c r="AE51" s="328"/>
      <c r="AF51" s="328"/>
      <c r="AG51" s="328"/>
      <c r="AH51" s="328"/>
      <c r="AI51" s="328"/>
      <c r="AJ51" s="328"/>
      <c r="AK51" s="328"/>
      <c r="AL51" s="328"/>
      <c r="AM51" s="328"/>
      <c r="AN51" s="328"/>
      <c r="AO51" s="328"/>
      <c r="AP51" s="328"/>
      <c r="AQ51" s="328"/>
      <c r="AR51" s="328"/>
      <c r="AS51" s="328"/>
      <c r="AT51" s="328"/>
      <c r="AU51" s="328"/>
      <c r="AV51" s="328"/>
      <c r="AW51" s="328"/>
      <c r="AX51" s="328"/>
      <c r="AY51" s="328"/>
      <c r="AZ51" s="328"/>
      <c r="BA51" s="328"/>
      <c r="BB51" s="328"/>
      <c r="BC51" s="328"/>
      <c r="BD51" s="328"/>
      <c r="BE51" s="328"/>
    </row>
    <row r="52" spans="1:57" s="84" customFormat="1">
      <c r="A52" s="83" t="s">
        <v>124</v>
      </c>
      <c r="P52" s="83"/>
      <c r="Q52" s="83"/>
      <c r="AC52" s="281"/>
      <c r="AD52" s="286" t="s">
        <v>268</v>
      </c>
      <c r="AS52" s="83"/>
      <c r="AT52" s="83"/>
    </row>
    <row r="53" spans="1:57" s="84" customFormat="1">
      <c r="A53" s="83"/>
      <c r="P53" s="83"/>
      <c r="Q53" s="83"/>
      <c r="AC53" s="281"/>
      <c r="AD53" s="83"/>
      <c r="AS53" s="83"/>
      <c r="AT53" s="83"/>
    </row>
    <row r="54" spans="1:57">
      <c r="A54" s="85" t="s">
        <v>117</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D54" s="85" t="s">
        <v>117</v>
      </c>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row>
    <row r="55" spans="1:57" ht="30" customHeight="1">
      <c r="A55" s="325" t="s">
        <v>118</v>
      </c>
      <c r="B55" s="325"/>
      <c r="C55" s="325"/>
      <c r="D55" s="325"/>
      <c r="E55" s="325"/>
      <c r="F55" s="325"/>
      <c r="G55" s="325"/>
      <c r="H55" s="325"/>
      <c r="I55" s="325"/>
      <c r="J55" s="325"/>
      <c r="K55" s="325"/>
      <c r="L55" s="325"/>
      <c r="M55" s="325"/>
      <c r="N55" s="325"/>
      <c r="O55" s="325"/>
      <c r="P55" s="325"/>
      <c r="Q55" s="325"/>
      <c r="R55" s="325"/>
      <c r="S55" s="325"/>
      <c r="T55" s="325"/>
      <c r="U55" s="325"/>
      <c r="V55" s="325"/>
      <c r="W55" s="325"/>
      <c r="X55" s="325"/>
      <c r="Y55" s="325"/>
      <c r="Z55" s="325"/>
      <c r="AA55" s="325"/>
      <c r="AB55" s="325"/>
      <c r="AD55" s="326" t="s">
        <v>130</v>
      </c>
      <c r="AE55" s="326"/>
      <c r="AF55" s="326"/>
      <c r="AG55" s="326"/>
      <c r="AH55" s="326"/>
      <c r="AI55" s="326"/>
      <c r="AJ55" s="326"/>
      <c r="AK55" s="326"/>
      <c r="AL55" s="326"/>
      <c r="AM55" s="326"/>
      <c r="AN55" s="326"/>
      <c r="AO55" s="326"/>
      <c r="AP55" s="326"/>
      <c r="AQ55" s="326"/>
      <c r="AR55" s="326"/>
      <c r="AS55" s="326"/>
      <c r="AT55" s="326"/>
      <c r="AU55" s="326"/>
      <c r="AV55" s="326"/>
      <c r="AW55" s="326"/>
      <c r="AX55" s="326"/>
      <c r="AY55" s="326"/>
      <c r="AZ55" s="326"/>
      <c r="BA55" s="326"/>
      <c r="BB55" s="326"/>
      <c r="BC55" s="326"/>
      <c r="BD55" s="326"/>
      <c r="BE55" s="326"/>
    </row>
  </sheetData>
  <mergeCells count="28">
    <mergeCell ref="AM6:AR6"/>
    <mergeCell ref="AD55:BE55"/>
    <mergeCell ref="AD43:BE51"/>
    <mergeCell ref="AD1:BE1"/>
    <mergeCell ref="AE3:AH5"/>
    <mergeCell ref="AI3:AL5"/>
    <mergeCell ref="AM3:AR4"/>
    <mergeCell ref="AS3:BA4"/>
    <mergeCell ref="BB3:BE4"/>
    <mergeCell ref="AS5:AV5"/>
    <mergeCell ref="AW5:BA5"/>
    <mergeCell ref="BB5:BE5"/>
    <mergeCell ref="AN2:AW2"/>
    <mergeCell ref="J6:O6"/>
    <mergeCell ref="A43:AB45"/>
    <mergeCell ref="A47:AB49"/>
    <mergeCell ref="A50:AB51"/>
    <mergeCell ref="A55:AB55"/>
    <mergeCell ref="A1:AB1"/>
    <mergeCell ref="L2:S2"/>
    <mergeCell ref="B3:E5"/>
    <mergeCell ref="F3:I5"/>
    <mergeCell ref="J3:O4"/>
    <mergeCell ref="P3:X4"/>
    <mergeCell ref="Y3:AB4"/>
    <mergeCell ref="P5:S5"/>
    <mergeCell ref="T5:X5"/>
    <mergeCell ref="Y5:AB5"/>
  </mergeCells>
  <hyperlinks>
    <hyperlink ref="A52" r:id="rId1" display="Source: OECD Income Distribution Database, via http://oe.cd/idd."/>
    <hyperlink ref="AC1" location="ReadMe!A14" display="Back to ReadMe"/>
    <hyperlink ref="AD52" r:id="rId2"/>
  </hyperlinks>
  <pageMargins left="0.70866141732283472" right="0.70866141732283472" top="0.74803149606299213" bottom="0.74803149606299213" header="0.31496062992125984" footer="0.31496062992125984"/>
  <pageSetup paperSize="9" scale="56" fitToWidth="2" orientation="landscape" r:id="rId3"/>
  <headerFooter>
    <oddFooter>&amp;ROECD (2016), Inequality Update (November 2016), Figures and Data -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ReadMe</vt:lpstr>
      <vt:lpstr>Figure1</vt:lpstr>
      <vt:lpstr>Figure2</vt:lpstr>
      <vt:lpstr>Figure3</vt:lpstr>
      <vt:lpstr>Figure4</vt:lpstr>
      <vt:lpstr>Figure5</vt:lpstr>
      <vt:lpstr>Figure6</vt:lpstr>
      <vt:lpstr>Figure7</vt:lpstr>
      <vt:lpstr>Table1</vt:lpstr>
      <vt:lpstr>Figure1!Print_Area</vt:lpstr>
      <vt:lpstr>Figure2!Print_Area</vt:lpstr>
      <vt:lpstr>Figure3!Print_Area</vt:lpstr>
      <vt:lpstr>Figure4!Print_Area</vt:lpstr>
      <vt:lpstr>Figure5!Print_Area</vt:lpstr>
      <vt:lpstr>Figure6!Print_Area</vt:lpstr>
      <vt:lpstr>Figure7!Print_Area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THEVENOT Céline</dc:creator>
  <cp:lastModifiedBy>LADAIQUE Maxime</cp:lastModifiedBy>
  <cp:lastPrinted>2016-11-23T09:48:10Z</cp:lastPrinted>
  <dcterms:created xsi:type="dcterms:W3CDTF">2016-05-25T16:16:56Z</dcterms:created>
  <dcterms:modified xsi:type="dcterms:W3CDTF">2016-11-23T13:14:33Z</dcterms:modified>
</cp:coreProperties>
</file>