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0vpm\Documents\GitHub\Plot-that-line\Doc\"/>
    </mc:Choice>
  </mc:AlternateContent>
  <xr:revisionPtr revIDLastSave="0" documentId="13_ncr:1_{BF329CE8-1195-4097-8EB7-F8962B619A38}"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<sst xmlns="http://schemas.openxmlformats.org/spreadsheetml/2006/main" count="89" uniqueCount="56">
  <si>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</si>
  <si>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</si>
  <si>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</si>
  <si>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</si>
  <si>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</si>
  <si>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</si>
  <si>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</si>
  <si>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</si>
  <si>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</si>
  <si>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</si>
  <si>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</si>
  <si>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</si>
  <si>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</si>
  <si>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</si>
  <si>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</si>
  <si>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</si>
  <si>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</si>
  <si>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</si>
  <si>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</si>
  <si>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</si>
  <si>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</si>
  <si>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</si>
  <si>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</si>
  <si>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</si>
  <si>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</si>
  <si>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</si>
  <si>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PlotThatLine</t>
  </si>
  <si>
    <t>30.08.2024  au 01.11.2024</t>
  </si>
  <si>
    <t>Mares Julien</t>
  </si>
  <si>
    <t>Ecoutez le prof concernant le projet</t>
  </si>
  <si>
    <t>Mise en place Github</t>
  </si>
  <si>
    <t>Mise en place IceScrum (Pas fini)</t>
  </si>
  <si>
    <t>renseigement sur des API, datasets etc... (c# forms appelAPI) (Pour la prochaine fois : Trouver un thème (avec api ou dataset), se faire une idée de comment ça marche rapidement, planifier les tâches et ne pas oublier de bien mettre combien de temps par activité sur icescrum pr le journal de travail. (voir github open-meteo (qui m'a lair très bien pr linstant))</t>
  </si>
  <si>
    <t>Le prof parle du projet</t>
  </si>
  <si>
    <t>Recherche d'un thème à analyser (trouver un dataset ou api etc.)</t>
  </si>
  <si>
    <t>Une fois l'API trouvé l'a tester car c'est compliqué de s'imaginer exactement comment l'utiliser (le nom des paramètres, ce à quoi ça fait référence puisque que c'est en anglais, etc). Aussi il a fallu trouver comment faire des appels API avc visual code mais ça a été plutôt rapide.</t>
  </si>
  <si>
    <t>Trouver quel technologique utiliser pour faire les graphiques etc, j'ai trouvé ScottPlot mais je ne connais pas encore très bien</t>
  </si>
  <si>
    <t>remplir jnvtrvl</t>
  </si>
  <si>
    <t>Faire des UserStories (je ne l'ai pas fais avant car ce n'est pas trop possible si on ne sait pas ce que l'on veut analyser)
5mn le prof présente la grille dévalution du projet</t>
  </si>
  <si>
    <t>Le prof nous parle des manières d'utiliser git (commit, etc)</t>
  </si>
  <si>
    <t>Gestion Icescrum</t>
  </si>
  <si>
    <t>Code, j'ai fais en sorte de ne prendre que la température maximal chaque jour au lieu de prendre la température chaque heures voir doc open-meteo mais en gros il y a hourly pour tt les heures et daily pour les jours malheureusement il n'y a pas de données de moyenne de température chaque jour donc j'ai pris la température max</t>
  </si>
  <si>
    <t>Code refactoristion, j'ai encapsulé mes attributs de City et j'ai récupéré seulement les données souhaité (chatgpt m'a bien aidé) la prochaine fois il faudra que je m'assure que j'ai bien compris ces lignes :                JObject json = JObject.Parse(Convert.ToString(responseBody));
                // Extraction des données
                DateTime[] times = json["daily"]["time"].ToObject&lt;DateTime[]&gt;();
                double[] temperatures = json["daily"]["temperature_2m_max"].ToObject&lt;double[]&gt;();</t>
  </si>
  <si>
    <t>J'ai implémenté les données récolté par l'API dans le graphique ScotPlot, maintenant il faudrait réfléchir à comment l'utilisateur va entrer les données souhaité (quel periode veut-il analyser, quel endroit etc....)</t>
  </si>
  <si>
    <t>Pause</t>
  </si>
  <si>
    <t>5mn J'ai eu un petit prbl en ouvrant mon programme le designer avait une erreur je pouvais plus le voir ou le modifier, il a juste fallu supprimer les dossier .vs, bin et obj</t>
  </si>
  <si>
    <t>Création journal de travail (sur excel) et ajouts des tâches faites les semaines précédentes</t>
  </si>
  <si>
    <t>Ajout de l'unitée (degrée °) sur l'échelle de température sur le graphique</t>
  </si>
  <si>
    <t>Discussion avec le prof concernant mon projet, réorientation de la manière de faire mon projet, au lieu de demander ce que veut l'utilisateur et faire une requête API en conséquence à chaque fois pour afficher les données il faut que l'utilisateur fasse une requête, ensuite il faut aller voir dans mes fichiers CSV si j'ai les données nécessaires pour répondre à ses attentes si je ne les aient pas je vais les chercher via l'API et je les rajoute à mon CSV et finalement je projette les données via mon CSV en filtrant avec LINQ</t>
  </si>
  <si>
    <t>Création UserStories et test d'acceptance</t>
  </si>
  <si>
    <t>J'ai commencé à implémenter la UserStory Liste des villes, mais il n'y pas grand-chose d'interessant pour l'instant, pour la prochaine fois il faudra pouvoir 1. Afficher les villes dans une liste 2. Pouvoir sélectionner les villes de la liste 3. Pouvoir ajouter une ville à la liste via un formulaire dans le programme 4. Et finalement que chaque ville de la liste ait une fichier CSV qui se fais remplir à chaque fois qu'il manque des données par rapport aux requêtes de l'utilisateur (Il se fait remplir via des requêtes API)</t>
  </si>
  <si>
    <t>J'ai fais en sorte que ma liste sur mon interface soit connecté à la liste Cites ce qui fait qu'elle affiche les villes de la liste</t>
  </si>
  <si>
    <t>Le prof ns parle des UserStor</t>
  </si>
  <si>
    <t>Création d'une méthode dans la classe City qui va créer un fichier .json contenant les données de l'object en question</t>
  </si>
  <si>
    <t>J'ai rendu le compte plus lisible et effaçant les choses inutiles etc</t>
  </si>
  <si>
    <t>J'ai crée un formulaire ou on peut ajouter une ville en donnant des informations formulaire "addCity"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</si>
</sst>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0.11805555555555555</c:v>
                </c:pt>
                <c:pt idx="1">
                  <c:v>0.30555555555555558</c:v>
                </c:pt>
                <c:pt idx="2">
                  <c:v>0</c:v>
                </c:pt>
                <c:pt idx="3">
                  <c:v>1.7361111111111112E-2</c:v>
                </c:pt>
                <c:pt idx="4">
                  <c:v>8.6805555555555552E-2</c:v>
                </c:pt>
                <c:pt idx="5">
                  <c:v>0</c:v>
                </c:pt>
                <c:pt idx="6">
                  <c:v>0</c:v>
                </c:pt>
                <c:pt idx="7">
                  <c:v>7.9861111111111105E-2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27" activePane="bottomLeft" state="frozen"/>
      <selection pane="bottomLeft" activeCell="D36" sqref="D36"/>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28</v>
      </c>
      <c r="D2" s="55"/>
      <c r="E2" s="55"/>
      <c r="F2" s="5" t="s">
        <v>2</v>
      </c>
      <c r="G2" s="6" t="s">
        <v>26</v>
      </c>
    </row>
    <row r="3" spans="1:15" ht="23.25" x14ac:dyDescent="0.35">
      <c r="B3" s="5" t="s">
        <v>9</v>
      </c>
      <c r="C3" s="23" t="str">
        <f>INT(E4/1440)&amp;" jours "&amp;INT(MOD(E4/1440,1)*24)&amp;" heurs "&amp;INT(MOD(MOD(E4/1440,1)*24,1)*60)&amp;" minutes"</f>
        <v>0 jours 14 heurs 34 minutes</v>
      </c>
      <c r="D3" s="23"/>
      <c r="E3" s="3"/>
      <c r="F3" s="4" t="s">
        <v>10</v>
      </c>
      <c r="G3" s="7" t="s">
        <v>27</v>
      </c>
    </row>
    <row r="4" spans="1:15" ht="23.25" hidden="1" x14ac:dyDescent="0.35">
      <c r="B4" s="5"/>
      <c r="C4" s="23">
        <f>SUBTOTAL(9,$C$7:$C$531)*60</f>
        <v>360</v>
      </c>
      <c r="D4" s="23">
        <f>SUBTOTAL(9,$D$7:$D$531)</f>
        <v>515</v>
      </c>
      <c r="E4" s="41">
        <f>SUM(C4:D4)</f>
        <v>875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30</v>
      </c>
      <c r="E7" s="46" t="s">
        <v>7</v>
      </c>
      <c r="F7" s="37" t="s">
        <v>29</v>
      </c>
      <c r="G7" s="15"/>
    </row>
    <row r="8" spans="1:15" x14ac:dyDescent="0.25">
      <c r="A8" s="8">
        <f>IF(ISBLANK(B8),"",_xlfn.ISOWEEKNUM('Journal de travail'!$B8))</f>
        <v>35</v>
      </c>
      <c r="B8" s="47">
        <v>45534</v>
      </c>
      <c r="C8" s="48"/>
      <c r="D8" s="49">
        <v>5</v>
      </c>
      <c r="E8" s="50" t="s">
        <v>22</v>
      </c>
      <c r="F8" s="37" t="s">
        <v>30</v>
      </c>
      <c r="G8" s="16"/>
      <c r="M8" t="s">
        <v>3</v>
      </c>
      <c r="N8">
        <v>1</v>
      </c>
      <c r="O8">
        <v>0</v>
      </c>
    </row>
    <row r="9" spans="1:15" x14ac:dyDescent="0.25">
      <c r="A9" s="17">
        <f>IF(ISBLANK(B9),"",_xlfn.ISOWEEKNUM('Journal de travail'!$B9))</f>
        <v>35</v>
      </c>
      <c r="B9" s="51">
        <v>45534</v>
      </c>
      <c r="C9" s="52"/>
      <c r="D9" s="53">
        <v>20</v>
      </c>
      <c r="E9" s="54" t="s">
        <v>22</v>
      </c>
      <c r="F9" s="37" t="s">
        <v>31</v>
      </c>
      <c r="G9" s="18"/>
      <c r="M9" t="s">
        <v>4</v>
      </c>
      <c r="N9">
        <v>2</v>
      </c>
      <c r="O9">
        <v>5</v>
      </c>
    </row>
    <row r="10" spans="1:15" ht="63" x14ac:dyDescent="0.25">
      <c r="A10" s="8">
        <f>IF(ISBLANK(B10),"",_xlfn.ISOWEEKNUM('Journal de travail'!$B10))</f>
        <v>35</v>
      </c>
      <c r="B10" s="47">
        <v>45534</v>
      </c>
      <c r="C10" s="48">
        <v>1</v>
      </c>
      <c r="D10" s="49">
        <v>10</v>
      </c>
      <c r="E10" s="50" t="s">
        <v>3</v>
      </c>
      <c r="F10" s="37" t="s">
        <v>32</v>
      </c>
      <c r="G10" s="16"/>
      <c r="M10" t="s">
        <v>5</v>
      </c>
      <c r="N10">
        <v>3</v>
      </c>
      <c r="O10">
        <v>10</v>
      </c>
    </row>
    <row r="11" spans="1:15" x14ac:dyDescent="0.25">
      <c r="A11" s="17">
        <f>IF(ISBLANK(B11),"",_xlfn.ISOWEEKNUM('Journal de travail'!$B11))</f>
        <v>36</v>
      </c>
      <c r="B11" s="51">
        <v>45541</v>
      </c>
      <c r="C11" s="52"/>
      <c r="D11" s="53">
        <v>20</v>
      </c>
      <c r="E11" s="54" t="s">
        <v>7</v>
      </c>
      <c r="F11" s="37" t="s">
        <v>33</v>
      </c>
      <c r="G11" s="18"/>
      <c r="M11" t="s">
        <v>6</v>
      </c>
      <c r="N11">
        <v>4</v>
      </c>
      <c r="O11">
        <v>15</v>
      </c>
    </row>
    <row r="12" spans="1:15" x14ac:dyDescent="0.25">
      <c r="A12" s="8">
        <f>IF(ISBLANK(B12),"",_xlfn.ISOWEEKNUM('Journal de travail'!$B12))</f>
        <v>36</v>
      </c>
      <c r="B12" s="47">
        <v>45541</v>
      </c>
      <c r="C12" s="48"/>
      <c r="D12" s="49">
        <v>40</v>
      </c>
      <c r="E12" s="50" t="s">
        <v>3</v>
      </c>
      <c r="F12" s="37" t="s">
        <v>34</v>
      </c>
      <c r="G12" s="16"/>
      <c r="M12" t="s">
        <v>7</v>
      </c>
      <c r="N12">
        <v>5</v>
      </c>
      <c r="O12">
        <v>20</v>
      </c>
    </row>
    <row r="13" spans="1:15" ht="47.25" x14ac:dyDescent="0.25">
      <c r="A13" s="17">
        <f>IF(ISBLANK(B13),"",_xlfn.ISOWEEKNUM('Journal de travail'!$B13))</f>
        <v>36</v>
      </c>
      <c r="B13" s="51">
        <v>45541</v>
      </c>
      <c r="C13" s="52">
        <v>1</v>
      </c>
      <c r="D13" s="53">
        <v>0</v>
      </c>
      <c r="E13" s="54" t="s">
        <v>4</v>
      </c>
      <c r="F13" s="37" t="s">
        <v>35</v>
      </c>
      <c r="G13" s="18"/>
      <c r="M13" t="s">
        <v>8</v>
      </c>
      <c r="N13">
        <v>6</v>
      </c>
      <c r="O13">
        <v>25</v>
      </c>
    </row>
    <row r="14" spans="1:15" ht="31.5" x14ac:dyDescent="0.25">
      <c r="A14" s="8">
        <f>IF(ISBLANK(B14),"",_xlfn.ISOWEEKNUM('Journal de travail'!$B14))</f>
        <v>36</v>
      </c>
      <c r="B14" s="47">
        <v>45541</v>
      </c>
      <c r="C14" s="48"/>
      <c r="D14" s="49">
        <v>20</v>
      </c>
      <c r="E14" s="50" t="s">
        <v>3</v>
      </c>
      <c r="F14" s="37" t="s">
        <v>36</v>
      </c>
      <c r="G14" s="16"/>
      <c r="M14" t="s">
        <v>21</v>
      </c>
      <c r="N14">
        <v>7</v>
      </c>
      <c r="O14">
        <v>30</v>
      </c>
    </row>
    <row r="15" spans="1:15" x14ac:dyDescent="0.25">
      <c r="A15" s="17">
        <f>IF(ISBLANK(B15),"",_xlfn.ISOWEEKNUM('Journal de travail'!$B15))</f>
        <v>36</v>
      </c>
      <c r="B15" s="51">
        <v>45541</v>
      </c>
      <c r="C15" s="52"/>
      <c r="D15" s="53">
        <v>5</v>
      </c>
      <c r="E15" s="54" t="s">
        <v>6</v>
      </c>
      <c r="F15" s="37" t="s">
        <v>37</v>
      </c>
      <c r="G15" s="18"/>
      <c r="M15" t="s">
        <v>22</v>
      </c>
      <c r="N15">
        <v>8</v>
      </c>
      <c r="O15">
        <v>35</v>
      </c>
    </row>
    <row r="16" spans="1:15" ht="47.25" x14ac:dyDescent="0.25">
      <c r="A16" s="8">
        <f>IF(ISBLANK(B16),"",_xlfn.ISOWEEKNUM('Journal de travail'!$B16))</f>
        <v>36</v>
      </c>
      <c r="B16" s="47">
        <v>45541</v>
      </c>
      <c r="C16" s="48"/>
      <c r="D16" s="49">
        <v>15</v>
      </c>
      <c r="E16" s="50" t="s">
        <v>3</v>
      </c>
      <c r="F16" s="37" t="s">
        <v>38</v>
      </c>
      <c r="G16" s="16"/>
      <c r="O16">
        <v>40</v>
      </c>
    </row>
    <row r="17" spans="1:15" x14ac:dyDescent="0.25">
      <c r="A17" s="17">
        <f>IF(ISBLANK(B17),"",_xlfn.ISOWEEKNUM('Journal de travail'!$B17))</f>
        <v>37</v>
      </c>
      <c r="B17" s="51">
        <v>45548</v>
      </c>
      <c r="C17" s="52"/>
      <c r="D17" s="53">
        <v>15</v>
      </c>
      <c r="E17" s="54" t="s">
        <v>7</v>
      </c>
      <c r="F17" s="37" t="s">
        <v>39</v>
      </c>
      <c r="G17" s="18"/>
      <c r="O17">
        <v>45</v>
      </c>
    </row>
    <row r="18" spans="1:15" x14ac:dyDescent="0.25">
      <c r="A18" s="8">
        <f>IF(ISBLANK(B18),"",_xlfn.ISOWEEKNUM('Journal de travail'!$B18))</f>
        <v>37</v>
      </c>
      <c r="B18" s="47">
        <v>45548</v>
      </c>
      <c r="C18" s="48"/>
      <c r="D18" s="49">
        <v>10</v>
      </c>
      <c r="E18" s="50" t="s">
        <v>22</v>
      </c>
      <c r="F18" s="37" t="s">
        <v>40</v>
      </c>
      <c r="G18" s="16"/>
      <c r="O18">
        <v>50</v>
      </c>
    </row>
    <row r="19" spans="1:15" ht="63" x14ac:dyDescent="0.25">
      <c r="A19" s="17">
        <f>IF(ISBLANK(B19),"",_xlfn.ISOWEEKNUM('Journal de travail'!$B19))</f>
        <v>37</v>
      </c>
      <c r="B19" s="51">
        <v>45548</v>
      </c>
      <c r="C19" s="52"/>
      <c r="D19" s="53">
        <v>40</v>
      </c>
      <c r="E19" s="54" t="s">
        <v>4</v>
      </c>
      <c r="F19" s="37" t="s">
        <v>41</v>
      </c>
      <c r="G19" s="18"/>
      <c r="O19">
        <v>55</v>
      </c>
    </row>
    <row r="20" spans="1:15" ht="110.25" x14ac:dyDescent="0.25">
      <c r="A20" s="8">
        <f>IF(ISBLANK(B20),"",_xlfn.ISOWEEKNUM('Journal de travail'!$B20))</f>
        <v>37</v>
      </c>
      <c r="B20" s="47">
        <v>45548</v>
      </c>
      <c r="C20" s="48"/>
      <c r="D20" s="49">
        <v>25</v>
      </c>
      <c r="E20" s="50" t="s">
        <v>4</v>
      </c>
      <c r="F20" s="37" t="s">
        <v>42</v>
      </c>
      <c r="G20" s="16"/>
    </row>
    <row r="21" spans="1:15" ht="47.25" x14ac:dyDescent="0.25">
      <c r="A21" s="17">
        <f>IF(ISBLANK(B21),"",_xlfn.ISOWEEKNUM('Journal de travail'!$B21))</f>
        <v>37</v>
      </c>
      <c r="B21" s="51">
        <v>45548</v>
      </c>
      <c r="C21" s="52">
        <v>1</v>
      </c>
      <c r="D21" s="53">
        <v>0</v>
      </c>
      <c r="E21" s="54" t="s">
        <v>4</v>
      </c>
      <c r="F21" s="37" t="s">
        <v>43</v>
      </c>
      <c r="G21" s="18"/>
    </row>
    <row r="22" spans="1:15" x14ac:dyDescent="0.25">
      <c r="A22" s="8">
        <f>IF(ISBLANK(B22),"",_xlfn.ISOWEEKNUM('Journal de travail'!$B22))</f>
        <v>37</v>
      </c>
      <c r="B22" s="47">
        <v>45548</v>
      </c>
      <c r="C22" s="48"/>
      <c r="D22" s="49">
        <v>10</v>
      </c>
      <c r="E22" s="50" t="s">
        <v>6</v>
      </c>
      <c r="F22" s="37" t="s">
        <v>37</v>
      </c>
      <c r="G22" s="16"/>
    </row>
    <row r="23" spans="1:15" x14ac:dyDescent="0.25">
      <c r="A23" s="17">
        <f>IF(ISBLANK(B23),"",_xlfn.ISOWEEKNUM('Journal de travail'!$B23))</f>
        <v>37</v>
      </c>
      <c r="B23" s="51">
        <v>45548</v>
      </c>
      <c r="C23" s="52"/>
      <c r="D23" s="53">
        <v>5</v>
      </c>
      <c r="E23" s="54" t="s">
        <v>22</v>
      </c>
      <c r="F23" s="37" t="s">
        <v>44</v>
      </c>
      <c r="G23" s="18"/>
    </row>
    <row r="24" spans="1:15" ht="31.5" x14ac:dyDescent="0.25">
      <c r="A24" s="8">
        <f>IF(ISBLANK(B24),"",_xlfn.ISOWEEKNUM('Journal de travail'!$B24))</f>
        <v>37</v>
      </c>
      <c r="B24" s="47">
        <v>45548</v>
      </c>
      <c r="C24" s="48"/>
      <c r="D24" s="49">
        <v>5</v>
      </c>
      <c r="E24" s="50" t="s">
        <v>22</v>
      </c>
      <c r="F24" s="37" t="s">
        <v>45</v>
      </c>
      <c r="G24" s="16"/>
    </row>
    <row r="25" spans="1:15" x14ac:dyDescent="0.25">
      <c r="A25" s="17">
        <f>IF(ISBLANK(B25),"",_xlfn.ISOWEEKNUM('Journal de travail'!$B25))</f>
        <v>38</v>
      </c>
      <c r="B25" s="51">
        <v>45555</v>
      </c>
      <c r="C25" s="52"/>
      <c r="D25" s="53">
        <v>25</v>
      </c>
      <c r="E25" s="54" t="s">
        <v>22</v>
      </c>
      <c r="F25" s="37" t="s">
        <v>46</v>
      </c>
      <c r="G25" s="18"/>
    </row>
    <row r="26" spans="1:15" x14ac:dyDescent="0.25">
      <c r="A26" s="8">
        <f>IF(ISBLANK(B26),"",_xlfn.ISOWEEKNUM('Journal de travail'!$B26))</f>
        <v>38</v>
      </c>
      <c r="B26" s="47">
        <v>45555</v>
      </c>
      <c r="C26" s="48"/>
      <c r="D26" s="49">
        <v>55</v>
      </c>
      <c r="E26" s="50" t="s">
        <v>4</v>
      </c>
      <c r="F26" s="37" t="s">
        <v>47</v>
      </c>
      <c r="G26" s="16"/>
    </row>
    <row r="27" spans="1:15" ht="94.5" x14ac:dyDescent="0.25">
      <c r="A27" s="17">
        <f>IF(ISBLANK(B27),"",_xlfn.ISOWEEKNUM('Journal de travail'!$B27))</f>
        <v>38</v>
      </c>
      <c r="B27" s="51">
        <v>45555</v>
      </c>
      <c r="C27" s="52"/>
      <c r="D27" s="53">
        <v>30</v>
      </c>
      <c r="E27" s="54" t="s">
        <v>22</v>
      </c>
      <c r="F27" s="37" t="s">
        <v>48</v>
      </c>
      <c r="G27" s="18"/>
    </row>
    <row r="28" spans="1:15" x14ac:dyDescent="0.25">
      <c r="A28" s="8">
        <f>IF(ISBLANK(B28),"",_xlfn.ISOWEEKNUM('Journal de travail'!$B28))</f>
        <v>38</v>
      </c>
      <c r="B28" s="47">
        <v>45555</v>
      </c>
      <c r="C28" s="48"/>
      <c r="D28" s="49">
        <v>25</v>
      </c>
      <c r="E28" s="50" t="s">
        <v>3</v>
      </c>
      <c r="F28" s="36" t="s">
        <v>49</v>
      </c>
      <c r="G28" s="16"/>
    </row>
    <row r="29" spans="1:15" x14ac:dyDescent="0.25">
      <c r="A29" s="17">
        <f>IF(ISBLANK(B29),"",_xlfn.ISOWEEKNUM('Journal de travail'!$B29))</f>
        <v>38</v>
      </c>
      <c r="B29" s="51">
        <v>45555</v>
      </c>
      <c r="C29" s="52"/>
      <c r="D29" s="53">
        <v>10</v>
      </c>
      <c r="E29" s="54" t="s">
        <v>6</v>
      </c>
      <c r="F29" s="36" t="s">
        <v>37</v>
      </c>
      <c r="G29" s="18"/>
    </row>
    <row r="30" spans="1:15" ht="94.5" x14ac:dyDescent="0.25">
      <c r="A30" s="8">
        <f>IF(ISBLANK(B30),"",_xlfn.ISOWEEKNUM('Journal de travail'!$B30))</f>
        <v>38</v>
      </c>
      <c r="B30" s="47">
        <v>45555</v>
      </c>
      <c r="C30" s="48"/>
      <c r="D30" s="49">
        <v>30</v>
      </c>
      <c r="E30" s="50" t="s">
        <v>4</v>
      </c>
      <c r="F30" s="37" t="s">
        <v>50</v>
      </c>
      <c r="G30" s="16"/>
    </row>
    <row r="31" spans="1:15" x14ac:dyDescent="0.25">
      <c r="A31" s="17">
        <f>IF(ISBLANK(B31),"",_xlfn.ISOWEEKNUM('Journal de travail'!$B31))</f>
        <v>38</v>
      </c>
      <c r="B31" s="51">
        <v>45555</v>
      </c>
      <c r="C31" s="52"/>
      <c r="D31" s="53">
        <v>5</v>
      </c>
      <c r="E31" s="54" t="s">
        <v>22</v>
      </c>
      <c r="F31" s="36" t="s">
        <v>44</v>
      </c>
      <c r="G31" s="18"/>
    </row>
    <row r="32" spans="1:15" ht="31.5" x14ac:dyDescent="0.25">
      <c r="A32" s="8">
        <f>IF(ISBLANK(B32),"",_xlfn.ISOWEEKNUM('Journal de travail'!$B32))</f>
        <v>39</v>
      </c>
      <c r="B32" s="47">
        <v>45562</v>
      </c>
      <c r="C32" s="48">
        <v>1</v>
      </c>
      <c r="D32" s="49">
        <v>0</v>
      </c>
      <c r="E32" s="50" t="s">
        <v>4</v>
      </c>
      <c r="F32" s="37" t="s">
        <v>51</v>
      </c>
      <c r="G32" s="16"/>
    </row>
    <row r="33" spans="1:7" x14ac:dyDescent="0.25">
      <c r="A33" s="17">
        <f>IF(ISBLANK(B33),"",_xlfn.ISOWEEKNUM('Journal de travail'!$B33))</f>
        <v>39</v>
      </c>
      <c r="B33" s="51">
        <v>45562</v>
      </c>
      <c r="C33" s="52"/>
      <c r="D33" s="53">
        <v>10</v>
      </c>
      <c r="E33" s="54" t="s">
        <v>22</v>
      </c>
      <c r="F33" s="36" t="s">
        <v>52</v>
      </c>
      <c r="G33" s="18"/>
    </row>
    <row r="34" spans="1:7" x14ac:dyDescent="0.25">
      <c r="A34" s="8">
        <f>IF(ISBLANK(B34),"",_xlfn.ISOWEEKNUM('Journal de travail'!$B34))</f>
        <v>39</v>
      </c>
      <c r="B34" s="47">
        <v>45562</v>
      </c>
      <c r="C34" s="48"/>
      <c r="D34" s="49">
        <v>45</v>
      </c>
      <c r="E34" s="50" t="s">
        <v>4</v>
      </c>
      <c r="F34" s="36" t="s">
        <v>53</v>
      </c>
      <c r="G34" s="16"/>
    </row>
    <row r="35" spans="1:7" x14ac:dyDescent="0.25">
      <c r="A35" s="17">
        <f>IF(ISBLANK(B35),"",_xlfn.ISOWEEKNUM('Journal de travail'!$B35))</f>
        <v>39</v>
      </c>
      <c r="B35" s="51">
        <v>45562</v>
      </c>
      <c r="C35" s="52"/>
      <c r="D35" s="53">
        <v>5</v>
      </c>
      <c r="E35" s="54" t="s">
        <v>4</v>
      </c>
      <c r="F35" s="37" t="s">
        <v>54</v>
      </c>
      <c r="G35" s="18"/>
    </row>
    <row r="36" spans="1:7" x14ac:dyDescent="0.25">
      <c r="A36" s="8" t="str">
        <f>IF(ISBLANK(B36),"",_xlfn.ISOWEEKNUM('Journal de travail'!$B36))</f>
        <v/>
      </c>
      <c r="B36" s="47"/>
      <c r="C36" s="48">
        <v>1</v>
      </c>
      <c r="D36" s="49">
        <v>0</v>
      </c>
      <c r="E36" s="50" t="s">
        <v>4</v>
      </c>
      <c r="F36" s="36" t="s">
        <v>55</v>
      </c>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f>IF(ISBLANK(B532),"",_xlfn.ISOWEEKNUM('Journal de travail'!$B532))</f>
        <v>36</v>
      </c>
      <c r="B532" s="47">
        <v>45541</v>
      </c>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60</v>
      </c>
      <c r="B4">
        <f>SUMIF('Journal de travail'!$E$7:$E$532,Analyse!C4,'Journal de travail'!$D$7:$D$532)</f>
        <v>110</v>
      </c>
      <c r="C4" s="26" t="str">
        <f>'Journal de travail'!M8</f>
        <v>Analyse</v>
      </c>
      <c r="D4" s="34">
        <f>(A4+B4)/1440</f>
        <v>0.11805555555555555</v>
      </c>
    </row>
    <row r="5" spans="1:4" x14ac:dyDescent="0.3">
      <c r="A5">
        <f>SUMIF('Journal de travail'!$E$7:$E$532,Analyse!C5,'Journal de travail'!$C$7:$C$532)*60</f>
        <v>240</v>
      </c>
      <c r="B5">
        <f>SUMIF('Journal de travail'!$E$7:$E$532,Analyse!C5,'Journal de travail'!$D$7:$D$532)</f>
        <v>200</v>
      </c>
      <c r="C5" s="42" t="str">
        <f>'Journal de travail'!M9</f>
        <v>Développement</v>
      </c>
      <c r="D5" s="34">
        <f t="shared" ref="D5:D11" si="0">(A5+B5)/1440</f>
        <v>0.30555555555555558</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25</v>
      </c>
      <c r="C7" s="28" t="str">
        <f>'Journal de travail'!M11</f>
        <v>Documentation</v>
      </c>
      <c r="D7" s="34">
        <f t="shared" si="0"/>
        <v>1.7361111111111112E-2</v>
      </c>
    </row>
    <row r="8" spans="1:4" x14ac:dyDescent="0.3">
      <c r="A8">
        <f>SUMIF('Journal de travail'!$E$7:$E$532,Analyse!C8,'Journal de travail'!$C$7:$C$532)*60</f>
        <v>60</v>
      </c>
      <c r="B8">
        <f>SUMIF('Journal de travail'!$E$7:$E$532,Analyse!C8,'Journal de travail'!$D$7:$D$532)</f>
        <v>65</v>
      </c>
      <c r="C8" s="29" t="str">
        <f>'Journal de travail'!M12</f>
        <v>Meeting</v>
      </c>
      <c r="D8" s="34">
        <f t="shared" si="0"/>
        <v>8.6805555555555552E-2</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0</v>
      </c>
      <c r="C10" s="38" t="str">
        <f>'Journal de travail'!M14</f>
        <v>Design</v>
      </c>
      <c r="D10" s="34">
        <f t="shared" si="0"/>
        <v>0</v>
      </c>
    </row>
    <row r="11" spans="1:4" x14ac:dyDescent="0.3">
      <c r="B11">
        <f>SUMIF('Journal de travail'!$E$7:$E$532,Analyse!C11,'Journal de travail'!$D$7:$D$532)</f>
        <v>115</v>
      </c>
      <c r="C11" s="40" t="str">
        <f>'Journal de travail'!M15</f>
        <v>Autre</v>
      </c>
      <c r="D11" s="34">
        <f t="shared" si="0"/>
        <v>7.9861111111111105E-2</v>
      </c>
    </row>
    <row r="12" spans="1:4" x14ac:dyDescent="0.3">
      <c r="C12" s="24" t="s">
        <v>20</v>
      </c>
      <c r="D12" s="35">
        <f>SUM(D4:D11)</f>
        <v>0.60763888888888884</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2006/documentManagement/types"/>
    <ds:schemaRef ds:uri="http://purl.org/dc/terms/"/>
    <ds:schemaRef ds:uri="99ffe1f3-7857-457f-add0-5bdef636f38d"/>
    <ds:schemaRef ds:uri="http://schemas.microsoft.com/office/infopath/2007/PartnerControls"/>
    <ds:schemaRef ds:uri="http://schemas.openxmlformats.org/package/2006/metadata/core-properties"/>
    <ds:schemaRef ds:uri="http://www.w3.org/XML/1998/namespace"/>
    <ds:schemaRef ds:uri="be0d3259-a7ce-4623-88ec-81594dfcbc1c"/>
    <ds:schemaRef ds:uri="http://purl.org/dc/dcmitype/"/>
    <ds:schemaRef ds:uri="http://purl.org/dc/elements/1.1/"/>
  </ds:schemaRefs>
</ds:datastoreItem>
</file>

<file path=customXml/itemProps3.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Julien Pierre Mares</cp:lastModifiedBy>
  <cp:revision/>
  <dcterms:created xsi:type="dcterms:W3CDTF">2023-11-21T20:00:34Z</dcterms:created>
  <dcterms:modified xsi:type="dcterms:W3CDTF">2024-09-27T14:04:06Z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