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A6B7BA3B-8E0E-4A29-B4E5-BACF639FFAD9}"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<sst xmlns="http://schemas.openxmlformats.org/spreadsheetml/2006/main" count="103" uniqueCount="61">
  <si>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</si>
  <si>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</si>
  <si>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</si>
  <si>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</si>
  <si>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</si>
  <si>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</si>
  <si>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</si>
  <si>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</si>
  <si>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</si>
  <si>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</si>
  <si>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</si>
  <si>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</si>
  <si>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</si>
  <si>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</si>
  <si>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</si>
  <si>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</si>
  <si>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</si>
  <si>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</si>
  <si>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</si>
  <si>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</si>
  <si>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</si>
  <si>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</si>
  <si>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</si>
  <si>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</si>
  <si>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</si>
  <si>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</si>
  <si>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</si>
  <si>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</si>
  <si>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</si>
  <si>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</si>
  <si>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</si>
  <si>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</si>
  <si>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</si>
  <si>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</si>
  <si>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</si>
  <si>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</si>
  <si>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</si>
  <si>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</si>
  <si>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</si>
  <si>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</si>
  <si>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</si>
  <si>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</si>
  <si>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</si>
  <si>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</si>
  <si>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</si>
  <si>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</si>
  <si>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</si>
  <si>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</si>
  <si>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</si>
  <si>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</si>
  <si>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</si>
  <si>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</si>
  <si>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</si>
  <si>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</si>
  <si>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</si>
  <si>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</si>
  <si>
    <t xml:space="preserve">Discussion avec le prof   </t>
  </si>
  <si>
    <t>J'ai modifié mon code afin de pouvoir : retrouver les villes selectionné dans la checkedlist dans la liste des villes contenant des objets city et de recréer une liste avec seulement les élements selectionné dans la liste ensuite je peux afficher sur le graph les données comme avant mais de toutes les villes selectionné</t>
  </si>
  <si>
    <t>Beaucoup de probleme avc gitignore j'ai supprimé un projet visual studio que j'avais crée au début sauf que je n'avais pas encore de gitignore donc ca m'a fait un commits avec des centaines de fichiers etc.. Finalement jai réussi à le supprimer même si j'ai du avoir 1 commit par atomique dutout maintenant je pense savoir pourquoi il reste qq fichier qui sont versionner alors que je le veux pas, c'est parce que ils ont commencé a etre versionné avant quil y ait le gitignore et le sont donc toujours, il faudrait que je trouve le temps de régler ce probleme</t>
  </si>
  <si>
    <t>Refactorisation du code (chatgpt m'a aidé pas mal)</t>
  </si>
  <si>
    <t>Ajout dans la design  pour les fonctionnalitées utilisateurs (datepicker) (button recherche)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</si>
</sst>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0.11805555555555555</c:v>
                </c:pt>
                <c:pt idx="1">
                  <c:v>0.38541666666666669</c:v>
                </c:pt>
                <c:pt idx="2">
                  <c:v>0</c:v>
                </c:pt>
                <c:pt idx="3">
                  <c:v>2.4305555555555556E-2</c:v>
                </c:pt>
                <c:pt idx="4">
                  <c:v>8.6805555555555552E-2</c:v>
                </c:pt>
                <c:pt idx="5">
                  <c:v>0</c:v>
                </c:pt>
                <c:pt idx="6">
                  <c:v>0</c:v>
                </c:pt>
                <c:pt idx="7">
                  <c:v>0.11805555555555555</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7" activePane="bottomLeft" state="frozen"/>
      <selection pane="bottomLeft" activeCell="F44" sqref="F44"/>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0 jours 17 heurs 34 minutes</v>
      </c>
      <c r="D3" s="23"/>
      <c r="E3" s="3"/>
      <c r="F3" s="4" t="s">
        <v>10</v>
      </c>
      <c r="G3" s="7" t="s">
        <v>27</v>
      </c>
    </row>
    <row r="4" spans="1:15" ht="23.25" hidden="1" x14ac:dyDescent="0.35">
      <c r="B4" s="5"/>
      <c r="C4" s="23">
        <f>SUBTOTAL(9,$C$7:$C$531)*60</f>
        <v>420</v>
      </c>
      <c r="D4" s="23">
        <f>SUBTOTAL(9,$D$7:$D$531)</f>
        <v>635</v>
      </c>
      <c r="E4" s="41">
        <f>SUM(C4:D4)</f>
        <v>1055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38</v>
      </c>
      <c r="B25" s="51">
        <v>45555</v>
      </c>
      <c r="C25" s="52"/>
      <c r="D25" s="53">
        <v>25</v>
      </c>
      <c r="E25" s="54" t="s">
        <v>22</v>
      </c>
      <c r="F25" s="37" t="s">
        <v>46</v>
      </c>
      <c r="G25" s="18"/>
    </row>
    <row r="26" spans="1:15" x14ac:dyDescent="0.25">
      <c r="A26" s="8">
        <f>IF(ISBLANK(B26),"",_xlfn.ISOWEEKNUM('Journal de travail'!$B26))</f>
        <v>38</v>
      </c>
      <c r="B26" s="47">
        <v>45555</v>
      </c>
      <c r="C26" s="48"/>
      <c r="D26" s="49">
        <v>55</v>
      </c>
      <c r="E26" s="50" t="s">
        <v>4</v>
      </c>
      <c r="F26" s="37" t="s">
        <v>47</v>
      </c>
      <c r="G26" s="16"/>
    </row>
    <row r="27" spans="1:15" ht="94.5" x14ac:dyDescent="0.25">
      <c r="A27" s="17">
        <f>IF(ISBLANK(B27),"",_xlfn.ISOWEEKNUM('Journal de travail'!$B27))</f>
        <v>38</v>
      </c>
      <c r="B27" s="51">
        <v>45555</v>
      </c>
      <c r="C27" s="52"/>
      <c r="D27" s="53">
        <v>30</v>
      </c>
      <c r="E27" s="54" t="s">
        <v>22</v>
      </c>
      <c r="F27" s="37" t="s">
        <v>48</v>
      </c>
      <c r="G27" s="18"/>
    </row>
    <row r="28" spans="1:15" x14ac:dyDescent="0.25">
      <c r="A28" s="8">
        <f>IF(ISBLANK(B28),"",_xlfn.ISOWEEKNUM('Journal de travail'!$B28))</f>
        <v>38</v>
      </c>
      <c r="B28" s="47">
        <v>45555</v>
      </c>
      <c r="C28" s="48"/>
      <c r="D28" s="49">
        <v>25</v>
      </c>
      <c r="E28" s="50" t="s">
        <v>3</v>
      </c>
      <c r="F28" s="36" t="s">
        <v>49</v>
      </c>
      <c r="G28" s="16"/>
    </row>
    <row r="29" spans="1:15" x14ac:dyDescent="0.25">
      <c r="A29" s="17">
        <f>IF(ISBLANK(B29),"",_xlfn.ISOWEEKNUM('Journal de travail'!$B29))</f>
        <v>38</v>
      </c>
      <c r="B29" s="51">
        <v>45555</v>
      </c>
      <c r="C29" s="52"/>
      <c r="D29" s="53">
        <v>10</v>
      </c>
      <c r="E29" s="54" t="s">
        <v>6</v>
      </c>
      <c r="F29" s="36" t="s">
        <v>37</v>
      </c>
      <c r="G29" s="18"/>
    </row>
    <row r="30" spans="1:15" ht="94.5" x14ac:dyDescent="0.25">
      <c r="A30" s="8">
        <f>IF(ISBLANK(B30),"",_xlfn.ISOWEEKNUM('Journal de travail'!$B30))</f>
        <v>38</v>
      </c>
      <c r="B30" s="47">
        <v>45555</v>
      </c>
      <c r="C30" s="48"/>
      <c r="D30" s="49">
        <v>30</v>
      </c>
      <c r="E30" s="50" t="s">
        <v>4</v>
      </c>
      <c r="F30" s="37" t="s">
        <v>50</v>
      </c>
      <c r="G30" s="16"/>
    </row>
    <row r="31" spans="1:15" x14ac:dyDescent="0.25">
      <c r="A31" s="17">
        <f>IF(ISBLANK(B31),"",_xlfn.ISOWEEKNUM('Journal de travail'!$B31))</f>
        <v>38</v>
      </c>
      <c r="B31" s="51">
        <v>45555</v>
      </c>
      <c r="C31" s="52"/>
      <c r="D31" s="53">
        <v>5</v>
      </c>
      <c r="E31" s="54" t="s">
        <v>22</v>
      </c>
      <c r="F31" s="36" t="s">
        <v>44</v>
      </c>
      <c r="G31" s="18"/>
    </row>
    <row r="32" spans="1:15" ht="31.5" x14ac:dyDescent="0.25">
      <c r="A32" s="8">
        <f>IF(ISBLANK(B32),"",_xlfn.ISOWEEKNUM('Journal de travail'!$B32))</f>
        <v>39</v>
      </c>
      <c r="B32" s="47">
        <v>45562</v>
      </c>
      <c r="C32" s="48">
        <v>1</v>
      </c>
      <c r="D32" s="49">
        <v>0</v>
      </c>
      <c r="E32" s="50" t="s">
        <v>4</v>
      </c>
      <c r="F32" s="37" t="s">
        <v>51</v>
      </c>
      <c r="G32" s="16"/>
    </row>
    <row r="33" spans="1:7" x14ac:dyDescent="0.25">
      <c r="A33" s="17">
        <f>IF(ISBLANK(B33),"",_xlfn.ISOWEEKNUM('Journal de travail'!$B33))</f>
        <v>39</v>
      </c>
      <c r="B33" s="51">
        <v>45562</v>
      </c>
      <c r="C33" s="52"/>
      <c r="D33" s="53">
        <v>10</v>
      </c>
      <c r="E33" s="54" t="s">
        <v>22</v>
      </c>
      <c r="F33" s="36" t="s">
        <v>52</v>
      </c>
      <c r="G33" s="18"/>
    </row>
    <row r="34" spans="1:7" x14ac:dyDescent="0.25">
      <c r="A34" s="8">
        <f>IF(ISBLANK(B34),"",_xlfn.ISOWEEKNUM('Journal de travail'!$B34))</f>
        <v>39</v>
      </c>
      <c r="B34" s="47">
        <v>45562</v>
      </c>
      <c r="C34" s="48"/>
      <c r="D34" s="49">
        <v>45</v>
      </c>
      <c r="E34" s="50" t="s">
        <v>4</v>
      </c>
      <c r="F34" s="36" t="s">
        <v>53</v>
      </c>
      <c r="G34" s="16"/>
    </row>
    <row r="35" spans="1:7" x14ac:dyDescent="0.25">
      <c r="A35" s="17">
        <f>IF(ISBLANK(B35),"",_xlfn.ISOWEEKNUM('Journal de travail'!$B35))</f>
        <v>39</v>
      </c>
      <c r="B35" s="51">
        <v>45562</v>
      </c>
      <c r="C35" s="52"/>
      <c r="D35" s="53">
        <v>5</v>
      </c>
      <c r="E35" s="54" t="s">
        <v>4</v>
      </c>
      <c r="F35" s="37" t="s">
        <v>54</v>
      </c>
      <c r="G35" s="18"/>
    </row>
    <row r="36" spans="1:7" x14ac:dyDescent="0.25">
      <c r="A36" s="8">
        <f>IF(ISBLANK(B36),"",_xlfn.ISOWEEKNUM('Journal de travail'!$B36))</f>
        <v>39</v>
      </c>
      <c r="B36" s="47">
        <v>45562</v>
      </c>
      <c r="C36" s="48">
        <v>1</v>
      </c>
      <c r="D36" s="49">
        <v>0</v>
      </c>
      <c r="E36" s="50" t="s">
        <v>4</v>
      </c>
      <c r="F36" s="36" t="s">
        <v>55</v>
      </c>
      <c r="G36" s="16"/>
    </row>
    <row r="37" spans="1:7" x14ac:dyDescent="0.25">
      <c r="A37" s="17">
        <f>IF(ISBLANK(B37),"",_xlfn.ISOWEEKNUM('Journal de travail'!$B37))</f>
        <v>40</v>
      </c>
      <c r="B37" s="51">
        <v>45569</v>
      </c>
      <c r="C37" s="52"/>
      <c r="D37" s="53">
        <v>20</v>
      </c>
      <c r="E37" s="54" t="s">
        <v>22</v>
      </c>
      <c r="F37" s="36" t="s">
        <v>56</v>
      </c>
      <c r="G37" s="18"/>
    </row>
    <row r="38" spans="1:7" x14ac:dyDescent="0.25">
      <c r="A38" s="8">
        <f>IF(ISBLANK(B38),"",_xlfn.ISOWEEKNUM('Journal de travail'!$B38))</f>
        <v>40</v>
      </c>
      <c r="B38" s="47">
        <v>45569</v>
      </c>
      <c r="C38" s="48"/>
      <c r="D38" s="49">
        <v>5</v>
      </c>
      <c r="E38" s="50" t="s">
        <v>22</v>
      </c>
      <c r="F38" s="36" t="s">
        <v>44</v>
      </c>
      <c r="G38" s="16"/>
    </row>
    <row r="39" spans="1:7" x14ac:dyDescent="0.25">
      <c r="A39" s="17">
        <f>IF(ISBLANK(B39),"",_xlfn.ISOWEEKNUM('Journal de travail'!$B39))</f>
        <v>40</v>
      </c>
      <c r="B39" s="51">
        <v>45569</v>
      </c>
      <c r="C39" s="52">
        <v>1</v>
      </c>
      <c r="D39" s="53">
        <v>0</v>
      </c>
      <c r="E39" s="54" t="s">
        <v>4</v>
      </c>
      <c r="F39" s="36" t="s">
        <v>57</v>
      </c>
      <c r="G39" s="18"/>
    </row>
    <row r="40" spans="1:7" x14ac:dyDescent="0.25">
      <c r="A40" s="8">
        <f>IF(ISBLANK(B40),"",_xlfn.ISOWEEKNUM('Journal de travail'!$B40))</f>
        <v>40</v>
      </c>
      <c r="B40" s="47">
        <v>45569</v>
      </c>
      <c r="C40" s="48"/>
      <c r="D40" s="49">
        <v>30</v>
      </c>
      <c r="E40" s="50" t="s">
        <v>22</v>
      </c>
      <c r="F40" s="36" t="s">
        <v>58</v>
      </c>
      <c r="G40" s="16"/>
    </row>
    <row r="41" spans="1:7" x14ac:dyDescent="0.25">
      <c r="A41" s="17">
        <f>IF(ISBLANK(B41),"",_xlfn.ISOWEEKNUM('Journal de travail'!$B41))</f>
        <v>40</v>
      </c>
      <c r="B41" s="51">
        <v>45569</v>
      </c>
      <c r="C41" s="52"/>
      <c r="D41" s="53">
        <v>20</v>
      </c>
      <c r="E41" s="54" t="s">
        <v>4</v>
      </c>
      <c r="F41" s="36" t="s">
        <v>59</v>
      </c>
      <c r="G41" s="18"/>
    </row>
    <row r="42" spans="1:7" x14ac:dyDescent="0.25">
      <c r="A42" s="8">
        <f>IF(ISBLANK(B42),"",_xlfn.ISOWEEKNUM('Journal de travail'!$B42))</f>
        <v>40</v>
      </c>
      <c r="B42" s="47">
        <v>45569</v>
      </c>
      <c r="C42" s="48"/>
      <c r="D42" s="49">
        <v>10</v>
      </c>
      <c r="E42" s="50" t="s">
        <v>6</v>
      </c>
      <c r="F42" s="36" t="s">
        <v>37</v>
      </c>
      <c r="G42" s="16"/>
    </row>
    <row r="43" spans="1:7" x14ac:dyDescent="0.25">
      <c r="A43" s="17">
        <f>IF(ISBLANK(B43),"",_xlfn.ISOWEEKNUM('Journal de travail'!$B43))</f>
        <v>40</v>
      </c>
      <c r="B43" s="51">
        <v>45569</v>
      </c>
      <c r="C43" s="52"/>
      <c r="D43" s="53">
        <v>35</v>
      </c>
      <c r="E43" s="54" t="s">
        <v>4</v>
      </c>
      <c r="F43" s="36" t="s">
        <v>60</v>
      </c>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60</v>
      </c>
      <c r="B4">
        <f>SUMIF('Journal de travail'!$E$7:$E$532,Analyse!C4,'Journal de travail'!$D$7:$D$532)</f>
        <v>110</v>
      </c>
      <c r="C4" s="26" t="str">
        <f>'Journal de travail'!M8</f>
        <v>Analyse</v>
      </c>
      <c r="D4" s="34">
        <f>(A4+B4)/1440</f>
        <v>0.11805555555555555</v>
      </c>
    </row>
    <row r="5" spans="1:4" x14ac:dyDescent="0.3">
      <c r="A5">
        <f>SUMIF('Journal de travail'!$E$7:$E$532,Analyse!C5,'Journal de travail'!$C$7:$C$532)*60</f>
        <v>300</v>
      </c>
      <c r="B5">
        <f>SUMIF('Journal de travail'!$E$7:$E$532,Analyse!C5,'Journal de travail'!$D$7:$D$532)</f>
        <v>255</v>
      </c>
      <c r="C5" s="42" t="str">
        <f>'Journal de travail'!M9</f>
        <v>Développement</v>
      </c>
      <c r="D5" s="34">
        <f t="shared" ref="D5:D11" si="0">(A5+B5)/1440</f>
        <v>0.38541666666666669</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35</v>
      </c>
      <c r="C7" s="28" t="str">
        <f>'Journal de travail'!M11</f>
        <v>Documentation</v>
      </c>
      <c r="D7" s="34">
        <f t="shared" si="0"/>
        <v>2.4305555555555556E-2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170</v>
      </c>
      <c r="C11" s="40" t="str">
        <f>'Journal de travail'!M15</f>
        <v>Autre</v>
      </c>
      <c r="D11" s="34">
        <f t="shared" si="0"/>
        <v>0.11805555555555555</v>
      </c>
    </row>
    <row r="12" spans="1:4" x14ac:dyDescent="0.3">
      <c r="C12" s="24" t="s">
        <v>20</v>
      </c>
      <c r="D12" s="35">
        <f>SUM(D4:D11)</f>
        <v>0.73263888888888895</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2006/documentManagement/types"/>
    <ds:schemaRef ds:uri="http://purl.org/dc/terms/"/>
    <ds:schemaRef ds:uri="99ffe1f3-7857-457f-add0-5bdef636f38d"/>
    <ds:schemaRef ds:uri="http://schemas.microsoft.com/office/infopath/2007/PartnerControls"/>
    <ds:schemaRef ds:uri="http://schemas.openxmlformats.org/package/2006/metadata/core-properties"/>
    <ds:schemaRef ds:uri="http://www.w3.org/XML/1998/namespace"/>
    <ds:schemaRef ds:uri="be0d3259-a7ce-4623-88ec-81594dfcbc1c"/>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2024-10-04T14:25:53Z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