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L3\Projet\"/>
    </mc:Choice>
  </mc:AlternateContent>
  <xr:revisionPtr revIDLastSave="0" documentId="13_ncr:1_{8087CCE6-4146-47F6-8DE8-16B49FFA8F58}" xr6:coauthVersionLast="46" xr6:coauthVersionMax="46" xr10:uidLastSave="{00000000-0000-0000-0000-000000000000}"/>
  <bookViews>
    <workbookView xWindow="-120" yWindow="-120" windowWidth="24240" windowHeight="13140" xr2:uid="{1CE60207-4494-4688-964F-87E74065C70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9" i="1" l="1"/>
  <c r="D160" i="1"/>
  <c r="D156" i="1"/>
  <c r="D157" i="1"/>
  <c r="D153" i="1"/>
  <c r="D154" i="1"/>
  <c r="D150" i="1"/>
  <c r="D151" i="1"/>
  <c r="D147" i="1"/>
  <c r="D148" i="1"/>
  <c r="D158" i="1"/>
  <c r="D155" i="1"/>
  <c r="D152" i="1"/>
  <c r="D149" i="1"/>
  <c r="D146" i="1"/>
  <c r="D144" i="1"/>
  <c r="D145" i="1"/>
  <c r="D141" i="1"/>
  <c r="D142" i="1"/>
  <c r="D138" i="1"/>
  <c r="D139" i="1"/>
  <c r="D135" i="1"/>
  <c r="D136" i="1"/>
  <c r="D143" i="1"/>
  <c r="D140" i="1"/>
  <c r="D137" i="1"/>
  <c r="D134" i="1"/>
  <c r="D132" i="1"/>
  <c r="D133" i="1"/>
  <c r="D129" i="1"/>
  <c r="D130" i="1"/>
  <c r="D126" i="1"/>
  <c r="D127" i="1"/>
  <c r="D123" i="1"/>
  <c r="D124" i="1"/>
  <c r="D120" i="1"/>
  <c r="D121" i="1"/>
  <c r="D131" i="1"/>
  <c r="D128" i="1"/>
  <c r="D125" i="1"/>
  <c r="D122" i="1"/>
  <c r="D119" i="1"/>
  <c r="D117" i="1"/>
  <c r="D118" i="1"/>
  <c r="D114" i="1"/>
  <c r="D115" i="1"/>
  <c r="D111" i="1"/>
  <c r="D112" i="1"/>
  <c r="D108" i="1"/>
  <c r="D109" i="1"/>
  <c r="D116" i="1"/>
  <c r="D113" i="1"/>
  <c r="D110" i="1"/>
  <c r="D107" i="1"/>
  <c r="D105" i="1"/>
  <c r="D106" i="1"/>
  <c r="D104" i="1"/>
  <c r="D102" i="1"/>
  <c r="D103" i="1"/>
  <c r="D101" i="1"/>
  <c r="D99" i="1"/>
  <c r="D100" i="1"/>
  <c r="D96" i="1"/>
  <c r="D97" i="1"/>
  <c r="D98" i="1"/>
  <c r="D95" i="1"/>
  <c r="D93" i="1"/>
  <c r="D94" i="1"/>
  <c r="D90" i="1"/>
  <c r="D91" i="1"/>
  <c r="D87" i="1"/>
  <c r="D88" i="1"/>
  <c r="D84" i="1"/>
  <c r="D85" i="1"/>
  <c r="D81" i="1"/>
  <c r="D82" i="1"/>
  <c r="D78" i="1"/>
  <c r="D79" i="1"/>
  <c r="D75" i="1"/>
  <c r="D76" i="1"/>
  <c r="D72" i="1"/>
  <c r="D73" i="1"/>
  <c r="D69" i="1"/>
  <c r="D70" i="1"/>
  <c r="D92" i="1"/>
  <c r="D89" i="1"/>
  <c r="D86" i="1"/>
  <c r="D83" i="1"/>
  <c r="D80" i="1"/>
  <c r="D77" i="1"/>
  <c r="D74" i="1"/>
  <c r="D71" i="1"/>
  <c r="D68" i="1"/>
  <c r="D66" i="1"/>
  <c r="D67" i="1"/>
  <c r="D63" i="1"/>
  <c r="D64" i="1"/>
  <c r="D60" i="1"/>
  <c r="D61" i="1"/>
  <c r="D57" i="1"/>
  <c r="D58" i="1"/>
  <c r="D54" i="1"/>
  <c r="D55" i="1"/>
  <c r="D51" i="1"/>
  <c r="D52" i="1"/>
  <c r="D48" i="1"/>
  <c r="D49" i="1"/>
  <c r="D45" i="1"/>
  <c r="D46" i="1"/>
  <c r="D65" i="1"/>
  <c r="D62" i="1"/>
  <c r="D59" i="1"/>
  <c r="D56" i="1"/>
  <c r="D53" i="1"/>
  <c r="D50" i="1"/>
  <c r="D47" i="1"/>
  <c r="D44" i="1"/>
  <c r="D30" i="1"/>
  <c r="D31" i="1"/>
  <c r="D42" i="1"/>
  <c r="D43" i="1"/>
  <c r="D39" i="1"/>
  <c r="D40" i="1"/>
  <c r="D36" i="1"/>
  <c r="D37" i="1"/>
  <c r="D33" i="1"/>
  <c r="D34" i="1"/>
  <c r="D41" i="1"/>
  <c r="D38" i="1"/>
  <c r="D35" i="1"/>
  <c r="D32" i="1"/>
  <c r="D29" i="1"/>
  <c r="D27" i="1"/>
  <c r="D28" i="1"/>
  <c r="D24" i="1"/>
  <c r="D25" i="1"/>
  <c r="D21" i="1"/>
  <c r="D22" i="1"/>
  <c r="D26" i="1"/>
  <c r="D23" i="1"/>
  <c r="D20" i="1"/>
  <c r="D15" i="1"/>
  <c r="D16" i="1"/>
  <c r="D19" i="1"/>
  <c r="D18" i="1"/>
  <c r="D17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D13" i="1"/>
  <c r="D12" i="1"/>
  <c r="D11" i="1"/>
  <c r="D9" i="1"/>
  <c r="D10" i="1"/>
  <c r="D8" i="1"/>
  <c r="D6" i="1"/>
  <c r="D7" i="1"/>
  <c r="D5" i="1"/>
  <c r="D3" i="1"/>
  <c r="D4" i="1"/>
  <c r="D2" i="1"/>
</calcChain>
</file>

<file path=xl/sharedStrings.xml><?xml version="1.0" encoding="utf-8"?>
<sst xmlns="http://schemas.openxmlformats.org/spreadsheetml/2006/main" count="643" uniqueCount="63">
  <si>
    <t>COMPETITION</t>
  </si>
  <si>
    <t>EQUIPE</t>
  </si>
  <si>
    <t>EQUIPE ADVERSE</t>
  </si>
  <si>
    <t>DATE</t>
  </si>
  <si>
    <t>HEURE</t>
  </si>
  <si>
    <t>TERRAIN</t>
  </si>
  <si>
    <t>SITE</t>
  </si>
  <si>
    <t>Coupe Départementale</t>
  </si>
  <si>
    <t>Coupe Intercomunale</t>
  </si>
  <si>
    <t>Championnat départementale</t>
  </si>
  <si>
    <t>Amical</t>
  </si>
  <si>
    <t>SENIORS_1</t>
  </si>
  <si>
    <t>SENIORS_2</t>
  </si>
  <si>
    <t>SENIORS_3</t>
  </si>
  <si>
    <t>Argentré</t>
  </si>
  <si>
    <t>Bonchamp</t>
  </si>
  <si>
    <t>Brecé</t>
  </si>
  <si>
    <t>Changé</t>
  </si>
  <si>
    <t>Château-Gontier</t>
  </si>
  <si>
    <t>Châtillon-sur-Colmont</t>
  </si>
  <si>
    <t>Commer</t>
  </si>
  <si>
    <t>Contest</t>
  </si>
  <si>
    <t>Craon</t>
  </si>
  <si>
    <t>Ernée</t>
  </si>
  <si>
    <t>Evron</t>
  </si>
  <si>
    <t>Gorron</t>
  </si>
  <si>
    <t>Grazay</t>
  </si>
  <si>
    <t>Javron-les-chapelles</t>
  </si>
  <si>
    <t>Juvigné</t>
  </si>
  <si>
    <t>La Gravelle</t>
  </si>
  <si>
    <t>Laval</t>
  </si>
  <si>
    <t>Le Horps</t>
  </si>
  <si>
    <t>Le Ribay</t>
  </si>
  <si>
    <t>L'Huisserie</t>
  </si>
  <si>
    <t>Louverné</t>
  </si>
  <si>
    <t>Louvigné</t>
  </si>
  <si>
    <t>Madré</t>
  </si>
  <si>
    <t>Marcillé</t>
  </si>
  <si>
    <t>Martigné</t>
  </si>
  <si>
    <t>Mayenne</t>
  </si>
  <si>
    <t>Montsûrs</t>
  </si>
  <si>
    <t>Moulay</t>
  </si>
  <si>
    <t>Pré-en-Pail</t>
  </si>
  <si>
    <t>Renazé</t>
  </si>
  <si>
    <t>Sacé</t>
  </si>
  <si>
    <t>Saint-Baudelle</t>
  </si>
  <si>
    <t>Saint-Berthevin</t>
  </si>
  <si>
    <t>Saint-Loup-du-Gast</t>
  </si>
  <si>
    <t>Vaiges</t>
  </si>
  <si>
    <t>Villaines-la-Juhel</t>
  </si>
  <si>
    <t>Stade Chirac</t>
  </si>
  <si>
    <t>Stade Départementale</t>
  </si>
  <si>
    <t>Stade du chat</t>
  </si>
  <si>
    <t>Stade du chien</t>
  </si>
  <si>
    <t>Stade du grand ourson</t>
  </si>
  <si>
    <t>Stade du petit moineau</t>
  </si>
  <si>
    <t>Stade Grenon</t>
  </si>
  <si>
    <t>Stade Hunault</t>
  </si>
  <si>
    <t>Stade Intercommunale</t>
  </si>
  <si>
    <t>Stade Laffely</t>
  </si>
  <si>
    <t>Stade Lesaint</t>
  </si>
  <si>
    <t>Stade Municipale</t>
  </si>
  <si>
    <t>Crraon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</si>
</sst>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A5A8-3F11-400E-AE9B-25C0F7432AA0}">
  <dimension ref="A1:G160"/>
  <sheetViews>
    <sheetView tabSelected="1" topLeftCell="A137" workbookViewId="0">
      <selection activeCell="E162" sqref="E162"/>
    </sheetView>
  </sheetViews>
  <sheetFormatPr baseColWidth="10" defaultRowHeight="15" x14ac:dyDescent="0.25"/>
  <cols>
    <col min="1" max="1" width="28.140625" customWidth="1"/>
    <col min="2" max="2" width="24.85546875" customWidth="1"/>
    <col min="3" max="4" width="26" customWidth="1"/>
    <col min="6" max="6" width="23.85546875" customWidth="1"/>
    <col min="7" max="7" width="2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11</v>
      </c>
      <c r="C2" t="str">
        <f>CONCATENATE("FC"," ",G2)</f>
        <v>FC Argentré</v>
      </c>
      <c r="D2" s="2">
        <f>DATE(2021,8,1)</f>
        <v>44409</v>
      </c>
      <c r="E2" s="3">
        <v>0.70833333333333337</v>
      </c>
      <c r="F2" t="s">
        <v>50</v>
      </c>
      <c r="G2" t="s">
        <v>14</v>
      </c>
    </row>
    <row r="3" spans="1:7" x14ac:dyDescent="0.25">
      <c r="A3" t="s">
        <v>8</v>
      </c>
      <c r="B3" t="s">
        <v>12</v>
      </c>
      <c r="C3" t="str">
        <f t="shared" ref="C3:C66" si="0">CONCATENATE("FC"," ",G3)</f>
        <v>FC Bonchamp</v>
      </c>
      <c r="D3" s="2">
        <f t="shared" ref="D3:D4" si="1">DATE(2021,8,1)</f>
        <v>44409</v>
      </c>
      <c r="E3" s="3">
        <v>0.70833333333333337</v>
      </c>
      <c r="F3" t="s">
        <v>51</v>
      </c>
      <c r="G3" t="s">
        <v>15</v>
      </c>
    </row>
    <row r="4" spans="1:7" x14ac:dyDescent="0.25">
      <c r="A4" t="s">
        <v>9</v>
      </c>
      <c r="B4" t="s">
        <v>13</v>
      </c>
      <c r="C4" t="str">
        <f t="shared" si="0"/>
        <v>FC Brecé</v>
      </c>
      <c r="D4" s="2">
        <f t="shared" si="1"/>
        <v>44409</v>
      </c>
      <c r="E4" s="3">
        <v>0.70833333333333304</v>
      </c>
      <c r="F4" t="s">
        <v>52</v>
      </c>
      <c r="G4" t="s">
        <v>16</v>
      </c>
    </row>
    <row r="5" spans="1:7" x14ac:dyDescent="0.25">
      <c r="A5" t="s">
        <v>10</v>
      </c>
      <c r="B5" t="s">
        <v>11</v>
      </c>
      <c r="C5" t="str">
        <f t="shared" si="0"/>
        <v>FC Changé</v>
      </c>
      <c r="D5" s="2">
        <f>DATE(2021,8,8)</f>
        <v>44416</v>
      </c>
      <c r="E5" s="3">
        <v>0.70833333333333304</v>
      </c>
      <c r="F5" t="s">
        <v>53</v>
      </c>
      <c r="G5" t="s">
        <v>17</v>
      </c>
    </row>
    <row r="6" spans="1:7" x14ac:dyDescent="0.25">
      <c r="A6" t="s">
        <v>7</v>
      </c>
      <c r="B6" t="s">
        <v>12</v>
      </c>
      <c r="C6" t="str">
        <f t="shared" si="0"/>
        <v>FC Château-Gontier</v>
      </c>
      <c r="D6" s="2">
        <f t="shared" ref="D6:D7" si="2">DATE(2021,8,8)</f>
        <v>44416</v>
      </c>
      <c r="E6" s="3">
        <v>0.70833333333333304</v>
      </c>
      <c r="F6" t="s">
        <v>54</v>
      </c>
      <c r="G6" t="s">
        <v>18</v>
      </c>
    </row>
    <row r="7" spans="1:7" x14ac:dyDescent="0.25">
      <c r="A7" t="s">
        <v>8</v>
      </c>
      <c r="B7" t="s">
        <v>13</v>
      </c>
      <c r="C7" t="str">
        <f t="shared" si="0"/>
        <v>FC Châtillon-sur-Colmont</v>
      </c>
      <c r="D7" s="2">
        <f t="shared" si="2"/>
        <v>44416</v>
      </c>
      <c r="E7" s="3">
        <v>0.70833333333333304</v>
      </c>
      <c r="F7" t="s">
        <v>55</v>
      </c>
      <c r="G7" t="s">
        <v>19</v>
      </c>
    </row>
    <row r="8" spans="1:7" x14ac:dyDescent="0.25">
      <c r="A8" t="s">
        <v>9</v>
      </c>
      <c r="B8" t="s">
        <v>11</v>
      </c>
      <c r="C8" t="str">
        <f t="shared" si="0"/>
        <v>FC Commer</v>
      </c>
      <c r="D8" s="2">
        <f>DATE(2021,8,15)</f>
        <v>44423</v>
      </c>
      <c r="E8" s="3">
        <v>0.70833333333333304</v>
      </c>
      <c r="F8" t="s">
        <v>56</v>
      </c>
      <c r="G8" t="s">
        <v>20</v>
      </c>
    </row>
    <row r="9" spans="1:7" x14ac:dyDescent="0.25">
      <c r="A9" t="s">
        <v>10</v>
      </c>
      <c r="B9" t="s">
        <v>12</v>
      </c>
      <c r="C9" t="str">
        <f t="shared" si="0"/>
        <v>FC Contest</v>
      </c>
      <c r="D9" s="2">
        <f t="shared" ref="D9:D72" si="3">DATE(2021,8,15)</f>
        <v>44423</v>
      </c>
      <c r="E9" s="3">
        <v>0.70833333333333304</v>
      </c>
      <c r="F9" t="s">
        <v>57</v>
      </c>
      <c r="G9" t="s">
        <v>21</v>
      </c>
    </row>
    <row r="10" spans="1:7" x14ac:dyDescent="0.25">
      <c r="A10" t="s">
        <v>7</v>
      </c>
      <c r="B10" t="s">
        <v>13</v>
      </c>
      <c r="C10" t="str">
        <f t="shared" si="0"/>
        <v>FC Craon</v>
      </c>
      <c r="D10" s="2">
        <f t="shared" si="3"/>
        <v>44423</v>
      </c>
      <c r="E10" s="3">
        <v>0.70833333333333304</v>
      </c>
      <c r="F10" t="s">
        <v>58</v>
      </c>
      <c r="G10" t="s">
        <v>22</v>
      </c>
    </row>
    <row r="11" spans="1:7" x14ac:dyDescent="0.25">
      <c r="A11" t="s">
        <v>8</v>
      </c>
      <c r="B11" t="s">
        <v>11</v>
      </c>
      <c r="C11" t="str">
        <f t="shared" si="0"/>
        <v>FC Ernée</v>
      </c>
      <c r="D11" s="2">
        <f>DATE(2021,8,22)</f>
        <v>44430</v>
      </c>
      <c r="E11" s="3">
        <v>0.70833333333333304</v>
      </c>
      <c r="F11" t="s">
        <v>59</v>
      </c>
      <c r="G11" t="s">
        <v>23</v>
      </c>
    </row>
    <row r="12" spans="1:7" x14ac:dyDescent="0.25">
      <c r="A12" t="s">
        <v>9</v>
      </c>
      <c r="B12" t="s">
        <v>12</v>
      </c>
      <c r="C12" t="str">
        <f t="shared" si="0"/>
        <v>FC Evron</v>
      </c>
      <c r="D12" s="2">
        <f>DATE(2021,8,22)</f>
        <v>44430</v>
      </c>
      <c r="E12" s="3">
        <v>0.70833333333333304</v>
      </c>
      <c r="F12" t="s">
        <v>60</v>
      </c>
      <c r="G12" t="s">
        <v>24</v>
      </c>
    </row>
    <row r="13" spans="1:7" x14ac:dyDescent="0.25">
      <c r="A13" t="s">
        <v>10</v>
      </c>
      <c r="B13" t="s">
        <v>13</v>
      </c>
      <c r="C13" t="str">
        <f t="shared" si="0"/>
        <v>FC Gorron</v>
      </c>
      <c r="D13" s="2">
        <f>DATE(2021,8,22)</f>
        <v>44430</v>
      </c>
      <c r="E13" s="3">
        <v>0.70833333333333304</v>
      </c>
      <c r="F13" t="s">
        <v>61</v>
      </c>
      <c r="G13" t="s">
        <v>25</v>
      </c>
    </row>
    <row r="14" spans="1:7" x14ac:dyDescent="0.25">
      <c r="A14" t="s">
        <v>7</v>
      </c>
      <c r="B14" t="s">
        <v>11</v>
      </c>
      <c r="C14" t="str">
        <f t="shared" si="0"/>
        <v>FC Grazay</v>
      </c>
      <c r="D14" s="2">
        <f>DATE(2021,8,29)</f>
        <v>44437</v>
      </c>
      <c r="E14" s="3">
        <v>0.70833333333333304</v>
      </c>
      <c r="F14" t="s">
        <v>61</v>
      </c>
      <c r="G14" t="s">
        <v>26</v>
      </c>
    </row>
    <row r="15" spans="1:7" x14ac:dyDescent="0.25">
      <c r="A15" t="s">
        <v>8</v>
      </c>
      <c r="B15" t="s">
        <v>12</v>
      </c>
      <c r="C15" t="str">
        <f t="shared" si="0"/>
        <v>FC Javron-les-chapelles</v>
      </c>
      <c r="D15" s="2">
        <f t="shared" ref="D15:D16" si="4">DATE(2021,8,29)</f>
        <v>44437</v>
      </c>
      <c r="E15" s="3">
        <v>0.70833333333333304</v>
      </c>
      <c r="F15" t="s">
        <v>60</v>
      </c>
      <c r="G15" t="s">
        <v>27</v>
      </c>
    </row>
    <row r="16" spans="1:7" x14ac:dyDescent="0.25">
      <c r="A16" t="s">
        <v>9</v>
      </c>
      <c r="B16" t="s">
        <v>13</v>
      </c>
      <c r="C16" t="str">
        <f t="shared" si="0"/>
        <v>FC Juvigné</v>
      </c>
      <c r="D16" s="2">
        <f t="shared" si="4"/>
        <v>44437</v>
      </c>
      <c r="E16" s="3">
        <v>0.70833333333333304</v>
      </c>
      <c r="F16" t="s">
        <v>59</v>
      </c>
      <c r="G16" t="s">
        <v>28</v>
      </c>
    </row>
    <row r="17" spans="1:7" x14ac:dyDescent="0.25">
      <c r="A17" t="s">
        <v>10</v>
      </c>
      <c r="B17" t="s">
        <v>11</v>
      </c>
      <c r="C17" t="str">
        <f t="shared" si="0"/>
        <v>FC La Gravelle</v>
      </c>
      <c r="D17" s="2">
        <f>DATE(2021,9,5)</f>
        <v>44444</v>
      </c>
      <c r="E17" s="3">
        <v>0.70833333333333304</v>
      </c>
      <c r="F17" t="s">
        <v>58</v>
      </c>
      <c r="G17" t="s">
        <v>29</v>
      </c>
    </row>
    <row r="18" spans="1:7" x14ac:dyDescent="0.25">
      <c r="A18" t="s">
        <v>7</v>
      </c>
      <c r="B18" t="s">
        <v>12</v>
      </c>
      <c r="C18" t="str">
        <f t="shared" si="0"/>
        <v>FC Laval</v>
      </c>
      <c r="D18" s="2">
        <f>DATE(2021,9,5)</f>
        <v>44444</v>
      </c>
      <c r="E18" s="3">
        <v>0.70833333333333304</v>
      </c>
      <c r="F18" t="s">
        <v>57</v>
      </c>
      <c r="G18" t="s">
        <v>30</v>
      </c>
    </row>
    <row r="19" spans="1:7" x14ac:dyDescent="0.25">
      <c r="A19" t="s">
        <v>8</v>
      </c>
      <c r="B19" t="s">
        <v>13</v>
      </c>
      <c r="C19" t="str">
        <f t="shared" si="0"/>
        <v>FC Le Horps</v>
      </c>
      <c r="D19" s="2">
        <f>DATE(2021,9,5)</f>
        <v>44444</v>
      </c>
      <c r="E19" s="3">
        <v>0.70833333333333304</v>
      </c>
      <c r="F19" t="s">
        <v>56</v>
      </c>
      <c r="G19" t="s">
        <v>31</v>
      </c>
    </row>
    <row r="20" spans="1:7" x14ac:dyDescent="0.25">
      <c r="A20" t="s">
        <v>9</v>
      </c>
      <c r="B20" t="s">
        <v>11</v>
      </c>
      <c r="C20" t="str">
        <f t="shared" si="0"/>
        <v>FC Le Ribay</v>
      </c>
      <c r="D20" s="2">
        <f>DATE(2021,9,12)</f>
        <v>44451</v>
      </c>
      <c r="E20" s="3">
        <v>0.70833333333333304</v>
      </c>
      <c r="F20" t="s">
        <v>55</v>
      </c>
      <c r="G20" t="s">
        <v>32</v>
      </c>
    </row>
    <row r="21" spans="1:7" x14ac:dyDescent="0.25">
      <c r="A21" t="s">
        <v>10</v>
      </c>
      <c r="B21" t="s">
        <v>12</v>
      </c>
      <c r="C21" t="str">
        <f t="shared" si="0"/>
        <v>FC L'Huisserie</v>
      </c>
      <c r="D21" s="2">
        <f t="shared" ref="D21:D22" si="5">DATE(2021,9,12)</f>
        <v>44451</v>
      </c>
      <c r="E21" s="3">
        <v>0.70833333333333304</v>
      </c>
      <c r="F21" t="s">
        <v>54</v>
      </c>
      <c r="G21" t="s">
        <v>33</v>
      </c>
    </row>
    <row r="22" spans="1:7" x14ac:dyDescent="0.25">
      <c r="A22" t="s">
        <v>7</v>
      </c>
      <c r="B22" t="s">
        <v>13</v>
      </c>
      <c r="C22" t="str">
        <f t="shared" si="0"/>
        <v>FC Louverné</v>
      </c>
      <c r="D22" s="2">
        <f t="shared" si="5"/>
        <v>44451</v>
      </c>
      <c r="E22" s="3">
        <v>0.70833333333333304</v>
      </c>
      <c r="F22" t="s">
        <v>53</v>
      </c>
      <c r="G22" t="s">
        <v>34</v>
      </c>
    </row>
    <row r="23" spans="1:7" x14ac:dyDescent="0.25">
      <c r="A23" t="s">
        <v>8</v>
      </c>
      <c r="B23" t="s">
        <v>11</v>
      </c>
      <c r="C23" t="str">
        <f t="shared" si="0"/>
        <v>FC Louvigné</v>
      </c>
      <c r="D23" s="2">
        <f>DATE(2021,9,19)</f>
        <v>44458</v>
      </c>
      <c r="E23" s="3">
        <v>0.70833333333333304</v>
      </c>
      <c r="F23" t="s">
        <v>52</v>
      </c>
      <c r="G23" t="s">
        <v>35</v>
      </c>
    </row>
    <row r="24" spans="1:7" x14ac:dyDescent="0.25">
      <c r="A24" t="s">
        <v>9</v>
      </c>
      <c r="B24" t="s">
        <v>12</v>
      </c>
      <c r="C24" t="str">
        <f t="shared" si="0"/>
        <v>FC Madré</v>
      </c>
      <c r="D24" s="2">
        <f t="shared" ref="D24:D25" si="6">DATE(2021,9,19)</f>
        <v>44458</v>
      </c>
      <c r="E24" s="3">
        <v>0.70833333333333304</v>
      </c>
      <c r="F24" t="s">
        <v>51</v>
      </c>
      <c r="G24" t="s">
        <v>36</v>
      </c>
    </row>
    <row r="25" spans="1:7" x14ac:dyDescent="0.25">
      <c r="A25" t="s">
        <v>10</v>
      </c>
      <c r="B25" t="s">
        <v>13</v>
      </c>
      <c r="C25" t="str">
        <f t="shared" si="0"/>
        <v>FC Marcillé</v>
      </c>
      <c r="D25" s="2">
        <f t="shared" si="6"/>
        <v>44458</v>
      </c>
      <c r="E25" s="3">
        <v>0.70833333333333304</v>
      </c>
      <c r="F25" t="s">
        <v>50</v>
      </c>
      <c r="G25" t="s">
        <v>37</v>
      </c>
    </row>
    <row r="26" spans="1:7" x14ac:dyDescent="0.25">
      <c r="A26" t="s">
        <v>7</v>
      </c>
      <c r="B26" t="s">
        <v>11</v>
      </c>
      <c r="C26" t="str">
        <f t="shared" si="0"/>
        <v>FC Martigné</v>
      </c>
      <c r="D26" s="2">
        <f>DATE(2021,9,26)</f>
        <v>44465</v>
      </c>
      <c r="E26" s="3">
        <v>0.70833333333333304</v>
      </c>
      <c r="F26" t="s">
        <v>56</v>
      </c>
      <c r="G26" t="s">
        <v>38</v>
      </c>
    </row>
    <row r="27" spans="1:7" x14ac:dyDescent="0.25">
      <c r="A27" t="s">
        <v>8</v>
      </c>
      <c r="B27" t="s">
        <v>12</v>
      </c>
      <c r="C27" t="str">
        <f t="shared" si="0"/>
        <v>FC Mayenne</v>
      </c>
      <c r="D27" s="2">
        <f t="shared" ref="D27:D28" si="7">DATE(2021,9,26)</f>
        <v>44465</v>
      </c>
      <c r="E27" s="3">
        <v>0.70833333333333304</v>
      </c>
      <c r="F27" t="s">
        <v>57</v>
      </c>
      <c r="G27" t="s">
        <v>39</v>
      </c>
    </row>
    <row r="28" spans="1:7" x14ac:dyDescent="0.25">
      <c r="A28" t="s">
        <v>9</v>
      </c>
      <c r="B28" t="s">
        <v>13</v>
      </c>
      <c r="C28" t="str">
        <f t="shared" si="0"/>
        <v>FC Montsûrs</v>
      </c>
      <c r="D28" s="2">
        <f t="shared" si="7"/>
        <v>44465</v>
      </c>
      <c r="E28" s="3">
        <v>0.70833333333333304</v>
      </c>
      <c r="F28" t="s">
        <v>58</v>
      </c>
      <c r="G28" t="s">
        <v>40</v>
      </c>
    </row>
    <row r="29" spans="1:7" x14ac:dyDescent="0.25">
      <c r="A29" t="s">
        <v>10</v>
      </c>
      <c r="B29" t="s">
        <v>11</v>
      </c>
      <c r="C29" t="str">
        <f t="shared" si="0"/>
        <v>FC Moulay</v>
      </c>
      <c r="D29" s="2">
        <f>DATE(2021,10,3)</f>
        <v>44472</v>
      </c>
      <c r="E29" s="3">
        <v>0.70833333333333304</v>
      </c>
      <c r="F29" t="s">
        <v>59</v>
      </c>
      <c r="G29" t="s">
        <v>41</v>
      </c>
    </row>
    <row r="30" spans="1:7" x14ac:dyDescent="0.25">
      <c r="A30" t="s">
        <v>7</v>
      </c>
      <c r="B30" t="s">
        <v>12</v>
      </c>
      <c r="C30" t="str">
        <f t="shared" si="0"/>
        <v>FC Pré-en-Pail</v>
      </c>
      <c r="D30" s="2">
        <f t="shared" ref="D30:D31" si="8">DATE(2021,10,3)</f>
        <v>44472</v>
      </c>
      <c r="E30" s="3">
        <v>0.70833333333333304</v>
      </c>
      <c r="F30" t="s">
        <v>60</v>
      </c>
      <c r="G30" t="s">
        <v>42</v>
      </c>
    </row>
    <row r="31" spans="1:7" x14ac:dyDescent="0.25">
      <c r="A31" t="s">
        <v>8</v>
      </c>
      <c r="B31" t="s">
        <v>13</v>
      </c>
      <c r="C31" t="str">
        <f t="shared" si="0"/>
        <v>FC Renazé</v>
      </c>
      <c r="D31" s="2">
        <f t="shared" si="8"/>
        <v>44472</v>
      </c>
      <c r="E31" s="3">
        <v>0.70833333333333304</v>
      </c>
      <c r="F31" t="s">
        <v>61</v>
      </c>
      <c r="G31" t="s">
        <v>43</v>
      </c>
    </row>
    <row r="32" spans="1:7" x14ac:dyDescent="0.25">
      <c r="A32" t="s">
        <v>9</v>
      </c>
      <c r="B32" t="s">
        <v>11</v>
      </c>
      <c r="C32" t="str">
        <f t="shared" si="0"/>
        <v>FC Sacé</v>
      </c>
      <c r="D32" s="2">
        <f>DATE(2021,10,10)</f>
        <v>44479</v>
      </c>
      <c r="E32" s="3">
        <v>0.70833333333333304</v>
      </c>
      <c r="F32" t="s">
        <v>61</v>
      </c>
      <c r="G32" t="s">
        <v>44</v>
      </c>
    </row>
    <row r="33" spans="1:7" x14ac:dyDescent="0.25">
      <c r="A33" t="s">
        <v>10</v>
      </c>
      <c r="B33" t="s">
        <v>12</v>
      </c>
      <c r="C33" t="str">
        <f t="shared" si="0"/>
        <v>FC Saint-Baudelle</v>
      </c>
      <c r="D33" s="2">
        <f t="shared" ref="D33:D34" si="9">DATE(2021,10,10)</f>
        <v>44479</v>
      </c>
      <c r="E33" s="3">
        <v>0.70833333333333304</v>
      </c>
      <c r="F33" t="s">
        <v>60</v>
      </c>
      <c r="G33" t="s">
        <v>45</v>
      </c>
    </row>
    <row r="34" spans="1:7" x14ac:dyDescent="0.25">
      <c r="A34" t="s">
        <v>7</v>
      </c>
      <c r="B34" t="s">
        <v>13</v>
      </c>
      <c r="C34" t="str">
        <f t="shared" si="0"/>
        <v>FC Saint-Berthevin</v>
      </c>
      <c r="D34" s="2">
        <f t="shared" si="9"/>
        <v>44479</v>
      </c>
      <c r="E34" s="3">
        <v>0.70833333333333304</v>
      </c>
      <c r="F34" t="s">
        <v>59</v>
      </c>
      <c r="G34" t="s">
        <v>46</v>
      </c>
    </row>
    <row r="35" spans="1:7" x14ac:dyDescent="0.25">
      <c r="A35" t="s">
        <v>8</v>
      </c>
      <c r="B35" t="s">
        <v>11</v>
      </c>
      <c r="C35" t="str">
        <f t="shared" si="0"/>
        <v>FC Saint-Loup-du-Gast</v>
      </c>
      <c r="D35" s="2">
        <f>DATE(2021,10,17)</f>
        <v>44486</v>
      </c>
      <c r="E35" s="3">
        <v>0.70833333333333304</v>
      </c>
      <c r="F35" t="s">
        <v>58</v>
      </c>
      <c r="G35" t="s">
        <v>47</v>
      </c>
    </row>
    <row r="36" spans="1:7" x14ac:dyDescent="0.25">
      <c r="A36" t="s">
        <v>9</v>
      </c>
      <c r="B36" t="s">
        <v>12</v>
      </c>
      <c r="C36" t="str">
        <f t="shared" si="0"/>
        <v>FC Vaiges</v>
      </c>
      <c r="D36" s="2">
        <f t="shared" ref="D36:D37" si="10">DATE(2021,10,17)</f>
        <v>44486</v>
      </c>
      <c r="E36" s="3">
        <v>0.70833333333333304</v>
      </c>
      <c r="F36" t="s">
        <v>57</v>
      </c>
      <c r="G36" t="s">
        <v>48</v>
      </c>
    </row>
    <row r="37" spans="1:7" x14ac:dyDescent="0.25">
      <c r="A37" t="s">
        <v>10</v>
      </c>
      <c r="B37" t="s">
        <v>13</v>
      </c>
      <c r="C37" t="str">
        <f t="shared" si="0"/>
        <v>FC Villaines-la-Juhel</v>
      </c>
      <c r="D37" s="2">
        <f t="shared" si="10"/>
        <v>44486</v>
      </c>
      <c r="E37" s="3">
        <v>0.70833333333333304</v>
      </c>
      <c r="F37" t="s">
        <v>56</v>
      </c>
      <c r="G37" t="s">
        <v>49</v>
      </c>
    </row>
    <row r="38" spans="1:7" x14ac:dyDescent="0.25">
      <c r="A38" t="s">
        <v>7</v>
      </c>
      <c r="B38" t="s">
        <v>11</v>
      </c>
      <c r="C38" t="str">
        <f t="shared" si="0"/>
        <v>FC Villaines-la-Juhel</v>
      </c>
      <c r="D38" s="2">
        <f>DATE(2021,10,24)</f>
        <v>44493</v>
      </c>
      <c r="E38" s="3">
        <v>0.70833333333333304</v>
      </c>
      <c r="F38" t="s">
        <v>55</v>
      </c>
      <c r="G38" t="s">
        <v>49</v>
      </c>
    </row>
    <row r="39" spans="1:7" x14ac:dyDescent="0.25">
      <c r="A39" t="s">
        <v>8</v>
      </c>
      <c r="B39" t="s">
        <v>12</v>
      </c>
      <c r="C39" t="str">
        <f t="shared" si="0"/>
        <v>FC Vaiges</v>
      </c>
      <c r="D39" s="2">
        <f t="shared" ref="D39:D40" si="11">DATE(2021,10,24)</f>
        <v>44493</v>
      </c>
      <c r="E39" s="3">
        <v>0.70833333333333304</v>
      </c>
      <c r="F39" t="s">
        <v>58</v>
      </c>
      <c r="G39" t="s">
        <v>48</v>
      </c>
    </row>
    <row r="40" spans="1:7" x14ac:dyDescent="0.25">
      <c r="A40" t="s">
        <v>9</v>
      </c>
      <c r="B40" t="s">
        <v>13</v>
      </c>
      <c r="C40" t="str">
        <f t="shared" si="0"/>
        <v>FC Saint-Loup-du-Gast</v>
      </c>
      <c r="D40" s="2">
        <f t="shared" si="11"/>
        <v>44493</v>
      </c>
      <c r="E40" s="3">
        <v>0.70833333333333304</v>
      </c>
      <c r="F40" t="s">
        <v>57</v>
      </c>
      <c r="G40" t="s">
        <v>47</v>
      </c>
    </row>
    <row r="41" spans="1:7" x14ac:dyDescent="0.25">
      <c r="A41" t="s">
        <v>10</v>
      </c>
      <c r="B41" t="s">
        <v>11</v>
      </c>
      <c r="C41" t="str">
        <f t="shared" si="0"/>
        <v>FC Saint-Berthevin</v>
      </c>
      <c r="D41" s="2">
        <f>DATE(2021,10,31)</f>
        <v>44500</v>
      </c>
      <c r="E41" s="3">
        <v>0.70833333333333304</v>
      </c>
      <c r="F41" t="s">
        <v>56</v>
      </c>
      <c r="G41" t="s">
        <v>46</v>
      </c>
    </row>
    <row r="42" spans="1:7" x14ac:dyDescent="0.25">
      <c r="A42" t="s">
        <v>7</v>
      </c>
      <c r="B42" t="s">
        <v>12</v>
      </c>
      <c r="C42" t="str">
        <f t="shared" si="0"/>
        <v>FC Saint-Baudelle</v>
      </c>
      <c r="D42" s="2">
        <f t="shared" ref="D42:D43" si="12">DATE(2021,10,31)</f>
        <v>44500</v>
      </c>
      <c r="E42" s="3">
        <v>0.70833333333333304</v>
      </c>
      <c r="F42" t="s">
        <v>55</v>
      </c>
      <c r="G42" t="s">
        <v>45</v>
      </c>
    </row>
    <row r="43" spans="1:7" x14ac:dyDescent="0.25">
      <c r="A43" t="s">
        <v>8</v>
      </c>
      <c r="B43" t="s">
        <v>13</v>
      </c>
      <c r="C43" t="str">
        <f t="shared" si="0"/>
        <v>FC Sacé</v>
      </c>
      <c r="D43" s="2">
        <f t="shared" si="12"/>
        <v>44500</v>
      </c>
      <c r="E43" s="3">
        <v>0.70833333333333304</v>
      </c>
      <c r="F43" t="s">
        <v>54</v>
      </c>
      <c r="G43" t="s">
        <v>44</v>
      </c>
    </row>
    <row r="44" spans="1:7" x14ac:dyDescent="0.25">
      <c r="A44" t="s">
        <v>9</v>
      </c>
      <c r="B44" t="s">
        <v>11</v>
      </c>
      <c r="C44" t="str">
        <f t="shared" si="0"/>
        <v>FC Renazé</v>
      </c>
      <c r="D44" s="2">
        <f>DATE(2021,11,7)</f>
        <v>44507</v>
      </c>
      <c r="E44" s="3">
        <v>0.70833333333333304</v>
      </c>
      <c r="F44" t="s">
        <v>53</v>
      </c>
      <c r="G44" t="s">
        <v>43</v>
      </c>
    </row>
    <row r="45" spans="1:7" x14ac:dyDescent="0.25">
      <c r="A45" t="s">
        <v>10</v>
      </c>
      <c r="B45" t="s">
        <v>12</v>
      </c>
      <c r="C45" t="str">
        <f t="shared" si="0"/>
        <v>FC Pré-en-Pail</v>
      </c>
      <c r="D45" s="2">
        <f t="shared" ref="D45:D46" si="13">DATE(2021,11,7)</f>
        <v>44507</v>
      </c>
      <c r="E45" s="3">
        <v>0.70833333333333304</v>
      </c>
      <c r="F45" t="s">
        <v>52</v>
      </c>
      <c r="G45" t="s">
        <v>42</v>
      </c>
    </row>
    <row r="46" spans="1:7" x14ac:dyDescent="0.25">
      <c r="A46" t="s">
        <v>7</v>
      </c>
      <c r="B46" t="s">
        <v>13</v>
      </c>
      <c r="C46" t="str">
        <f t="shared" si="0"/>
        <v>FC Moulay</v>
      </c>
      <c r="D46" s="2">
        <f t="shared" si="13"/>
        <v>44507</v>
      </c>
      <c r="E46" s="3">
        <v>0.70833333333333304</v>
      </c>
      <c r="F46" t="s">
        <v>51</v>
      </c>
      <c r="G46" t="s">
        <v>41</v>
      </c>
    </row>
    <row r="47" spans="1:7" x14ac:dyDescent="0.25">
      <c r="A47" t="s">
        <v>8</v>
      </c>
      <c r="B47" t="s">
        <v>11</v>
      </c>
      <c r="C47" t="str">
        <f t="shared" si="0"/>
        <v>FC Montsûrs</v>
      </c>
      <c r="D47" s="2">
        <f>DATE(2021,11,14)</f>
        <v>44514</v>
      </c>
      <c r="E47" s="3">
        <v>0.70833333333333304</v>
      </c>
      <c r="F47" t="s">
        <v>50</v>
      </c>
      <c r="G47" t="s">
        <v>40</v>
      </c>
    </row>
    <row r="48" spans="1:7" x14ac:dyDescent="0.25">
      <c r="A48" t="s">
        <v>9</v>
      </c>
      <c r="B48" t="s">
        <v>12</v>
      </c>
      <c r="C48" t="str">
        <f t="shared" si="0"/>
        <v>FC Mayenne</v>
      </c>
      <c r="D48" s="2">
        <f t="shared" ref="D48:D49" si="14">DATE(2021,11,14)</f>
        <v>44514</v>
      </c>
      <c r="E48" s="3">
        <v>0.70833333333333304</v>
      </c>
      <c r="F48" t="s">
        <v>56</v>
      </c>
      <c r="G48" t="s">
        <v>39</v>
      </c>
    </row>
    <row r="49" spans="1:7" x14ac:dyDescent="0.25">
      <c r="A49" t="s">
        <v>10</v>
      </c>
      <c r="B49" t="s">
        <v>13</v>
      </c>
      <c r="C49" t="str">
        <f t="shared" si="0"/>
        <v>FC Martigné</v>
      </c>
      <c r="D49" s="2">
        <f t="shared" si="14"/>
        <v>44514</v>
      </c>
      <c r="E49" s="3">
        <v>0.70833333333333304</v>
      </c>
      <c r="F49" t="s">
        <v>57</v>
      </c>
      <c r="G49" t="s">
        <v>38</v>
      </c>
    </row>
    <row r="50" spans="1:7" x14ac:dyDescent="0.25">
      <c r="A50" t="s">
        <v>7</v>
      </c>
      <c r="B50" t="s">
        <v>11</v>
      </c>
      <c r="C50" t="str">
        <f t="shared" si="0"/>
        <v>FC Marcillé</v>
      </c>
      <c r="D50" s="2">
        <f>DATE(2021,11,21)</f>
        <v>44521</v>
      </c>
      <c r="E50" s="3">
        <v>0.70833333333333304</v>
      </c>
      <c r="F50" t="s">
        <v>58</v>
      </c>
      <c r="G50" t="s">
        <v>37</v>
      </c>
    </row>
    <row r="51" spans="1:7" x14ac:dyDescent="0.25">
      <c r="A51" t="s">
        <v>8</v>
      </c>
      <c r="B51" t="s">
        <v>12</v>
      </c>
      <c r="C51" t="str">
        <f t="shared" si="0"/>
        <v>FC Madré</v>
      </c>
      <c r="D51" s="2">
        <f t="shared" ref="D51:D52" si="15">DATE(2021,11,21)</f>
        <v>44521</v>
      </c>
      <c r="E51" s="3">
        <v>0.70833333333333304</v>
      </c>
      <c r="F51" t="s">
        <v>59</v>
      </c>
      <c r="G51" t="s">
        <v>36</v>
      </c>
    </row>
    <row r="52" spans="1:7" x14ac:dyDescent="0.25">
      <c r="A52" t="s">
        <v>9</v>
      </c>
      <c r="B52" t="s">
        <v>13</v>
      </c>
      <c r="C52" t="str">
        <f t="shared" si="0"/>
        <v>FC Louvigné</v>
      </c>
      <c r="D52" s="2">
        <f t="shared" si="15"/>
        <v>44521</v>
      </c>
      <c r="E52" s="3">
        <v>0.70833333333333304</v>
      </c>
      <c r="F52" t="s">
        <v>60</v>
      </c>
      <c r="G52" t="s">
        <v>35</v>
      </c>
    </row>
    <row r="53" spans="1:7" x14ac:dyDescent="0.25">
      <c r="A53" t="s">
        <v>10</v>
      </c>
      <c r="B53" t="s">
        <v>11</v>
      </c>
      <c r="C53" t="str">
        <f t="shared" si="0"/>
        <v>FC Louverné</v>
      </c>
      <c r="D53" s="2">
        <f>DATE(2021,11,28)</f>
        <v>44528</v>
      </c>
      <c r="E53" s="3">
        <v>0.70833333333333304</v>
      </c>
      <c r="F53" t="s">
        <v>61</v>
      </c>
      <c r="G53" t="s">
        <v>34</v>
      </c>
    </row>
    <row r="54" spans="1:7" x14ac:dyDescent="0.25">
      <c r="A54" t="s">
        <v>7</v>
      </c>
      <c r="B54" t="s">
        <v>12</v>
      </c>
      <c r="C54" t="str">
        <f t="shared" si="0"/>
        <v>FC L'Huisserie</v>
      </c>
      <c r="D54" s="2">
        <f t="shared" ref="D54:D55" si="16">DATE(2021,11,28)</f>
        <v>44528</v>
      </c>
      <c r="E54" s="3">
        <v>0.70833333333333304</v>
      </c>
      <c r="F54" t="s">
        <v>58</v>
      </c>
      <c r="G54" t="s">
        <v>33</v>
      </c>
    </row>
    <row r="55" spans="1:7" x14ac:dyDescent="0.25">
      <c r="A55" t="s">
        <v>8</v>
      </c>
      <c r="B55" t="s">
        <v>13</v>
      </c>
      <c r="C55" t="str">
        <f t="shared" si="0"/>
        <v>FC Le Ribay</v>
      </c>
      <c r="D55" s="2">
        <f t="shared" si="16"/>
        <v>44528</v>
      </c>
      <c r="E55" s="3">
        <v>0.70833333333333304</v>
      </c>
      <c r="F55" t="s">
        <v>57</v>
      </c>
      <c r="G55" t="s">
        <v>32</v>
      </c>
    </row>
    <row r="56" spans="1:7" x14ac:dyDescent="0.25">
      <c r="A56" t="s">
        <v>9</v>
      </c>
      <c r="B56" t="s">
        <v>11</v>
      </c>
      <c r="C56" t="str">
        <f t="shared" si="0"/>
        <v>FC Le Horps</v>
      </c>
      <c r="D56" s="2">
        <f>DATE(2021,12,5)</f>
        <v>44535</v>
      </c>
      <c r="E56" s="3">
        <v>0.70833333333333304</v>
      </c>
      <c r="F56" t="s">
        <v>56</v>
      </c>
      <c r="G56" t="s">
        <v>31</v>
      </c>
    </row>
    <row r="57" spans="1:7" x14ac:dyDescent="0.25">
      <c r="A57" t="s">
        <v>10</v>
      </c>
      <c r="B57" t="s">
        <v>12</v>
      </c>
      <c r="C57" t="str">
        <f t="shared" si="0"/>
        <v>FC Laval</v>
      </c>
      <c r="D57" s="2">
        <f t="shared" ref="D57:D58" si="17">DATE(2021,12,5)</f>
        <v>44535</v>
      </c>
      <c r="E57" s="3">
        <v>0.70833333333333304</v>
      </c>
      <c r="F57" t="s">
        <v>55</v>
      </c>
      <c r="G57" t="s">
        <v>30</v>
      </c>
    </row>
    <row r="58" spans="1:7" x14ac:dyDescent="0.25">
      <c r="A58" t="s">
        <v>7</v>
      </c>
      <c r="B58" t="s">
        <v>13</v>
      </c>
      <c r="C58" t="str">
        <f t="shared" si="0"/>
        <v>FC La Gravelle</v>
      </c>
      <c r="D58" s="2">
        <f t="shared" si="17"/>
        <v>44535</v>
      </c>
      <c r="E58" s="3">
        <v>0.70833333333333304</v>
      </c>
      <c r="F58" t="s">
        <v>58</v>
      </c>
      <c r="G58" t="s">
        <v>29</v>
      </c>
    </row>
    <row r="59" spans="1:7" x14ac:dyDescent="0.25">
      <c r="A59" t="s">
        <v>8</v>
      </c>
      <c r="B59" t="s">
        <v>11</v>
      </c>
      <c r="C59" t="str">
        <f t="shared" si="0"/>
        <v>FC Juvigné</v>
      </c>
      <c r="D59" s="2">
        <f>DATE(2021,12,12)</f>
        <v>44542</v>
      </c>
      <c r="E59" s="3">
        <v>0.70833333333333304</v>
      </c>
      <c r="F59" t="s">
        <v>57</v>
      </c>
      <c r="G59" t="s">
        <v>28</v>
      </c>
    </row>
    <row r="60" spans="1:7" x14ac:dyDescent="0.25">
      <c r="A60" t="s">
        <v>9</v>
      </c>
      <c r="B60" t="s">
        <v>12</v>
      </c>
      <c r="C60" t="str">
        <f t="shared" si="0"/>
        <v>FC Javron-les-chapelles</v>
      </c>
      <c r="D60" s="2">
        <f t="shared" ref="D60:D61" si="18">DATE(2021,12,12)</f>
        <v>44542</v>
      </c>
      <c r="E60" s="3">
        <v>0.70833333333333304</v>
      </c>
      <c r="F60" t="s">
        <v>56</v>
      </c>
      <c r="G60" t="s">
        <v>27</v>
      </c>
    </row>
    <row r="61" spans="1:7" x14ac:dyDescent="0.25">
      <c r="A61" t="s">
        <v>10</v>
      </c>
      <c r="B61" t="s">
        <v>13</v>
      </c>
      <c r="C61" t="str">
        <f t="shared" si="0"/>
        <v>FC Grazay</v>
      </c>
      <c r="D61" s="2">
        <f t="shared" si="18"/>
        <v>44542</v>
      </c>
      <c r="E61" s="3">
        <v>0.70833333333333304</v>
      </c>
      <c r="F61" t="s">
        <v>55</v>
      </c>
      <c r="G61" t="s">
        <v>26</v>
      </c>
    </row>
    <row r="62" spans="1:7" x14ac:dyDescent="0.25">
      <c r="A62" t="s">
        <v>7</v>
      </c>
      <c r="B62" t="s">
        <v>11</v>
      </c>
      <c r="C62" t="str">
        <f t="shared" si="0"/>
        <v>FC Gorron</v>
      </c>
      <c r="D62" s="2">
        <f>DATE(2021,12,19)</f>
        <v>44549</v>
      </c>
      <c r="E62" s="3">
        <v>0.70833333333333304</v>
      </c>
      <c r="F62" t="s">
        <v>54</v>
      </c>
      <c r="G62" t="s">
        <v>25</v>
      </c>
    </row>
    <row r="63" spans="1:7" x14ac:dyDescent="0.25">
      <c r="A63" t="s">
        <v>8</v>
      </c>
      <c r="B63" t="s">
        <v>12</v>
      </c>
      <c r="C63" t="str">
        <f t="shared" si="0"/>
        <v>FC Evron</v>
      </c>
      <c r="D63" s="2">
        <f t="shared" ref="D63:D64" si="19">DATE(2021,12,19)</f>
        <v>44549</v>
      </c>
      <c r="E63" s="3">
        <v>0.70833333333333304</v>
      </c>
      <c r="F63" t="s">
        <v>53</v>
      </c>
      <c r="G63" t="s">
        <v>24</v>
      </c>
    </row>
    <row r="64" spans="1:7" x14ac:dyDescent="0.25">
      <c r="A64" t="s">
        <v>9</v>
      </c>
      <c r="B64" t="s">
        <v>13</v>
      </c>
      <c r="C64" t="str">
        <f t="shared" si="0"/>
        <v>FC Ernée</v>
      </c>
      <c r="D64" s="2">
        <f t="shared" si="19"/>
        <v>44549</v>
      </c>
      <c r="E64" s="3">
        <v>0.70833333333333304</v>
      </c>
      <c r="F64" t="s">
        <v>52</v>
      </c>
      <c r="G64" t="s">
        <v>23</v>
      </c>
    </row>
    <row r="65" spans="1:7" x14ac:dyDescent="0.25">
      <c r="A65" t="s">
        <v>10</v>
      </c>
      <c r="B65" t="s">
        <v>11</v>
      </c>
      <c r="C65" t="str">
        <f t="shared" si="0"/>
        <v>FC Craon</v>
      </c>
      <c r="D65" s="2">
        <f>DATE(2021,12,26)</f>
        <v>44556</v>
      </c>
      <c r="E65" s="3">
        <v>0.70833333333333304</v>
      </c>
      <c r="F65" t="s">
        <v>51</v>
      </c>
      <c r="G65" t="s">
        <v>22</v>
      </c>
    </row>
    <row r="66" spans="1:7" x14ac:dyDescent="0.25">
      <c r="A66" t="s">
        <v>7</v>
      </c>
      <c r="B66" t="s">
        <v>12</v>
      </c>
      <c r="C66" t="str">
        <f t="shared" si="0"/>
        <v>FC Contest</v>
      </c>
      <c r="D66" s="2">
        <f t="shared" ref="D66:D67" si="20">DATE(2021,12,26)</f>
        <v>44556</v>
      </c>
      <c r="E66" s="3">
        <v>0.70833333333333304</v>
      </c>
      <c r="F66" t="s">
        <v>50</v>
      </c>
      <c r="G66" t="s">
        <v>21</v>
      </c>
    </row>
    <row r="67" spans="1:7" x14ac:dyDescent="0.25">
      <c r="A67" t="s">
        <v>8</v>
      </c>
      <c r="B67" t="s">
        <v>13</v>
      </c>
      <c r="C67" t="str">
        <f t="shared" ref="C67:C130" si="21">CONCATENATE("FC"," ",G67)</f>
        <v>FC Commer</v>
      </c>
      <c r="D67" s="2">
        <f t="shared" si="20"/>
        <v>44556</v>
      </c>
      <c r="E67" s="3">
        <v>0.70833333333333304</v>
      </c>
      <c r="F67" t="s">
        <v>56</v>
      </c>
      <c r="G67" t="s">
        <v>20</v>
      </c>
    </row>
    <row r="68" spans="1:7" x14ac:dyDescent="0.25">
      <c r="A68" t="s">
        <v>9</v>
      </c>
      <c r="B68" t="s">
        <v>11</v>
      </c>
      <c r="C68" t="str">
        <f t="shared" si="21"/>
        <v>FC Châtillon-sur-Colmont</v>
      </c>
      <c r="D68" s="2">
        <f>DATE(2022,1,2)</f>
        <v>44563</v>
      </c>
      <c r="E68" s="3">
        <v>0.70833333333333304</v>
      </c>
      <c r="F68" t="s">
        <v>57</v>
      </c>
      <c r="G68" t="s">
        <v>19</v>
      </c>
    </row>
    <row r="69" spans="1:7" x14ac:dyDescent="0.25">
      <c r="A69" t="s">
        <v>10</v>
      </c>
      <c r="B69" t="s">
        <v>12</v>
      </c>
      <c r="C69" t="str">
        <f t="shared" si="21"/>
        <v>FC Château-Gontier</v>
      </c>
      <c r="D69" s="2">
        <f t="shared" ref="D69:D70" si="22">DATE(2022,1,2)</f>
        <v>44563</v>
      </c>
      <c r="E69" s="3">
        <v>0.70833333333333304</v>
      </c>
      <c r="F69" t="s">
        <v>58</v>
      </c>
      <c r="G69" t="s">
        <v>18</v>
      </c>
    </row>
    <row r="70" spans="1:7" x14ac:dyDescent="0.25">
      <c r="A70" t="s">
        <v>7</v>
      </c>
      <c r="B70" t="s">
        <v>13</v>
      </c>
      <c r="C70" t="str">
        <f t="shared" si="21"/>
        <v>FC Changé</v>
      </c>
      <c r="D70" s="2">
        <f t="shared" si="22"/>
        <v>44563</v>
      </c>
      <c r="E70" s="3">
        <v>0.70833333333333304</v>
      </c>
      <c r="F70" t="s">
        <v>59</v>
      </c>
      <c r="G70" t="s">
        <v>17</v>
      </c>
    </row>
    <row r="71" spans="1:7" x14ac:dyDescent="0.25">
      <c r="A71" t="s">
        <v>8</v>
      </c>
      <c r="B71" t="s">
        <v>11</v>
      </c>
      <c r="C71" t="str">
        <f t="shared" si="21"/>
        <v>FC Brecé</v>
      </c>
      <c r="D71" s="2">
        <f>DATE(2022,1,9)</f>
        <v>44570</v>
      </c>
      <c r="E71" s="3">
        <v>0.70833333333333304</v>
      </c>
      <c r="F71" t="s">
        <v>60</v>
      </c>
      <c r="G71" t="s">
        <v>16</v>
      </c>
    </row>
    <row r="72" spans="1:7" x14ac:dyDescent="0.25">
      <c r="A72" t="s">
        <v>9</v>
      </c>
      <c r="B72" t="s">
        <v>12</v>
      </c>
      <c r="C72" t="str">
        <f t="shared" si="21"/>
        <v>FC Bonchamp</v>
      </c>
      <c r="D72" s="2">
        <f t="shared" ref="D72:D73" si="23">DATE(2022,1,9)</f>
        <v>44570</v>
      </c>
      <c r="E72" s="3">
        <v>0.70833333333333304</v>
      </c>
      <c r="F72" t="s">
        <v>61</v>
      </c>
      <c r="G72" t="s">
        <v>15</v>
      </c>
    </row>
    <row r="73" spans="1:7" x14ac:dyDescent="0.25">
      <c r="A73" t="s">
        <v>10</v>
      </c>
      <c r="B73" t="s">
        <v>13</v>
      </c>
      <c r="C73" t="str">
        <f t="shared" si="21"/>
        <v>FC Argentré</v>
      </c>
      <c r="D73" s="2">
        <f t="shared" si="23"/>
        <v>44570</v>
      </c>
      <c r="E73" s="3">
        <v>0.70833333333333304</v>
      </c>
      <c r="F73" t="s">
        <v>58</v>
      </c>
      <c r="G73" t="s">
        <v>14</v>
      </c>
    </row>
    <row r="74" spans="1:7" x14ac:dyDescent="0.25">
      <c r="A74" t="s">
        <v>7</v>
      </c>
      <c r="B74" t="s">
        <v>11</v>
      </c>
      <c r="C74" t="str">
        <f t="shared" si="21"/>
        <v>FC Mayenne</v>
      </c>
      <c r="D74" s="2">
        <f>DATE(2022,1,16)</f>
        <v>44577</v>
      </c>
      <c r="E74" s="3">
        <v>0.70833333333333304</v>
      </c>
      <c r="F74" t="s">
        <v>57</v>
      </c>
      <c r="G74" t="s">
        <v>39</v>
      </c>
    </row>
    <row r="75" spans="1:7" x14ac:dyDescent="0.25">
      <c r="A75" t="s">
        <v>8</v>
      </c>
      <c r="B75" t="s">
        <v>12</v>
      </c>
      <c r="C75" t="str">
        <f t="shared" si="21"/>
        <v>FC Martigné</v>
      </c>
      <c r="D75" s="2">
        <f t="shared" ref="D75:D76" si="24">DATE(2022,1,16)</f>
        <v>44577</v>
      </c>
      <c r="E75" s="3">
        <v>0.70833333333333304</v>
      </c>
      <c r="F75" t="s">
        <v>56</v>
      </c>
      <c r="G75" t="s">
        <v>38</v>
      </c>
    </row>
    <row r="76" spans="1:7" x14ac:dyDescent="0.25">
      <c r="A76" t="s">
        <v>9</v>
      </c>
      <c r="B76" t="s">
        <v>13</v>
      </c>
      <c r="C76" t="str">
        <f t="shared" si="21"/>
        <v>FC Marcillé</v>
      </c>
      <c r="D76" s="2">
        <f t="shared" si="24"/>
        <v>44577</v>
      </c>
      <c r="E76" s="3">
        <v>0.70833333333333304</v>
      </c>
      <c r="F76" t="s">
        <v>55</v>
      </c>
      <c r="G76" t="s">
        <v>37</v>
      </c>
    </row>
    <row r="77" spans="1:7" x14ac:dyDescent="0.25">
      <c r="A77" t="s">
        <v>10</v>
      </c>
      <c r="B77" t="s">
        <v>11</v>
      </c>
      <c r="C77" t="str">
        <f t="shared" si="21"/>
        <v>FC Madré</v>
      </c>
      <c r="D77" s="2">
        <f>DATE(2022,1,23)</f>
        <v>44584</v>
      </c>
      <c r="E77" s="3">
        <v>0.70833333333333304</v>
      </c>
      <c r="F77" t="s">
        <v>58</v>
      </c>
      <c r="G77" t="s">
        <v>36</v>
      </c>
    </row>
    <row r="78" spans="1:7" x14ac:dyDescent="0.25">
      <c r="A78" t="s">
        <v>7</v>
      </c>
      <c r="B78" t="s">
        <v>12</v>
      </c>
      <c r="C78" t="str">
        <f t="shared" si="21"/>
        <v>FC Louvigné</v>
      </c>
      <c r="D78" s="2">
        <f t="shared" ref="D78:D79" si="25">DATE(2022,1,23)</f>
        <v>44584</v>
      </c>
      <c r="E78" s="3">
        <v>0.70833333333333304</v>
      </c>
      <c r="F78" t="s">
        <v>57</v>
      </c>
      <c r="G78" t="s">
        <v>35</v>
      </c>
    </row>
    <row r="79" spans="1:7" x14ac:dyDescent="0.25">
      <c r="A79" t="s">
        <v>8</v>
      </c>
      <c r="B79" t="s">
        <v>13</v>
      </c>
      <c r="C79" t="str">
        <f t="shared" si="21"/>
        <v>FC Louverné</v>
      </c>
      <c r="D79" s="2">
        <f t="shared" si="25"/>
        <v>44584</v>
      </c>
      <c r="E79" s="3">
        <v>0.70833333333333304</v>
      </c>
      <c r="F79" t="s">
        <v>56</v>
      </c>
      <c r="G79" t="s">
        <v>34</v>
      </c>
    </row>
    <row r="80" spans="1:7" x14ac:dyDescent="0.25">
      <c r="A80" t="s">
        <v>9</v>
      </c>
      <c r="B80" t="s">
        <v>11</v>
      </c>
      <c r="C80" t="str">
        <f t="shared" si="21"/>
        <v>FC L'Huisserie</v>
      </c>
      <c r="D80" s="2">
        <f>DATE(2022,1,30)</f>
        <v>44591</v>
      </c>
      <c r="E80" s="3">
        <v>0.70833333333333304</v>
      </c>
      <c r="F80" t="s">
        <v>55</v>
      </c>
      <c r="G80" t="s">
        <v>33</v>
      </c>
    </row>
    <row r="81" spans="1:7" x14ac:dyDescent="0.25">
      <c r="A81" t="s">
        <v>10</v>
      </c>
      <c r="B81" t="s">
        <v>12</v>
      </c>
      <c r="C81" t="str">
        <f t="shared" si="21"/>
        <v>FC Le Ribay</v>
      </c>
      <c r="D81" s="2">
        <f t="shared" ref="D81:D82" si="26">DATE(2022,1,30)</f>
        <v>44591</v>
      </c>
      <c r="E81" s="3">
        <v>0.70833333333333304</v>
      </c>
      <c r="F81" t="s">
        <v>54</v>
      </c>
      <c r="G81" t="s">
        <v>32</v>
      </c>
    </row>
    <row r="82" spans="1:7" x14ac:dyDescent="0.25">
      <c r="A82" t="s">
        <v>7</v>
      </c>
      <c r="B82" t="s">
        <v>13</v>
      </c>
      <c r="C82" t="str">
        <f t="shared" si="21"/>
        <v>FC Le Horps</v>
      </c>
      <c r="D82" s="2">
        <f t="shared" si="26"/>
        <v>44591</v>
      </c>
      <c r="E82" s="3">
        <v>0.70833333333333304</v>
      </c>
      <c r="F82" t="s">
        <v>53</v>
      </c>
      <c r="G82" t="s">
        <v>31</v>
      </c>
    </row>
    <row r="83" spans="1:7" x14ac:dyDescent="0.25">
      <c r="A83" t="s">
        <v>8</v>
      </c>
      <c r="B83" t="s">
        <v>11</v>
      </c>
      <c r="C83" t="str">
        <f t="shared" si="21"/>
        <v>FC Laval</v>
      </c>
      <c r="D83" s="2">
        <f>DATE(2022,2,6)</f>
        <v>44598</v>
      </c>
      <c r="E83" s="3">
        <v>0.70833333333333304</v>
      </c>
      <c r="F83" t="s">
        <v>52</v>
      </c>
      <c r="G83" t="s">
        <v>30</v>
      </c>
    </row>
    <row r="84" spans="1:7" x14ac:dyDescent="0.25">
      <c r="A84" t="s">
        <v>9</v>
      </c>
      <c r="B84" t="s">
        <v>12</v>
      </c>
      <c r="C84" t="str">
        <f t="shared" si="21"/>
        <v>FC La Gravelle</v>
      </c>
      <c r="D84" s="2">
        <f t="shared" ref="D84:D85" si="27">DATE(2022,2,6)</f>
        <v>44598</v>
      </c>
      <c r="E84" s="3">
        <v>0.70833333333333304</v>
      </c>
      <c r="F84" t="s">
        <v>51</v>
      </c>
      <c r="G84" t="s">
        <v>29</v>
      </c>
    </row>
    <row r="85" spans="1:7" x14ac:dyDescent="0.25">
      <c r="A85" t="s">
        <v>10</v>
      </c>
      <c r="B85" t="s">
        <v>13</v>
      </c>
      <c r="C85" t="str">
        <f t="shared" si="21"/>
        <v>FC Juvigné</v>
      </c>
      <c r="D85" s="2">
        <f t="shared" si="27"/>
        <v>44598</v>
      </c>
      <c r="E85" s="3">
        <v>0.70833333333333304</v>
      </c>
      <c r="F85" t="s">
        <v>50</v>
      </c>
      <c r="G85" t="s">
        <v>28</v>
      </c>
    </row>
    <row r="86" spans="1:7" x14ac:dyDescent="0.25">
      <c r="A86" t="s">
        <v>7</v>
      </c>
      <c r="B86" t="s">
        <v>11</v>
      </c>
      <c r="C86" t="str">
        <f t="shared" si="21"/>
        <v>FC Javron-les-chapelles</v>
      </c>
      <c r="D86" s="2">
        <f>DATE(2022,2,13)</f>
        <v>44605</v>
      </c>
      <c r="E86" s="3">
        <v>0.70833333333333304</v>
      </c>
      <c r="F86" t="s">
        <v>56</v>
      </c>
      <c r="G86" t="s">
        <v>27</v>
      </c>
    </row>
    <row r="87" spans="1:7" x14ac:dyDescent="0.25">
      <c r="A87" t="s">
        <v>8</v>
      </c>
      <c r="B87" t="s">
        <v>12</v>
      </c>
      <c r="C87" t="str">
        <f t="shared" si="21"/>
        <v>FC Grazay</v>
      </c>
      <c r="D87" s="2">
        <f t="shared" ref="D87:D88" si="28">DATE(2022,2,13)</f>
        <v>44605</v>
      </c>
      <c r="E87" s="3">
        <v>0.70833333333333304</v>
      </c>
      <c r="F87" t="s">
        <v>57</v>
      </c>
      <c r="G87" t="s">
        <v>26</v>
      </c>
    </row>
    <row r="88" spans="1:7" x14ac:dyDescent="0.25">
      <c r="A88" t="s">
        <v>9</v>
      </c>
      <c r="B88" t="s">
        <v>13</v>
      </c>
      <c r="C88" t="str">
        <f t="shared" si="21"/>
        <v>FC Gorron</v>
      </c>
      <c r="D88" s="2">
        <f t="shared" si="28"/>
        <v>44605</v>
      </c>
      <c r="E88" s="3">
        <v>0.70833333333333304</v>
      </c>
      <c r="F88" t="s">
        <v>58</v>
      </c>
      <c r="G88" t="s">
        <v>25</v>
      </c>
    </row>
    <row r="89" spans="1:7" x14ac:dyDescent="0.25">
      <c r="A89" t="s">
        <v>10</v>
      </c>
      <c r="B89" t="s">
        <v>11</v>
      </c>
      <c r="C89" t="str">
        <f t="shared" si="21"/>
        <v>FC Evron</v>
      </c>
      <c r="D89" s="2">
        <f>DATE(2022,2,20)</f>
        <v>44612</v>
      </c>
      <c r="E89" s="3">
        <v>0.70833333333333304</v>
      </c>
      <c r="F89" t="s">
        <v>59</v>
      </c>
      <c r="G89" t="s">
        <v>24</v>
      </c>
    </row>
    <row r="90" spans="1:7" x14ac:dyDescent="0.25">
      <c r="A90" t="s">
        <v>7</v>
      </c>
      <c r="B90" t="s">
        <v>12</v>
      </c>
      <c r="C90" t="str">
        <f t="shared" si="21"/>
        <v>FC Ernée</v>
      </c>
      <c r="D90" s="2">
        <f t="shared" ref="D90:D91" si="29">DATE(2022,2,20)</f>
        <v>44612</v>
      </c>
      <c r="E90" s="3">
        <v>0.70833333333333304</v>
      </c>
      <c r="F90" t="s">
        <v>60</v>
      </c>
      <c r="G90" t="s">
        <v>23</v>
      </c>
    </row>
    <row r="91" spans="1:7" x14ac:dyDescent="0.25">
      <c r="A91" t="s">
        <v>8</v>
      </c>
      <c r="B91" t="s">
        <v>13</v>
      </c>
      <c r="C91" t="str">
        <f t="shared" si="21"/>
        <v>FC Craon</v>
      </c>
      <c r="D91" s="2">
        <f t="shared" si="29"/>
        <v>44612</v>
      </c>
      <c r="E91" s="3">
        <v>0.70833333333333304</v>
      </c>
      <c r="F91" t="s">
        <v>61</v>
      </c>
      <c r="G91" t="s">
        <v>22</v>
      </c>
    </row>
    <row r="92" spans="1:7" x14ac:dyDescent="0.25">
      <c r="A92" t="s">
        <v>9</v>
      </c>
      <c r="B92" t="s">
        <v>11</v>
      </c>
      <c r="C92" t="str">
        <f t="shared" si="21"/>
        <v>FC Contest</v>
      </c>
      <c r="D92" s="2">
        <f>DATE(2022,2,27)</f>
        <v>44619</v>
      </c>
      <c r="E92" s="3">
        <v>0.70833333333333304</v>
      </c>
      <c r="F92" t="s">
        <v>58</v>
      </c>
      <c r="G92" t="s">
        <v>21</v>
      </c>
    </row>
    <row r="93" spans="1:7" x14ac:dyDescent="0.25">
      <c r="A93" t="s">
        <v>10</v>
      </c>
      <c r="B93" t="s">
        <v>12</v>
      </c>
      <c r="C93" t="str">
        <f t="shared" si="21"/>
        <v>FC Commer</v>
      </c>
      <c r="D93" s="2">
        <f t="shared" ref="D93:D94" si="30">DATE(2022,2,27)</f>
        <v>44619</v>
      </c>
      <c r="E93" s="3">
        <v>0.70833333333333304</v>
      </c>
      <c r="F93" t="s">
        <v>57</v>
      </c>
      <c r="G93" t="s">
        <v>20</v>
      </c>
    </row>
    <row r="94" spans="1:7" x14ac:dyDescent="0.25">
      <c r="A94" t="s">
        <v>7</v>
      </c>
      <c r="B94" t="s">
        <v>13</v>
      </c>
      <c r="C94" t="str">
        <f t="shared" si="21"/>
        <v>FC Vaiges</v>
      </c>
      <c r="D94" s="2">
        <f t="shared" si="30"/>
        <v>44619</v>
      </c>
      <c r="E94" s="3">
        <v>0.70833333333333304</v>
      </c>
      <c r="F94" t="s">
        <v>56</v>
      </c>
      <c r="G94" t="s">
        <v>48</v>
      </c>
    </row>
    <row r="95" spans="1:7" x14ac:dyDescent="0.25">
      <c r="A95" t="s">
        <v>8</v>
      </c>
      <c r="B95" t="s">
        <v>11</v>
      </c>
      <c r="C95" t="str">
        <f t="shared" si="21"/>
        <v>FC Villaines-la-Juhel</v>
      </c>
      <c r="D95" s="2">
        <f>DATE(2022,3,6)</f>
        <v>44626</v>
      </c>
      <c r="E95" s="3">
        <v>0.70833333333333304</v>
      </c>
      <c r="F95" t="s">
        <v>55</v>
      </c>
      <c r="G95" t="s">
        <v>49</v>
      </c>
    </row>
    <row r="96" spans="1:7" x14ac:dyDescent="0.25">
      <c r="A96" t="s">
        <v>9</v>
      </c>
      <c r="B96" t="s">
        <v>12</v>
      </c>
      <c r="C96" t="str">
        <f t="shared" si="21"/>
        <v>FC Crraon</v>
      </c>
      <c r="D96" s="2">
        <f t="shared" ref="D96:D97" si="31">DATE(2022,3,6)</f>
        <v>44626</v>
      </c>
      <c r="E96" s="3">
        <v>0.70833333333333304</v>
      </c>
      <c r="F96" t="s">
        <v>58</v>
      </c>
      <c r="G96" t="s">
        <v>62</v>
      </c>
    </row>
    <row r="97" spans="1:7" x14ac:dyDescent="0.25">
      <c r="A97" t="s">
        <v>10</v>
      </c>
      <c r="B97" t="s">
        <v>13</v>
      </c>
      <c r="C97" t="str">
        <f t="shared" si="21"/>
        <v>FC Vaiges</v>
      </c>
      <c r="D97" s="2">
        <f t="shared" si="31"/>
        <v>44626</v>
      </c>
      <c r="E97" s="3">
        <v>0.70833333333333304</v>
      </c>
      <c r="F97" t="s">
        <v>57</v>
      </c>
      <c r="G97" t="s">
        <v>48</v>
      </c>
    </row>
    <row r="98" spans="1:7" x14ac:dyDescent="0.25">
      <c r="A98" t="s">
        <v>7</v>
      </c>
      <c r="B98" t="s">
        <v>11</v>
      </c>
      <c r="C98" t="str">
        <f t="shared" si="21"/>
        <v>FC Saint-Loup-du-Gast</v>
      </c>
      <c r="D98" s="2">
        <f>DATE(2022,3,13)</f>
        <v>44633</v>
      </c>
      <c r="E98" s="3">
        <v>0.70833333333333304</v>
      </c>
      <c r="F98" t="s">
        <v>56</v>
      </c>
      <c r="G98" t="s">
        <v>47</v>
      </c>
    </row>
    <row r="99" spans="1:7" x14ac:dyDescent="0.25">
      <c r="A99" t="s">
        <v>8</v>
      </c>
      <c r="B99" t="s">
        <v>12</v>
      </c>
      <c r="C99" t="str">
        <f t="shared" si="21"/>
        <v>FC Saint-Berthevin</v>
      </c>
      <c r="D99" s="2">
        <f t="shared" ref="D99:D100" si="32">DATE(2022,3,13)</f>
        <v>44633</v>
      </c>
      <c r="E99" s="3">
        <v>0.70833333333333304</v>
      </c>
      <c r="F99" t="s">
        <v>55</v>
      </c>
      <c r="G99" t="s">
        <v>46</v>
      </c>
    </row>
    <row r="100" spans="1:7" x14ac:dyDescent="0.25">
      <c r="A100" t="s">
        <v>9</v>
      </c>
      <c r="B100" t="s">
        <v>13</v>
      </c>
      <c r="C100" t="str">
        <f t="shared" si="21"/>
        <v>FC Saint-Baudelle</v>
      </c>
      <c r="D100" s="2">
        <f t="shared" si="32"/>
        <v>44633</v>
      </c>
      <c r="E100" s="3">
        <v>0.70833333333333304</v>
      </c>
      <c r="F100" t="s">
        <v>54</v>
      </c>
      <c r="G100" t="s">
        <v>45</v>
      </c>
    </row>
    <row r="101" spans="1:7" x14ac:dyDescent="0.25">
      <c r="A101" t="s">
        <v>10</v>
      </c>
      <c r="B101" t="s">
        <v>11</v>
      </c>
      <c r="C101" t="str">
        <f t="shared" si="21"/>
        <v>FC Sacé</v>
      </c>
      <c r="D101" s="2">
        <f>DATE(2022,3,20)</f>
        <v>44640</v>
      </c>
      <c r="E101" s="3">
        <v>0.70833333333333304</v>
      </c>
      <c r="F101" t="s">
        <v>53</v>
      </c>
      <c r="G101" t="s">
        <v>44</v>
      </c>
    </row>
    <row r="102" spans="1:7" x14ac:dyDescent="0.25">
      <c r="A102" t="s">
        <v>7</v>
      </c>
      <c r="B102" t="s">
        <v>12</v>
      </c>
      <c r="C102" t="str">
        <f t="shared" si="21"/>
        <v>FC Renazé</v>
      </c>
      <c r="D102" s="2">
        <f t="shared" ref="D102:D103" si="33">DATE(2022,3,20)</f>
        <v>44640</v>
      </c>
      <c r="E102" s="3">
        <v>0.70833333333333304</v>
      </c>
      <c r="F102" t="s">
        <v>52</v>
      </c>
      <c r="G102" t="s">
        <v>43</v>
      </c>
    </row>
    <row r="103" spans="1:7" x14ac:dyDescent="0.25">
      <c r="A103" t="s">
        <v>8</v>
      </c>
      <c r="B103" t="s">
        <v>13</v>
      </c>
      <c r="C103" t="str">
        <f t="shared" si="21"/>
        <v>FC Pré-en-Pail</v>
      </c>
      <c r="D103" s="2">
        <f t="shared" si="33"/>
        <v>44640</v>
      </c>
      <c r="E103" s="3">
        <v>0.70833333333333304</v>
      </c>
      <c r="F103" t="s">
        <v>51</v>
      </c>
      <c r="G103" t="s">
        <v>42</v>
      </c>
    </row>
    <row r="104" spans="1:7" x14ac:dyDescent="0.25">
      <c r="A104" t="s">
        <v>9</v>
      </c>
      <c r="B104" t="s">
        <v>11</v>
      </c>
      <c r="C104" t="str">
        <f t="shared" si="21"/>
        <v>FC Moulay</v>
      </c>
      <c r="D104" s="2">
        <f>DATE(2022,3,27)</f>
        <v>44647</v>
      </c>
      <c r="E104" s="3">
        <v>0.70833333333333304</v>
      </c>
      <c r="F104" t="s">
        <v>50</v>
      </c>
      <c r="G104" t="s">
        <v>41</v>
      </c>
    </row>
    <row r="105" spans="1:7" x14ac:dyDescent="0.25">
      <c r="A105" t="s">
        <v>10</v>
      </c>
      <c r="B105" t="s">
        <v>12</v>
      </c>
      <c r="C105" t="str">
        <f t="shared" si="21"/>
        <v>FC Montsûrs</v>
      </c>
      <c r="D105" s="2">
        <f t="shared" ref="D105:D106" si="34">DATE(2022,3,27)</f>
        <v>44647</v>
      </c>
      <c r="E105" s="3">
        <v>0.70833333333333304</v>
      </c>
      <c r="F105" t="s">
        <v>56</v>
      </c>
      <c r="G105" t="s">
        <v>40</v>
      </c>
    </row>
    <row r="106" spans="1:7" x14ac:dyDescent="0.25">
      <c r="A106" t="s">
        <v>7</v>
      </c>
      <c r="B106" t="s">
        <v>13</v>
      </c>
      <c r="C106" t="str">
        <f t="shared" si="21"/>
        <v>FC Mayenne</v>
      </c>
      <c r="D106" s="2">
        <f t="shared" si="34"/>
        <v>44647</v>
      </c>
      <c r="E106" s="3">
        <v>0.70833333333333304</v>
      </c>
      <c r="F106" t="s">
        <v>57</v>
      </c>
      <c r="G106" t="s">
        <v>39</v>
      </c>
    </row>
    <row r="107" spans="1:7" x14ac:dyDescent="0.25">
      <c r="A107" t="s">
        <v>8</v>
      </c>
      <c r="B107" t="s">
        <v>11</v>
      </c>
      <c r="C107" t="str">
        <f t="shared" si="21"/>
        <v>FC Martigné</v>
      </c>
      <c r="D107" s="2">
        <f>DATE(2022,4,3)</f>
        <v>44654</v>
      </c>
      <c r="E107" s="3">
        <v>0.70833333333333304</v>
      </c>
      <c r="F107" t="s">
        <v>58</v>
      </c>
      <c r="G107" t="s">
        <v>38</v>
      </c>
    </row>
    <row r="108" spans="1:7" x14ac:dyDescent="0.25">
      <c r="A108" t="s">
        <v>9</v>
      </c>
      <c r="B108" t="s">
        <v>12</v>
      </c>
      <c r="C108" t="str">
        <f t="shared" si="21"/>
        <v>FC Marcillé</v>
      </c>
      <c r="D108" s="2">
        <f t="shared" ref="D108:D109" si="35">DATE(2022,4,3)</f>
        <v>44654</v>
      </c>
      <c r="E108" s="3">
        <v>0.70833333333333304</v>
      </c>
      <c r="F108" t="s">
        <v>59</v>
      </c>
      <c r="G108" t="s">
        <v>37</v>
      </c>
    </row>
    <row r="109" spans="1:7" x14ac:dyDescent="0.25">
      <c r="A109" t="s">
        <v>10</v>
      </c>
      <c r="B109" t="s">
        <v>13</v>
      </c>
      <c r="C109" t="str">
        <f t="shared" si="21"/>
        <v>FC Madré</v>
      </c>
      <c r="D109" s="2">
        <f t="shared" si="35"/>
        <v>44654</v>
      </c>
      <c r="E109" s="3">
        <v>0.70833333333333304</v>
      </c>
      <c r="F109" t="s">
        <v>60</v>
      </c>
      <c r="G109" t="s">
        <v>36</v>
      </c>
    </row>
    <row r="110" spans="1:7" x14ac:dyDescent="0.25">
      <c r="A110" t="s">
        <v>7</v>
      </c>
      <c r="B110" t="s">
        <v>11</v>
      </c>
      <c r="C110" t="str">
        <f t="shared" si="21"/>
        <v>FC Louvigné</v>
      </c>
      <c r="D110" s="2">
        <f>DATE(2022,4,10)</f>
        <v>44661</v>
      </c>
      <c r="E110" s="3">
        <v>0.70833333333333304</v>
      </c>
      <c r="F110" t="s">
        <v>61</v>
      </c>
      <c r="G110" t="s">
        <v>35</v>
      </c>
    </row>
    <row r="111" spans="1:7" x14ac:dyDescent="0.25">
      <c r="A111" t="s">
        <v>8</v>
      </c>
      <c r="B111" t="s">
        <v>12</v>
      </c>
      <c r="C111" t="str">
        <f t="shared" si="21"/>
        <v>FC Louverné</v>
      </c>
      <c r="D111" s="2">
        <f t="shared" ref="D111:D112" si="36">DATE(2022,4,10)</f>
        <v>44661</v>
      </c>
      <c r="E111" s="3">
        <v>0.70833333333333304</v>
      </c>
      <c r="F111" t="s">
        <v>58</v>
      </c>
      <c r="G111" t="s">
        <v>34</v>
      </c>
    </row>
    <row r="112" spans="1:7" x14ac:dyDescent="0.25">
      <c r="A112" t="s">
        <v>9</v>
      </c>
      <c r="B112" t="s">
        <v>13</v>
      </c>
      <c r="C112" t="str">
        <f t="shared" si="21"/>
        <v>FC L'Huisserie</v>
      </c>
      <c r="D112" s="2">
        <f t="shared" si="36"/>
        <v>44661</v>
      </c>
      <c r="E112" s="3">
        <v>0.70833333333333304</v>
      </c>
      <c r="F112" t="s">
        <v>57</v>
      </c>
      <c r="G112" t="s">
        <v>33</v>
      </c>
    </row>
    <row r="113" spans="1:7" x14ac:dyDescent="0.25">
      <c r="A113" t="s">
        <v>10</v>
      </c>
      <c r="B113" t="s">
        <v>11</v>
      </c>
      <c r="C113" t="str">
        <f t="shared" si="21"/>
        <v>FC Le Ribay</v>
      </c>
      <c r="D113" s="2">
        <f>DATE(2022,4,17)</f>
        <v>44668</v>
      </c>
      <c r="E113" s="3">
        <v>0.70833333333333304</v>
      </c>
      <c r="F113" t="s">
        <v>56</v>
      </c>
      <c r="G113" t="s">
        <v>32</v>
      </c>
    </row>
    <row r="114" spans="1:7" x14ac:dyDescent="0.25">
      <c r="A114" t="s">
        <v>7</v>
      </c>
      <c r="B114" t="s">
        <v>12</v>
      </c>
      <c r="C114" t="str">
        <f t="shared" si="21"/>
        <v>FC Le Horps</v>
      </c>
      <c r="D114" s="2">
        <f t="shared" ref="D114:D115" si="37">DATE(2022,4,17)</f>
        <v>44668</v>
      </c>
      <c r="E114" s="3">
        <v>0.70833333333333304</v>
      </c>
      <c r="F114" t="s">
        <v>55</v>
      </c>
      <c r="G114" t="s">
        <v>31</v>
      </c>
    </row>
    <row r="115" spans="1:7" x14ac:dyDescent="0.25">
      <c r="A115" t="s">
        <v>8</v>
      </c>
      <c r="B115" t="s">
        <v>13</v>
      </c>
      <c r="C115" t="str">
        <f t="shared" si="21"/>
        <v>FC Laval</v>
      </c>
      <c r="D115" s="2">
        <f t="shared" si="37"/>
        <v>44668</v>
      </c>
      <c r="E115" s="3">
        <v>0.70833333333333304</v>
      </c>
      <c r="F115" t="s">
        <v>58</v>
      </c>
      <c r="G115" t="s">
        <v>30</v>
      </c>
    </row>
    <row r="116" spans="1:7" x14ac:dyDescent="0.25">
      <c r="A116" t="s">
        <v>9</v>
      </c>
      <c r="B116" t="s">
        <v>11</v>
      </c>
      <c r="C116" t="str">
        <f t="shared" si="21"/>
        <v>FC La Gravelle</v>
      </c>
      <c r="D116" s="2">
        <f>DATE(2022,4,24)</f>
        <v>44675</v>
      </c>
      <c r="E116" s="3">
        <v>0.70833333333333304</v>
      </c>
      <c r="F116" t="s">
        <v>57</v>
      </c>
      <c r="G116" t="s">
        <v>29</v>
      </c>
    </row>
    <row r="117" spans="1:7" x14ac:dyDescent="0.25">
      <c r="A117" t="s">
        <v>10</v>
      </c>
      <c r="B117" t="s">
        <v>12</v>
      </c>
      <c r="C117" t="str">
        <f t="shared" si="21"/>
        <v>FC Juvigné</v>
      </c>
      <c r="D117" s="2">
        <f t="shared" ref="D117:D118" si="38">DATE(2022,4,24)</f>
        <v>44675</v>
      </c>
      <c r="E117" s="3">
        <v>0.70833333333333304</v>
      </c>
      <c r="F117" t="s">
        <v>56</v>
      </c>
      <c r="G117" t="s">
        <v>28</v>
      </c>
    </row>
    <row r="118" spans="1:7" x14ac:dyDescent="0.25">
      <c r="A118" t="s">
        <v>7</v>
      </c>
      <c r="B118" t="s">
        <v>13</v>
      </c>
      <c r="C118" t="str">
        <f t="shared" si="21"/>
        <v>FC Javron-les-chapelles</v>
      </c>
      <c r="D118" s="2">
        <f t="shared" si="38"/>
        <v>44675</v>
      </c>
      <c r="E118" s="3">
        <v>0.70833333333333304</v>
      </c>
      <c r="F118" t="s">
        <v>55</v>
      </c>
      <c r="G118" t="s">
        <v>27</v>
      </c>
    </row>
    <row r="119" spans="1:7" x14ac:dyDescent="0.25">
      <c r="A119" t="s">
        <v>8</v>
      </c>
      <c r="B119" t="s">
        <v>11</v>
      </c>
      <c r="C119" t="str">
        <f t="shared" si="21"/>
        <v>FC Château-Gontier</v>
      </c>
      <c r="D119" s="2">
        <f>DATE(2022,5,1)</f>
        <v>44682</v>
      </c>
      <c r="E119" s="3">
        <v>0.70833333333333304</v>
      </c>
      <c r="F119" t="s">
        <v>54</v>
      </c>
      <c r="G119" t="s">
        <v>18</v>
      </c>
    </row>
    <row r="120" spans="1:7" x14ac:dyDescent="0.25">
      <c r="A120" t="s">
        <v>9</v>
      </c>
      <c r="B120" t="s">
        <v>12</v>
      </c>
      <c r="C120" t="str">
        <f t="shared" si="21"/>
        <v>FC Châtillon-sur-Colmont</v>
      </c>
      <c r="D120" s="2">
        <f t="shared" ref="D120:D121" si="39">DATE(2022,5,1)</f>
        <v>44682</v>
      </c>
      <c r="E120" s="3">
        <v>0.70833333333333304</v>
      </c>
      <c r="F120" t="s">
        <v>53</v>
      </c>
      <c r="G120" t="s">
        <v>19</v>
      </c>
    </row>
    <row r="121" spans="1:7" x14ac:dyDescent="0.25">
      <c r="A121" t="s">
        <v>10</v>
      </c>
      <c r="B121" t="s">
        <v>13</v>
      </c>
      <c r="C121" t="str">
        <f t="shared" si="21"/>
        <v>FC Commer</v>
      </c>
      <c r="D121" s="2">
        <f t="shared" si="39"/>
        <v>44682</v>
      </c>
      <c r="E121" s="3">
        <v>0.70833333333333304</v>
      </c>
      <c r="F121" t="s">
        <v>52</v>
      </c>
      <c r="G121" t="s">
        <v>20</v>
      </c>
    </row>
    <row r="122" spans="1:7" x14ac:dyDescent="0.25">
      <c r="A122" t="s">
        <v>7</v>
      </c>
      <c r="B122" t="s">
        <v>11</v>
      </c>
      <c r="C122" t="str">
        <f t="shared" si="21"/>
        <v>FC Contest</v>
      </c>
      <c r="D122" s="2">
        <f>DATE(2022,5,7)</f>
        <v>44688</v>
      </c>
      <c r="E122" s="3">
        <v>0.70833333333333304</v>
      </c>
      <c r="F122" t="s">
        <v>51</v>
      </c>
      <c r="G122" t="s">
        <v>21</v>
      </c>
    </row>
    <row r="123" spans="1:7" x14ac:dyDescent="0.25">
      <c r="A123" t="s">
        <v>8</v>
      </c>
      <c r="B123" t="s">
        <v>12</v>
      </c>
      <c r="C123" t="str">
        <f t="shared" si="21"/>
        <v>FC Craon</v>
      </c>
      <c r="D123" s="2">
        <f t="shared" ref="D123:D124" si="40">DATE(2022,5,7)</f>
        <v>44688</v>
      </c>
      <c r="E123" s="3">
        <v>0.70833333333333304</v>
      </c>
      <c r="F123" t="s">
        <v>50</v>
      </c>
      <c r="G123" t="s">
        <v>22</v>
      </c>
    </row>
    <row r="124" spans="1:7" x14ac:dyDescent="0.25">
      <c r="A124" t="s">
        <v>9</v>
      </c>
      <c r="B124" t="s">
        <v>13</v>
      </c>
      <c r="C124" t="str">
        <f t="shared" si="21"/>
        <v>FC Ernée</v>
      </c>
      <c r="D124" s="2">
        <f t="shared" si="40"/>
        <v>44688</v>
      </c>
      <c r="E124" s="3">
        <v>0.70833333333333304</v>
      </c>
      <c r="F124" t="s">
        <v>56</v>
      </c>
      <c r="G124" t="s">
        <v>23</v>
      </c>
    </row>
    <row r="125" spans="1:7" x14ac:dyDescent="0.25">
      <c r="A125" t="s">
        <v>10</v>
      </c>
      <c r="B125" t="s">
        <v>11</v>
      </c>
      <c r="C125" t="str">
        <f t="shared" si="21"/>
        <v>FC Evron</v>
      </c>
      <c r="D125" s="2">
        <f>DATE(2022,5,14)</f>
        <v>44695</v>
      </c>
      <c r="E125" s="3">
        <v>0.70833333333333304</v>
      </c>
      <c r="F125" t="s">
        <v>57</v>
      </c>
      <c r="G125" t="s">
        <v>24</v>
      </c>
    </row>
    <row r="126" spans="1:7" x14ac:dyDescent="0.25">
      <c r="A126" t="s">
        <v>7</v>
      </c>
      <c r="B126" t="s">
        <v>12</v>
      </c>
      <c r="C126" t="str">
        <f t="shared" si="21"/>
        <v>FC Gorron</v>
      </c>
      <c r="D126" s="2">
        <f t="shared" ref="D126:D127" si="41">DATE(2022,5,14)</f>
        <v>44695</v>
      </c>
      <c r="E126" s="3">
        <v>0.70833333333333304</v>
      </c>
      <c r="F126" t="s">
        <v>58</v>
      </c>
      <c r="G126" t="s">
        <v>25</v>
      </c>
    </row>
    <row r="127" spans="1:7" x14ac:dyDescent="0.25">
      <c r="A127" t="s">
        <v>8</v>
      </c>
      <c r="B127" t="s">
        <v>13</v>
      </c>
      <c r="C127" t="str">
        <f t="shared" si="21"/>
        <v>FC Grazay</v>
      </c>
      <c r="D127" s="2">
        <f t="shared" si="41"/>
        <v>44695</v>
      </c>
      <c r="E127" s="3">
        <v>0.70833333333333304</v>
      </c>
      <c r="F127" t="s">
        <v>59</v>
      </c>
      <c r="G127" t="s">
        <v>26</v>
      </c>
    </row>
    <row r="128" spans="1:7" x14ac:dyDescent="0.25">
      <c r="A128" t="s">
        <v>9</v>
      </c>
      <c r="B128" t="s">
        <v>11</v>
      </c>
      <c r="C128" t="str">
        <f t="shared" si="21"/>
        <v>FC Javron-les-chapelles</v>
      </c>
      <c r="D128" s="2">
        <f>DATE(2022,5,21)</f>
        <v>44702</v>
      </c>
      <c r="E128" s="3">
        <v>0.70833333333333304</v>
      </c>
      <c r="F128" t="s">
        <v>60</v>
      </c>
      <c r="G128" t="s">
        <v>27</v>
      </c>
    </row>
    <row r="129" spans="1:7" x14ac:dyDescent="0.25">
      <c r="A129" t="s">
        <v>10</v>
      </c>
      <c r="B129" t="s">
        <v>12</v>
      </c>
      <c r="C129" t="str">
        <f t="shared" si="21"/>
        <v>FC Juvigné</v>
      </c>
      <c r="D129" s="2">
        <f t="shared" ref="D129:D130" si="42">DATE(2022,5,21)</f>
        <v>44702</v>
      </c>
      <c r="E129" s="3">
        <v>0.70833333333333304</v>
      </c>
      <c r="F129" t="s">
        <v>61</v>
      </c>
      <c r="G129" t="s">
        <v>28</v>
      </c>
    </row>
    <row r="130" spans="1:7" x14ac:dyDescent="0.25">
      <c r="A130" t="s">
        <v>7</v>
      </c>
      <c r="B130" t="s">
        <v>13</v>
      </c>
      <c r="C130" t="str">
        <f t="shared" si="21"/>
        <v>FC La Gravelle</v>
      </c>
      <c r="D130" s="2">
        <f t="shared" si="42"/>
        <v>44702</v>
      </c>
      <c r="E130" s="3">
        <v>0.70833333333333304</v>
      </c>
      <c r="F130" t="s">
        <v>58</v>
      </c>
      <c r="G130" t="s">
        <v>29</v>
      </c>
    </row>
    <row r="131" spans="1:7" x14ac:dyDescent="0.25">
      <c r="A131" t="s">
        <v>8</v>
      </c>
      <c r="B131" t="s">
        <v>11</v>
      </c>
      <c r="C131" t="str">
        <f t="shared" ref="C131:C160" si="43">CONCATENATE("FC"," ",G131)</f>
        <v>FC Laval</v>
      </c>
      <c r="D131" s="2">
        <f>DATE(2022,5,28)</f>
        <v>44709</v>
      </c>
      <c r="E131" s="3">
        <v>0.70833333333333304</v>
      </c>
      <c r="F131" t="s">
        <v>57</v>
      </c>
      <c r="G131" t="s">
        <v>30</v>
      </c>
    </row>
    <row r="132" spans="1:7" x14ac:dyDescent="0.25">
      <c r="A132" t="s">
        <v>9</v>
      </c>
      <c r="B132" t="s">
        <v>12</v>
      </c>
      <c r="C132" t="str">
        <f t="shared" si="43"/>
        <v>FC Le Horps</v>
      </c>
      <c r="D132" s="2">
        <f t="shared" ref="D132:D133" si="44">DATE(2022,5,28)</f>
        <v>44709</v>
      </c>
      <c r="E132" s="3">
        <v>0.70833333333333304</v>
      </c>
      <c r="F132" t="s">
        <v>56</v>
      </c>
      <c r="G132" t="s">
        <v>31</v>
      </c>
    </row>
    <row r="133" spans="1:7" x14ac:dyDescent="0.25">
      <c r="A133" t="s">
        <v>10</v>
      </c>
      <c r="B133" t="s">
        <v>13</v>
      </c>
      <c r="C133" t="str">
        <f t="shared" si="43"/>
        <v>FC Le Ribay</v>
      </c>
      <c r="D133" s="2">
        <f t="shared" si="44"/>
        <v>44709</v>
      </c>
      <c r="E133" s="3">
        <v>0.70833333333333304</v>
      </c>
      <c r="F133" t="s">
        <v>55</v>
      </c>
      <c r="G133" t="s">
        <v>32</v>
      </c>
    </row>
    <row r="134" spans="1:7" x14ac:dyDescent="0.25">
      <c r="A134" t="s">
        <v>7</v>
      </c>
      <c r="B134" t="s">
        <v>11</v>
      </c>
      <c r="C134" t="str">
        <f t="shared" si="43"/>
        <v>FC L'Huisserie</v>
      </c>
      <c r="D134" s="2">
        <f>DATE(2022,6,5)</f>
        <v>44717</v>
      </c>
      <c r="E134" s="3">
        <v>0.70833333333333304</v>
      </c>
      <c r="F134" t="s">
        <v>58</v>
      </c>
      <c r="G134" t="s">
        <v>33</v>
      </c>
    </row>
    <row r="135" spans="1:7" x14ac:dyDescent="0.25">
      <c r="A135" t="s">
        <v>8</v>
      </c>
      <c r="B135" t="s">
        <v>12</v>
      </c>
      <c r="C135" t="str">
        <f t="shared" si="43"/>
        <v>FC Louverné</v>
      </c>
      <c r="D135" s="2">
        <f t="shared" ref="D135:D136" si="45">DATE(2022,6,5)</f>
        <v>44717</v>
      </c>
      <c r="E135" s="3">
        <v>0.70833333333333304</v>
      </c>
      <c r="F135" t="s">
        <v>57</v>
      </c>
      <c r="G135" t="s">
        <v>34</v>
      </c>
    </row>
    <row r="136" spans="1:7" x14ac:dyDescent="0.25">
      <c r="A136" t="s">
        <v>9</v>
      </c>
      <c r="B136" t="s">
        <v>13</v>
      </c>
      <c r="C136" t="str">
        <f t="shared" si="43"/>
        <v>FC Louvigné</v>
      </c>
      <c r="D136" s="2">
        <f t="shared" si="45"/>
        <v>44717</v>
      </c>
      <c r="E136" s="3">
        <v>0.70833333333333304</v>
      </c>
      <c r="F136" t="s">
        <v>56</v>
      </c>
      <c r="G136" t="s">
        <v>35</v>
      </c>
    </row>
    <row r="137" spans="1:7" x14ac:dyDescent="0.25">
      <c r="A137" t="s">
        <v>10</v>
      </c>
      <c r="B137" t="s">
        <v>11</v>
      </c>
      <c r="C137" t="str">
        <f t="shared" si="43"/>
        <v>FC Madré</v>
      </c>
      <c r="D137" s="2">
        <f>DATE(2022,6,12)</f>
        <v>44724</v>
      </c>
      <c r="E137" s="3">
        <v>0.70833333333333304</v>
      </c>
      <c r="F137" t="s">
        <v>55</v>
      </c>
      <c r="G137" t="s">
        <v>36</v>
      </c>
    </row>
    <row r="138" spans="1:7" x14ac:dyDescent="0.25">
      <c r="A138" t="s">
        <v>7</v>
      </c>
      <c r="B138" t="s">
        <v>12</v>
      </c>
      <c r="C138" t="str">
        <f t="shared" si="43"/>
        <v>FC Marcillé</v>
      </c>
      <c r="D138" s="2">
        <f t="shared" ref="D138:D139" si="46">DATE(2022,6,12)</f>
        <v>44724</v>
      </c>
      <c r="E138" s="3">
        <v>0.70833333333333304</v>
      </c>
      <c r="F138" t="s">
        <v>54</v>
      </c>
      <c r="G138" t="s">
        <v>37</v>
      </c>
    </row>
    <row r="139" spans="1:7" x14ac:dyDescent="0.25">
      <c r="A139" t="s">
        <v>8</v>
      </c>
      <c r="B139" t="s">
        <v>13</v>
      </c>
      <c r="C139" t="str">
        <f t="shared" si="43"/>
        <v>FC Martigné</v>
      </c>
      <c r="D139" s="2">
        <f t="shared" si="46"/>
        <v>44724</v>
      </c>
      <c r="E139" s="3">
        <v>0.70833333333333304</v>
      </c>
      <c r="F139" t="s">
        <v>53</v>
      </c>
      <c r="G139" t="s">
        <v>38</v>
      </c>
    </row>
    <row r="140" spans="1:7" x14ac:dyDescent="0.25">
      <c r="A140" t="s">
        <v>9</v>
      </c>
      <c r="B140" t="s">
        <v>11</v>
      </c>
      <c r="C140" t="str">
        <f t="shared" si="43"/>
        <v>FC Mayenne</v>
      </c>
      <c r="D140" s="2">
        <f>DATE(2022,6,19)</f>
        <v>44731</v>
      </c>
      <c r="E140" s="3">
        <v>0.70833333333333304</v>
      </c>
      <c r="F140" t="s">
        <v>52</v>
      </c>
      <c r="G140" t="s">
        <v>39</v>
      </c>
    </row>
    <row r="141" spans="1:7" x14ac:dyDescent="0.25">
      <c r="A141" t="s">
        <v>10</v>
      </c>
      <c r="B141" t="s">
        <v>12</v>
      </c>
      <c r="C141" t="str">
        <f t="shared" si="43"/>
        <v>FC Montsûrs</v>
      </c>
      <c r="D141" s="2">
        <f t="shared" ref="D141:D142" si="47">DATE(2022,6,19)</f>
        <v>44731</v>
      </c>
      <c r="E141" s="3">
        <v>0.70833333333333304</v>
      </c>
      <c r="F141" t="s">
        <v>51</v>
      </c>
      <c r="G141" t="s">
        <v>40</v>
      </c>
    </row>
    <row r="142" spans="1:7" x14ac:dyDescent="0.25">
      <c r="A142" t="s">
        <v>7</v>
      </c>
      <c r="B142" t="s">
        <v>13</v>
      </c>
      <c r="C142" t="str">
        <f t="shared" si="43"/>
        <v>FC Villaines-la-Juhel</v>
      </c>
      <c r="D142" s="2">
        <f t="shared" si="47"/>
        <v>44731</v>
      </c>
      <c r="E142" s="3">
        <v>0.70833333333333304</v>
      </c>
      <c r="F142" t="s">
        <v>50</v>
      </c>
      <c r="G142" t="s">
        <v>49</v>
      </c>
    </row>
    <row r="143" spans="1:7" x14ac:dyDescent="0.25">
      <c r="A143" t="s">
        <v>8</v>
      </c>
      <c r="B143" t="s">
        <v>11</v>
      </c>
      <c r="C143" t="str">
        <f t="shared" si="43"/>
        <v>FC Villaines-la-Juhel</v>
      </c>
      <c r="D143" s="2">
        <f>DATE(2022,6,26)</f>
        <v>44738</v>
      </c>
      <c r="E143" s="3">
        <v>0.70833333333333304</v>
      </c>
      <c r="F143" t="s">
        <v>56</v>
      </c>
      <c r="G143" t="s">
        <v>49</v>
      </c>
    </row>
    <row r="144" spans="1:7" x14ac:dyDescent="0.25">
      <c r="A144" t="s">
        <v>9</v>
      </c>
      <c r="B144" t="s">
        <v>12</v>
      </c>
      <c r="C144" t="str">
        <f t="shared" si="43"/>
        <v>FC Vaiges</v>
      </c>
      <c r="D144" s="2">
        <f t="shared" ref="D144:D145" si="48">DATE(2022,6,26)</f>
        <v>44738</v>
      </c>
      <c r="E144" s="3">
        <v>0.70833333333333304</v>
      </c>
      <c r="F144" t="s">
        <v>57</v>
      </c>
      <c r="G144" t="s">
        <v>48</v>
      </c>
    </row>
    <row r="145" spans="1:7" x14ac:dyDescent="0.25">
      <c r="A145" t="s">
        <v>10</v>
      </c>
      <c r="B145" t="s">
        <v>13</v>
      </c>
      <c r="C145" t="str">
        <f t="shared" si="43"/>
        <v>FC Vaiges</v>
      </c>
      <c r="D145" s="2">
        <f t="shared" si="48"/>
        <v>44738</v>
      </c>
      <c r="E145" s="3">
        <v>0.70833333333333304</v>
      </c>
      <c r="F145" t="s">
        <v>58</v>
      </c>
      <c r="G145" t="s">
        <v>48</v>
      </c>
    </row>
    <row r="146" spans="1:7" x14ac:dyDescent="0.25">
      <c r="A146" t="s">
        <v>7</v>
      </c>
      <c r="B146" t="s">
        <v>11</v>
      </c>
      <c r="C146" t="str">
        <f t="shared" si="43"/>
        <v>FC Saint-Loup-du-Gast</v>
      </c>
      <c r="D146" s="2">
        <f>DATE(2022,7,3)</f>
        <v>44745</v>
      </c>
      <c r="E146" s="3">
        <v>0.70833333333333304</v>
      </c>
      <c r="F146" t="s">
        <v>59</v>
      </c>
      <c r="G146" t="s">
        <v>47</v>
      </c>
    </row>
    <row r="147" spans="1:7" x14ac:dyDescent="0.25">
      <c r="A147" t="s">
        <v>8</v>
      </c>
      <c r="B147" t="s">
        <v>12</v>
      </c>
      <c r="C147" t="str">
        <f t="shared" si="43"/>
        <v>FC Saint-Berthevin</v>
      </c>
      <c r="D147" s="2">
        <f t="shared" ref="D147:D148" si="49">DATE(2022,7,3)</f>
        <v>44745</v>
      </c>
      <c r="E147" s="3">
        <v>0.70833333333333304</v>
      </c>
      <c r="F147" t="s">
        <v>60</v>
      </c>
      <c r="G147" t="s">
        <v>46</v>
      </c>
    </row>
    <row r="148" spans="1:7" x14ac:dyDescent="0.25">
      <c r="A148" t="s">
        <v>9</v>
      </c>
      <c r="B148" t="s">
        <v>13</v>
      </c>
      <c r="C148" t="str">
        <f t="shared" si="43"/>
        <v>FC Saint-Baudelle</v>
      </c>
      <c r="D148" s="2">
        <f t="shared" si="49"/>
        <v>44745</v>
      </c>
      <c r="E148" s="3">
        <v>0.70833333333333304</v>
      </c>
      <c r="F148" t="s">
        <v>61</v>
      </c>
      <c r="G148" t="s">
        <v>45</v>
      </c>
    </row>
    <row r="149" spans="1:7" x14ac:dyDescent="0.25">
      <c r="A149" t="s">
        <v>10</v>
      </c>
      <c r="B149" t="s">
        <v>11</v>
      </c>
      <c r="C149" t="str">
        <f t="shared" si="43"/>
        <v>FC Sacé</v>
      </c>
      <c r="D149" s="2">
        <f>DATE(2022,7,10)</f>
        <v>44752</v>
      </c>
      <c r="E149" s="3">
        <v>0.70833333333333304</v>
      </c>
      <c r="F149" t="s">
        <v>58</v>
      </c>
      <c r="G149" t="s">
        <v>44</v>
      </c>
    </row>
    <row r="150" spans="1:7" x14ac:dyDescent="0.25">
      <c r="A150" t="s">
        <v>7</v>
      </c>
      <c r="B150" t="s">
        <v>12</v>
      </c>
      <c r="C150" t="str">
        <f t="shared" si="43"/>
        <v>FC Renazé</v>
      </c>
      <c r="D150" s="2">
        <f t="shared" ref="D150:D151" si="50">DATE(2022,7,10)</f>
        <v>44752</v>
      </c>
      <c r="E150" s="3">
        <v>0.70833333333333304</v>
      </c>
      <c r="F150" t="s">
        <v>57</v>
      </c>
      <c r="G150" t="s">
        <v>43</v>
      </c>
    </row>
    <row r="151" spans="1:7" x14ac:dyDescent="0.25">
      <c r="A151" t="s">
        <v>8</v>
      </c>
      <c r="B151" t="s">
        <v>13</v>
      </c>
      <c r="C151" t="str">
        <f t="shared" si="43"/>
        <v>FC Pré-en-Pail</v>
      </c>
      <c r="D151" s="2">
        <f t="shared" si="50"/>
        <v>44752</v>
      </c>
      <c r="E151" s="3">
        <v>0.70833333333333304</v>
      </c>
      <c r="F151" t="s">
        <v>56</v>
      </c>
      <c r="G151" t="s">
        <v>42</v>
      </c>
    </row>
    <row r="152" spans="1:7" x14ac:dyDescent="0.25">
      <c r="A152" t="s">
        <v>9</v>
      </c>
      <c r="B152" t="s">
        <v>11</v>
      </c>
      <c r="C152" t="str">
        <f t="shared" si="43"/>
        <v>FC Moulay</v>
      </c>
      <c r="D152" s="2">
        <f>DATE(2022,7,17)</f>
        <v>44759</v>
      </c>
      <c r="E152" s="3">
        <v>0.70833333333333304</v>
      </c>
      <c r="F152" t="s">
        <v>55</v>
      </c>
      <c r="G152" t="s">
        <v>41</v>
      </c>
    </row>
    <row r="153" spans="1:7" x14ac:dyDescent="0.25">
      <c r="A153" t="s">
        <v>10</v>
      </c>
      <c r="B153" t="s">
        <v>12</v>
      </c>
      <c r="C153" t="str">
        <f t="shared" si="43"/>
        <v>FC Montsûrs</v>
      </c>
      <c r="D153" s="2">
        <f t="shared" ref="D153:D154" si="51">DATE(2022,7,17)</f>
        <v>44759</v>
      </c>
      <c r="E153" s="3">
        <v>0.70833333333333304</v>
      </c>
      <c r="F153" t="s">
        <v>58</v>
      </c>
      <c r="G153" t="s">
        <v>40</v>
      </c>
    </row>
    <row r="154" spans="1:7" x14ac:dyDescent="0.25">
      <c r="A154" t="s">
        <v>7</v>
      </c>
      <c r="B154" t="s">
        <v>13</v>
      </c>
      <c r="C154" t="str">
        <f t="shared" si="43"/>
        <v>FC Mayenne</v>
      </c>
      <c r="D154" s="2">
        <f t="shared" si="51"/>
        <v>44759</v>
      </c>
      <c r="E154" s="3">
        <v>0.70833333333333304</v>
      </c>
      <c r="F154" t="s">
        <v>57</v>
      </c>
      <c r="G154" t="s">
        <v>39</v>
      </c>
    </row>
    <row r="155" spans="1:7" x14ac:dyDescent="0.25">
      <c r="A155" t="s">
        <v>8</v>
      </c>
      <c r="B155" t="s">
        <v>11</v>
      </c>
      <c r="C155" t="str">
        <f t="shared" si="43"/>
        <v>FC Martigné</v>
      </c>
      <c r="D155" s="2">
        <f>DATE(2022,7,24)</f>
        <v>44766</v>
      </c>
      <c r="E155" s="3">
        <v>0.70833333333333304</v>
      </c>
      <c r="F155" t="s">
        <v>56</v>
      </c>
      <c r="G155" t="s">
        <v>38</v>
      </c>
    </row>
    <row r="156" spans="1:7" x14ac:dyDescent="0.25">
      <c r="A156" t="s">
        <v>9</v>
      </c>
      <c r="B156" t="s">
        <v>12</v>
      </c>
      <c r="C156" t="str">
        <f t="shared" si="43"/>
        <v>FC Marcillé</v>
      </c>
      <c r="D156" s="2">
        <f t="shared" ref="D156:D157" si="52">DATE(2022,7,24)</f>
        <v>44766</v>
      </c>
      <c r="E156" s="3">
        <v>0.70833333333333304</v>
      </c>
      <c r="F156" t="s">
        <v>55</v>
      </c>
      <c r="G156" t="s">
        <v>37</v>
      </c>
    </row>
    <row r="157" spans="1:7" x14ac:dyDescent="0.25">
      <c r="A157" t="s">
        <v>10</v>
      </c>
      <c r="B157" t="s">
        <v>13</v>
      </c>
      <c r="C157" t="str">
        <f t="shared" si="43"/>
        <v>FC Madré</v>
      </c>
      <c r="D157" s="2">
        <f t="shared" si="52"/>
        <v>44766</v>
      </c>
      <c r="E157" s="3">
        <v>0.70833333333333304</v>
      </c>
      <c r="F157" t="s">
        <v>54</v>
      </c>
      <c r="G157" t="s">
        <v>36</v>
      </c>
    </row>
    <row r="158" spans="1:7" x14ac:dyDescent="0.25">
      <c r="A158" t="s">
        <v>7</v>
      </c>
      <c r="B158" t="s">
        <v>11</v>
      </c>
      <c r="C158" t="str">
        <f t="shared" si="43"/>
        <v>FC Louvigné</v>
      </c>
      <c r="D158" s="2">
        <f>DATE(2022,7,31)</f>
        <v>44773</v>
      </c>
      <c r="E158" s="3">
        <v>0.70833333333333304</v>
      </c>
      <c r="F158" t="s">
        <v>53</v>
      </c>
      <c r="G158" t="s">
        <v>35</v>
      </c>
    </row>
    <row r="159" spans="1:7" x14ac:dyDescent="0.25">
      <c r="A159" t="s">
        <v>8</v>
      </c>
      <c r="B159" t="s">
        <v>12</v>
      </c>
      <c r="C159" t="str">
        <f t="shared" si="43"/>
        <v>FC Louverné</v>
      </c>
      <c r="D159" s="2">
        <f t="shared" ref="D159:D160" si="53">DATE(2022,7,31)</f>
        <v>44773</v>
      </c>
      <c r="E159" s="3">
        <v>0.70833333333333304</v>
      </c>
      <c r="F159" t="s">
        <v>52</v>
      </c>
      <c r="G159" t="s">
        <v>34</v>
      </c>
    </row>
    <row r="160" spans="1:7" x14ac:dyDescent="0.25">
      <c r="A160" t="s">
        <v>9</v>
      </c>
      <c r="B160" t="s">
        <v>13</v>
      </c>
      <c r="C160" t="str">
        <f t="shared" si="43"/>
        <v>FC L'Huisserie</v>
      </c>
      <c r="D160" s="2">
        <f t="shared" si="53"/>
        <v>44773</v>
      </c>
      <c r="E160" s="3">
        <v>0.70833333333333304</v>
      </c>
      <c r="F160" t="s">
        <v>51</v>
      </c>
      <c r="G160" t="s">
        <v>33</v>
      </c>
    </row>
  </sheetData>
  <sortState xmlns:xlrd2="http://schemas.microsoft.com/office/spreadsheetml/2017/richdata2" ref="F14:F25">
    <sortCondition descending="1" ref="F14:F2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laffely</dc:creator>
  <cp:lastModifiedBy>julien laffely</cp:lastModifiedBy>
  <dcterms:created xsi:type="dcterms:W3CDTF">2021-03-24T07:59:01Z</dcterms:created>
  <dcterms:modified xsi:type="dcterms:W3CDTF">2021-03-24T08:51:04Z</dcterms:modified>
</cp:coreProperties>
</file>