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AB2FFC90-1C66-FA4F-949A-65574FFE00D0}" xr6:coauthVersionLast="47" xr6:coauthVersionMax="47" xr10:uidLastSave="{00000000-0000-0000-0000-000000000000}"/>
  <bookViews>
    <workbookView xWindow="360" yWindow="760" windowWidth="17840" windowHeight="12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P34" i="1"/>
  <c r="AO34" i="1"/>
  <c r="AN34" i="1"/>
  <c r="AL34" i="1" s="1"/>
  <c r="O34" i="1" s="1"/>
  <c r="AD34" i="1"/>
  <c r="AC34" i="1"/>
  <c r="AB34" i="1" s="1"/>
  <c r="X34" i="1"/>
  <c r="U34" i="1"/>
  <c r="P34" i="1"/>
  <c r="AR33" i="1"/>
  <c r="AQ33" i="1"/>
  <c r="AO33" i="1"/>
  <c r="AP33" i="1" s="1"/>
  <c r="AN33" i="1"/>
  <c r="AL33" i="1" s="1"/>
  <c r="AM33" i="1"/>
  <c r="AD33" i="1"/>
  <c r="AC33" i="1"/>
  <c r="AB33" i="1" s="1"/>
  <c r="U33" i="1"/>
  <c r="AR32" i="1"/>
  <c r="AQ32" i="1"/>
  <c r="AO32" i="1"/>
  <c r="AP32" i="1" s="1"/>
  <c r="AN32" i="1"/>
  <c r="AL32" i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X30" i="1" s="1"/>
  <c r="AN30" i="1"/>
  <c r="AL30" i="1" s="1"/>
  <c r="P30" i="1" s="1"/>
  <c r="AD30" i="1"/>
  <c r="AC30" i="1"/>
  <c r="AB30" i="1" s="1"/>
  <c r="U30" i="1"/>
  <c r="AR29" i="1"/>
  <c r="AQ29" i="1"/>
  <c r="AO29" i="1"/>
  <c r="AP29" i="1" s="1"/>
  <c r="AN29" i="1"/>
  <c r="AL29" i="1" s="1"/>
  <c r="AM29" i="1"/>
  <c r="AD29" i="1"/>
  <c r="AC29" i="1"/>
  <c r="AB29" i="1" s="1"/>
  <c r="U29" i="1"/>
  <c r="AR28" i="1"/>
  <c r="AQ28" i="1"/>
  <c r="AO28" i="1"/>
  <c r="AP28" i="1" s="1"/>
  <c r="AN28" i="1"/>
  <c r="AL28" i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X26" i="1" s="1"/>
  <c r="AN26" i="1"/>
  <c r="AL26" i="1" s="1"/>
  <c r="P26" i="1" s="1"/>
  <c r="AD26" i="1"/>
  <c r="AC26" i="1"/>
  <c r="AB26" i="1" s="1"/>
  <c r="U26" i="1"/>
  <c r="O26" i="1"/>
  <c r="AR25" i="1"/>
  <c r="AQ25" i="1"/>
  <c r="AO25" i="1"/>
  <c r="X25" i="1" s="1"/>
  <c r="AN25" i="1"/>
  <c r="AL25" i="1" s="1"/>
  <c r="AM25" i="1"/>
  <c r="AD25" i="1"/>
  <c r="AC25" i="1"/>
  <c r="AB25" i="1" s="1"/>
  <c r="U25" i="1"/>
  <c r="AR24" i="1"/>
  <c r="AQ24" i="1"/>
  <c r="AO24" i="1"/>
  <c r="AP24" i="1" s="1"/>
  <c r="AN24" i="1"/>
  <c r="AL24" i="1"/>
  <c r="S24" i="1" s="1"/>
  <c r="AD24" i="1"/>
  <c r="AC24" i="1"/>
  <c r="AB24" i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X22" i="1" s="1"/>
  <c r="AN22" i="1"/>
  <c r="AL22" i="1" s="1"/>
  <c r="AD22" i="1"/>
  <c r="AC22" i="1"/>
  <c r="AB22" i="1" s="1"/>
  <c r="U22" i="1"/>
  <c r="P22" i="1"/>
  <c r="O22" i="1"/>
  <c r="AR21" i="1"/>
  <c r="AQ21" i="1"/>
  <c r="AO21" i="1"/>
  <c r="AP21" i="1" s="1"/>
  <c r="AN21" i="1"/>
  <c r="AL21" i="1" s="1"/>
  <c r="AM21" i="1"/>
  <c r="AD21" i="1"/>
  <c r="AC21" i="1"/>
  <c r="AB21" i="1" s="1"/>
  <c r="U21" i="1"/>
  <c r="N21" i="1"/>
  <c r="M21" i="1"/>
  <c r="AF21" i="1" s="1"/>
  <c r="AR20" i="1"/>
  <c r="AQ20" i="1"/>
  <c r="AO20" i="1"/>
  <c r="AP20" i="1" s="1"/>
  <c r="AN20" i="1"/>
  <c r="AL20" i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S33" i="1" l="1"/>
  <c r="P33" i="1"/>
  <c r="O33" i="1"/>
  <c r="Y34" i="1"/>
  <c r="Z34" i="1" s="1"/>
  <c r="O20" i="1"/>
  <c r="P20" i="1"/>
  <c r="N20" i="1"/>
  <c r="M20" i="1" s="1"/>
  <c r="AM20" i="1"/>
  <c r="N30" i="1"/>
  <c r="M30" i="1" s="1"/>
  <c r="AM30" i="1"/>
  <c r="S30" i="1"/>
  <c r="S29" i="1"/>
  <c r="P29" i="1"/>
  <c r="O29" i="1"/>
  <c r="P36" i="1"/>
  <c r="O36" i="1"/>
  <c r="N36" i="1"/>
  <c r="M36" i="1" s="1"/>
  <c r="AM36" i="1"/>
  <c r="AP26" i="1"/>
  <c r="S25" i="1"/>
  <c r="P25" i="1"/>
  <c r="O25" i="1"/>
  <c r="N29" i="1"/>
  <c r="M29" i="1" s="1"/>
  <c r="P32" i="1"/>
  <c r="O32" i="1"/>
  <c r="N32" i="1"/>
  <c r="M32" i="1" s="1"/>
  <c r="AM32" i="1"/>
  <c r="P24" i="1"/>
  <c r="N24" i="1"/>
  <c r="M24" i="1" s="1"/>
  <c r="O24" i="1"/>
  <c r="AM24" i="1"/>
  <c r="N26" i="1"/>
  <c r="M26" i="1" s="1"/>
  <c r="AM26" i="1"/>
  <c r="S26" i="1"/>
  <c r="N33" i="1"/>
  <c r="M33" i="1" s="1"/>
  <c r="AP30" i="1"/>
  <c r="S20" i="1"/>
  <c r="N22" i="1"/>
  <c r="M22" i="1" s="1"/>
  <c r="Y22" i="1" s="1"/>
  <c r="Z22" i="1" s="1"/>
  <c r="S22" i="1"/>
  <c r="AM22" i="1"/>
  <c r="Y25" i="1"/>
  <c r="Z25" i="1" s="1"/>
  <c r="N34" i="1"/>
  <c r="M34" i="1" s="1"/>
  <c r="AM34" i="1"/>
  <c r="S34" i="1"/>
  <c r="S21" i="1"/>
  <c r="O21" i="1"/>
  <c r="P21" i="1"/>
  <c r="N25" i="1"/>
  <c r="M25" i="1" s="1"/>
  <c r="P28" i="1"/>
  <c r="O28" i="1"/>
  <c r="N28" i="1"/>
  <c r="M28" i="1" s="1"/>
  <c r="AM28" i="1"/>
  <c r="O30" i="1"/>
  <c r="X21" i="1"/>
  <c r="AP25" i="1"/>
  <c r="X29" i="1"/>
  <c r="X33" i="1"/>
  <c r="AM27" i="1"/>
  <c r="AM31" i="1"/>
  <c r="AM35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O27" i="1"/>
  <c r="O31" i="1"/>
  <c r="O35" i="1"/>
  <c r="AM19" i="1"/>
  <c r="AM23" i="1"/>
  <c r="O23" i="1"/>
  <c r="X19" i="1"/>
  <c r="X23" i="1"/>
  <c r="X27" i="1"/>
  <c r="X31" i="1"/>
  <c r="X35" i="1"/>
  <c r="Y36" i="1" l="1"/>
  <c r="Z36" i="1" s="1"/>
  <c r="Y21" i="1"/>
  <c r="Z21" i="1" s="1"/>
  <c r="AF32" i="1"/>
  <c r="Y19" i="1"/>
  <c r="Z19" i="1" s="1"/>
  <c r="Y20" i="1"/>
  <c r="Z20" i="1" s="1"/>
  <c r="V20" i="1"/>
  <c r="T20" i="1" s="1"/>
  <c r="W20" i="1" s="1"/>
  <c r="Q20" i="1" s="1"/>
  <c r="R20" i="1" s="1"/>
  <c r="AF20" i="1"/>
  <c r="AF35" i="1"/>
  <c r="AA25" i="1"/>
  <c r="AE25" i="1" s="1"/>
  <c r="AH25" i="1"/>
  <c r="AF19" i="1"/>
  <c r="Y32" i="1"/>
  <c r="Z32" i="1" s="1"/>
  <c r="V32" i="1" s="1"/>
  <c r="T32" i="1" s="1"/>
  <c r="W32" i="1" s="1"/>
  <c r="Q32" i="1" s="1"/>
  <c r="R32" i="1" s="1"/>
  <c r="AF26" i="1"/>
  <c r="AA22" i="1"/>
  <c r="AE22" i="1" s="1"/>
  <c r="AG22" i="1"/>
  <c r="AH22" i="1"/>
  <c r="AF31" i="1"/>
  <c r="V22" i="1"/>
  <c r="T22" i="1" s="1"/>
  <c r="W22" i="1" s="1"/>
  <c r="Q22" i="1" s="1"/>
  <c r="R22" i="1" s="1"/>
  <c r="AF22" i="1"/>
  <c r="Y35" i="1"/>
  <c r="Z35" i="1" s="1"/>
  <c r="Y28" i="1"/>
  <c r="Z28" i="1" s="1"/>
  <c r="V28" i="1" s="1"/>
  <c r="T28" i="1" s="1"/>
  <c r="W28" i="1" s="1"/>
  <c r="Q28" i="1" s="1"/>
  <c r="R28" i="1" s="1"/>
  <c r="AF28" i="1"/>
  <c r="AF29" i="1"/>
  <c r="AF36" i="1"/>
  <c r="V36" i="1"/>
  <c r="T36" i="1" s="1"/>
  <c r="W36" i="1" s="1"/>
  <c r="Q36" i="1" s="1"/>
  <c r="R36" i="1" s="1"/>
  <c r="AF30" i="1"/>
  <c r="AA34" i="1"/>
  <c r="AE34" i="1" s="1"/>
  <c r="AH34" i="1"/>
  <c r="AG34" i="1"/>
  <c r="Y30" i="1"/>
  <c r="Z30" i="1" s="1"/>
  <c r="V30" i="1" s="1"/>
  <c r="T30" i="1" s="1"/>
  <c r="W30" i="1" s="1"/>
  <c r="Q30" i="1" s="1"/>
  <c r="R30" i="1" s="1"/>
  <c r="Y31" i="1"/>
  <c r="Z31" i="1" s="1"/>
  <c r="AF27" i="1"/>
  <c r="Y33" i="1"/>
  <c r="Z33" i="1" s="1"/>
  <c r="V33" i="1" s="1"/>
  <c r="T33" i="1" s="1"/>
  <c r="W33" i="1" s="1"/>
  <c r="Q33" i="1" s="1"/>
  <c r="R33" i="1" s="1"/>
  <c r="V34" i="1"/>
  <c r="T34" i="1" s="1"/>
  <c r="W34" i="1" s="1"/>
  <c r="Q34" i="1" s="1"/>
  <c r="R34" i="1" s="1"/>
  <c r="AF34" i="1"/>
  <c r="AF24" i="1"/>
  <c r="Y27" i="1"/>
  <c r="Z27" i="1" s="1"/>
  <c r="Y24" i="1"/>
  <c r="Z24" i="1" s="1"/>
  <c r="V24" i="1" s="1"/>
  <c r="T24" i="1" s="1"/>
  <c r="W24" i="1" s="1"/>
  <c r="Q24" i="1" s="1"/>
  <c r="R24" i="1" s="1"/>
  <c r="Y29" i="1"/>
  <c r="Z29" i="1" s="1"/>
  <c r="V29" i="1" s="1"/>
  <c r="T29" i="1" s="1"/>
  <c r="W29" i="1" s="1"/>
  <c r="Q29" i="1" s="1"/>
  <c r="R29" i="1" s="1"/>
  <c r="AG25" i="1"/>
  <c r="Y26" i="1"/>
  <c r="Z26" i="1" s="1"/>
  <c r="Y23" i="1"/>
  <c r="Z23" i="1" s="1"/>
  <c r="AF23" i="1"/>
  <c r="V23" i="1"/>
  <c r="T23" i="1" s="1"/>
  <c r="W23" i="1" s="1"/>
  <c r="Q23" i="1" s="1"/>
  <c r="R23" i="1" s="1"/>
  <c r="AF25" i="1"/>
  <c r="V25" i="1"/>
  <c r="T25" i="1" s="1"/>
  <c r="W25" i="1" s="1"/>
  <c r="Q25" i="1" s="1"/>
  <c r="R25" i="1" s="1"/>
  <c r="AF33" i="1"/>
  <c r="AI25" i="1" l="1"/>
  <c r="AA35" i="1"/>
  <c r="AE35" i="1" s="1"/>
  <c r="AH35" i="1"/>
  <c r="AG35" i="1"/>
  <c r="V35" i="1"/>
  <c r="T35" i="1" s="1"/>
  <c r="W35" i="1" s="1"/>
  <c r="Q35" i="1" s="1"/>
  <c r="R35" i="1" s="1"/>
  <c r="AG26" i="1"/>
  <c r="AH26" i="1"/>
  <c r="AA26" i="1"/>
  <c r="AE26" i="1" s="1"/>
  <c r="AA29" i="1"/>
  <c r="AE29" i="1" s="1"/>
  <c r="AH29" i="1"/>
  <c r="AG29" i="1"/>
  <c r="V26" i="1"/>
  <c r="T26" i="1" s="1"/>
  <c r="W26" i="1" s="1"/>
  <c r="Q26" i="1" s="1"/>
  <c r="R26" i="1" s="1"/>
  <c r="AH32" i="1"/>
  <c r="AA32" i="1"/>
  <c r="AE32" i="1" s="1"/>
  <c r="AG32" i="1"/>
  <c r="AG19" i="1"/>
  <c r="AH19" i="1"/>
  <c r="AA19" i="1"/>
  <c r="AE19" i="1" s="1"/>
  <c r="AA31" i="1"/>
  <c r="AE31" i="1" s="1"/>
  <c r="AH31" i="1"/>
  <c r="AG31" i="1"/>
  <c r="AA21" i="1"/>
  <c r="AE21" i="1" s="1"/>
  <c r="AH21" i="1"/>
  <c r="V21" i="1"/>
  <c r="T21" i="1" s="1"/>
  <c r="W21" i="1" s="1"/>
  <c r="Q21" i="1" s="1"/>
  <c r="R21" i="1" s="1"/>
  <c r="AG21" i="1"/>
  <c r="AA33" i="1"/>
  <c r="AE33" i="1" s="1"/>
  <c r="AH33" i="1"/>
  <c r="AG33" i="1"/>
  <c r="AI34" i="1"/>
  <c r="V31" i="1"/>
  <c r="T31" i="1" s="1"/>
  <c r="W31" i="1" s="1"/>
  <c r="Q31" i="1" s="1"/>
  <c r="R31" i="1" s="1"/>
  <c r="AH28" i="1"/>
  <c r="AA28" i="1"/>
  <c r="AE28" i="1" s="1"/>
  <c r="AG28" i="1"/>
  <c r="AG30" i="1"/>
  <c r="AA30" i="1"/>
  <c r="AE30" i="1" s="1"/>
  <c r="AH30" i="1"/>
  <c r="AH24" i="1"/>
  <c r="AA24" i="1"/>
  <c r="AE24" i="1" s="1"/>
  <c r="AG24" i="1"/>
  <c r="V19" i="1"/>
  <c r="T19" i="1" s="1"/>
  <c r="W19" i="1" s="1"/>
  <c r="Q19" i="1" s="1"/>
  <c r="R19" i="1" s="1"/>
  <c r="AA23" i="1"/>
  <c r="AE23" i="1" s="1"/>
  <c r="AH23" i="1"/>
  <c r="AG23" i="1"/>
  <c r="AA27" i="1"/>
  <c r="AE27" i="1" s="1"/>
  <c r="AG27" i="1"/>
  <c r="AH27" i="1"/>
  <c r="AI27" i="1" s="1"/>
  <c r="V27" i="1"/>
  <c r="T27" i="1" s="1"/>
  <c r="W27" i="1" s="1"/>
  <c r="Q27" i="1" s="1"/>
  <c r="R27" i="1" s="1"/>
  <c r="AI22" i="1"/>
  <c r="AH20" i="1"/>
  <c r="AI20" i="1" s="1"/>
  <c r="AA20" i="1"/>
  <c r="AE20" i="1" s="1"/>
  <c r="AG20" i="1"/>
  <c r="AH36" i="1"/>
  <c r="AA36" i="1"/>
  <c r="AE36" i="1" s="1"/>
  <c r="AG36" i="1"/>
  <c r="AI35" i="1" l="1"/>
  <c r="AI32" i="1"/>
  <c r="AI33" i="1"/>
  <c r="AI19" i="1"/>
  <c r="AI28" i="1"/>
  <c r="AI21" i="1"/>
  <c r="AI26" i="1"/>
  <c r="AI24" i="1"/>
  <c r="AI36" i="1"/>
  <c r="AI30" i="1"/>
  <c r="AI31" i="1"/>
  <c r="AI23" i="1"/>
  <c r="AI29" i="1"/>
</calcChain>
</file>

<file path=xl/sharedStrings.xml><?xml version="1.0" encoding="utf-8"?>
<sst xmlns="http://schemas.openxmlformats.org/spreadsheetml/2006/main" count="995" uniqueCount="417">
  <si>
    <t>File opened</t>
  </si>
  <si>
    <t>2023-07-10 15:48:24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</si>
  <si>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</si>
  <si>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</si>
  <si>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</si>
  <si>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</si>
  <si>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</si>
  <si>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</si>
  <si>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</si>
  <si>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</si>
  <si>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</si>
  <si>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</si>
  <si>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</si>
  <si>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</si>
  <si>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</si>
  <si>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</si>
  <si>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</si>
  <si>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</si>
  <si>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</si>
  <si>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</si>
  <si>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</si>
  <si>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</si>
  <si>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</si>
  <si>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</si>
  <si>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</si>
  <si>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</si>
  <si>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</si>
  <si>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15:48:24</t>
  </si>
  <si>
    <t>Stability Definition:	ΔH2O (Meas2): Per=20	CO2_r (Meas): Per=20	Qamb_in (Meas): Std&lt;1 Per=20	A (GasEx): Std&lt;0.2 Per=20</t>
  </si>
  <si>
    <t>15:53:53</t>
  </si>
  <si>
    <t>Stability Definition:	ΔH2O (Meas2): Per=20	CO2_r (Meas): Per=20	A (GasEx): Std&lt;0.2 Per=20</t>
  </si>
  <si>
    <t>Stability Definition:	ΔH2O (Meas2): Per=20	CO2_r (Meas): Per=20	A (GasEx): Std&lt;0.2 Per=20	Qin (LeafQ): Std&lt;1 Per=20</t>
  </si>
  <si>
    <t>15:54:00</t>
  </si>
  <si>
    <t>Stability Definition:	ΔH2O (Meas2): Per=20	CO2_r (Meas): Per=20	A (GasEx): Std&lt;0.2 Per=20	Qin (LeafQ): Per=20</t>
  </si>
  <si>
    <t>15:54:02</t>
  </si>
  <si>
    <t>Stability Definition:	ΔH2O (Meas2): Per=20	CO2_r (Meas): Std&lt;0.75 Per=20	A (GasEx): Std&lt;0.2 Per=20	Qin (LeafQ):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</si>
  <si>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</si>
  <si>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</si>
  <si>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</si>
  <si>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</si>
  <si>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</si>
  <si>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</si>
  <si>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</si>
  <si>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</si>
  <si>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</si>
  <si>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</si>
  <si>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</si>
  <si>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</si>
  <si>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</si>
  <si>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</si>
  <si>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</si>
  <si>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</si>
  <si>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</si>
  <si>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</si>
  <si>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</si>
  <si>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</si>
  <si>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</si>
  <si>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</si>
  <si>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</si>
  <si>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</si>
  <si>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</si>
  <si>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</si>
  <si>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</si>
  <si>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</si>
  <si>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</si>
  <si>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</si>
  <si>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</si>
  <si>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</si>
  <si>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</si>
  <si>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</si>
  <si>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</si>
  <si>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</si>
  <si>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</si>
  <si>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</si>
  <si>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</si>
  <si>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</si>
  <si>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</si>
  <si>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</si>
  <si>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</si>
  <si>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</si>
  <si>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</si>
  <si>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</si>
  <si>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</si>
  <si>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</si>
  <si>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</si>
  <si>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</si>
  <si>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</si>
  <si>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</si>
  <si>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</si>
  <si>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</si>
  <si>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</si>
  <si>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</si>
  <si>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</si>
  <si>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5.68065 80.6682 374.481 617.689 871.043 1080.68 1286.56 1405.56</t>
  </si>
  <si>
    <t>Fs_true</t>
  </si>
  <si>
    <t>0.150776 100.567 404.948 601.556 804.788 1000.66 1202.34 1400.85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</si>
  <si>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</si>
  <si>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</si>
  <si>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</si>
  <si>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</si>
  <si>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</si>
  <si>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</si>
  <si>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</si>
  <si>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</si>
  <si>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</si>
  <si>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</si>
  <si>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</si>
  <si>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</si>
  <si>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</si>
  <si>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</si>
  <si>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</si>
  <si>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</si>
  <si>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</si>
  <si>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</si>
  <si>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</si>
  <si>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</si>
  <si>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</si>
  <si>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</si>
  <si>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</si>
  <si>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</si>
  <si>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</si>
  <si>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</si>
  <si>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</si>
  <si>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</si>
  <si>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</si>
  <si>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</si>
  <si>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</si>
  <si>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</si>
  <si>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</si>
  <si>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</si>
  <si>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</si>
  <si>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</si>
  <si>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</si>
  <si>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</si>
  <si>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</si>
  <si>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</si>
  <si>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</si>
  <si>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</si>
  <si>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</si>
  <si>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</si>
  <si>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</si>
  <si>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</si>
  <si>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</si>
  <si>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</si>
  <si>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</si>
  <si>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</si>
  <si>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</si>
  <si>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</si>
  <si>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</si>
  <si>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</si>
  <si>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</si>
  <si>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</si>
  <si>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</si>
  <si>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</si>
  <si>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</si>
  <si>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</si>
  <si>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</si>
  <si>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</si>
  <si>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</si>
  <si>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</si>
  <si>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</si>
  <si>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</si>
  <si>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</si>
  <si>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</si>
  <si>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</si>
  <si>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</si>
  <si>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</si>
  <si>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</si>
  <si>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</si>
  <si>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</si>
  <si>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</si>
  <si>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</si>
  <si>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</si>
  <si>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</si>
  <si>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</si>
  <si>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</si>
  <si>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</si>
  <si>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</si>
  <si>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</si>
  <si>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</si>
  <si>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</si>
  <si>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</si>
  <si>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</si>
  <si>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</si>
  <si>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</si>
  <si>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</si>
  <si>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</si>
  <si>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</si>
  <si>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</si>
  <si>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</si>
  <si>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</si>
  <si>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</si>
  <si>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</si>
  <si>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</si>
  <si>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</si>
  <si>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</si>
  <si>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</si>
  <si>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</si>
  <si>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</si>
  <si>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</si>
  <si>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</si>
  <si>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</si>
  <si>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</si>
  <si>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</si>
  <si>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</si>
  <si>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</si>
  <si>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</si>
  <si>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</si>
  <si>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</si>
  <si>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</si>
  <si>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</si>
  <si>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</si>
  <si>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</si>
  <si>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</si>
  <si>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</si>
  <si>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</si>
  <si>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</si>
  <si>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</si>
  <si>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</si>
  <si>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ΔH2O:MN</t>
  </si>
  <si>
    <t>ΔH2O:SLP</t>
  </si>
  <si>
    <t>ΔH2O:SD</t>
  </si>
  <si>
    <t>ΔH2O:OK</t>
  </si>
  <si>
    <t>PPFD_in.Meas:MN</t>
  </si>
  <si>
    <t>PPFD_in.Meas:SLP</t>
  </si>
  <si>
    <t>PPFD_in.Meas:SD</t>
  </si>
  <si>
    <t>PPFD_in.Meas:OK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</si>
  <si>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</si>
  <si>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</si>
  <si>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</si>
  <si>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</si>
  <si>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</si>
  <si>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</si>
  <si>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</si>
  <si>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</si>
  <si>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</si>
  <si>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</si>
  <si>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</si>
  <si>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</si>
  <si>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</si>
  <si>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</si>
  <si>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</si>
  <si>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</si>
  <si>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</si>
  <si>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</si>
  <si>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</si>
  <si>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</si>
  <si>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</si>
  <si>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</si>
  <si>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</si>
  <si>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</si>
  <si>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</si>
  <si>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</si>
  <si>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</si>
  <si>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</si>
  <si>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</si>
  <si>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</si>
  <si>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</si>
  <si>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</si>
  <si>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</si>
  <si>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</si>
  <si>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</si>
  <si>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</si>
  <si>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</si>
  <si>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</si>
  <si>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</si>
  <si>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</si>
  <si>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</si>
  <si>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</si>
  <si>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</si>
  <si>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</si>
  <si>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</si>
  <si>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</si>
  <si>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</si>
  <si>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</si>
  <si>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</si>
  <si>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</si>
  <si>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</si>
  <si>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</si>
  <si>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</si>
  <si>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</si>
  <si>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</si>
  <si>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</si>
  <si>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</si>
  <si>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</si>
  <si>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</si>
  <si>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</si>
  <si>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</si>
  <si>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</si>
  <si>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</si>
  <si>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</si>
  <si>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</si>
  <si>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</si>
  <si>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</si>
  <si>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</si>
  <si>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</si>
  <si>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</si>
  <si>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</si>
  <si>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</si>
  <si>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</si>
  <si>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</si>
  <si>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</si>
  <si>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</si>
  <si>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</si>
  <si>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</si>
  <si>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</si>
  <si>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</si>
  <si>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</si>
  <si>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</si>
  <si>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</si>
  <si>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</si>
  <si>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</si>
  <si>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</si>
  <si>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</si>
  <si>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</si>
  <si>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</si>
  <si>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</si>
  <si>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</si>
  <si>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</si>
  <si>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</si>
  <si>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</si>
  <si>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</si>
  <si>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</si>
  <si>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</si>
  <si>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</si>
  <si>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</si>
  <si>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</si>
  <si>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</si>
  <si>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</si>
  <si>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</si>
  <si>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</si>
  <si>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</si>
  <si>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</si>
  <si>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</si>
  <si>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</si>
  <si>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</si>
  <si>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</si>
  <si>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</si>
  <si>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</si>
  <si>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</si>
  <si>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</si>
  <si>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</si>
  <si>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</si>
  <si>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</si>
  <si>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</si>
  <si>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</si>
  <si>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</si>
  <si>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</si>
  <si>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</si>
  <si>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</si>
  <si>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</si>
  <si>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</si>
  <si>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20230710 16:10:36</t>
  </si>
  <si>
    <t>16:10:36</t>
  </si>
  <si>
    <t>none</t>
  </si>
  <si>
    <t>Picabo</t>
  </si>
  <si>
    <t>20230710</t>
  </si>
  <si>
    <t>kse</t>
  </si>
  <si>
    <t>BNL13443</t>
  </si>
  <si>
    <t>16:10:08</t>
  </si>
  <si>
    <t>2/2</t>
  </si>
  <si>
    <t>00000000</t>
  </si>
  <si>
    <t>iiiiiiii</t>
  </si>
  <si>
    <t>off</t>
  </si>
  <si>
    <t>20230710 16:12:06</t>
  </si>
  <si>
    <t>16:12:06</t>
  </si>
  <si>
    <t>16:11:38</t>
  </si>
  <si>
    <t>20230710 16:13:32</t>
  </si>
  <si>
    <t>16:13:32</t>
  </si>
  <si>
    <t>16:13:04</t>
  </si>
  <si>
    <t>20230710 16:15:03</t>
  </si>
  <si>
    <t>16:15:03</t>
  </si>
  <si>
    <t>16:14:36</t>
  </si>
  <si>
    <t>20230710 16:16:10</t>
  </si>
  <si>
    <t>16:16:10</t>
  </si>
  <si>
    <t>16:16:05</t>
  </si>
  <si>
    <t>20230710 16:17:21</t>
  </si>
  <si>
    <t>16:17:21</t>
  </si>
  <si>
    <t>16:17:16</t>
  </si>
  <si>
    <t>20230710 16:18:49</t>
  </si>
  <si>
    <t>16:18:49</t>
  </si>
  <si>
    <t>16:18:22</t>
  </si>
  <si>
    <t>20230710 16:20:24</t>
  </si>
  <si>
    <t>16:20:24</t>
  </si>
  <si>
    <t>16:19:57</t>
  </si>
  <si>
    <t>20230710 16:21:48</t>
  </si>
  <si>
    <t>16:21:48</t>
  </si>
  <si>
    <t>16:21:20</t>
  </si>
  <si>
    <t>20230710 16:23:09</t>
  </si>
  <si>
    <t>16:23:09</t>
  </si>
  <si>
    <t>16:22:42</t>
  </si>
  <si>
    <t>20230710 16:24:45</t>
  </si>
  <si>
    <t>16:24:45</t>
  </si>
  <si>
    <t>16:24:17</t>
  </si>
  <si>
    <t>20230710 16:26:22</t>
  </si>
  <si>
    <t>16:26:22</t>
  </si>
  <si>
    <t>16:25:55</t>
  </si>
  <si>
    <t>20230710 16:27:49</t>
  </si>
  <si>
    <t>16:27:49</t>
  </si>
  <si>
    <t>16:27:22</t>
  </si>
  <si>
    <t>20230710 16:29:26</t>
  </si>
  <si>
    <t>16:29:26</t>
  </si>
  <si>
    <t>16:28:59</t>
  </si>
  <si>
    <t>20230710 16:31:07</t>
  </si>
  <si>
    <t>16:31:07</t>
  </si>
  <si>
    <t>16:30:40</t>
  </si>
  <si>
    <t>20230710 16:32:45</t>
  </si>
  <si>
    <t>16:32:45</t>
  </si>
  <si>
    <t>16:32:19</t>
  </si>
  <si>
    <t>20230710 16:34:16</t>
  </si>
  <si>
    <t>16:34:16</t>
  </si>
  <si>
    <t>16:33:47</t>
  </si>
  <si>
    <t>20230710 16:35:54</t>
  </si>
  <si>
    <t>16:35:54</t>
  </si>
  <si>
    <t>16:35:22</t>
  </si>
  <si>
    <t>VAUL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</si>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</sst>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L36"/>
  <sheetViews>
    <sheetView tabSelected="1" workbookViewId="0">
      <selection activeCell="C9" sqref="C9"/>
    </sheetView>
  </sheetViews>
  <sheetFormatPr baseColWidth="10" defaultColWidth="8.83203125" defaultRowHeight="15" x14ac:dyDescent="0.2"/>
  <sheetData>
    <row r="2" spans="1:220" x14ac:dyDescent="0.2">
      <c r="A2" t="s">
        <v>36</v>
      </c>
      <c r="B2" t="s">
        <v>37</v>
      </c>
      <c r="C2" t="s">
        <v>38</v>
      </c>
    </row>
    <row r="3" spans="1:220" x14ac:dyDescent="0.2">
      <c r="B3">
        <v>4</v>
      </c>
      <c r="C3">
        <v>21</v>
      </c>
    </row>
    <row r="4" spans="1:220" x14ac:dyDescent="0.2">
      <c r="A4" t="s">
        <v>39</v>
      </c>
      <c r="B4" t="s">
        <v>40</v>
      </c>
      <c r="C4" t="s">
        <v>41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</row>
    <row r="5" spans="1:220" x14ac:dyDescent="0.2">
      <c r="B5" t="s">
        <v>19</v>
      </c>
      <c r="C5" t="s">
        <v>42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0" x14ac:dyDescent="0.2">
      <c r="A6" t="s">
        <v>51</v>
      </c>
      <c r="B6" t="s">
        <v>52</v>
      </c>
      <c r="C6" t="s">
        <v>53</v>
      </c>
      <c r="D6" t="s">
        <v>54</v>
      </c>
      <c r="E6" t="s">
        <v>56</v>
      </c>
    </row>
    <row r="7" spans="1:220" x14ac:dyDescent="0.2">
      <c r="B7">
        <v>5.45</v>
      </c>
      <c r="C7">
        <v>0.5</v>
      </c>
      <c r="D7" t="s">
        <v>55</v>
      </c>
      <c r="E7">
        <v>2</v>
      </c>
    </row>
    <row r="8" spans="1:220" x14ac:dyDescent="0.2">
      <c r="A8" t="s">
        <v>57</v>
      </c>
      <c r="B8" t="s">
        <v>58</v>
      </c>
      <c r="C8" t="s">
        <v>59</v>
      </c>
      <c r="D8" t="s">
        <v>60</v>
      </c>
      <c r="E8" t="s">
        <v>61</v>
      </c>
    </row>
    <row r="9" spans="1:220" x14ac:dyDescent="0.2">
      <c r="B9">
        <v>0</v>
      </c>
      <c r="C9">
        <v>0</v>
      </c>
      <c r="D9">
        <v>0</v>
      </c>
      <c r="E9">
        <v>1</v>
      </c>
    </row>
    <row r="10" spans="1:220" x14ac:dyDescent="0.2">
      <c r="A10" t="s">
        <v>62</v>
      </c>
      <c r="B10" t="s">
        <v>63</v>
      </c>
      <c r="C10" t="s">
        <v>65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N10" t="s">
        <v>77</v>
      </c>
      <c r="O10" t="s">
        <v>78</v>
      </c>
      <c r="P10" t="s">
        <v>79</v>
      </c>
      <c r="Q10" t="s">
        <v>80</v>
      </c>
    </row>
    <row r="11" spans="1:220" x14ac:dyDescent="0.2">
      <c r="B11" t="s">
        <v>64</v>
      </c>
      <c r="C11" t="s">
        <v>66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20" x14ac:dyDescent="0.2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</row>
    <row r="13" spans="1:220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20" x14ac:dyDescent="0.2">
      <c r="A14" t="s">
        <v>87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 t="s">
        <v>94</v>
      </c>
      <c r="H14" t="s">
        <v>96</v>
      </c>
    </row>
    <row r="15" spans="1:220" x14ac:dyDescent="0.2">
      <c r="B15">
        <v>-6276</v>
      </c>
      <c r="C15">
        <v>6.6</v>
      </c>
      <c r="D15">
        <v>1.7090000000000001E-5</v>
      </c>
      <c r="E15">
        <v>3.11</v>
      </c>
      <c r="F15" t="s">
        <v>93</v>
      </c>
      <c r="G15" t="s">
        <v>95</v>
      </c>
      <c r="H15">
        <v>0</v>
      </c>
    </row>
    <row r="16" spans="1:220" x14ac:dyDescent="0.2">
      <c r="A16" t="s">
        <v>97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98</v>
      </c>
      <c r="H16" t="s">
        <v>98</v>
      </c>
      <c r="I16" t="s">
        <v>98</v>
      </c>
      <c r="J16" t="s">
        <v>98</v>
      </c>
      <c r="K16" t="s">
        <v>98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t="s">
        <v>101</v>
      </c>
      <c r="AP16" t="s">
        <v>101</v>
      </c>
      <c r="AQ16" t="s">
        <v>101</v>
      </c>
      <c r="AR16" t="s">
        <v>101</v>
      </c>
      <c r="AS16" t="s">
        <v>102</v>
      </c>
      <c r="AT16" t="s">
        <v>102</v>
      </c>
      <c r="AU16" t="s">
        <v>102</v>
      </c>
      <c r="AV16" t="s">
        <v>102</v>
      </c>
      <c r="AW16" t="s">
        <v>102</v>
      </c>
      <c r="AX16" t="s">
        <v>102</v>
      </c>
      <c r="AY16" t="s">
        <v>102</v>
      </c>
      <c r="AZ16" t="s">
        <v>102</v>
      </c>
      <c r="BA16" t="s">
        <v>102</v>
      </c>
      <c r="BB16" t="s">
        <v>102</v>
      </c>
      <c r="BC16" t="s">
        <v>102</v>
      </c>
      <c r="BD16" t="s">
        <v>102</v>
      </c>
      <c r="BE16" t="s">
        <v>102</v>
      </c>
      <c r="BF16" t="s">
        <v>102</v>
      </c>
      <c r="BG16" t="s">
        <v>102</v>
      </c>
      <c r="BH16" t="s">
        <v>102</v>
      </c>
      <c r="BI16" t="s">
        <v>102</v>
      </c>
      <c r="BJ16" t="s">
        <v>102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104</v>
      </c>
      <c r="BV16" t="s">
        <v>104</v>
      </c>
      <c r="BW16" t="s">
        <v>104</v>
      </c>
      <c r="BX16" t="s">
        <v>104</v>
      </c>
      <c r="BY16" t="s">
        <v>104</v>
      </c>
      <c r="BZ16" t="s">
        <v>104</v>
      </c>
      <c r="CA16" t="s">
        <v>104</v>
      </c>
      <c r="CB16" t="s">
        <v>104</v>
      </c>
      <c r="CC16" t="s">
        <v>104</v>
      </c>
      <c r="CD16" t="s">
        <v>104</v>
      </c>
      <c r="CE16" t="s">
        <v>104</v>
      </c>
      <c r="CF16" t="s">
        <v>104</v>
      </c>
      <c r="CG16" t="s">
        <v>104</v>
      </c>
      <c r="CH16" t="s">
        <v>104</v>
      </c>
      <c r="CI16" t="s">
        <v>104</v>
      </c>
      <c r="CJ16" t="s">
        <v>104</v>
      </c>
      <c r="CK16" t="s">
        <v>104</v>
      </c>
      <c r="CL16" t="s">
        <v>104</v>
      </c>
      <c r="CM16" t="s">
        <v>105</v>
      </c>
      <c r="CN16" t="s">
        <v>105</v>
      </c>
      <c r="CO16" t="s">
        <v>105</v>
      </c>
      <c r="CP16" t="s">
        <v>105</v>
      </c>
      <c r="CQ16" t="s">
        <v>105</v>
      </c>
      <c r="CR16" t="s">
        <v>105</v>
      </c>
      <c r="CS16" t="s">
        <v>105</v>
      </c>
      <c r="CT16" t="s">
        <v>105</v>
      </c>
      <c r="CU16" t="s">
        <v>105</v>
      </c>
      <c r="CV16" t="s">
        <v>105</v>
      </c>
      <c r="CW16" t="s">
        <v>105</v>
      </c>
      <c r="CX16" t="s">
        <v>105</v>
      </c>
      <c r="CY16" t="s">
        <v>105</v>
      </c>
      <c r="CZ16" t="s">
        <v>106</v>
      </c>
      <c r="DA16" t="s">
        <v>106</v>
      </c>
      <c r="DB16" t="s">
        <v>106</v>
      </c>
      <c r="DC16" t="s">
        <v>106</v>
      </c>
      <c r="DD16" t="s">
        <v>106</v>
      </c>
      <c r="DE16" t="s">
        <v>106</v>
      </c>
      <c r="DF16" t="s">
        <v>106</v>
      </c>
      <c r="DG16" t="s">
        <v>106</v>
      </c>
      <c r="DH16" t="s">
        <v>106</v>
      </c>
      <c r="DI16" t="s">
        <v>106</v>
      </c>
      <c r="DJ16" t="s">
        <v>106</v>
      </c>
      <c r="DK16" t="s">
        <v>106</v>
      </c>
      <c r="DL16" t="s">
        <v>106</v>
      </c>
      <c r="DM16" t="s">
        <v>106</v>
      </c>
      <c r="DN16" t="s">
        <v>106</v>
      </c>
      <c r="DO16" t="s">
        <v>106</v>
      </c>
      <c r="DP16" t="s">
        <v>106</v>
      </c>
      <c r="DQ16" t="s">
        <v>106</v>
      </c>
      <c r="DR16" t="s">
        <v>106</v>
      </c>
      <c r="DS16" t="s">
        <v>107</v>
      </c>
      <c r="DT16" t="s">
        <v>107</v>
      </c>
      <c r="DU16" t="s">
        <v>107</v>
      </c>
      <c r="DV16" t="s">
        <v>107</v>
      </c>
      <c r="DW16" t="s">
        <v>107</v>
      </c>
      <c r="DX16" t="s">
        <v>107</v>
      </c>
      <c r="DY16" t="s">
        <v>107</v>
      </c>
      <c r="DZ16" t="s">
        <v>107</v>
      </c>
      <c r="EA16" t="s">
        <v>107</v>
      </c>
      <c r="EB16" t="s">
        <v>107</v>
      </c>
      <c r="EC16" t="s">
        <v>107</v>
      </c>
      <c r="ED16" t="s">
        <v>107</v>
      </c>
      <c r="EE16" t="s">
        <v>107</v>
      </c>
      <c r="EF16" t="s">
        <v>107</v>
      </c>
      <c r="EG16" t="s">
        <v>107</v>
      </c>
      <c r="EH16" t="s">
        <v>107</v>
      </c>
      <c r="EI16" t="s">
        <v>107</v>
      </c>
      <c r="EJ16" t="s">
        <v>107</v>
      </c>
      <c r="EK16" t="s">
        <v>108</v>
      </c>
      <c r="EL16" t="s">
        <v>108</v>
      </c>
      <c r="EM16" t="s">
        <v>108</v>
      </c>
      <c r="EN16" t="s">
        <v>108</v>
      </c>
      <c r="EO16" t="s">
        <v>108</v>
      </c>
      <c r="EP16" t="s">
        <v>108</v>
      </c>
      <c r="EQ16" t="s">
        <v>108</v>
      </c>
      <c r="ER16" t="s">
        <v>108</v>
      </c>
      <c r="ES16" t="s">
        <v>108</v>
      </c>
      <c r="ET16" t="s">
        <v>108</v>
      </c>
      <c r="EU16" t="s">
        <v>108</v>
      </c>
      <c r="EV16" t="s">
        <v>108</v>
      </c>
      <c r="EW16" t="s">
        <v>108</v>
      </c>
      <c r="EX16" t="s">
        <v>108</v>
      </c>
      <c r="EY16" t="s">
        <v>108</v>
      </c>
      <c r="EZ16" t="s">
        <v>108</v>
      </c>
      <c r="FA16" t="s">
        <v>108</v>
      </c>
      <c r="FB16" t="s">
        <v>108</v>
      </c>
      <c r="FC16" t="s">
        <v>108</v>
      </c>
      <c r="FD16" t="s">
        <v>109</v>
      </c>
      <c r="FE16" t="s">
        <v>109</v>
      </c>
      <c r="FF16" t="s">
        <v>109</v>
      </c>
      <c r="FG16" t="s">
        <v>109</v>
      </c>
      <c r="FH16" t="s">
        <v>109</v>
      </c>
      <c r="FI16" t="s">
        <v>109</v>
      </c>
      <c r="FJ16" t="s">
        <v>109</v>
      </c>
      <c r="FK16" t="s">
        <v>109</v>
      </c>
      <c r="FL16" t="s">
        <v>109</v>
      </c>
      <c r="FM16" t="s">
        <v>109</v>
      </c>
      <c r="FN16" t="s">
        <v>109</v>
      </c>
      <c r="FO16" t="s">
        <v>109</v>
      </c>
      <c r="FP16" t="s">
        <v>109</v>
      </c>
      <c r="FQ16" t="s">
        <v>109</v>
      </c>
      <c r="FR16" t="s">
        <v>109</v>
      </c>
      <c r="FS16" t="s">
        <v>109</v>
      </c>
      <c r="FT16" t="s">
        <v>109</v>
      </c>
      <c r="FU16" t="s">
        <v>109</v>
      </c>
      <c r="FV16" t="s">
        <v>109</v>
      </c>
      <c r="FW16" t="s">
        <v>110</v>
      </c>
      <c r="FX16" t="s">
        <v>110</v>
      </c>
      <c r="FY16" t="s">
        <v>110</v>
      </c>
      <c r="FZ16" t="s">
        <v>110</v>
      </c>
      <c r="GA16" t="s">
        <v>110</v>
      </c>
      <c r="GB16" t="s">
        <v>110</v>
      </c>
      <c r="GC16" t="s">
        <v>110</v>
      </c>
      <c r="GD16" t="s">
        <v>110</v>
      </c>
      <c r="GE16" t="s">
        <v>110</v>
      </c>
      <c r="GF16" t="s">
        <v>110</v>
      </c>
      <c r="GG16" t="s">
        <v>110</v>
      </c>
      <c r="GH16" t="s">
        <v>110</v>
      </c>
      <c r="GI16" t="s">
        <v>110</v>
      </c>
      <c r="GJ16" t="s">
        <v>110</v>
      </c>
      <c r="GK16" t="s">
        <v>110</v>
      </c>
      <c r="GL16" t="s">
        <v>110</v>
      </c>
      <c r="GM16" t="s">
        <v>110</v>
      </c>
      <c r="GN16" t="s">
        <v>110</v>
      </c>
      <c r="GO16" t="s">
        <v>111</v>
      </c>
      <c r="GP16" t="s">
        <v>111</v>
      </c>
      <c r="GQ16" t="s">
        <v>111</v>
      </c>
      <c r="GR16" t="s">
        <v>111</v>
      </c>
      <c r="GS16" t="s">
        <v>111</v>
      </c>
      <c r="GT16" t="s">
        <v>111</v>
      </c>
      <c r="GU16" t="s">
        <v>111</v>
      </c>
      <c r="GV16" t="s">
        <v>111</v>
      </c>
      <c r="GW16" t="s">
        <v>112</v>
      </c>
      <c r="GX16" t="s">
        <v>112</v>
      </c>
      <c r="GY16" t="s">
        <v>112</v>
      </c>
      <c r="GZ16" t="s">
        <v>112</v>
      </c>
      <c r="HA16" t="s">
        <v>112</v>
      </c>
      <c r="HB16" t="s">
        <v>112</v>
      </c>
      <c r="HC16" t="s">
        <v>112</v>
      </c>
      <c r="HD16" t="s">
        <v>112</v>
      </c>
      <c r="HE16" t="s">
        <v>112</v>
      </c>
      <c r="HF16" t="s">
        <v>112</v>
      </c>
      <c r="HG16" t="s">
        <v>112</v>
      </c>
      <c r="HH16" t="s">
        <v>112</v>
      </c>
      <c r="HI16" t="s">
        <v>112</v>
      </c>
      <c r="HJ16" t="s">
        <v>112</v>
      </c>
      <c r="HK16" t="s">
        <v>112</v>
      </c>
      <c r="HL16" t="s">
        <v>112</v>
      </c>
    </row>
    <row r="17" spans="1:220" x14ac:dyDescent="0.2">
      <c r="A17" t="s">
        <v>113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 t="s">
        <v>119</v>
      </c>
      <c r="H17" t="s">
        <v>120</v>
      </c>
      <c r="I17" t="s">
        <v>121</v>
      </c>
      <c r="J17" t="s">
        <v>122</v>
      </c>
      <c r="K17" t="s">
        <v>416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128</v>
      </c>
      <c r="R17" t="s">
        <v>129</v>
      </c>
      <c r="S17" t="s">
        <v>130</v>
      </c>
      <c r="T17" t="s">
        <v>131</v>
      </c>
      <c r="U17" t="s">
        <v>132</v>
      </c>
      <c r="V17" t="s">
        <v>133</v>
      </c>
      <c r="W17" t="s">
        <v>134</v>
      </c>
      <c r="X17" t="s">
        <v>135</v>
      </c>
      <c r="Y17" t="s">
        <v>136</v>
      </c>
      <c r="Z17" t="s">
        <v>137</v>
      </c>
      <c r="AA17" t="s">
        <v>138</v>
      </c>
      <c r="AB17" t="s">
        <v>139</v>
      </c>
      <c r="AC17" t="s">
        <v>140</v>
      </c>
      <c r="AD17" t="s">
        <v>141</v>
      </c>
      <c r="AE17" t="s">
        <v>142</v>
      </c>
      <c r="AF17" t="s">
        <v>143</v>
      </c>
      <c r="AG17" t="s">
        <v>144</v>
      </c>
      <c r="AH17" t="s">
        <v>145</v>
      </c>
      <c r="AI17" t="s">
        <v>146</v>
      </c>
      <c r="AJ17" t="s">
        <v>100</v>
      </c>
      <c r="AK17" t="s">
        <v>147</v>
      </c>
      <c r="AL17" t="s">
        <v>148</v>
      </c>
      <c r="AM17" t="s">
        <v>149</v>
      </c>
      <c r="AN17" t="s">
        <v>150</v>
      </c>
      <c r="AO17" t="s">
        <v>151</v>
      </c>
      <c r="AP17" t="s">
        <v>152</v>
      </c>
      <c r="AQ17" t="s">
        <v>153</v>
      </c>
      <c r="AR17" t="s">
        <v>154</v>
      </c>
      <c r="AS17" t="s">
        <v>123</v>
      </c>
      <c r="AT17" t="s">
        <v>155</v>
      </c>
      <c r="AU17" t="s">
        <v>156</v>
      </c>
      <c r="AV17" t="s">
        <v>157</v>
      </c>
      <c r="AW17" t="s">
        <v>158</v>
      </c>
      <c r="AX17" t="s">
        <v>159</v>
      </c>
      <c r="AY17" t="s">
        <v>160</v>
      </c>
      <c r="AZ17" t="s">
        <v>161</v>
      </c>
      <c r="BA17" t="s">
        <v>162</v>
      </c>
      <c r="BB17" t="s">
        <v>163</v>
      </c>
      <c r="BC17" t="s">
        <v>164</v>
      </c>
      <c r="BD17" t="s">
        <v>165</v>
      </c>
      <c r="BE17" t="s">
        <v>166</v>
      </c>
      <c r="BF17" t="s">
        <v>167</v>
      </c>
      <c r="BG17" t="s">
        <v>168</v>
      </c>
      <c r="BH17" t="s">
        <v>169</v>
      </c>
      <c r="BI17" t="s">
        <v>170</v>
      </c>
      <c r="BJ17" t="s">
        <v>171</v>
      </c>
      <c r="BK17" t="s">
        <v>172</v>
      </c>
      <c r="BL17" t="s">
        <v>173</v>
      </c>
      <c r="BM17" t="s">
        <v>174</v>
      </c>
      <c r="BN17" t="s">
        <v>175</v>
      </c>
      <c r="BO17" t="s">
        <v>176</v>
      </c>
      <c r="BP17" t="s">
        <v>177</v>
      </c>
      <c r="BQ17" t="s">
        <v>178</v>
      </c>
      <c r="BR17" t="s">
        <v>179</v>
      </c>
      <c r="BS17" t="s">
        <v>180</v>
      </c>
      <c r="BT17" t="s">
        <v>181</v>
      </c>
      <c r="BU17" t="s">
        <v>182</v>
      </c>
      <c r="BV17" t="s">
        <v>183</v>
      </c>
      <c r="BW17" t="s">
        <v>184</v>
      </c>
      <c r="BX17" t="s">
        <v>185</v>
      </c>
      <c r="BY17" t="s">
        <v>186</v>
      </c>
      <c r="BZ17" t="s">
        <v>187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114</v>
      </c>
      <c r="CN17" t="s">
        <v>117</v>
      </c>
      <c r="CO17" t="s">
        <v>200</v>
      </c>
      <c r="CP17" t="s">
        <v>201</v>
      </c>
      <c r="CQ17" t="s">
        <v>202</v>
      </c>
      <c r="CR17" t="s">
        <v>203</v>
      </c>
      <c r="CS17" t="s">
        <v>204</v>
      </c>
      <c r="CT17" t="s">
        <v>205</v>
      </c>
      <c r="CU17" t="s">
        <v>206</v>
      </c>
      <c r="CV17" t="s">
        <v>207</v>
      </c>
      <c r="CW17" t="s">
        <v>208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214</v>
      </c>
      <c r="DD17" t="s">
        <v>215</v>
      </c>
      <c r="DE17" t="s">
        <v>216</v>
      </c>
      <c r="DF17" t="s">
        <v>217</v>
      </c>
      <c r="DG17" t="s">
        <v>218</v>
      </c>
      <c r="DH17" t="s">
        <v>219</v>
      </c>
      <c r="DI17" t="s">
        <v>220</v>
      </c>
      <c r="DJ17" t="s">
        <v>221</v>
      </c>
      <c r="DK17" t="s">
        <v>222</v>
      </c>
      <c r="DL17" t="s">
        <v>223</v>
      </c>
      <c r="DM17" t="s">
        <v>224</v>
      </c>
      <c r="DN17" t="s">
        <v>225</v>
      </c>
      <c r="DO17" t="s">
        <v>226</v>
      </c>
      <c r="DP17" t="s">
        <v>227</v>
      </c>
      <c r="DQ17" t="s">
        <v>228</v>
      </c>
      <c r="DR17" t="s">
        <v>229</v>
      </c>
      <c r="DS17" t="s">
        <v>230</v>
      </c>
      <c r="DT17" t="s">
        <v>231</v>
      </c>
      <c r="DU17" t="s">
        <v>232</v>
      </c>
      <c r="DV17" t="s">
        <v>233</v>
      </c>
      <c r="DW17" t="s">
        <v>234</v>
      </c>
      <c r="DX17" t="s">
        <v>235</v>
      </c>
      <c r="DY17" t="s">
        <v>236</v>
      </c>
      <c r="DZ17" t="s">
        <v>237</v>
      </c>
      <c r="EA17" t="s">
        <v>238</v>
      </c>
      <c r="EB17" t="s">
        <v>239</v>
      </c>
      <c r="EC17" t="s">
        <v>240</v>
      </c>
      <c r="ED17" t="s">
        <v>241</v>
      </c>
      <c r="EE17" t="s">
        <v>242</v>
      </c>
      <c r="EF17" t="s">
        <v>243</v>
      </c>
      <c r="EG17" t="s">
        <v>244</v>
      </c>
      <c r="EH17" t="s">
        <v>245</v>
      </c>
      <c r="EI17" t="s">
        <v>246</v>
      </c>
      <c r="EJ17" t="s">
        <v>247</v>
      </c>
      <c r="EK17" t="s">
        <v>248</v>
      </c>
      <c r="EL17" t="s">
        <v>249</v>
      </c>
      <c r="EM17" t="s">
        <v>250</v>
      </c>
      <c r="EN17" t="s">
        <v>251</v>
      </c>
      <c r="EO17" t="s">
        <v>252</v>
      </c>
      <c r="EP17" t="s">
        <v>253</v>
      </c>
      <c r="EQ17" t="s">
        <v>254</v>
      </c>
      <c r="ER17" t="s">
        <v>255</v>
      </c>
      <c r="ES17" t="s">
        <v>256</v>
      </c>
      <c r="ET17" t="s">
        <v>257</v>
      </c>
      <c r="EU17" t="s">
        <v>258</v>
      </c>
      <c r="EV17" t="s">
        <v>259</v>
      </c>
      <c r="EW17" t="s">
        <v>260</v>
      </c>
      <c r="EX17" t="s">
        <v>261</v>
      </c>
      <c r="EY17" t="s">
        <v>262</v>
      </c>
      <c r="EZ17" t="s">
        <v>263</v>
      </c>
      <c r="FA17" t="s">
        <v>264</v>
      </c>
      <c r="FB17" t="s">
        <v>265</v>
      </c>
      <c r="FC17" t="s">
        <v>266</v>
      </c>
      <c r="FD17" t="s">
        <v>267</v>
      </c>
      <c r="FE17" t="s">
        <v>268</v>
      </c>
      <c r="FF17" t="s">
        <v>269</v>
      </c>
      <c r="FG17" t="s">
        <v>270</v>
      </c>
      <c r="FH17" t="s">
        <v>271</v>
      </c>
      <c r="FI17" t="s">
        <v>272</v>
      </c>
      <c r="FJ17" t="s">
        <v>273</v>
      </c>
      <c r="FK17" t="s">
        <v>274</v>
      </c>
      <c r="FL17" t="s">
        <v>275</v>
      </c>
      <c r="FM17" t="s">
        <v>276</v>
      </c>
      <c r="FN17" t="s">
        <v>277</v>
      </c>
      <c r="FO17" t="s">
        <v>278</v>
      </c>
      <c r="FP17" t="s">
        <v>279</v>
      </c>
      <c r="FQ17" t="s">
        <v>280</v>
      </c>
      <c r="FR17" t="s">
        <v>281</v>
      </c>
      <c r="FS17" t="s">
        <v>282</v>
      </c>
      <c r="FT17" t="s">
        <v>283</v>
      </c>
      <c r="FU17" t="s">
        <v>284</v>
      </c>
      <c r="FV17" t="s">
        <v>285</v>
      </c>
      <c r="FW17" t="s">
        <v>286</v>
      </c>
      <c r="FX17" t="s">
        <v>287</v>
      </c>
      <c r="FY17" t="s">
        <v>288</v>
      </c>
      <c r="FZ17" t="s">
        <v>289</v>
      </c>
      <c r="GA17" t="s">
        <v>290</v>
      </c>
      <c r="GB17" t="s">
        <v>291</v>
      </c>
      <c r="GC17" t="s">
        <v>292</v>
      </c>
      <c r="GD17" t="s">
        <v>293</v>
      </c>
      <c r="GE17" t="s">
        <v>294</v>
      </c>
      <c r="GF17" t="s">
        <v>295</v>
      </c>
      <c r="GG17" t="s">
        <v>296</v>
      </c>
      <c r="GH17" t="s">
        <v>297</v>
      </c>
      <c r="GI17" t="s">
        <v>298</v>
      </c>
      <c r="GJ17" t="s">
        <v>299</v>
      </c>
      <c r="GK17" t="s">
        <v>300</v>
      </c>
      <c r="GL17" t="s">
        <v>301</v>
      </c>
      <c r="GM17" t="s">
        <v>302</v>
      </c>
      <c r="GN17" t="s">
        <v>303</v>
      </c>
      <c r="GO17" t="s">
        <v>304</v>
      </c>
      <c r="GP17" t="s">
        <v>305</v>
      </c>
      <c r="GQ17" t="s">
        <v>306</v>
      </c>
      <c r="GR17" t="s">
        <v>307</v>
      </c>
      <c r="GS17" t="s">
        <v>308</v>
      </c>
      <c r="GT17" t="s">
        <v>309</v>
      </c>
      <c r="GU17" t="s">
        <v>310</v>
      </c>
      <c r="GV17" t="s">
        <v>311</v>
      </c>
      <c r="GW17" t="s">
        <v>312</v>
      </c>
      <c r="GX17" t="s">
        <v>313</v>
      </c>
      <c r="GY17" t="s">
        <v>314</v>
      </c>
      <c r="GZ17" t="s">
        <v>315</v>
      </c>
      <c r="HA17" t="s">
        <v>316</v>
      </c>
      <c r="HB17" t="s">
        <v>317</v>
      </c>
      <c r="HC17" t="s">
        <v>318</v>
      </c>
      <c r="HD17" t="s">
        <v>319</v>
      </c>
      <c r="HE17" t="s">
        <v>320</v>
      </c>
      <c r="HF17" t="s">
        <v>321</v>
      </c>
      <c r="HG17" t="s">
        <v>322</v>
      </c>
      <c r="HH17" t="s">
        <v>323</v>
      </c>
      <c r="HI17" t="s">
        <v>324</v>
      </c>
      <c r="HJ17" t="s">
        <v>325</v>
      </c>
      <c r="HK17" t="s">
        <v>326</v>
      </c>
      <c r="HL17" t="s">
        <v>327</v>
      </c>
    </row>
    <row r="18" spans="1:220" x14ac:dyDescent="0.2">
      <c r="B18" t="s">
        <v>328</v>
      </c>
      <c r="C18" t="s">
        <v>328</v>
      </c>
      <c r="F18" t="s">
        <v>328</v>
      </c>
      <c r="L18" t="s">
        <v>328</v>
      </c>
      <c r="M18" t="s">
        <v>329</v>
      </c>
      <c r="N18" t="s">
        <v>330</v>
      </c>
      <c r="O18" t="s">
        <v>331</v>
      </c>
      <c r="P18" t="s">
        <v>332</v>
      </c>
      <c r="Q18" t="s">
        <v>332</v>
      </c>
      <c r="R18" t="s">
        <v>162</v>
      </c>
      <c r="S18" t="s">
        <v>162</v>
      </c>
      <c r="T18" t="s">
        <v>329</v>
      </c>
      <c r="U18" t="s">
        <v>329</v>
      </c>
      <c r="V18" t="s">
        <v>329</v>
      </c>
      <c r="W18" t="s">
        <v>329</v>
      </c>
      <c r="X18" t="s">
        <v>333</v>
      </c>
      <c r="Y18" t="s">
        <v>334</v>
      </c>
      <c r="Z18" t="s">
        <v>334</v>
      </c>
      <c r="AA18" t="s">
        <v>335</v>
      </c>
      <c r="AB18" t="s">
        <v>336</v>
      </c>
      <c r="AC18" t="s">
        <v>335</v>
      </c>
      <c r="AD18" t="s">
        <v>335</v>
      </c>
      <c r="AE18" t="s">
        <v>335</v>
      </c>
      <c r="AF18" t="s">
        <v>333</v>
      </c>
      <c r="AG18" t="s">
        <v>333</v>
      </c>
      <c r="AH18" t="s">
        <v>333</v>
      </c>
      <c r="AI18" t="s">
        <v>333</v>
      </c>
      <c r="AJ18" t="s">
        <v>337</v>
      </c>
      <c r="AK18" t="s">
        <v>336</v>
      </c>
      <c r="AM18" t="s">
        <v>336</v>
      </c>
      <c r="AN18" t="s">
        <v>337</v>
      </c>
      <c r="AO18" t="s">
        <v>331</v>
      </c>
      <c r="AP18" t="s">
        <v>331</v>
      </c>
      <c r="AR18" t="s">
        <v>338</v>
      </c>
      <c r="AS18" t="s">
        <v>328</v>
      </c>
      <c r="AT18" t="s">
        <v>332</v>
      </c>
      <c r="AU18" t="s">
        <v>332</v>
      </c>
      <c r="AV18" t="s">
        <v>339</v>
      </c>
      <c r="AW18" t="s">
        <v>339</v>
      </c>
      <c r="AX18" t="s">
        <v>332</v>
      </c>
      <c r="AY18" t="s">
        <v>339</v>
      </c>
      <c r="AZ18" t="s">
        <v>337</v>
      </c>
      <c r="BA18" t="s">
        <v>335</v>
      </c>
      <c r="BB18" t="s">
        <v>335</v>
      </c>
      <c r="BC18" t="s">
        <v>334</v>
      </c>
      <c r="BD18" t="s">
        <v>334</v>
      </c>
      <c r="BE18" t="s">
        <v>334</v>
      </c>
      <c r="BF18" t="s">
        <v>334</v>
      </c>
      <c r="BG18" t="s">
        <v>334</v>
      </c>
      <c r="BH18" t="s">
        <v>340</v>
      </c>
      <c r="BI18" t="s">
        <v>331</v>
      </c>
      <c r="BJ18" t="s">
        <v>331</v>
      </c>
      <c r="BK18" t="s">
        <v>332</v>
      </c>
      <c r="BL18" t="s">
        <v>332</v>
      </c>
      <c r="BM18" t="s">
        <v>332</v>
      </c>
      <c r="BN18" t="s">
        <v>339</v>
      </c>
      <c r="BO18" t="s">
        <v>332</v>
      </c>
      <c r="BP18" t="s">
        <v>339</v>
      </c>
      <c r="BQ18" t="s">
        <v>335</v>
      </c>
      <c r="BR18" t="s">
        <v>335</v>
      </c>
      <c r="BS18" t="s">
        <v>334</v>
      </c>
      <c r="BT18" t="s">
        <v>334</v>
      </c>
      <c r="BU18" t="s">
        <v>331</v>
      </c>
      <c r="BZ18" t="s">
        <v>331</v>
      </c>
      <c r="CC18" t="s">
        <v>334</v>
      </c>
      <c r="CD18" t="s">
        <v>334</v>
      </c>
      <c r="CE18" t="s">
        <v>334</v>
      </c>
      <c r="CF18" t="s">
        <v>334</v>
      </c>
      <c r="CG18" t="s">
        <v>334</v>
      </c>
      <c r="CH18" t="s">
        <v>331</v>
      </c>
      <c r="CI18" t="s">
        <v>331</v>
      </c>
      <c r="CJ18" t="s">
        <v>331</v>
      </c>
      <c r="CK18" t="s">
        <v>328</v>
      </c>
      <c r="CM18" t="s">
        <v>341</v>
      </c>
      <c r="CO18" t="s">
        <v>328</v>
      </c>
      <c r="CP18" t="s">
        <v>328</v>
      </c>
      <c r="CR18" t="s">
        <v>342</v>
      </c>
      <c r="CS18" t="s">
        <v>343</v>
      </c>
      <c r="CT18" t="s">
        <v>342</v>
      </c>
      <c r="CU18" t="s">
        <v>343</v>
      </c>
      <c r="CV18" t="s">
        <v>342</v>
      </c>
      <c r="CW18" t="s">
        <v>343</v>
      </c>
      <c r="CX18" t="s">
        <v>336</v>
      </c>
      <c r="CY18" t="s">
        <v>336</v>
      </c>
      <c r="CZ18" t="s">
        <v>331</v>
      </c>
      <c r="DA18" t="s">
        <v>344</v>
      </c>
      <c r="DB18" t="s">
        <v>331</v>
      </c>
      <c r="DD18" t="s">
        <v>332</v>
      </c>
      <c r="DE18" t="s">
        <v>345</v>
      </c>
      <c r="DF18" t="s">
        <v>332</v>
      </c>
      <c r="DH18" t="s">
        <v>339</v>
      </c>
      <c r="DI18" t="s">
        <v>346</v>
      </c>
      <c r="DJ18" t="s">
        <v>339</v>
      </c>
      <c r="DS18" t="s">
        <v>347</v>
      </c>
      <c r="DT18" t="s">
        <v>347</v>
      </c>
      <c r="EG18" t="s">
        <v>347</v>
      </c>
      <c r="EH18" t="s">
        <v>347</v>
      </c>
      <c r="EI18" t="s">
        <v>348</v>
      </c>
      <c r="EJ18" t="s">
        <v>348</v>
      </c>
      <c r="EK18" t="s">
        <v>334</v>
      </c>
      <c r="EL18" t="s">
        <v>334</v>
      </c>
      <c r="EM18" t="s">
        <v>336</v>
      </c>
      <c r="EN18" t="s">
        <v>334</v>
      </c>
      <c r="EO18" t="s">
        <v>339</v>
      </c>
      <c r="EP18" t="s">
        <v>336</v>
      </c>
      <c r="EQ18" t="s">
        <v>336</v>
      </c>
      <c r="ES18" t="s">
        <v>347</v>
      </c>
      <c r="ET18" t="s">
        <v>347</v>
      </c>
      <c r="EU18" t="s">
        <v>347</v>
      </c>
      <c r="EV18" t="s">
        <v>347</v>
      </c>
      <c r="EW18" t="s">
        <v>347</v>
      </c>
      <c r="EX18" t="s">
        <v>347</v>
      </c>
      <c r="EY18" t="s">
        <v>347</v>
      </c>
      <c r="EZ18" t="s">
        <v>349</v>
      </c>
      <c r="FA18" t="s">
        <v>349</v>
      </c>
      <c r="FB18" t="s">
        <v>349</v>
      </c>
      <c r="FC18" t="s">
        <v>350</v>
      </c>
      <c r="FD18" t="s">
        <v>347</v>
      </c>
      <c r="FE18" t="s">
        <v>347</v>
      </c>
      <c r="FF18" t="s">
        <v>347</v>
      </c>
      <c r="FG18" t="s">
        <v>347</v>
      </c>
      <c r="FH18" t="s">
        <v>347</v>
      </c>
      <c r="FI18" t="s">
        <v>347</v>
      </c>
      <c r="FJ18" t="s">
        <v>347</v>
      </c>
      <c r="FK18" t="s">
        <v>347</v>
      </c>
      <c r="FL18" t="s">
        <v>347</v>
      </c>
      <c r="FM18" t="s">
        <v>347</v>
      </c>
      <c r="FN18" t="s">
        <v>347</v>
      </c>
      <c r="FO18" t="s">
        <v>347</v>
      </c>
      <c r="FV18" t="s">
        <v>347</v>
      </c>
      <c r="FW18" t="s">
        <v>336</v>
      </c>
      <c r="FX18" t="s">
        <v>336</v>
      </c>
      <c r="FY18" t="s">
        <v>342</v>
      </c>
      <c r="FZ18" t="s">
        <v>343</v>
      </c>
      <c r="GA18" t="s">
        <v>343</v>
      </c>
      <c r="GE18" t="s">
        <v>343</v>
      </c>
      <c r="GI18" t="s">
        <v>332</v>
      </c>
      <c r="GJ18" t="s">
        <v>332</v>
      </c>
      <c r="GK18" t="s">
        <v>339</v>
      </c>
      <c r="GL18" t="s">
        <v>339</v>
      </c>
      <c r="GM18" t="s">
        <v>351</v>
      </c>
      <c r="GN18" t="s">
        <v>351</v>
      </c>
      <c r="GO18" t="s">
        <v>347</v>
      </c>
      <c r="GP18" t="s">
        <v>347</v>
      </c>
      <c r="GQ18" t="s">
        <v>347</v>
      </c>
      <c r="GR18" t="s">
        <v>347</v>
      </c>
      <c r="GS18" t="s">
        <v>347</v>
      </c>
      <c r="GT18" t="s">
        <v>347</v>
      </c>
      <c r="GU18" t="s">
        <v>334</v>
      </c>
      <c r="GV18" t="s">
        <v>347</v>
      </c>
      <c r="GX18" t="s">
        <v>337</v>
      </c>
      <c r="GY18" t="s">
        <v>337</v>
      </c>
      <c r="GZ18" t="s">
        <v>334</v>
      </c>
      <c r="HA18" t="s">
        <v>334</v>
      </c>
      <c r="HB18" t="s">
        <v>334</v>
      </c>
      <c r="HC18" t="s">
        <v>334</v>
      </c>
      <c r="HD18" t="s">
        <v>334</v>
      </c>
      <c r="HE18" t="s">
        <v>336</v>
      </c>
      <c r="HF18" t="s">
        <v>336</v>
      </c>
      <c r="HG18" t="s">
        <v>336</v>
      </c>
      <c r="HH18" t="s">
        <v>334</v>
      </c>
      <c r="HI18" t="s">
        <v>332</v>
      </c>
      <c r="HJ18" t="s">
        <v>339</v>
      </c>
      <c r="HK18" t="s">
        <v>336</v>
      </c>
      <c r="HL18" t="s">
        <v>336</v>
      </c>
    </row>
    <row r="19" spans="1:220" x14ac:dyDescent="0.2">
      <c r="A19">
        <v>1</v>
      </c>
      <c r="B19">
        <v>1689034236.5999999</v>
      </c>
      <c r="C19">
        <v>0</v>
      </c>
      <c r="D19" t="s">
        <v>352</v>
      </c>
      <c r="E19" t="s">
        <v>353</v>
      </c>
      <c r="F19" t="s">
        <v>354</v>
      </c>
      <c r="G19" t="s">
        <v>355</v>
      </c>
      <c r="H19" t="s">
        <v>356</v>
      </c>
      <c r="I19" t="s">
        <v>357</v>
      </c>
      <c r="J19" t="s">
        <v>415</v>
      </c>
      <c r="K19" t="s">
        <v>358</v>
      </c>
      <c r="L19">
        <v>1689034236.5999999</v>
      </c>
      <c r="M19">
        <f t="shared" ref="M19:M36" si="0">(N19)/1000</f>
        <v>1.8009919213049701E-3</v>
      </c>
      <c r="N19">
        <f t="shared" ref="N19:N36" si="1">1000*AZ19*AL19*(AV19-AW19)/(100*$B$7*(1000-AL19*AV19))</f>
        <v>1.8009919213049701</v>
      </c>
      <c r="O19">
        <f t="shared" ref="O19:O36" si="2">AZ19*AL19*(AU19-AT19*(1000-AL19*AW19)/(1000-AL19*AV19))/(100*$B$7)</f>
        <v>14.847667221869854</v>
      </c>
      <c r="P19">
        <f t="shared" ref="P19:P36" si="3">AT19 - IF(AL19&gt;1, O19*$B$7*100/(AN19*BH19), 0)</f>
        <v>378.85899999999998</v>
      </c>
      <c r="Q19">
        <f t="shared" ref="Q19:Q36" si="4">((W19-M19/2)*P19-O19)/(W19+M19/2)</f>
        <v>252.55505277287946</v>
      </c>
      <c r="R19">
        <f t="shared" ref="R19:R36" si="5">Q19*(BA19+BB19)/1000</f>
        <v>25.231164021301698</v>
      </c>
      <c r="S19">
        <f t="shared" ref="S19:S36" si="6">(AT19 - IF(AL19&gt;1, O19*$B$7*100/(AN19*BH19), 0))*(BA19+BB19)/1000</f>
        <v>37.849385569580001</v>
      </c>
      <c r="T19">
        <f t="shared" ref="T19:T36" si="7">2/((1/V19-1/U19)+SIGN(V19)*SQRT((1/V19-1/U19)*(1/V19-1/U19) + 4*$C$7/(($C$7+1)*($C$7+1))*(2*1/V19*1/U19-1/U19*1/U19)))</f>
        <v>0.20144875933632719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3.0315769015773708</v>
      </c>
      <c r="V19">
        <f t="shared" ref="V19:V36" si="9">M19*(1000-(1000*0.61365*EXP(17.502*Z19/(240.97+Z19))/(BA19+BB19)+AV19)/2)/(1000*0.61365*EXP(17.502*Z19/(240.97+Z19))/(BA19+BB19)-AV19)</f>
        <v>0.19429653795610904</v>
      </c>
      <c r="W19">
        <f t="shared" ref="W19:W36" si="10">1/(($C$7+1)/(T19/1.6)+1/(U19/1.37)) + $C$7/(($C$7+1)/(T19/1.6) + $C$7/(U19/1.37))</f>
        <v>0.12205677941457721</v>
      </c>
      <c r="X19">
        <f t="shared" ref="X19:X36" si="11">(AO19*AR19)</f>
        <v>281.17373399999997</v>
      </c>
      <c r="Y19">
        <f t="shared" ref="Y19:Y36" si="12">(BC19+(X19+2*0.95*0.0000000567*(((BC19+$B$9)+273)^4-(BC19+273)^4)-44100*M19)/(1.84*29.3*U19+8*0.95*0.0000000567*(BC19+273)^3))</f>
        <v>21.434731020714565</v>
      </c>
      <c r="Z19">
        <f t="shared" ref="Z19:Z36" si="13">($C$9*BD19+$D$9*BE19+$E$9*Y19)</f>
        <v>21.434731020714565</v>
      </c>
      <c r="AA19">
        <f t="shared" ref="AA19:AA36" si="14">0.61365*EXP(17.502*Z19/(240.97+Z19))</f>
        <v>2.5633979474442143</v>
      </c>
      <c r="AB19">
        <f t="shared" ref="AB19:AB36" si="15">(AC19/AD19*100)</f>
        <v>69.408184639074051</v>
      </c>
      <c r="AC19">
        <f t="shared" ref="AC19:AC36" si="16">AV19*(BA19+BB19)/1000</f>
        <v>1.6569215184240003</v>
      </c>
      <c r="AD19">
        <f t="shared" ref="AD19:AD36" si="17">0.61365*EXP(17.502*BC19/(240.97+BC19))</f>
        <v>2.3872134490191224</v>
      </c>
      <c r="AE19">
        <f t="shared" ref="AE19:AE36" si="18">(AA19-AV19*(BA19+BB19)/1000)</f>
        <v>0.90647642902021408</v>
      </c>
      <c r="AF19">
        <f t="shared" ref="AF19:AF36" si="19">(-M19*44100)</f>
        <v>-79.423743729549187</v>
      </c>
      <c r="AG19">
        <f t="shared" ref="AG19:AG36" si="20">2*29.3*U19*0.92*(BC19-Z19)</f>
        <v>-189.16864394765338</v>
      </c>
      <c r="AH19">
        <f t="shared" ref="AH19:AH36" si="21">2*0.95*0.0000000567*(((BC19+$B$9)+273)^4-(Z19+273)^4)</f>
        <v>-12.656021680121757</v>
      </c>
      <c r="AI19">
        <f t="shared" ref="AI19:AI36" si="22">X19+AH19+AF19+AG19</f>
        <v>-7.4675357324338165E-2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53896.66018104984</v>
      </c>
      <c r="AO19">
        <f t="shared" ref="AO19:AO36" si="26">$B$13*BI19+$C$13*BJ19+$F$13*BU19*(1-BX19)</f>
        <v>1700.06</v>
      </c>
      <c r="AP19">
        <f t="shared" ref="AP19:AP36" si="27">AO19*AQ19</f>
        <v>1433.1510000000001</v>
      </c>
      <c r="AQ19">
        <f t="shared" ref="AQ19:AQ36" si="28">($B$13*$D$11+$C$13*$D$11+$F$13*((CH19+BZ19)/MAX(CH19+BZ19+CI19, 0.1)*$I$11+CI19/MAX(CH19+BZ19+CI19, 0.1)*$J$11))/($B$13+$C$13+$F$13)</f>
        <v>0.84300024705010412</v>
      </c>
      <c r="AR19">
        <f t="shared" ref="AR19:AR36" si="29">($B$13*$K$11+$C$13*$K$11+$F$13*((CH19+BZ19)/MAX(CH19+BZ19+CI19, 0.1)*$P$11+CI19/MAX(CH19+BZ19+CI19, 0.1)*$Q$11))/($B$13+$C$13+$F$13)</f>
        <v>0.16539047680670094</v>
      </c>
      <c r="AS19">
        <v>1689034236.5999999</v>
      </c>
      <c r="AT19">
        <v>378.85899999999998</v>
      </c>
      <c r="AU19">
        <v>400.012</v>
      </c>
      <c r="AV19">
        <v>16.5852</v>
      </c>
      <c r="AW19">
        <v>14.172800000000001</v>
      </c>
      <c r="AX19">
        <v>380.86799999999999</v>
      </c>
      <c r="AY19">
        <v>16.569600000000001</v>
      </c>
      <c r="AZ19">
        <v>400.125</v>
      </c>
      <c r="BA19">
        <v>99.703699999999998</v>
      </c>
      <c r="BB19">
        <v>0.19991999999999999</v>
      </c>
      <c r="BC19">
        <v>20.2773</v>
      </c>
      <c r="BD19">
        <v>19.4697</v>
      </c>
      <c r="BE19">
        <v>999.9</v>
      </c>
      <c r="BF19">
        <v>0</v>
      </c>
      <c r="BG19">
        <v>0</v>
      </c>
      <c r="BH19">
        <v>9993.75</v>
      </c>
      <c r="BI19">
        <v>0</v>
      </c>
      <c r="BJ19">
        <v>2.3381799999999999</v>
      </c>
      <c r="BK19">
        <v>-21.152200000000001</v>
      </c>
      <c r="BL19">
        <v>385.24900000000002</v>
      </c>
      <c r="BM19">
        <v>405.762</v>
      </c>
      <c r="BN19">
        <v>2.4123700000000001</v>
      </c>
      <c r="BO19">
        <v>400.012</v>
      </c>
      <c r="BP19">
        <v>14.172800000000001</v>
      </c>
      <c r="BQ19">
        <v>1.6536</v>
      </c>
      <c r="BR19">
        <v>1.4130799999999999</v>
      </c>
      <c r="BS19">
        <v>14.467599999999999</v>
      </c>
      <c r="BT19">
        <v>12.0587</v>
      </c>
      <c r="BU19">
        <v>1700.06</v>
      </c>
      <c r="BV19">
        <v>0.89999300000000004</v>
      </c>
      <c r="BW19">
        <v>0.100007</v>
      </c>
      <c r="BX19">
        <v>0</v>
      </c>
      <c r="BY19">
        <v>2.9363000000000001</v>
      </c>
      <c r="BZ19">
        <v>0</v>
      </c>
      <c r="CA19">
        <v>9967.35</v>
      </c>
      <c r="CB19">
        <v>13789.7</v>
      </c>
      <c r="CC19">
        <v>39.061999999999998</v>
      </c>
      <c r="CD19">
        <v>40.375</v>
      </c>
      <c r="CE19">
        <v>39.436999999999998</v>
      </c>
      <c r="CF19">
        <v>38.811999999999998</v>
      </c>
      <c r="CG19">
        <v>38.186999999999998</v>
      </c>
      <c r="CH19">
        <v>1530.04</v>
      </c>
      <c r="CI19">
        <v>170.02</v>
      </c>
      <c r="CJ19">
        <v>0</v>
      </c>
      <c r="CK19">
        <v>1689034239.0999999</v>
      </c>
      <c r="CL19">
        <v>0</v>
      </c>
      <c r="CM19">
        <v>1689034208.5999999</v>
      </c>
      <c r="CN19" t="s">
        <v>359</v>
      </c>
      <c r="CO19">
        <v>1689034203.5999999</v>
      </c>
      <c r="CP19">
        <v>1689034208.5999999</v>
      </c>
      <c r="CQ19">
        <v>28</v>
      </c>
      <c r="CR19">
        <v>3.0000000000000001E-3</v>
      </c>
      <c r="CS19">
        <v>0</v>
      </c>
      <c r="CT19">
        <v>-2.0760000000000001</v>
      </c>
      <c r="CU19">
        <v>1.6E-2</v>
      </c>
      <c r="CV19">
        <v>400</v>
      </c>
      <c r="CW19">
        <v>14</v>
      </c>
      <c r="CX19">
        <v>0.16</v>
      </c>
      <c r="CY19">
        <v>0.04</v>
      </c>
      <c r="CZ19">
        <v>20.259914696412981</v>
      </c>
      <c r="DA19">
        <v>-0.2493588504793538</v>
      </c>
      <c r="DB19">
        <v>6.1878798596870697E-2</v>
      </c>
      <c r="DC19">
        <v>1</v>
      </c>
      <c r="DD19">
        <v>399.99685365853662</v>
      </c>
      <c r="DE19">
        <v>-4.6996515679582428E-2</v>
      </c>
      <c r="DF19">
        <v>3.1196904924348991E-2</v>
      </c>
      <c r="DG19">
        <v>1</v>
      </c>
      <c r="DH19">
        <v>2.4147692682926829</v>
      </c>
      <c r="DI19">
        <v>-1.08342857142867E-2</v>
      </c>
      <c r="DJ19">
        <v>2.177859085503869E-3</v>
      </c>
      <c r="DK19">
        <v>-1</v>
      </c>
      <c r="DP19">
        <v>2</v>
      </c>
      <c r="DQ19">
        <v>2</v>
      </c>
      <c r="DR19" t="s">
        <v>360</v>
      </c>
      <c r="DS19">
        <v>2.6898200000000001</v>
      </c>
      <c r="DT19">
        <v>2.8067500000000001</v>
      </c>
      <c r="DU19">
        <v>8.9648599999999995E-2</v>
      </c>
      <c r="DV19">
        <v>9.2645500000000006E-2</v>
      </c>
      <c r="DW19">
        <v>8.7619199999999994E-2</v>
      </c>
      <c r="DX19">
        <v>7.7364100000000005E-2</v>
      </c>
      <c r="DY19">
        <v>27514.5</v>
      </c>
      <c r="DZ19">
        <v>30973.9</v>
      </c>
      <c r="EA19">
        <v>28447.1</v>
      </c>
      <c r="EB19">
        <v>32737.1</v>
      </c>
      <c r="EC19">
        <v>36071.199999999997</v>
      </c>
      <c r="ED19">
        <v>41044.199999999997</v>
      </c>
      <c r="EE19">
        <v>41743.5</v>
      </c>
      <c r="EF19">
        <v>47360.2</v>
      </c>
      <c r="EG19">
        <v>1.80827</v>
      </c>
      <c r="EH19">
        <v>2.1832699999999998</v>
      </c>
      <c r="EI19">
        <v>8.2813200000000003E-2</v>
      </c>
      <c r="EJ19">
        <v>0</v>
      </c>
      <c r="EK19">
        <v>18.097000000000001</v>
      </c>
      <c r="EL19">
        <v>999.9</v>
      </c>
      <c r="EM19">
        <v>64</v>
      </c>
      <c r="EN19">
        <v>21.9</v>
      </c>
      <c r="EO19">
        <v>16.9284</v>
      </c>
      <c r="EP19">
        <v>63.578699999999998</v>
      </c>
      <c r="EQ19">
        <v>16.129799999999999</v>
      </c>
      <c r="ER19">
        <v>1</v>
      </c>
      <c r="ES19">
        <v>-0.198323</v>
      </c>
      <c r="ET19">
        <v>1.5675699999999999</v>
      </c>
      <c r="EU19">
        <v>20.227699999999999</v>
      </c>
      <c r="EV19">
        <v>5.2289700000000003</v>
      </c>
      <c r="EW19">
        <v>12.0099</v>
      </c>
      <c r="EX19">
        <v>4.9897499999999999</v>
      </c>
      <c r="EY19">
        <v>3.3050000000000002</v>
      </c>
      <c r="EZ19">
        <v>2556.8000000000002</v>
      </c>
      <c r="FA19">
        <v>348</v>
      </c>
      <c r="FB19">
        <v>49</v>
      </c>
      <c r="FC19">
        <v>5.6</v>
      </c>
      <c r="FD19">
        <v>1.85242</v>
      </c>
      <c r="FE19">
        <v>1.8614200000000001</v>
      </c>
      <c r="FF19">
        <v>1.86036</v>
      </c>
      <c r="FG19">
        <v>1.8563799999999999</v>
      </c>
      <c r="FH19">
        <v>1.8608</v>
      </c>
      <c r="FI19">
        <v>1.8571500000000001</v>
      </c>
      <c r="FJ19">
        <v>1.8591299999999999</v>
      </c>
      <c r="FK19">
        <v>1.8620300000000001</v>
      </c>
      <c r="FL19">
        <v>0</v>
      </c>
      <c r="FM19">
        <v>0</v>
      </c>
      <c r="FN19">
        <v>0</v>
      </c>
      <c r="FO19">
        <v>0</v>
      </c>
      <c r="FP19" t="s">
        <v>361</v>
      </c>
      <c r="FQ19" t="s">
        <v>362</v>
      </c>
      <c r="FR19" t="s">
        <v>363</v>
      </c>
      <c r="FS19" t="s">
        <v>363</v>
      </c>
      <c r="FT19" t="s">
        <v>363</v>
      </c>
      <c r="FU19" t="s">
        <v>363</v>
      </c>
      <c r="FV19">
        <v>0</v>
      </c>
      <c r="FW19">
        <v>100</v>
      </c>
      <c r="FX19">
        <v>100</v>
      </c>
      <c r="FY19">
        <v>-2.0089999999999999</v>
      </c>
      <c r="FZ19">
        <v>1.5599999999999999E-2</v>
      </c>
      <c r="GA19">
        <v>-0.63324647181880311</v>
      </c>
      <c r="GB19">
        <v>-4.0117494158234393E-3</v>
      </c>
      <c r="GC19">
        <v>1.087516141204025E-6</v>
      </c>
      <c r="GD19">
        <v>-8.657206703991749E-11</v>
      </c>
      <c r="GE19">
        <v>1.5559999999995361E-2</v>
      </c>
      <c r="GF19">
        <v>0</v>
      </c>
      <c r="GG19">
        <v>0</v>
      </c>
      <c r="GH19">
        <v>0</v>
      </c>
      <c r="GI19">
        <v>4</v>
      </c>
      <c r="GJ19">
        <v>2094</v>
      </c>
      <c r="GK19">
        <v>-1</v>
      </c>
      <c r="GL19">
        <v>-1</v>
      </c>
      <c r="GM19">
        <v>0.6</v>
      </c>
      <c r="GN19">
        <v>0.5</v>
      </c>
      <c r="GO19">
        <v>0.98999000000000004</v>
      </c>
      <c r="GP19">
        <v>2.33765</v>
      </c>
      <c r="GQ19">
        <v>1.5942400000000001</v>
      </c>
      <c r="GR19">
        <v>2.34619</v>
      </c>
      <c r="GS19">
        <v>1.40015</v>
      </c>
      <c r="GT19">
        <v>2.32422</v>
      </c>
      <c r="GU19">
        <v>24.551300000000001</v>
      </c>
      <c r="GV19">
        <v>16.014600000000002</v>
      </c>
      <c r="GW19">
        <v>18</v>
      </c>
      <c r="GX19">
        <v>393.99400000000003</v>
      </c>
      <c r="GY19">
        <v>692.41700000000003</v>
      </c>
      <c r="GZ19">
        <v>17.999099999999999</v>
      </c>
      <c r="HA19">
        <v>24.4481</v>
      </c>
      <c r="HB19">
        <v>30.000299999999999</v>
      </c>
      <c r="HC19">
        <v>24.586500000000001</v>
      </c>
      <c r="HD19">
        <v>24.575500000000002</v>
      </c>
      <c r="HE19">
        <v>19.879200000000001</v>
      </c>
      <c r="HF19">
        <v>15</v>
      </c>
      <c r="HG19">
        <v>-30</v>
      </c>
      <c r="HH19">
        <v>18</v>
      </c>
      <c r="HI19">
        <v>400</v>
      </c>
      <c r="HJ19">
        <v>15.726599999999999</v>
      </c>
      <c r="HK19">
        <v>104.43</v>
      </c>
      <c r="HL19">
        <v>104.19</v>
      </c>
    </row>
    <row r="20" spans="1:220" x14ac:dyDescent="0.2">
      <c r="A20">
        <v>2</v>
      </c>
      <c r="B20">
        <v>1689034326.0999999</v>
      </c>
      <c r="C20">
        <v>89.5</v>
      </c>
      <c r="D20" t="s">
        <v>364</v>
      </c>
      <c r="E20" t="s">
        <v>365</v>
      </c>
      <c r="F20" t="s">
        <v>354</v>
      </c>
      <c r="G20" t="s">
        <v>355</v>
      </c>
      <c r="H20" t="s">
        <v>356</v>
      </c>
      <c r="I20" t="s">
        <v>357</v>
      </c>
      <c r="J20" t="s">
        <v>415</v>
      </c>
      <c r="K20" t="s">
        <v>358</v>
      </c>
      <c r="L20">
        <v>1689034326.0999999</v>
      </c>
      <c r="M20">
        <f t="shared" si="0"/>
        <v>1.8132486455332674E-3</v>
      </c>
      <c r="N20">
        <f t="shared" si="1"/>
        <v>1.8132486455332675</v>
      </c>
      <c r="O20">
        <f t="shared" si="2"/>
        <v>11.206228325586132</v>
      </c>
      <c r="P20">
        <f t="shared" si="3"/>
        <v>284.07799999999997</v>
      </c>
      <c r="Q20">
        <f t="shared" si="4"/>
        <v>188.41616518767503</v>
      </c>
      <c r="R20">
        <f t="shared" si="5"/>
        <v>18.823659516144293</v>
      </c>
      <c r="S20">
        <f t="shared" si="6"/>
        <v>28.380725946209996</v>
      </c>
      <c r="T20">
        <f t="shared" si="7"/>
        <v>0.20070392192650047</v>
      </c>
      <c r="U20">
        <f t="shared" si="8"/>
        <v>3.0340426779299197</v>
      </c>
      <c r="V20">
        <f t="shared" si="9"/>
        <v>0.19360904028558851</v>
      </c>
      <c r="W20">
        <f t="shared" si="10"/>
        <v>0.1216222023227554</v>
      </c>
      <c r="X20">
        <f t="shared" si="11"/>
        <v>281.188536</v>
      </c>
      <c r="Y20">
        <f t="shared" si="12"/>
        <v>21.500683849444435</v>
      </c>
      <c r="Z20">
        <f t="shared" si="13"/>
        <v>21.500683849444435</v>
      </c>
      <c r="AA20">
        <f t="shared" si="14"/>
        <v>2.5737714381116508</v>
      </c>
      <c r="AB20">
        <f t="shared" si="15"/>
        <v>69.151105320475807</v>
      </c>
      <c r="AC20">
        <f t="shared" si="16"/>
        <v>1.6579284039944999</v>
      </c>
      <c r="AD20">
        <f t="shared" si="17"/>
        <v>2.3975443289170149</v>
      </c>
      <c r="AE20">
        <f t="shared" si="18"/>
        <v>0.91584303411715084</v>
      </c>
      <c r="AF20">
        <f t="shared" si="19"/>
        <v>-79.964265268017087</v>
      </c>
      <c r="AG20">
        <f t="shared" si="20"/>
        <v>-188.67686299391289</v>
      </c>
      <c r="AH20">
        <f t="shared" si="21"/>
        <v>-12.621609281723737</v>
      </c>
      <c r="AI20">
        <f t="shared" si="22"/>
        <v>-7.4201543653714452E-2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53952.359796532692</v>
      </c>
      <c r="AO20">
        <f t="shared" si="26"/>
        <v>1700.16</v>
      </c>
      <c r="AP20">
        <f t="shared" si="27"/>
        <v>1433.2344000000001</v>
      </c>
      <c r="AQ20">
        <f t="shared" si="28"/>
        <v>0.84299971767363069</v>
      </c>
      <c r="AR20">
        <f t="shared" si="29"/>
        <v>0.16538945511010728</v>
      </c>
      <c r="AS20">
        <v>1689034326.0999999</v>
      </c>
      <c r="AT20">
        <v>284.07799999999997</v>
      </c>
      <c r="AU20">
        <v>300.04599999999999</v>
      </c>
      <c r="AV20">
        <v>16.595099999999999</v>
      </c>
      <c r="AW20">
        <v>14.165900000000001</v>
      </c>
      <c r="AX20">
        <v>285.99099999999999</v>
      </c>
      <c r="AY20">
        <v>16.578499999999998</v>
      </c>
      <c r="AZ20">
        <v>400.05799999999999</v>
      </c>
      <c r="BA20">
        <v>99.704700000000003</v>
      </c>
      <c r="BB20">
        <v>0.19999500000000001</v>
      </c>
      <c r="BC20">
        <v>20.347200000000001</v>
      </c>
      <c r="BD20">
        <v>19.5063</v>
      </c>
      <c r="BE20">
        <v>999.9</v>
      </c>
      <c r="BF20">
        <v>0</v>
      </c>
      <c r="BG20">
        <v>0</v>
      </c>
      <c r="BH20">
        <v>10006.9</v>
      </c>
      <c r="BI20">
        <v>0</v>
      </c>
      <c r="BJ20">
        <v>2.3381799999999999</v>
      </c>
      <c r="BK20">
        <v>-15.9679</v>
      </c>
      <c r="BL20">
        <v>288.87200000000001</v>
      </c>
      <c r="BM20">
        <v>304.358</v>
      </c>
      <c r="BN20">
        <v>2.4292199999999999</v>
      </c>
      <c r="BO20">
        <v>300.04599999999999</v>
      </c>
      <c r="BP20">
        <v>14.165900000000001</v>
      </c>
      <c r="BQ20">
        <v>1.6546099999999999</v>
      </c>
      <c r="BR20">
        <v>1.4124099999999999</v>
      </c>
      <c r="BS20">
        <v>14.477</v>
      </c>
      <c r="BT20">
        <v>12.051500000000001</v>
      </c>
      <c r="BU20">
        <v>1700.16</v>
      </c>
      <c r="BV20">
        <v>0.90001100000000001</v>
      </c>
      <c r="BW20">
        <v>9.99892E-2</v>
      </c>
      <c r="BX20">
        <v>0</v>
      </c>
      <c r="BY20">
        <v>2.7410000000000001</v>
      </c>
      <c r="BZ20">
        <v>0</v>
      </c>
      <c r="CA20">
        <v>9883.3700000000008</v>
      </c>
      <c r="CB20">
        <v>13790.5</v>
      </c>
      <c r="CC20">
        <v>40.25</v>
      </c>
      <c r="CD20">
        <v>41.311999999999998</v>
      </c>
      <c r="CE20">
        <v>40.561999999999998</v>
      </c>
      <c r="CF20">
        <v>40.061999999999998</v>
      </c>
      <c r="CG20">
        <v>39.311999999999998</v>
      </c>
      <c r="CH20">
        <v>1530.16</v>
      </c>
      <c r="CI20">
        <v>170</v>
      </c>
      <c r="CJ20">
        <v>0</v>
      </c>
      <c r="CK20">
        <v>1689034329.0999999</v>
      </c>
      <c r="CL20">
        <v>0</v>
      </c>
      <c r="CM20">
        <v>1689034298.0999999</v>
      </c>
      <c r="CN20" t="s">
        <v>366</v>
      </c>
      <c r="CO20">
        <v>1689034291.0999999</v>
      </c>
      <c r="CP20">
        <v>1689034298.0999999</v>
      </c>
      <c r="CQ20">
        <v>29</v>
      </c>
      <c r="CR20">
        <v>-0.219</v>
      </c>
      <c r="CS20">
        <v>1E-3</v>
      </c>
      <c r="CT20">
        <v>-1.9670000000000001</v>
      </c>
      <c r="CU20">
        <v>1.7000000000000001E-2</v>
      </c>
      <c r="CV20">
        <v>300</v>
      </c>
      <c r="CW20">
        <v>14</v>
      </c>
      <c r="CX20">
        <v>0.18</v>
      </c>
      <c r="CY20">
        <v>0.05</v>
      </c>
      <c r="CZ20">
        <v>15.16553682106249</v>
      </c>
      <c r="DA20">
        <v>0.21798872503242811</v>
      </c>
      <c r="DB20">
        <v>3.046278249574844E-2</v>
      </c>
      <c r="DC20">
        <v>1</v>
      </c>
      <c r="DD20">
        <v>299.98762499999998</v>
      </c>
      <c r="DE20">
        <v>2.8356472795014988E-2</v>
      </c>
      <c r="DF20">
        <v>1.8355772252890569E-2</v>
      </c>
      <c r="DG20">
        <v>1</v>
      </c>
      <c r="DH20">
        <v>2.42874225</v>
      </c>
      <c r="DI20">
        <v>1.6574071294549391E-2</v>
      </c>
      <c r="DJ20">
        <v>1.8738136079930749E-3</v>
      </c>
      <c r="DK20">
        <v>-1</v>
      </c>
      <c r="DP20">
        <v>2</v>
      </c>
      <c r="DQ20">
        <v>2</v>
      </c>
      <c r="DR20" t="s">
        <v>360</v>
      </c>
      <c r="DS20">
        <v>2.6895799999999999</v>
      </c>
      <c r="DT20">
        <v>2.8069500000000001</v>
      </c>
      <c r="DU20">
        <v>7.1364300000000006E-2</v>
      </c>
      <c r="DV20">
        <v>7.3881199999999994E-2</v>
      </c>
      <c r="DW20">
        <v>8.7648900000000002E-2</v>
      </c>
      <c r="DX20">
        <v>7.7332600000000001E-2</v>
      </c>
      <c r="DY20">
        <v>28065.599999999999</v>
      </c>
      <c r="DZ20">
        <v>31613.8</v>
      </c>
      <c r="EA20">
        <v>28445.599999999999</v>
      </c>
      <c r="EB20">
        <v>32736.400000000001</v>
      </c>
      <c r="EC20">
        <v>36068</v>
      </c>
      <c r="ED20">
        <v>41044.699999999997</v>
      </c>
      <c r="EE20">
        <v>41741.199999999997</v>
      </c>
      <c r="EF20">
        <v>47359.199999999997</v>
      </c>
      <c r="EG20">
        <v>1.8081499999999999</v>
      </c>
      <c r="EH20">
        <v>2.1829200000000002</v>
      </c>
      <c r="EI20">
        <v>8.3632799999999993E-2</v>
      </c>
      <c r="EJ20">
        <v>0</v>
      </c>
      <c r="EK20">
        <v>18.12</v>
      </c>
      <c r="EL20">
        <v>999.9</v>
      </c>
      <c r="EM20">
        <v>64.099999999999994</v>
      </c>
      <c r="EN20">
        <v>21.9</v>
      </c>
      <c r="EO20">
        <v>16.954899999999999</v>
      </c>
      <c r="EP20">
        <v>63.548699999999997</v>
      </c>
      <c r="EQ20">
        <v>16.133800000000001</v>
      </c>
      <c r="ER20">
        <v>1</v>
      </c>
      <c r="ES20">
        <v>-0.19626299999999999</v>
      </c>
      <c r="ET20">
        <v>1.5720400000000001</v>
      </c>
      <c r="EU20">
        <v>20.227900000000002</v>
      </c>
      <c r="EV20">
        <v>5.22478</v>
      </c>
      <c r="EW20">
        <v>12.0099</v>
      </c>
      <c r="EX20">
        <v>4.9896500000000001</v>
      </c>
      <c r="EY20">
        <v>3.3050000000000002</v>
      </c>
      <c r="EZ20">
        <v>2558.6</v>
      </c>
      <c r="FA20">
        <v>351.8</v>
      </c>
      <c r="FB20">
        <v>49</v>
      </c>
      <c r="FC20">
        <v>5.7</v>
      </c>
      <c r="FD20">
        <v>1.8522799999999999</v>
      </c>
      <c r="FE20">
        <v>1.86134</v>
      </c>
      <c r="FF20">
        <v>1.8603499999999999</v>
      </c>
      <c r="FG20">
        <v>1.85636</v>
      </c>
      <c r="FH20">
        <v>1.8607800000000001</v>
      </c>
      <c r="FI20">
        <v>1.8570899999999999</v>
      </c>
      <c r="FJ20">
        <v>1.8591299999999999</v>
      </c>
      <c r="FK20">
        <v>1.8620300000000001</v>
      </c>
      <c r="FL20">
        <v>0</v>
      </c>
      <c r="FM20">
        <v>0</v>
      </c>
      <c r="FN20">
        <v>0</v>
      </c>
      <c r="FO20">
        <v>0</v>
      </c>
      <c r="FP20" t="s">
        <v>361</v>
      </c>
      <c r="FQ20" t="s">
        <v>362</v>
      </c>
      <c r="FR20" t="s">
        <v>363</v>
      </c>
      <c r="FS20" t="s">
        <v>363</v>
      </c>
      <c r="FT20" t="s">
        <v>363</v>
      </c>
      <c r="FU20" t="s">
        <v>363</v>
      </c>
      <c r="FV20">
        <v>0</v>
      </c>
      <c r="FW20">
        <v>100</v>
      </c>
      <c r="FX20">
        <v>100</v>
      </c>
      <c r="FY20">
        <v>-1.913</v>
      </c>
      <c r="FZ20">
        <v>1.66E-2</v>
      </c>
      <c r="GA20">
        <v>-0.85252091388856033</v>
      </c>
      <c r="GB20">
        <v>-4.0117494158234393E-3</v>
      </c>
      <c r="GC20">
        <v>1.087516141204025E-6</v>
      </c>
      <c r="GD20">
        <v>-8.657206703991749E-11</v>
      </c>
      <c r="GE20">
        <v>1.665500000000009E-2</v>
      </c>
      <c r="GF20">
        <v>0</v>
      </c>
      <c r="GG20">
        <v>0</v>
      </c>
      <c r="GH20">
        <v>0</v>
      </c>
      <c r="GI20">
        <v>4</v>
      </c>
      <c r="GJ20">
        <v>2094</v>
      </c>
      <c r="GK20">
        <v>-1</v>
      </c>
      <c r="GL20">
        <v>-1</v>
      </c>
      <c r="GM20">
        <v>0.6</v>
      </c>
      <c r="GN20">
        <v>0.5</v>
      </c>
      <c r="GO20">
        <v>0.78979500000000002</v>
      </c>
      <c r="GP20">
        <v>2.3547400000000001</v>
      </c>
      <c r="GQ20">
        <v>1.5942400000000001</v>
      </c>
      <c r="GR20">
        <v>2.34619</v>
      </c>
      <c r="GS20">
        <v>1.40015</v>
      </c>
      <c r="GT20">
        <v>2.2448700000000001</v>
      </c>
      <c r="GU20">
        <v>24.469799999999999</v>
      </c>
      <c r="GV20">
        <v>15.988300000000001</v>
      </c>
      <c r="GW20">
        <v>18</v>
      </c>
      <c r="GX20">
        <v>394.10500000000002</v>
      </c>
      <c r="GY20">
        <v>692.42200000000003</v>
      </c>
      <c r="GZ20">
        <v>17.999400000000001</v>
      </c>
      <c r="HA20">
        <v>24.471499999999999</v>
      </c>
      <c r="HB20">
        <v>30</v>
      </c>
      <c r="HC20">
        <v>24.6113</v>
      </c>
      <c r="HD20">
        <v>24.599299999999999</v>
      </c>
      <c r="HE20">
        <v>15.8668</v>
      </c>
      <c r="HF20">
        <v>15</v>
      </c>
      <c r="HG20">
        <v>-30</v>
      </c>
      <c r="HH20">
        <v>18</v>
      </c>
      <c r="HI20">
        <v>300</v>
      </c>
      <c r="HJ20">
        <v>15.726599999999999</v>
      </c>
      <c r="HK20">
        <v>104.42400000000001</v>
      </c>
      <c r="HL20">
        <v>104.188</v>
      </c>
    </row>
    <row r="21" spans="1:220" x14ac:dyDescent="0.2">
      <c r="A21">
        <v>3</v>
      </c>
      <c r="B21">
        <v>1689034412.0999999</v>
      </c>
      <c r="C21">
        <v>175.5</v>
      </c>
      <c r="D21" t="s">
        <v>367</v>
      </c>
      <c r="E21" t="s">
        <v>368</v>
      </c>
      <c r="F21" t="s">
        <v>354</v>
      </c>
      <c r="G21" t="s">
        <v>355</v>
      </c>
      <c r="H21" t="s">
        <v>356</v>
      </c>
      <c r="I21" t="s">
        <v>357</v>
      </c>
      <c r="J21" t="s">
        <v>415</v>
      </c>
      <c r="K21" t="s">
        <v>358</v>
      </c>
      <c r="L21">
        <v>1689034412.0999999</v>
      </c>
      <c r="M21">
        <f t="shared" si="0"/>
        <v>1.8289667772493701E-3</v>
      </c>
      <c r="N21">
        <f t="shared" si="1"/>
        <v>1.8289667772493701</v>
      </c>
      <c r="O21">
        <f t="shared" si="2"/>
        <v>9.1470192663927854</v>
      </c>
      <c r="P21">
        <f t="shared" si="3"/>
        <v>236.96700000000001</v>
      </c>
      <c r="Q21">
        <f t="shared" si="4"/>
        <v>158.87124947026697</v>
      </c>
      <c r="R21">
        <f t="shared" si="5"/>
        <v>15.872258410986268</v>
      </c>
      <c r="S21">
        <f t="shared" si="6"/>
        <v>23.674525576008001</v>
      </c>
      <c r="T21">
        <f t="shared" si="7"/>
        <v>0.20093770239198039</v>
      </c>
      <c r="U21">
        <f t="shared" si="8"/>
        <v>3.0351177837021059</v>
      </c>
      <c r="V21">
        <f t="shared" si="9"/>
        <v>0.19382902091910909</v>
      </c>
      <c r="W21">
        <f t="shared" si="10"/>
        <v>0.12176087310275986</v>
      </c>
      <c r="X21">
        <f t="shared" si="11"/>
        <v>281.16038699999996</v>
      </c>
      <c r="Y21">
        <f t="shared" si="12"/>
        <v>21.541434082547461</v>
      </c>
      <c r="Z21">
        <f t="shared" si="13"/>
        <v>21.541434082547461</v>
      </c>
      <c r="AA21">
        <f t="shared" si="14"/>
        <v>2.5801992543296799</v>
      </c>
      <c r="AB21">
        <f t="shared" si="15"/>
        <v>68.939187420984567</v>
      </c>
      <c r="AC21">
        <f t="shared" si="16"/>
        <v>1.6574775460872</v>
      </c>
      <c r="AD21">
        <f t="shared" si="17"/>
        <v>2.4042603461013181</v>
      </c>
      <c r="AE21">
        <f t="shared" si="18"/>
        <v>0.9227217082424799</v>
      </c>
      <c r="AF21">
        <f t="shared" si="19"/>
        <v>-80.657434876697224</v>
      </c>
      <c r="AG21">
        <f t="shared" si="20"/>
        <v>-187.99924515359922</v>
      </c>
      <c r="AH21">
        <f t="shared" si="21"/>
        <v>-12.577346258932803</v>
      </c>
      <c r="AI21">
        <f t="shared" si="22"/>
        <v>-7.3639289229248561E-2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53973.950496144163</v>
      </c>
      <c r="AO21">
        <f t="shared" si="26"/>
        <v>1699.98</v>
      </c>
      <c r="AP21">
        <f t="shared" si="27"/>
        <v>1433.0835</v>
      </c>
      <c r="AQ21">
        <f t="shared" si="28"/>
        <v>0.84300021176719719</v>
      </c>
      <c r="AR21">
        <f t="shared" si="29"/>
        <v>0.16539040871069069</v>
      </c>
      <c r="AS21">
        <v>1689034412.0999999</v>
      </c>
      <c r="AT21">
        <v>236.96700000000001</v>
      </c>
      <c r="AU21">
        <v>250.017</v>
      </c>
      <c r="AV21">
        <v>16.590299999999999</v>
      </c>
      <c r="AW21">
        <v>14.1403</v>
      </c>
      <c r="AX21">
        <v>238.78</v>
      </c>
      <c r="AY21">
        <v>16.573599999999999</v>
      </c>
      <c r="AZ21">
        <v>400.10199999999998</v>
      </c>
      <c r="BA21">
        <v>99.706500000000005</v>
      </c>
      <c r="BB21">
        <v>0.19992399999999999</v>
      </c>
      <c r="BC21">
        <v>20.392499999999998</v>
      </c>
      <c r="BD21">
        <v>19.5182</v>
      </c>
      <c r="BE21">
        <v>999.9</v>
      </c>
      <c r="BF21">
        <v>0</v>
      </c>
      <c r="BG21">
        <v>0</v>
      </c>
      <c r="BH21">
        <v>10012.5</v>
      </c>
      <c r="BI21">
        <v>0</v>
      </c>
      <c r="BJ21">
        <v>2.3381799999999999</v>
      </c>
      <c r="BK21">
        <v>-13.049300000000001</v>
      </c>
      <c r="BL21">
        <v>240.965</v>
      </c>
      <c r="BM21">
        <v>253.60300000000001</v>
      </c>
      <c r="BN21">
        <v>2.45004</v>
      </c>
      <c r="BO21">
        <v>250.017</v>
      </c>
      <c r="BP21">
        <v>14.1403</v>
      </c>
      <c r="BQ21">
        <v>1.6541600000000001</v>
      </c>
      <c r="BR21">
        <v>1.40988</v>
      </c>
      <c r="BS21">
        <v>14.472799999999999</v>
      </c>
      <c r="BT21">
        <v>12.0243</v>
      </c>
      <c r="BU21">
        <v>1699.98</v>
      </c>
      <c r="BV21">
        <v>0.89999499999999999</v>
      </c>
      <c r="BW21">
        <v>0.100005</v>
      </c>
      <c r="BX21">
        <v>0</v>
      </c>
      <c r="BY21">
        <v>2.4687000000000001</v>
      </c>
      <c r="BZ21">
        <v>0</v>
      </c>
      <c r="CA21">
        <v>9771.6</v>
      </c>
      <c r="CB21">
        <v>13789</v>
      </c>
      <c r="CC21">
        <v>41.311999999999998</v>
      </c>
      <c r="CD21">
        <v>42</v>
      </c>
      <c r="CE21">
        <v>41.375</v>
      </c>
      <c r="CF21">
        <v>40.875</v>
      </c>
      <c r="CG21">
        <v>40.125</v>
      </c>
      <c r="CH21">
        <v>1529.97</v>
      </c>
      <c r="CI21">
        <v>170.01</v>
      </c>
      <c r="CJ21">
        <v>0</v>
      </c>
      <c r="CK21">
        <v>1689034414.9000001</v>
      </c>
      <c r="CL21">
        <v>0</v>
      </c>
      <c r="CM21">
        <v>1689034384.0999999</v>
      </c>
      <c r="CN21" t="s">
        <v>369</v>
      </c>
      <c r="CO21">
        <v>1689034380.5999999</v>
      </c>
      <c r="CP21">
        <v>1689034384.0999999</v>
      </c>
      <c r="CQ21">
        <v>30</v>
      </c>
      <c r="CR21">
        <v>-6.3E-2</v>
      </c>
      <c r="CS21">
        <v>0</v>
      </c>
      <c r="CT21">
        <v>-1.8580000000000001</v>
      </c>
      <c r="CU21">
        <v>1.7000000000000001E-2</v>
      </c>
      <c r="CV21">
        <v>250</v>
      </c>
      <c r="CW21">
        <v>14</v>
      </c>
      <c r="CX21">
        <v>0.18</v>
      </c>
      <c r="CY21">
        <v>0.03</v>
      </c>
      <c r="CZ21">
        <v>12.379721418826261</v>
      </c>
      <c r="DA21">
        <v>0.15144109730284391</v>
      </c>
      <c r="DB21">
        <v>3.5740789863513388E-2</v>
      </c>
      <c r="DC21">
        <v>1</v>
      </c>
      <c r="DD21">
        <v>249.9982</v>
      </c>
      <c r="DE21">
        <v>3.6022514070789033E-2</v>
      </c>
      <c r="DF21">
        <v>1.3686124360095959E-2</v>
      </c>
      <c r="DG21">
        <v>1</v>
      </c>
      <c r="DH21">
        <v>2.4442002500000002</v>
      </c>
      <c r="DI21">
        <v>3.9059549718568981E-2</v>
      </c>
      <c r="DJ21">
        <v>3.8375776783669069E-3</v>
      </c>
      <c r="DK21">
        <v>-1</v>
      </c>
      <c r="DP21">
        <v>2</v>
      </c>
      <c r="DQ21">
        <v>2</v>
      </c>
      <c r="DR21" t="s">
        <v>360</v>
      </c>
      <c r="DS21">
        <v>2.6896800000000001</v>
      </c>
      <c r="DT21">
        <v>2.8069199999999999</v>
      </c>
      <c r="DU21">
        <v>6.13661E-2</v>
      </c>
      <c r="DV21">
        <v>6.3525700000000004E-2</v>
      </c>
      <c r="DW21">
        <v>8.7627300000000005E-2</v>
      </c>
      <c r="DX21">
        <v>7.7227100000000007E-2</v>
      </c>
      <c r="DY21">
        <v>28366.7</v>
      </c>
      <c r="DZ21">
        <v>31965.4</v>
      </c>
      <c r="EA21">
        <v>28444.400000000001</v>
      </c>
      <c r="EB21">
        <v>32734.400000000001</v>
      </c>
      <c r="EC21">
        <v>36067.800000000003</v>
      </c>
      <c r="ED21">
        <v>41046.800000000003</v>
      </c>
      <c r="EE21">
        <v>41740.1</v>
      </c>
      <c r="EF21">
        <v>47356.3</v>
      </c>
      <c r="EG21">
        <v>1.80803</v>
      </c>
      <c r="EH21">
        <v>2.1827200000000002</v>
      </c>
      <c r="EI21">
        <v>8.7730600000000006E-2</v>
      </c>
      <c r="EJ21">
        <v>0</v>
      </c>
      <c r="EK21">
        <v>18.0639</v>
      </c>
      <c r="EL21">
        <v>999.9</v>
      </c>
      <c r="EM21">
        <v>64.2</v>
      </c>
      <c r="EN21">
        <v>21.9</v>
      </c>
      <c r="EO21">
        <v>16.9831</v>
      </c>
      <c r="EP21">
        <v>63.3187</v>
      </c>
      <c r="EQ21">
        <v>16.157900000000001</v>
      </c>
      <c r="ER21">
        <v>1</v>
      </c>
      <c r="ES21">
        <v>-0.19478699999999999</v>
      </c>
      <c r="ET21">
        <v>1.5401199999999999</v>
      </c>
      <c r="EU21">
        <v>20.227</v>
      </c>
      <c r="EV21">
        <v>5.2282200000000003</v>
      </c>
      <c r="EW21">
        <v>12.0099</v>
      </c>
      <c r="EX21">
        <v>4.9896000000000003</v>
      </c>
      <c r="EY21">
        <v>3.3050000000000002</v>
      </c>
      <c r="EZ21">
        <v>2560.6999999999998</v>
      </c>
      <c r="FA21">
        <v>356.2</v>
      </c>
      <c r="FB21">
        <v>49</v>
      </c>
      <c r="FC21">
        <v>5.7</v>
      </c>
      <c r="FD21">
        <v>1.85226</v>
      </c>
      <c r="FE21">
        <v>1.8613900000000001</v>
      </c>
      <c r="FF21">
        <v>1.8603499999999999</v>
      </c>
      <c r="FG21">
        <v>1.8563499999999999</v>
      </c>
      <c r="FH21">
        <v>1.8607400000000001</v>
      </c>
      <c r="FI21">
        <v>1.8570800000000001</v>
      </c>
      <c r="FJ21">
        <v>1.8591299999999999</v>
      </c>
      <c r="FK21">
        <v>1.8620300000000001</v>
      </c>
      <c r="FL21">
        <v>0</v>
      </c>
      <c r="FM21">
        <v>0</v>
      </c>
      <c r="FN21">
        <v>0</v>
      </c>
      <c r="FO21">
        <v>0</v>
      </c>
      <c r="FP21" t="s">
        <v>361</v>
      </c>
      <c r="FQ21" t="s">
        <v>362</v>
      </c>
      <c r="FR21" t="s">
        <v>363</v>
      </c>
      <c r="FS21" t="s">
        <v>363</v>
      </c>
      <c r="FT21" t="s">
        <v>363</v>
      </c>
      <c r="FU21" t="s">
        <v>363</v>
      </c>
      <c r="FV21">
        <v>0</v>
      </c>
      <c r="FW21">
        <v>100</v>
      </c>
      <c r="FX21">
        <v>100</v>
      </c>
      <c r="FY21">
        <v>-1.8129999999999999</v>
      </c>
      <c r="FZ21">
        <v>1.67E-2</v>
      </c>
      <c r="GA21">
        <v>-0.91562556841626042</v>
      </c>
      <c r="GB21">
        <v>-4.0117494158234393E-3</v>
      </c>
      <c r="GC21">
        <v>1.087516141204025E-6</v>
      </c>
      <c r="GD21">
        <v>-8.657206703991749E-11</v>
      </c>
      <c r="GE21">
        <v>1.6704761904765771E-2</v>
      </c>
      <c r="GF21">
        <v>0</v>
      </c>
      <c r="GG21">
        <v>0</v>
      </c>
      <c r="GH21">
        <v>0</v>
      </c>
      <c r="GI21">
        <v>4</v>
      </c>
      <c r="GJ21">
        <v>2094</v>
      </c>
      <c r="GK21">
        <v>-1</v>
      </c>
      <c r="GL21">
        <v>-1</v>
      </c>
      <c r="GM21">
        <v>0.5</v>
      </c>
      <c r="GN21">
        <v>0.5</v>
      </c>
      <c r="GO21">
        <v>0.68603499999999995</v>
      </c>
      <c r="GP21">
        <v>2.34985</v>
      </c>
      <c r="GQ21">
        <v>1.5942400000000001</v>
      </c>
      <c r="GR21">
        <v>2.34619</v>
      </c>
      <c r="GS21">
        <v>1.40015</v>
      </c>
      <c r="GT21">
        <v>2.31812</v>
      </c>
      <c r="GU21">
        <v>24.429099999999998</v>
      </c>
      <c r="GV21">
        <v>15.988300000000001</v>
      </c>
      <c r="GW21">
        <v>18</v>
      </c>
      <c r="GX21">
        <v>394.18700000000001</v>
      </c>
      <c r="GY21">
        <v>692.53300000000002</v>
      </c>
      <c r="GZ21">
        <v>17.999500000000001</v>
      </c>
      <c r="HA21">
        <v>24.4895</v>
      </c>
      <c r="HB21">
        <v>30.0002</v>
      </c>
      <c r="HC21">
        <v>24.632000000000001</v>
      </c>
      <c r="HD21">
        <v>24.620899999999999</v>
      </c>
      <c r="HE21">
        <v>13.7982</v>
      </c>
      <c r="HF21">
        <v>15</v>
      </c>
      <c r="HG21">
        <v>-30</v>
      </c>
      <c r="HH21">
        <v>18</v>
      </c>
      <c r="HI21">
        <v>250</v>
      </c>
      <c r="HJ21">
        <v>15.726599999999999</v>
      </c>
      <c r="HK21">
        <v>104.42100000000001</v>
      </c>
      <c r="HL21">
        <v>104.181</v>
      </c>
    </row>
    <row r="22" spans="1:220" x14ac:dyDescent="0.2">
      <c r="A22">
        <v>4</v>
      </c>
      <c r="B22">
        <v>1689034503.5999999</v>
      </c>
      <c r="C22">
        <v>267</v>
      </c>
      <c r="D22" t="s">
        <v>370</v>
      </c>
      <c r="E22" t="s">
        <v>371</v>
      </c>
      <c r="F22" t="s">
        <v>354</v>
      </c>
      <c r="G22" t="s">
        <v>355</v>
      </c>
      <c r="H22" t="s">
        <v>356</v>
      </c>
      <c r="I22" t="s">
        <v>357</v>
      </c>
      <c r="J22" t="s">
        <v>415</v>
      </c>
      <c r="K22" t="s">
        <v>358</v>
      </c>
      <c r="L22">
        <v>1689034503.5999999</v>
      </c>
      <c r="M22">
        <f t="shared" si="0"/>
        <v>1.8506660365521638E-3</v>
      </c>
      <c r="N22">
        <f t="shared" si="1"/>
        <v>1.8506660365521639</v>
      </c>
      <c r="O22">
        <f t="shared" si="2"/>
        <v>5.8154654190655322</v>
      </c>
      <c r="P22">
        <f t="shared" si="3"/>
        <v>166.65299999999999</v>
      </c>
      <c r="Q22">
        <f t="shared" si="4"/>
        <v>117.20523361455021</v>
      </c>
      <c r="R22">
        <f t="shared" si="5"/>
        <v>11.709875617596841</v>
      </c>
      <c r="S22">
        <f t="shared" si="6"/>
        <v>16.650160074909</v>
      </c>
      <c r="T22">
        <f t="shared" si="7"/>
        <v>0.20290028095434515</v>
      </c>
      <c r="U22">
        <f t="shared" si="8"/>
        <v>3.0403943385930083</v>
      </c>
      <c r="V22">
        <f t="shared" si="9"/>
        <v>0.19566684476109317</v>
      </c>
      <c r="W22">
        <f t="shared" si="10"/>
        <v>0.12292018951390117</v>
      </c>
      <c r="X22">
        <f t="shared" si="11"/>
        <v>281.15400299999999</v>
      </c>
      <c r="Y22">
        <f t="shared" si="12"/>
        <v>21.546644014739137</v>
      </c>
      <c r="Z22">
        <f t="shared" si="13"/>
        <v>21.546644014739137</v>
      </c>
      <c r="AA22">
        <f t="shared" si="14"/>
        <v>2.581022065432145</v>
      </c>
      <c r="AB22">
        <f t="shared" si="15"/>
        <v>68.828085858043025</v>
      </c>
      <c r="AC22">
        <f t="shared" si="16"/>
        <v>1.6560941201280002</v>
      </c>
      <c r="AD22">
        <f t="shared" si="17"/>
        <v>2.4061313045137869</v>
      </c>
      <c r="AE22">
        <f t="shared" si="18"/>
        <v>0.92492794530414479</v>
      </c>
      <c r="AF22">
        <f t="shared" si="19"/>
        <v>-81.614372211950425</v>
      </c>
      <c r="AG22">
        <f t="shared" si="20"/>
        <v>-187.11474835359977</v>
      </c>
      <c r="AH22">
        <f t="shared" si="21"/>
        <v>-12.497582474533585</v>
      </c>
      <c r="AI22">
        <f t="shared" si="22"/>
        <v>-7.2700040083788053E-2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54118.435754736667</v>
      </c>
      <c r="AO22">
        <f t="shared" si="26"/>
        <v>1699.94</v>
      </c>
      <c r="AP22">
        <f t="shared" si="27"/>
        <v>1433.0499</v>
      </c>
      <c r="AQ22">
        <f t="shared" si="28"/>
        <v>0.84300028236290692</v>
      </c>
      <c r="AR22">
        <f t="shared" si="29"/>
        <v>0.16539054496041036</v>
      </c>
      <c r="AS22">
        <v>1689034503.5999999</v>
      </c>
      <c r="AT22">
        <v>166.65299999999999</v>
      </c>
      <c r="AU22">
        <v>174.99600000000001</v>
      </c>
      <c r="AV22">
        <v>16.576000000000001</v>
      </c>
      <c r="AW22">
        <v>14.096500000000001</v>
      </c>
      <c r="AX22">
        <v>168.13399999999999</v>
      </c>
      <c r="AY22">
        <v>16.558700000000002</v>
      </c>
      <c r="AZ22">
        <v>400.03800000000001</v>
      </c>
      <c r="BA22">
        <v>99.709500000000006</v>
      </c>
      <c r="BB22">
        <v>0.199653</v>
      </c>
      <c r="BC22">
        <v>20.405100000000001</v>
      </c>
      <c r="BD22">
        <v>19.537199999999999</v>
      </c>
      <c r="BE22">
        <v>999.9</v>
      </c>
      <c r="BF22">
        <v>0</v>
      </c>
      <c r="BG22">
        <v>0</v>
      </c>
      <c r="BH22">
        <v>10040.6</v>
      </c>
      <c r="BI22">
        <v>0</v>
      </c>
      <c r="BJ22">
        <v>2.3381799999999999</v>
      </c>
      <c r="BK22">
        <v>-8.3431999999999995</v>
      </c>
      <c r="BL22">
        <v>169.46199999999999</v>
      </c>
      <c r="BM22">
        <v>177.49799999999999</v>
      </c>
      <c r="BN22">
        <v>2.4795199999999999</v>
      </c>
      <c r="BO22">
        <v>174.99600000000001</v>
      </c>
      <c r="BP22">
        <v>14.096500000000001</v>
      </c>
      <c r="BQ22">
        <v>1.6527799999999999</v>
      </c>
      <c r="BR22">
        <v>1.4055500000000001</v>
      </c>
      <c r="BS22">
        <v>14.459899999999999</v>
      </c>
      <c r="BT22">
        <v>11.9777</v>
      </c>
      <c r="BU22">
        <v>1699.94</v>
      </c>
      <c r="BV22">
        <v>0.89999200000000001</v>
      </c>
      <c r="BW22">
        <v>0.100008</v>
      </c>
      <c r="BX22">
        <v>0</v>
      </c>
      <c r="BY22">
        <v>2.2673000000000001</v>
      </c>
      <c r="BZ22">
        <v>0</v>
      </c>
      <c r="CA22">
        <v>9615.4599999999991</v>
      </c>
      <c r="CB22">
        <v>13788.7</v>
      </c>
      <c r="CC22">
        <v>38.75</v>
      </c>
      <c r="CD22">
        <v>39.5</v>
      </c>
      <c r="CE22">
        <v>39.061999999999998</v>
      </c>
      <c r="CF22">
        <v>37.5</v>
      </c>
      <c r="CG22">
        <v>37.686999999999998</v>
      </c>
      <c r="CH22">
        <v>1529.93</v>
      </c>
      <c r="CI22">
        <v>170.01</v>
      </c>
      <c r="CJ22">
        <v>0</v>
      </c>
      <c r="CK22">
        <v>1689034506.0999999</v>
      </c>
      <c r="CL22">
        <v>0</v>
      </c>
      <c r="CM22">
        <v>1689034476.0999999</v>
      </c>
      <c r="CN22" t="s">
        <v>372</v>
      </c>
      <c r="CO22">
        <v>1689034476.0999999</v>
      </c>
      <c r="CP22">
        <v>1689034474.0999999</v>
      </c>
      <c r="CQ22">
        <v>31</v>
      </c>
      <c r="CR22">
        <v>7.9000000000000001E-2</v>
      </c>
      <c r="CS22">
        <v>1E-3</v>
      </c>
      <c r="CT22">
        <v>-1.5109999999999999</v>
      </c>
      <c r="CU22">
        <v>1.7000000000000001E-2</v>
      </c>
      <c r="CV22">
        <v>175</v>
      </c>
      <c r="CW22">
        <v>14</v>
      </c>
      <c r="CX22">
        <v>0.34</v>
      </c>
      <c r="CY22">
        <v>0.03</v>
      </c>
      <c r="CZ22">
        <v>7.8586037942671823</v>
      </c>
      <c r="DA22">
        <v>0.37917574547212129</v>
      </c>
      <c r="DB22">
        <v>4.7644627793490262E-2</v>
      </c>
      <c r="DC22">
        <v>1</v>
      </c>
      <c r="DD22">
        <v>174.9917804878049</v>
      </c>
      <c r="DE22">
        <v>0.16944250871109429</v>
      </c>
      <c r="DF22">
        <v>2.394150615218605E-2</v>
      </c>
      <c r="DG22">
        <v>1</v>
      </c>
      <c r="DH22">
        <v>2.4740858536585368</v>
      </c>
      <c r="DI22">
        <v>3.5700627177698979E-2</v>
      </c>
      <c r="DJ22">
        <v>3.765569937498668E-3</v>
      </c>
      <c r="DK22">
        <v>-1</v>
      </c>
      <c r="DP22">
        <v>2</v>
      </c>
      <c r="DQ22">
        <v>2</v>
      </c>
      <c r="DR22" t="s">
        <v>360</v>
      </c>
      <c r="DS22">
        <v>2.68947</v>
      </c>
      <c r="DT22">
        <v>2.8068900000000001</v>
      </c>
      <c r="DU22">
        <v>4.5083900000000003E-2</v>
      </c>
      <c r="DV22">
        <v>4.6545599999999999E-2</v>
      </c>
      <c r="DW22">
        <v>8.7568099999999996E-2</v>
      </c>
      <c r="DX22">
        <v>7.7049999999999993E-2</v>
      </c>
      <c r="DY22">
        <v>28857.599999999999</v>
      </c>
      <c r="DZ22">
        <v>32544.5</v>
      </c>
      <c r="EA22">
        <v>28443.200000000001</v>
      </c>
      <c r="EB22">
        <v>32733.7</v>
      </c>
      <c r="EC22">
        <v>36068.300000000003</v>
      </c>
      <c r="ED22">
        <v>41053</v>
      </c>
      <c r="EE22">
        <v>41737.9</v>
      </c>
      <c r="EF22">
        <v>47354.400000000001</v>
      </c>
      <c r="EG22">
        <v>1.8078000000000001</v>
      </c>
      <c r="EH22">
        <v>2.1827000000000001</v>
      </c>
      <c r="EI22">
        <v>8.8810899999999998E-2</v>
      </c>
      <c r="EJ22">
        <v>0</v>
      </c>
      <c r="EK22">
        <v>18.065100000000001</v>
      </c>
      <c r="EL22">
        <v>999.9</v>
      </c>
      <c r="EM22">
        <v>64.3</v>
      </c>
      <c r="EN22">
        <v>21.8</v>
      </c>
      <c r="EO22">
        <v>16.903600000000001</v>
      </c>
      <c r="EP22">
        <v>63.188699999999997</v>
      </c>
      <c r="EQ22">
        <v>16.502400000000002</v>
      </c>
      <c r="ER22">
        <v>1</v>
      </c>
      <c r="ES22">
        <v>-0.19370899999999999</v>
      </c>
      <c r="ET22">
        <v>1.5508500000000001</v>
      </c>
      <c r="EU22">
        <v>20.226500000000001</v>
      </c>
      <c r="EV22">
        <v>5.2285199999999996</v>
      </c>
      <c r="EW22">
        <v>12.0099</v>
      </c>
      <c r="EX22">
        <v>4.9897</v>
      </c>
      <c r="EY22">
        <v>3.3050000000000002</v>
      </c>
      <c r="EZ22">
        <v>2562.5</v>
      </c>
      <c r="FA22">
        <v>360</v>
      </c>
      <c r="FB22">
        <v>49</v>
      </c>
      <c r="FC22">
        <v>5.7</v>
      </c>
      <c r="FD22">
        <v>1.85236</v>
      </c>
      <c r="FE22">
        <v>1.86141</v>
      </c>
      <c r="FF22">
        <v>1.8603499999999999</v>
      </c>
      <c r="FG22">
        <v>1.8563799999999999</v>
      </c>
      <c r="FH22">
        <v>1.8607899999999999</v>
      </c>
      <c r="FI22">
        <v>1.8570899999999999</v>
      </c>
      <c r="FJ22">
        <v>1.8591299999999999</v>
      </c>
      <c r="FK22">
        <v>1.8620300000000001</v>
      </c>
      <c r="FL22">
        <v>0</v>
      </c>
      <c r="FM22">
        <v>0</v>
      </c>
      <c r="FN22">
        <v>0</v>
      </c>
      <c r="FO22">
        <v>0</v>
      </c>
      <c r="FP22" t="s">
        <v>361</v>
      </c>
      <c r="FQ22" t="s">
        <v>362</v>
      </c>
      <c r="FR22" t="s">
        <v>363</v>
      </c>
      <c r="FS22" t="s">
        <v>363</v>
      </c>
      <c r="FT22" t="s">
        <v>363</v>
      </c>
      <c r="FU22" t="s">
        <v>363</v>
      </c>
      <c r="FV22">
        <v>0</v>
      </c>
      <c r="FW22">
        <v>100</v>
      </c>
      <c r="FX22">
        <v>100</v>
      </c>
      <c r="FY22">
        <v>-1.4810000000000001</v>
      </c>
      <c r="FZ22">
        <v>1.7299999999999999E-2</v>
      </c>
      <c r="GA22">
        <v>-0.83624608012245516</v>
      </c>
      <c r="GB22">
        <v>-4.0117494158234393E-3</v>
      </c>
      <c r="GC22">
        <v>1.087516141204025E-6</v>
      </c>
      <c r="GD22">
        <v>-8.657206703991749E-11</v>
      </c>
      <c r="GE22">
        <v>1.7310000000000159E-2</v>
      </c>
      <c r="GF22">
        <v>0</v>
      </c>
      <c r="GG22">
        <v>0</v>
      </c>
      <c r="GH22">
        <v>0</v>
      </c>
      <c r="GI22">
        <v>4</v>
      </c>
      <c r="GJ22">
        <v>2094</v>
      </c>
      <c r="GK22">
        <v>-1</v>
      </c>
      <c r="GL22">
        <v>-1</v>
      </c>
      <c r="GM22">
        <v>0.5</v>
      </c>
      <c r="GN22">
        <v>0.5</v>
      </c>
      <c r="GO22">
        <v>0.52856400000000003</v>
      </c>
      <c r="GP22">
        <v>2.36816</v>
      </c>
      <c r="GQ22">
        <v>1.5942400000000001</v>
      </c>
      <c r="GR22">
        <v>2.34619</v>
      </c>
      <c r="GS22">
        <v>1.40015</v>
      </c>
      <c r="GT22">
        <v>2.34253</v>
      </c>
      <c r="GU22">
        <v>24.347799999999999</v>
      </c>
      <c r="GV22">
        <v>15.9795</v>
      </c>
      <c r="GW22">
        <v>18</v>
      </c>
      <c r="GX22">
        <v>394.20100000000002</v>
      </c>
      <c r="GY22">
        <v>692.76400000000001</v>
      </c>
      <c r="GZ22">
        <v>17.9998</v>
      </c>
      <c r="HA22">
        <v>24.502600000000001</v>
      </c>
      <c r="HB22">
        <v>30.0001</v>
      </c>
      <c r="HC22">
        <v>24.650600000000001</v>
      </c>
      <c r="HD22">
        <v>24.639399999999998</v>
      </c>
      <c r="HE22">
        <v>10.610200000000001</v>
      </c>
      <c r="HF22">
        <v>15</v>
      </c>
      <c r="HG22">
        <v>-30</v>
      </c>
      <c r="HH22">
        <v>18</v>
      </c>
      <c r="HI22">
        <v>175</v>
      </c>
      <c r="HJ22">
        <v>15.726599999999999</v>
      </c>
      <c r="HK22">
        <v>104.416</v>
      </c>
      <c r="HL22">
        <v>104.178</v>
      </c>
    </row>
    <row r="23" spans="1:220" x14ac:dyDescent="0.2">
      <c r="A23">
        <v>5</v>
      </c>
      <c r="B23">
        <v>1689034570.5999999</v>
      </c>
      <c r="C23">
        <v>334</v>
      </c>
      <c r="D23" t="s">
        <v>373</v>
      </c>
      <c r="E23" t="s">
        <v>374</v>
      </c>
      <c r="F23" t="s">
        <v>354</v>
      </c>
      <c r="G23" t="s">
        <v>355</v>
      </c>
      <c r="H23" t="s">
        <v>356</v>
      </c>
      <c r="I23" t="s">
        <v>357</v>
      </c>
      <c r="J23" t="s">
        <v>415</v>
      </c>
      <c r="K23" t="s">
        <v>358</v>
      </c>
      <c r="L23">
        <v>1689034570.5999999</v>
      </c>
      <c r="M23">
        <f t="shared" si="0"/>
        <v>1.5870045141633752E-3</v>
      </c>
      <c r="N23">
        <f t="shared" si="1"/>
        <v>1.5870045141633753</v>
      </c>
      <c r="O23">
        <f t="shared" si="2"/>
        <v>2.3593702743309537</v>
      </c>
      <c r="P23">
        <f t="shared" si="3"/>
        <v>121.48699999999999</v>
      </c>
      <c r="Q23">
        <f t="shared" si="4"/>
        <v>96.319845437821897</v>
      </c>
      <c r="R23">
        <f t="shared" si="5"/>
        <v>9.6231191688882465</v>
      </c>
      <c r="S23">
        <f t="shared" si="6"/>
        <v>12.137518215032998</v>
      </c>
      <c r="T23">
        <f t="shared" si="7"/>
        <v>0.16514950185443594</v>
      </c>
      <c r="U23">
        <f t="shared" si="8"/>
        <v>3.0303071486591024</v>
      </c>
      <c r="V23">
        <f t="shared" si="9"/>
        <v>0.16030729740232316</v>
      </c>
      <c r="W23">
        <f t="shared" si="10"/>
        <v>0.10061528773694467</v>
      </c>
      <c r="X23">
        <f t="shared" si="11"/>
        <v>281.14225199999993</v>
      </c>
      <c r="Y23">
        <f t="shared" si="12"/>
        <v>21.586989376721952</v>
      </c>
      <c r="Z23">
        <f t="shared" si="13"/>
        <v>21.586989376721952</v>
      </c>
      <c r="AA23">
        <f t="shared" si="14"/>
        <v>2.5874016403154694</v>
      </c>
      <c r="AB23">
        <f t="shared" si="15"/>
        <v>67.417357480080241</v>
      </c>
      <c r="AC23">
        <f t="shared" si="16"/>
        <v>1.6191583375334997</v>
      </c>
      <c r="AD23">
        <f t="shared" si="17"/>
        <v>2.4016935668413155</v>
      </c>
      <c r="AE23">
        <f t="shared" si="18"/>
        <v>0.96824330278196968</v>
      </c>
      <c r="AF23">
        <f t="shared" si="19"/>
        <v>-69.98689907460485</v>
      </c>
      <c r="AG23">
        <f t="shared" si="20"/>
        <v>-197.96993231831976</v>
      </c>
      <c r="AH23">
        <f t="shared" si="21"/>
        <v>-13.267339576988576</v>
      </c>
      <c r="AI23">
        <f t="shared" si="22"/>
        <v>-8.1918969913289175E-2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53843.554777269092</v>
      </c>
      <c r="AO23">
        <f t="shared" si="26"/>
        <v>1699.87</v>
      </c>
      <c r="AP23">
        <f t="shared" si="27"/>
        <v>1432.9907999999998</v>
      </c>
      <c r="AQ23">
        <f t="shared" si="28"/>
        <v>0.8430002294293093</v>
      </c>
      <c r="AR23">
        <f t="shared" si="29"/>
        <v>0.16539044279856693</v>
      </c>
      <c r="AS23">
        <v>1689034570.5999999</v>
      </c>
      <c r="AT23">
        <v>121.48699999999999</v>
      </c>
      <c r="AU23">
        <v>124.96</v>
      </c>
      <c r="AV23">
        <v>16.206499999999998</v>
      </c>
      <c r="AW23">
        <v>14.081899999999999</v>
      </c>
      <c r="AX23">
        <v>122.82299999999999</v>
      </c>
      <c r="AY23">
        <v>16.190899999999999</v>
      </c>
      <c r="AZ23">
        <v>400.49900000000002</v>
      </c>
      <c r="BA23">
        <v>99.710499999999996</v>
      </c>
      <c r="BB23">
        <v>0.197459</v>
      </c>
      <c r="BC23">
        <v>20.3752</v>
      </c>
      <c r="BD23">
        <v>19.5626</v>
      </c>
      <c r="BE23">
        <v>999.9</v>
      </c>
      <c r="BF23">
        <v>0</v>
      </c>
      <c r="BG23">
        <v>0</v>
      </c>
      <c r="BH23">
        <v>9986.25</v>
      </c>
      <c r="BI23">
        <v>0</v>
      </c>
      <c r="BJ23">
        <v>2.3381799999999999</v>
      </c>
      <c r="BK23">
        <v>-3.4729999999999999</v>
      </c>
      <c r="BL23">
        <v>123.489</v>
      </c>
      <c r="BM23">
        <v>126.745</v>
      </c>
      <c r="BN23">
        <v>2.1246299999999998</v>
      </c>
      <c r="BO23">
        <v>124.96</v>
      </c>
      <c r="BP23">
        <v>14.081899999999999</v>
      </c>
      <c r="BQ23">
        <v>1.6159600000000001</v>
      </c>
      <c r="BR23">
        <v>1.40411</v>
      </c>
      <c r="BS23">
        <v>14.111800000000001</v>
      </c>
      <c r="BT23">
        <v>11.9621</v>
      </c>
      <c r="BU23">
        <v>1699.87</v>
      </c>
      <c r="BV23">
        <v>0.89999200000000001</v>
      </c>
      <c r="BW23">
        <v>0.100008</v>
      </c>
      <c r="BX23">
        <v>0</v>
      </c>
      <c r="BY23">
        <v>2.6829999999999998</v>
      </c>
      <c r="BZ23">
        <v>0</v>
      </c>
      <c r="CA23">
        <v>9587.17</v>
      </c>
      <c r="CB23">
        <v>13788.1</v>
      </c>
      <c r="CC23">
        <v>37.311999999999998</v>
      </c>
      <c r="CD23">
        <v>38.375</v>
      </c>
      <c r="CE23">
        <v>37.75</v>
      </c>
      <c r="CF23">
        <v>36.375</v>
      </c>
      <c r="CG23">
        <v>36.5</v>
      </c>
      <c r="CH23">
        <v>1529.87</v>
      </c>
      <c r="CI23">
        <v>170</v>
      </c>
      <c r="CJ23">
        <v>0</v>
      </c>
      <c r="CK23">
        <v>1689034573.3</v>
      </c>
      <c r="CL23">
        <v>0</v>
      </c>
      <c r="CM23">
        <v>1689034565.0999999</v>
      </c>
      <c r="CN23" t="s">
        <v>375</v>
      </c>
      <c r="CO23">
        <v>1689034564.0999999</v>
      </c>
      <c r="CP23">
        <v>1689034565.0999999</v>
      </c>
      <c r="CQ23">
        <v>32</v>
      </c>
      <c r="CR23">
        <v>-2.3E-2</v>
      </c>
      <c r="CS23">
        <v>-2E-3</v>
      </c>
      <c r="CT23">
        <v>-1.349</v>
      </c>
      <c r="CU23">
        <v>1.6E-2</v>
      </c>
      <c r="CV23">
        <v>125</v>
      </c>
      <c r="CW23">
        <v>14</v>
      </c>
      <c r="CX23">
        <v>0.22</v>
      </c>
      <c r="CY23">
        <v>0.04</v>
      </c>
      <c r="CZ23">
        <v>-3.8395605928781933E-2</v>
      </c>
      <c r="DA23">
        <v>0.91994516837590989</v>
      </c>
      <c r="DB23">
        <v>0.16497059423864091</v>
      </c>
      <c r="DC23">
        <v>1</v>
      </c>
      <c r="DD23">
        <v>124.93774999999999</v>
      </c>
      <c r="DE23">
        <v>-0.15618011257038161</v>
      </c>
      <c r="DF23">
        <v>1.988938158917861E-2</v>
      </c>
      <c r="DG23">
        <v>1</v>
      </c>
      <c r="DH23">
        <v>7.8839021942500004E-2</v>
      </c>
      <c r="DI23">
        <v>1.226858721403002</v>
      </c>
      <c r="DJ23">
        <v>0.2457397023677774</v>
      </c>
      <c r="DK23">
        <v>-1</v>
      </c>
      <c r="DP23">
        <v>2</v>
      </c>
      <c r="DQ23">
        <v>2</v>
      </c>
      <c r="DR23" t="s">
        <v>360</v>
      </c>
      <c r="DS23">
        <v>2.6907899999999998</v>
      </c>
      <c r="DT23">
        <v>2.80423</v>
      </c>
      <c r="DU23">
        <v>3.3734899999999998E-2</v>
      </c>
      <c r="DV23">
        <v>3.4150199999999999E-2</v>
      </c>
      <c r="DW23">
        <v>8.6115899999999995E-2</v>
      </c>
      <c r="DX23">
        <v>7.6988000000000001E-2</v>
      </c>
      <c r="DY23">
        <v>29200.2</v>
      </c>
      <c r="DZ23">
        <v>32966.9</v>
      </c>
      <c r="EA23">
        <v>28442.7</v>
      </c>
      <c r="EB23">
        <v>32732.9</v>
      </c>
      <c r="EC23">
        <v>36125.9</v>
      </c>
      <c r="ED23">
        <v>41054.800000000003</v>
      </c>
      <c r="EE23">
        <v>41737</v>
      </c>
      <c r="EF23">
        <v>47353.4</v>
      </c>
      <c r="EG23">
        <v>1.8030299999999999</v>
      </c>
      <c r="EH23">
        <v>2.16587</v>
      </c>
      <c r="EI23">
        <v>8.5048399999999996E-2</v>
      </c>
      <c r="EJ23">
        <v>0</v>
      </c>
      <c r="EK23">
        <v>18.152899999999999</v>
      </c>
      <c r="EL23">
        <v>999.9</v>
      </c>
      <c r="EM23">
        <v>64.3</v>
      </c>
      <c r="EN23">
        <v>21.8</v>
      </c>
      <c r="EO23">
        <v>16.904399999999999</v>
      </c>
      <c r="EP23">
        <v>63.898699999999998</v>
      </c>
      <c r="EQ23">
        <v>16.630600000000001</v>
      </c>
      <c r="ER23">
        <v>1</v>
      </c>
      <c r="ES23">
        <v>-0.192327</v>
      </c>
      <c r="ET23">
        <v>1.6253200000000001</v>
      </c>
      <c r="EU23">
        <v>20.225000000000001</v>
      </c>
      <c r="EV23">
        <v>5.2238800000000003</v>
      </c>
      <c r="EW23">
        <v>12.0099</v>
      </c>
      <c r="EX23">
        <v>4.9888500000000002</v>
      </c>
      <c r="EY23">
        <v>3.3043300000000002</v>
      </c>
      <c r="EZ23">
        <v>2564</v>
      </c>
      <c r="FA23">
        <v>363.1</v>
      </c>
      <c r="FB23">
        <v>49</v>
      </c>
      <c r="FC23">
        <v>5.7</v>
      </c>
      <c r="FD23">
        <v>1.8523099999999999</v>
      </c>
      <c r="FE23">
        <v>1.86141</v>
      </c>
      <c r="FF23">
        <v>1.8603499999999999</v>
      </c>
      <c r="FG23">
        <v>1.8563799999999999</v>
      </c>
      <c r="FH23">
        <v>1.8608100000000001</v>
      </c>
      <c r="FI23">
        <v>1.8571</v>
      </c>
      <c r="FJ23">
        <v>1.8591299999999999</v>
      </c>
      <c r="FK23">
        <v>1.8620300000000001</v>
      </c>
      <c r="FL23">
        <v>0</v>
      </c>
      <c r="FM23">
        <v>0</v>
      </c>
      <c r="FN23">
        <v>0</v>
      </c>
      <c r="FO23">
        <v>0</v>
      </c>
      <c r="FP23" t="s">
        <v>361</v>
      </c>
      <c r="FQ23" t="s">
        <v>362</v>
      </c>
      <c r="FR23" t="s">
        <v>363</v>
      </c>
      <c r="FS23" t="s">
        <v>363</v>
      </c>
      <c r="FT23" t="s">
        <v>363</v>
      </c>
      <c r="FU23" t="s">
        <v>363</v>
      </c>
      <c r="FV23">
        <v>0</v>
      </c>
      <c r="FW23">
        <v>100</v>
      </c>
      <c r="FX23">
        <v>100</v>
      </c>
      <c r="FY23">
        <v>-1.3360000000000001</v>
      </c>
      <c r="FZ23">
        <v>1.5599999999999999E-2</v>
      </c>
      <c r="GA23">
        <v>-0.85916778559959694</v>
      </c>
      <c r="GB23">
        <v>-4.0117494158234393E-3</v>
      </c>
      <c r="GC23">
        <v>1.087516141204025E-6</v>
      </c>
      <c r="GD23">
        <v>-8.657206703991749E-11</v>
      </c>
      <c r="GE23">
        <v>1.5600000000002719E-2</v>
      </c>
      <c r="GF23">
        <v>0</v>
      </c>
      <c r="GG23">
        <v>0</v>
      </c>
      <c r="GH23">
        <v>0</v>
      </c>
      <c r="GI23">
        <v>4</v>
      </c>
      <c r="GJ23">
        <v>2094</v>
      </c>
      <c r="GK23">
        <v>-1</v>
      </c>
      <c r="GL23">
        <v>-1</v>
      </c>
      <c r="GM23">
        <v>0.1</v>
      </c>
      <c r="GN23">
        <v>0.1</v>
      </c>
      <c r="GO23">
        <v>0.41992200000000002</v>
      </c>
      <c r="GP23">
        <v>2.3742700000000001</v>
      </c>
      <c r="GQ23">
        <v>1.5942400000000001</v>
      </c>
      <c r="GR23">
        <v>2.34619</v>
      </c>
      <c r="GS23">
        <v>1.40015</v>
      </c>
      <c r="GT23">
        <v>2.34375</v>
      </c>
      <c r="GU23">
        <v>24.327400000000001</v>
      </c>
      <c r="GV23">
        <v>15.9795</v>
      </c>
      <c r="GW23">
        <v>18</v>
      </c>
      <c r="GX23">
        <v>392.36700000000002</v>
      </c>
      <c r="GY23">
        <v>678.947</v>
      </c>
      <c r="GZ23">
        <v>17.999400000000001</v>
      </c>
      <c r="HA23">
        <v>24.520099999999999</v>
      </c>
      <c r="HB23">
        <v>30.0002</v>
      </c>
      <c r="HC23">
        <v>24.666699999999999</v>
      </c>
      <c r="HD23">
        <v>24.660299999999999</v>
      </c>
      <c r="HE23">
        <v>8.4464299999999994</v>
      </c>
      <c r="HF23">
        <v>15</v>
      </c>
      <c r="HG23">
        <v>-30</v>
      </c>
      <c r="HH23">
        <v>18</v>
      </c>
      <c r="HI23">
        <v>125</v>
      </c>
      <c r="HJ23">
        <v>15.726599999999999</v>
      </c>
      <c r="HK23">
        <v>104.414</v>
      </c>
      <c r="HL23">
        <v>104.175</v>
      </c>
    </row>
    <row r="24" spans="1:220" x14ac:dyDescent="0.2">
      <c r="A24">
        <v>6</v>
      </c>
      <c r="B24">
        <v>1689034641.5</v>
      </c>
      <c r="C24">
        <v>404.90000009536737</v>
      </c>
      <c r="D24" t="s">
        <v>376</v>
      </c>
      <c r="E24" t="s">
        <v>377</v>
      </c>
      <c r="F24" t="s">
        <v>354</v>
      </c>
      <c r="G24" t="s">
        <v>355</v>
      </c>
      <c r="H24" t="s">
        <v>356</v>
      </c>
      <c r="I24" t="s">
        <v>357</v>
      </c>
      <c r="J24" t="s">
        <v>415</v>
      </c>
      <c r="K24" t="s">
        <v>358</v>
      </c>
      <c r="L24">
        <v>1689034641.5</v>
      </c>
      <c r="M24">
        <f t="shared" si="0"/>
        <v>1.7954065384202151E-3</v>
      </c>
      <c r="N24">
        <f t="shared" si="1"/>
        <v>1.7954065384202151</v>
      </c>
      <c r="O24">
        <f t="shared" si="2"/>
        <v>0.53295116785685981</v>
      </c>
      <c r="P24">
        <f t="shared" si="3"/>
        <v>69.060900000000004</v>
      </c>
      <c r="Q24">
        <f t="shared" si="4"/>
        <v>63.600142811808453</v>
      </c>
      <c r="R24">
        <f t="shared" si="5"/>
        <v>6.3543151995837652</v>
      </c>
      <c r="S24">
        <f t="shared" si="6"/>
        <v>6.8999015908728003</v>
      </c>
      <c r="T24">
        <f t="shared" si="7"/>
        <v>0.19693090702562152</v>
      </c>
      <c r="U24">
        <f t="shared" si="8"/>
        <v>3.0348559488096383</v>
      </c>
      <c r="V24">
        <f t="shared" si="9"/>
        <v>0.19009714594470212</v>
      </c>
      <c r="W24">
        <f t="shared" si="10"/>
        <v>0.11940494645977465</v>
      </c>
      <c r="X24">
        <f t="shared" si="11"/>
        <v>281.15545799999995</v>
      </c>
      <c r="Y24">
        <f t="shared" si="12"/>
        <v>21.464743236049301</v>
      </c>
      <c r="Z24">
        <f t="shared" si="13"/>
        <v>21.464743236049301</v>
      </c>
      <c r="AA24">
        <f t="shared" si="14"/>
        <v>2.5681139164215194</v>
      </c>
      <c r="AB24">
        <f t="shared" si="15"/>
        <v>68.755900007675933</v>
      </c>
      <c r="AC24">
        <f t="shared" si="16"/>
        <v>1.6443851777712</v>
      </c>
      <c r="AD24">
        <f t="shared" si="17"/>
        <v>2.3916277404377229</v>
      </c>
      <c r="AE24">
        <f t="shared" si="18"/>
        <v>0.92372873865031946</v>
      </c>
      <c r="AF24">
        <f t="shared" si="19"/>
        <v>-79.177428344331489</v>
      </c>
      <c r="AG24">
        <f t="shared" si="20"/>
        <v>-189.39161472626142</v>
      </c>
      <c r="AH24">
        <f t="shared" si="21"/>
        <v>-12.661119996539759</v>
      </c>
      <c r="AI24">
        <f t="shared" si="22"/>
        <v>-7.4705067132697422E-2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53982.476404000125</v>
      </c>
      <c r="AO24">
        <f t="shared" si="26"/>
        <v>1699.96</v>
      </c>
      <c r="AP24">
        <f t="shared" si="27"/>
        <v>1433.0657999999999</v>
      </c>
      <c r="AQ24">
        <f t="shared" si="28"/>
        <v>0.84299971764041493</v>
      </c>
      <c r="AR24">
        <f t="shared" si="29"/>
        <v>0.16538945504600105</v>
      </c>
      <c r="AS24">
        <v>1689034641.5</v>
      </c>
      <c r="AT24">
        <v>69.060900000000004</v>
      </c>
      <c r="AU24">
        <v>69.956699999999998</v>
      </c>
      <c r="AV24">
        <v>16.458600000000001</v>
      </c>
      <c r="AW24">
        <v>14.050700000000001</v>
      </c>
      <c r="AX24">
        <v>70.424000000000007</v>
      </c>
      <c r="AY24">
        <v>16.444199999999999</v>
      </c>
      <c r="AZ24">
        <v>399.68099999999998</v>
      </c>
      <c r="BA24">
        <v>99.711399999999998</v>
      </c>
      <c r="BB24">
        <v>0.198992</v>
      </c>
      <c r="BC24">
        <v>20.307200000000002</v>
      </c>
      <c r="BD24">
        <v>19.549399999999999</v>
      </c>
      <c r="BE24">
        <v>999.9</v>
      </c>
      <c r="BF24">
        <v>0</v>
      </c>
      <c r="BG24">
        <v>0</v>
      </c>
      <c r="BH24">
        <v>10010.6</v>
      </c>
      <c r="BI24">
        <v>0</v>
      </c>
      <c r="BJ24">
        <v>2.3831500000000001</v>
      </c>
      <c r="BK24">
        <v>-0.89578199999999997</v>
      </c>
      <c r="BL24">
        <v>70.216499999999996</v>
      </c>
      <c r="BM24">
        <v>70.953599999999994</v>
      </c>
      <c r="BN24">
        <v>2.4079100000000002</v>
      </c>
      <c r="BO24">
        <v>69.956699999999998</v>
      </c>
      <c r="BP24">
        <v>14.050700000000001</v>
      </c>
      <c r="BQ24">
        <v>1.6411100000000001</v>
      </c>
      <c r="BR24">
        <v>1.4010199999999999</v>
      </c>
      <c r="BS24">
        <v>14.3504</v>
      </c>
      <c r="BT24">
        <v>11.928599999999999</v>
      </c>
      <c r="BU24">
        <v>1699.96</v>
      </c>
      <c r="BV24">
        <v>0.90000899999999995</v>
      </c>
      <c r="BW24">
        <v>9.9991300000000005E-2</v>
      </c>
      <c r="BX24">
        <v>0</v>
      </c>
      <c r="BY24">
        <v>2.7198000000000002</v>
      </c>
      <c r="BZ24">
        <v>0</v>
      </c>
      <c r="CA24">
        <v>9754.17</v>
      </c>
      <c r="CB24">
        <v>13788.9</v>
      </c>
      <c r="CC24">
        <v>37.436999999999998</v>
      </c>
      <c r="CD24">
        <v>38.811999999999998</v>
      </c>
      <c r="CE24">
        <v>38</v>
      </c>
      <c r="CF24">
        <v>36.936999999999998</v>
      </c>
      <c r="CG24">
        <v>36.75</v>
      </c>
      <c r="CH24">
        <v>1529.98</v>
      </c>
      <c r="CI24">
        <v>169.98</v>
      </c>
      <c r="CJ24">
        <v>0</v>
      </c>
      <c r="CK24">
        <v>1689034644.0999999</v>
      </c>
      <c r="CL24">
        <v>0</v>
      </c>
      <c r="CM24">
        <v>1689034636</v>
      </c>
      <c r="CN24" t="s">
        <v>378</v>
      </c>
      <c r="CO24">
        <v>1689034636</v>
      </c>
      <c r="CP24">
        <v>1689034631.0999999</v>
      </c>
      <c r="CQ24">
        <v>33</v>
      </c>
      <c r="CR24">
        <v>-0.22700000000000001</v>
      </c>
      <c r="CS24">
        <v>-1E-3</v>
      </c>
      <c r="CT24">
        <v>-1.367</v>
      </c>
      <c r="CU24">
        <v>1.4E-2</v>
      </c>
      <c r="CV24">
        <v>70</v>
      </c>
      <c r="CW24">
        <v>14</v>
      </c>
      <c r="CX24">
        <v>0.25</v>
      </c>
      <c r="CY24">
        <v>0.02</v>
      </c>
      <c r="CZ24">
        <v>-0.24759710923701969</v>
      </c>
      <c r="DA24">
        <v>6.3070474137509644E-2</v>
      </c>
      <c r="DB24">
        <v>0.100291788964256</v>
      </c>
      <c r="DC24">
        <v>1</v>
      </c>
      <c r="DD24">
        <v>69.963841463414639</v>
      </c>
      <c r="DE24">
        <v>-6.2207815719552133E-2</v>
      </c>
      <c r="DF24">
        <v>1.837265964003677E-2</v>
      </c>
      <c r="DG24">
        <v>1</v>
      </c>
      <c r="DH24">
        <v>0.21919879962195121</v>
      </c>
      <c r="DI24">
        <v>3.3865484206183329</v>
      </c>
      <c r="DJ24">
        <v>0.54124312377788597</v>
      </c>
      <c r="DK24">
        <v>-1</v>
      </c>
      <c r="DP24">
        <v>2</v>
      </c>
      <c r="DQ24">
        <v>2</v>
      </c>
      <c r="DR24" t="s">
        <v>360</v>
      </c>
      <c r="DS24">
        <v>2.6883599999999999</v>
      </c>
      <c r="DT24">
        <v>2.8059699999999999</v>
      </c>
      <c r="DU24">
        <v>1.9763599999999999E-2</v>
      </c>
      <c r="DV24">
        <v>1.95608E-2</v>
      </c>
      <c r="DW24">
        <v>8.7116899999999997E-2</v>
      </c>
      <c r="DX24">
        <v>7.6860100000000001E-2</v>
      </c>
      <c r="DY24">
        <v>29620.799999999999</v>
      </c>
      <c r="DZ24">
        <v>33463.800000000003</v>
      </c>
      <c r="EA24">
        <v>28441</v>
      </c>
      <c r="EB24">
        <v>32731.599999999999</v>
      </c>
      <c r="EC24">
        <v>36083.800000000003</v>
      </c>
      <c r="ED24">
        <v>41058.699999999997</v>
      </c>
      <c r="EE24">
        <v>41735</v>
      </c>
      <c r="EF24">
        <v>47351.5</v>
      </c>
      <c r="EG24">
        <v>1.8030999999999999</v>
      </c>
      <c r="EH24">
        <v>2.1777000000000002</v>
      </c>
      <c r="EI24">
        <v>8.2813200000000003E-2</v>
      </c>
      <c r="EJ24">
        <v>0</v>
      </c>
      <c r="EK24">
        <v>18.1769</v>
      </c>
      <c r="EL24">
        <v>999.9</v>
      </c>
      <c r="EM24">
        <v>64.3</v>
      </c>
      <c r="EN24">
        <v>21.7</v>
      </c>
      <c r="EO24">
        <v>16.798999999999999</v>
      </c>
      <c r="EP24">
        <v>63.608699999999999</v>
      </c>
      <c r="EQ24">
        <v>16.049700000000001</v>
      </c>
      <c r="ER24">
        <v>1</v>
      </c>
      <c r="ES24">
        <v>-0.19070599999999999</v>
      </c>
      <c r="ET24">
        <v>1.60602</v>
      </c>
      <c r="EU24">
        <v>20.227399999999999</v>
      </c>
      <c r="EV24">
        <v>5.2262700000000004</v>
      </c>
      <c r="EW24">
        <v>12.0099</v>
      </c>
      <c r="EX24">
        <v>4.9893000000000001</v>
      </c>
      <c r="EY24">
        <v>3.3045499999999999</v>
      </c>
      <c r="EZ24">
        <v>2565.4</v>
      </c>
      <c r="FA24">
        <v>365.9</v>
      </c>
      <c r="FB24">
        <v>49</v>
      </c>
      <c r="FC24">
        <v>5.8</v>
      </c>
      <c r="FD24">
        <v>1.85232</v>
      </c>
      <c r="FE24">
        <v>1.8614200000000001</v>
      </c>
      <c r="FF24">
        <v>1.8603499999999999</v>
      </c>
      <c r="FG24">
        <v>1.8563799999999999</v>
      </c>
      <c r="FH24">
        <v>1.8608</v>
      </c>
      <c r="FI24">
        <v>1.85707</v>
      </c>
      <c r="FJ24">
        <v>1.8591299999999999</v>
      </c>
      <c r="FK24">
        <v>1.8620300000000001</v>
      </c>
      <c r="FL24">
        <v>0</v>
      </c>
      <c r="FM24">
        <v>0</v>
      </c>
      <c r="FN24">
        <v>0</v>
      </c>
      <c r="FO24">
        <v>0</v>
      </c>
      <c r="FP24" t="s">
        <v>361</v>
      </c>
      <c r="FQ24" t="s">
        <v>362</v>
      </c>
      <c r="FR24" t="s">
        <v>363</v>
      </c>
      <c r="FS24" t="s">
        <v>363</v>
      </c>
      <c r="FT24" t="s">
        <v>363</v>
      </c>
      <c r="FU24" t="s">
        <v>363</v>
      </c>
      <c r="FV24">
        <v>0</v>
      </c>
      <c r="FW24">
        <v>100</v>
      </c>
      <c r="FX24">
        <v>100</v>
      </c>
      <c r="FY24">
        <v>-1.363</v>
      </c>
      <c r="FZ24">
        <v>1.44E-2</v>
      </c>
      <c r="GA24">
        <v>-1.0860110486309491</v>
      </c>
      <c r="GB24">
        <v>-4.0117494158234393E-3</v>
      </c>
      <c r="GC24">
        <v>1.087516141204025E-6</v>
      </c>
      <c r="GD24">
        <v>-8.657206703991749E-11</v>
      </c>
      <c r="GE24">
        <v>1.44399999999969E-2</v>
      </c>
      <c r="GF24">
        <v>0</v>
      </c>
      <c r="GG24">
        <v>0</v>
      </c>
      <c r="GH24">
        <v>0</v>
      </c>
      <c r="GI24">
        <v>4</v>
      </c>
      <c r="GJ24">
        <v>2094</v>
      </c>
      <c r="GK24">
        <v>-1</v>
      </c>
      <c r="GL24">
        <v>-1</v>
      </c>
      <c r="GM24">
        <v>0.1</v>
      </c>
      <c r="GN24">
        <v>0.2</v>
      </c>
      <c r="GO24">
        <v>0.30029299999999998</v>
      </c>
      <c r="GP24">
        <v>2.3938000000000001</v>
      </c>
      <c r="GQ24">
        <v>1.5942400000000001</v>
      </c>
      <c r="GR24">
        <v>2.34619</v>
      </c>
      <c r="GS24">
        <v>1.40015</v>
      </c>
      <c r="GT24">
        <v>2.3034699999999999</v>
      </c>
      <c r="GU24">
        <v>24.2867</v>
      </c>
      <c r="GV24">
        <v>15.9795</v>
      </c>
      <c r="GW24">
        <v>18</v>
      </c>
      <c r="GX24">
        <v>392.00299999999999</v>
      </c>
      <c r="GY24">
        <v>688.74599999999998</v>
      </c>
      <c r="GZ24">
        <v>17.9999</v>
      </c>
      <c r="HA24">
        <v>24.540199999999999</v>
      </c>
      <c r="HB24">
        <v>30.0001</v>
      </c>
      <c r="HC24">
        <v>24.689499999999999</v>
      </c>
      <c r="HD24">
        <v>24.678899999999999</v>
      </c>
      <c r="HE24">
        <v>6.0522499999999999</v>
      </c>
      <c r="HF24">
        <v>15</v>
      </c>
      <c r="HG24">
        <v>-30</v>
      </c>
      <c r="HH24">
        <v>18</v>
      </c>
      <c r="HI24">
        <v>70</v>
      </c>
      <c r="HJ24">
        <v>15.726599999999999</v>
      </c>
      <c r="HK24">
        <v>104.408</v>
      </c>
      <c r="HL24">
        <v>104.17100000000001</v>
      </c>
    </row>
    <row r="25" spans="1:220" x14ac:dyDescent="0.2">
      <c r="A25">
        <v>7</v>
      </c>
      <c r="B25">
        <v>1689034729</v>
      </c>
      <c r="C25">
        <v>492.40000009536737</v>
      </c>
      <c r="D25" t="s">
        <v>379</v>
      </c>
      <c r="E25" t="s">
        <v>380</v>
      </c>
      <c r="F25" t="s">
        <v>354</v>
      </c>
      <c r="G25" t="s">
        <v>355</v>
      </c>
      <c r="H25" t="s">
        <v>356</v>
      </c>
      <c r="I25" t="s">
        <v>357</v>
      </c>
      <c r="J25" t="s">
        <v>415</v>
      </c>
      <c r="K25" t="s">
        <v>358</v>
      </c>
      <c r="L25">
        <v>1689034729</v>
      </c>
      <c r="M25">
        <f t="shared" si="0"/>
        <v>1.8566106527694139E-3</v>
      </c>
      <c r="N25">
        <f t="shared" si="1"/>
        <v>1.8566106527694139</v>
      </c>
      <c r="O25">
        <f t="shared" si="2"/>
        <v>-1.1365793131058307E-2</v>
      </c>
      <c r="P25">
        <f t="shared" si="3"/>
        <v>49.885399999999997</v>
      </c>
      <c r="Q25">
        <f t="shared" si="4"/>
        <v>49.237028403933287</v>
      </c>
      <c r="R25">
        <f t="shared" si="5"/>
        <v>4.9194993768044286</v>
      </c>
      <c r="S25">
        <f t="shared" si="6"/>
        <v>4.9842811836312002</v>
      </c>
      <c r="T25">
        <f t="shared" si="7"/>
        <v>0.20541968434642452</v>
      </c>
      <c r="U25">
        <f t="shared" si="8"/>
        <v>3.0321265600922094</v>
      </c>
      <c r="V25">
        <f t="shared" si="9"/>
        <v>0.19798960723672146</v>
      </c>
      <c r="W25">
        <f t="shared" si="10"/>
        <v>0.12438867712551968</v>
      </c>
      <c r="X25">
        <f t="shared" si="11"/>
        <v>281.15719499999994</v>
      </c>
      <c r="Y25">
        <f t="shared" si="12"/>
        <v>21.465337470907965</v>
      </c>
      <c r="Z25">
        <f t="shared" si="13"/>
        <v>21.465337470907965</v>
      </c>
      <c r="AA25">
        <f t="shared" si="14"/>
        <v>2.5682073681469779</v>
      </c>
      <c r="AB25">
        <f t="shared" si="15"/>
        <v>68.970592566132325</v>
      </c>
      <c r="AC25">
        <f t="shared" si="16"/>
        <v>1.6510592533116</v>
      </c>
      <c r="AD25">
        <f t="shared" si="17"/>
        <v>2.393859747875132</v>
      </c>
      <c r="AE25">
        <f t="shared" si="18"/>
        <v>0.91714811483537795</v>
      </c>
      <c r="AF25">
        <f t="shared" si="19"/>
        <v>-81.876529787131147</v>
      </c>
      <c r="AG25">
        <f t="shared" si="20"/>
        <v>-186.85005741874087</v>
      </c>
      <c r="AH25">
        <f t="shared" si="21"/>
        <v>-12.503457348628148</v>
      </c>
      <c r="AI25">
        <f t="shared" si="22"/>
        <v>-7.2849554500237446E-2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53903.902470284978</v>
      </c>
      <c r="AO25">
        <f t="shared" si="26"/>
        <v>1699.96</v>
      </c>
      <c r="AP25">
        <f t="shared" si="27"/>
        <v>1433.0666999999999</v>
      </c>
      <c r="AQ25">
        <f t="shared" si="28"/>
        <v>0.84300024706463672</v>
      </c>
      <c r="AR25">
        <f t="shared" si="29"/>
        <v>0.16539047683474903</v>
      </c>
      <c r="AS25">
        <v>1689034729</v>
      </c>
      <c r="AT25">
        <v>49.885399999999997</v>
      </c>
      <c r="AU25">
        <v>49.996099999999998</v>
      </c>
      <c r="AV25">
        <v>16.524699999999999</v>
      </c>
      <c r="AW25">
        <v>14.037000000000001</v>
      </c>
      <c r="AX25">
        <v>51.184600000000003</v>
      </c>
      <c r="AY25">
        <v>16.5063</v>
      </c>
      <c r="AZ25">
        <v>400.02100000000002</v>
      </c>
      <c r="BA25">
        <v>99.714500000000001</v>
      </c>
      <c r="BB25">
        <v>0.200128</v>
      </c>
      <c r="BC25">
        <v>20.322299999999998</v>
      </c>
      <c r="BD25">
        <v>19.543900000000001</v>
      </c>
      <c r="BE25">
        <v>999.9</v>
      </c>
      <c r="BF25">
        <v>0</v>
      </c>
      <c r="BG25">
        <v>0</v>
      </c>
      <c r="BH25">
        <v>9995.6200000000008</v>
      </c>
      <c r="BI25">
        <v>0</v>
      </c>
      <c r="BJ25">
        <v>2.3142</v>
      </c>
      <c r="BK25">
        <v>-0.110691</v>
      </c>
      <c r="BL25">
        <v>50.723599999999998</v>
      </c>
      <c r="BM25">
        <v>50.707900000000002</v>
      </c>
      <c r="BN25">
        <v>2.4876900000000002</v>
      </c>
      <c r="BO25">
        <v>49.996099999999998</v>
      </c>
      <c r="BP25">
        <v>14.037000000000001</v>
      </c>
      <c r="BQ25">
        <v>1.64775</v>
      </c>
      <c r="BR25">
        <v>1.3996900000000001</v>
      </c>
      <c r="BS25">
        <v>14.412699999999999</v>
      </c>
      <c r="BT25">
        <v>11.914300000000001</v>
      </c>
      <c r="BU25">
        <v>1699.96</v>
      </c>
      <c r="BV25">
        <v>0.89999300000000004</v>
      </c>
      <c r="BW25">
        <v>0.100007</v>
      </c>
      <c r="BX25">
        <v>0</v>
      </c>
      <c r="BY25">
        <v>2.3744999999999998</v>
      </c>
      <c r="BZ25">
        <v>0</v>
      </c>
      <c r="CA25">
        <v>9768.56</v>
      </c>
      <c r="CB25">
        <v>13788.9</v>
      </c>
      <c r="CC25">
        <v>38.811999999999998</v>
      </c>
      <c r="CD25">
        <v>40.25</v>
      </c>
      <c r="CE25">
        <v>39.25</v>
      </c>
      <c r="CF25">
        <v>38.686999999999998</v>
      </c>
      <c r="CG25">
        <v>38</v>
      </c>
      <c r="CH25">
        <v>1529.95</v>
      </c>
      <c r="CI25">
        <v>170.01</v>
      </c>
      <c r="CJ25">
        <v>0</v>
      </c>
      <c r="CK25">
        <v>1689034731.7</v>
      </c>
      <c r="CL25">
        <v>0</v>
      </c>
      <c r="CM25">
        <v>1689034702</v>
      </c>
      <c r="CN25" t="s">
        <v>381</v>
      </c>
      <c r="CO25">
        <v>1689034702</v>
      </c>
      <c r="CP25">
        <v>1689034701.5</v>
      </c>
      <c r="CQ25">
        <v>34</v>
      </c>
      <c r="CR25">
        <v>-1.0999999999999999E-2</v>
      </c>
      <c r="CS25">
        <v>4.0000000000000001E-3</v>
      </c>
      <c r="CT25">
        <v>-1.3</v>
      </c>
      <c r="CU25">
        <v>1.7999999999999999E-2</v>
      </c>
      <c r="CV25">
        <v>50</v>
      </c>
      <c r="CW25">
        <v>14</v>
      </c>
      <c r="CX25">
        <v>0.22</v>
      </c>
      <c r="CY25">
        <v>0.05</v>
      </c>
      <c r="CZ25">
        <v>-1.6679801312943401E-2</v>
      </c>
      <c r="DA25">
        <v>0.117613367633257</v>
      </c>
      <c r="DB25">
        <v>4.8121368311032163E-2</v>
      </c>
      <c r="DC25">
        <v>1</v>
      </c>
      <c r="DD25">
        <v>49.995897560975607</v>
      </c>
      <c r="DE25">
        <v>2.7668989547217939E-2</v>
      </c>
      <c r="DF25">
        <v>2.5483638823952711E-2</v>
      </c>
      <c r="DG25">
        <v>1</v>
      </c>
      <c r="DH25">
        <v>2.4845351219512199</v>
      </c>
      <c r="DI25">
        <v>2.7715400696863839E-2</v>
      </c>
      <c r="DJ25">
        <v>3.879960473743377E-3</v>
      </c>
      <c r="DK25">
        <v>-1</v>
      </c>
      <c r="DP25">
        <v>2</v>
      </c>
      <c r="DQ25">
        <v>2</v>
      </c>
      <c r="DR25" t="s">
        <v>360</v>
      </c>
      <c r="DS25">
        <v>2.6893199999999999</v>
      </c>
      <c r="DT25">
        <v>2.8069799999999998</v>
      </c>
      <c r="DU25">
        <v>1.4441799999999999E-2</v>
      </c>
      <c r="DV25">
        <v>1.4057500000000001E-2</v>
      </c>
      <c r="DW25">
        <v>8.7355799999999997E-2</v>
      </c>
      <c r="DX25">
        <v>7.6802599999999999E-2</v>
      </c>
      <c r="DY25">
        <v>29781.1</v>
      </c>
      <c r="DZ25">
        <v>33650.1</v>
      </c>
      <c r="EA25">
        <v>28440.5</v>
      </c>
      <c r="EB25">
        <v>32730.1</v>
      </c>
      <c r="EC25">
        <v>36073.300000000003</v>
      </c>
      <c r="ED25">
        <v>41059.4</v>
      </c>
      <c r="EE25">
        <v>41733.9</v>
      </c>
      <c r="EF25">
        <v>47349.5</v>
      </c>
      <c r="EG25">
        <v>1.8068299999999999</v>
      </c>
      <c r="EH25">
        <v>2.1820499999999998</v>
      </c>
      <c r="EI25">
        <v>7.8588699999999997E-2</v>
      </c>
      <c r="EJ25">
        <v>0</v>
      </c>
      <c r="EK25">
        <v>18.241499999999998</v>
      </c>
      <c r="EL25">
        <v>999.9</v>
      </c>
      <c r="EM25">
        <v>64.400000000000006</v>
      </c>
      <c r="EN25">
        <v>21.7</v>
      </c>
      <c r="EO25">
        <v>16.826799999999999</v>
      </c>
      <c r="EP25">
        <v>63.658700000000003</v>
      </c>
      <c r="EQ25">
        <v>15.8894</v>
      </c>
      <c r="ER25">
        <v>1</v>
      </c>
      <c r="ES25">
        <v>-0.18816099999999999</v>
      </c>
      <c r="ET25">
        <v>1.7013799999999999</v>
      </c>
      <c r="EU25">
        <v>20.226800000000001</v>
      </c>
      <c r="EV25">
        <v>5.2288199999999998</v>
      </c>
      <c r="EW25">
        <v>12.0099</v>
      </c>
      <c r="EX25">
        <v>4.9897999999999998</v>
      </c>
      <c r="EY25">
        <v>3.3050000000000002</v>
      </c>
      <c r="EZ25">
        <v>2567.4</v>
      </c>
      <c r="FA25">
        <v>370.1</v>
      </c>
      <c r="FB25">
        <v>49</v>
      </c>
      <c r="FC25">
        <v>5.8</v>
      </c>
      <c r="FD25">
        <v>1.85229</v>
      </c>
      <c r="FE25">
        <v>1.8613999999999999</v>
      </c>
      <c r="FF25">
        <v>1.8603499999999999</v>
      </c>
      <c r="FG25">
        <v>1.85636</v>
      </c>
      <c r="FH25">
        <v>1.8607899999999999</v>
      </c>
      <c r="FI25">
        <v>1.8570500000000001</v>
      </c>
      <c r="FJ25">
        <v>1.8591299999999999</v>
      </c>
      <c r="FK25">
        <v>1.8620300000000001</v>
      </c>
      <c r="FL25">
        <v>0</v>
      </c>
      <c r="FM25">
        <v>0</v>
      </c>
      <c r="FN25">
        <v>0</v>
      </c>
      <c r="FO25">
        <v>0</v>
      </c>
      <c r="FP25" t="s">
        <v>361</v>
      </c>
      <c r="FQ25" t="s">
        <v>362</v>
      </c>
      <c r="FR25" t="s">
        <v>363</v>
      </c>
      <c r="FS25" t="s">
        <v>363</v>
      </c>
      <c r="FT25" t="s">
        <v>363</v>
      </c>
      <c r="FU25" t="s">
        <v>363</v>
      </c>
      <c r="FV25">
        <v>0</v>
      </c>
      <c r="FW25">
        <v>100</v>
      </c>
      <c r="FX25">
        <v>100</v>
      </c>
      <c r="FY25">
        <v>-1.2989999999999999</v>
      </c>
      <c r="FZ25">
        <v>1.84E-2</v>
      </c>
      <c r="GA25">
        <v>-1.096742212265672</v>
      </c>
      <c r="GB25">
        <v>-4.0117494158234393E-3</v>
      </c>
      <c r="GC25">
        <v>1.087516141204025E-6</v>
      </c>
      <c r="GD25">
        <v>-8.657206703991749E-11</v>
      </c>
      <c r="GE25">
        <v>1.8366666666668859E-2</v>
      </c>
      <c r="GF25">
        <v>0</v>
      </c>
      <c r="GG25">
        <v>0</v>
      </c>
      <c r="GH25">
        <v>0</v>
      </c>
      <c r="GI25">
        <v>4</v>
      </c>
      <c r="GJ25">
        <v>2094</v>
      </c>
      <c r="GK25">
        <v>-1</v>
      </c>
      <c r="GL25">
        <v>-1</v>
      </c>
      <c r="GM25">
        <v>0.5</v>
      </c>
      <c r="GN25">
        <v>0.5</v>
      </c>
      <c r="GO25">
        <v>0.25756800000000002</v>
      </c>
      <c r="GP25">
        <v>2.4145500000000002</v>
      </c>
      <c r="GQ25">
        <v>1.5942400000000001</v>
      </c>
      <c r="GR25">
        <v>2.34741</v>
      </c>
      <c r="GS25">
        <v>1.40015</v>
      </c>
      <c r="GT25">
        <v>2.2509800000000002</v>
      </c>
      <c r="GU25">
        <v>24.307099999999998</v>
      </c>
      <c r="GV25">
        <v>15.962</v>
      </c>
      <c r="GW25">
        <v>18</v>
      </c>
      <c r="GX25">
        <v>394.13</v>
      </c>
      <c r="GY25">
        <v>692.98500000000001</v>
      </c>
      <c r="GZ25">
        <v>18.001100000000001</v>
      </c>
      <c r="HA25">
        <v>24.572900000000001</v>
      </c>
      <c r="HB25">
        <v>30.0002</v>
      </c>
      <c r="HC25">
        <v>24.712800000000001</v>
      </c>
      <c r="HD25">
        <v>24.699400000000001</v>
      </c>
      <c r="HE25">
        <v>5.1924599999999996</v>
      </c>
      <c r="HF25">
        <v>15</v>
      </c>
      <c r="HG25">
        <v>-30</v>
      </c>
      <c r="HH25">
        <v>18</v>
      </c>
      <c r="HI25">
        <v>50</v>
      </c>
      <c r="HJ25">
        <v>15.726599999999999</v>
      </c>
      <c r="HK25">
        <v>104.40600000000001</v>
      </c>
      <c r="HL25">
        <v>104.167</v>
      </c>
    </row>
    <row r="26" spans="1:220" x14ac:dyDescent="0.2">
      <c r="A26">
        <v>8</v>
      </c>
      <c r="B26">
        <v>1689034824</v>
      </c>
      <c r="C26">
        <v>587.40000009536743</v>
      </c>
      <c r="D26" t="s">
        <v>382</v>
      </c>
      <c r="E26" t="s">
        <v>383</v>
      </c>
      <c r="F26" t="s">
        <v>354</v>
      </c>
      <c r="G26" t="s">
        <v>355</v>
      </c>
      <c r="H26" t="s">
        <v>356</v>
      </c>
      <c r="I26" t="s">
        <v>357</v>
      </c>
      <c r="J26" t="s">
        <v>415</v>
      </c>
      <c r="K26" t="s">
        <v>358</v>
      </c>
      <c r="L26">
        <v>1689034824</v>
      </c>
      <c r="M26">
        <f t="shared" si="0"/>
        <v>1.8294298695395695E-3</v>
      </c>
      <c r="N26">
        <f t="shared" si="1"/>
        <v>1.8294298695395694</v>
      </c>
      <c r="O26">
        <f t="shared" si="2"/>
        <v>14.758992162628822</v>
      </c>
      <c r="P26">
        <f t="shared" si="3"/>
        <v>378.96600000000001</v>
      </c>
      <c r="Q26">
        <f t="shared" si="4"/>
        <v>253.55933524870053</v>
      </c>
      <c r="R26">
        <f t="shared" si="5"/>
        <v>25.334338890524261</v>
      </c>
      <c r="S26">
        <f t="shared" si="6"/>
        <v>37.864324981644003</v>
      </c>
      <c r="T26">
        <f t="shared" si="7"/>
        <v>0.20187211386143372</v>
      </c>
      <c r="U26">
        <f t="shared" si="8"/>
        <v>3.0293403595912913</v>
      </c>
      <c r="V26">
        <f t="shared" si="9"/>
        <v>0.19468527678964226</v>
      </c>
      <c r="W26">
        <f t="shared" si="10"/>
        <v>0.12230269072076683</v>
      </c>
      <c r="X26">
        <f t="shared" si="11"/>
        <v>281.16503399999999</v>
      </c>
      <c r="Y26">
        <f t="shared" si="12"/>
        <v>21.453863686367139</v>
      </c>
      <c r="Z26">
        <f t="shared" si="13"/>
        <v>21.453863686367139</v>
      </c>
      <c r="AA26">
        <f t="shared" si="14"/>
        <v>2.566403481559691</v>
      </c>
      <c r="AB26">
        <f t="shared" si="15"/>
        <v>68.896739420214431</v>
      </c>
      <c r="AC26">
        <f t="shared" si="16"/>
        <v>1.6473158511248001</v>
      </c>
      <c r="AD26">
        <f t="shared" si="17"/>
        <v>2.3909924692916227</v>
      </c>
      <c r="AE26">
        <f t="shared" si="18"/>
        <v>0.91908763043489095</v>
      </c>
      <c r="AF26">
        <f t="shared" si="19"/>
        <v>-80.677857246695012</v>
      </c>
      <c r="AG26">
        <f t="shared" si="20"/>
        <v>-187.97285422115786</v>
      </c>
      <c r="AH26">
        <f t="shared" si="21"/>
        <v>-12.58817748964108</v>
      </c>
      <c r="AI26">
        <f t="shared" si="22"/>
        <v>-7.3854957493921347E-2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53830.068087533196</v>
      </c>
      <c r="AO26">
        <f t="shared" si="26"/>
        <v>1700.02</v>
      </c>
      <c r="AP26">
        <f t="shared" si="27"/>
        <v>1433.1161999999999</v>
      </c>
      <c r="AQ26">
        <f t="shared" si="28"/>
        <v>0.84299961176927329</v>
      </c>
      <c r="AR26">
        <f t="shared" si="29"/>
        <v>0.16538925071469746</v>
      </c>
      <c r="AS26">
        <v>1689034824</v>
      </c>
      <c r="AT26">
        <v>378.96600000000001</v>
      </c>
      <c r="AU26">
        <v>400.01799999999997</v>
      </c>
      <c r="AV26">
        <v>16.487200000000001</v>
      </c>
      <c r="AW26">
        <v>14.0359</v>
      </c>
      <c r="AX26">
        <v>381.012</v>
      </c>
      <c r="AY26">
        <v>16.473400000000002</v>
      </c>
      <c r="AZ26">
        <v>400.03300000000002</v>
      </c>
      <c r="BA26">
        <v>99.7149</v>
      </c>
      <c r="BB26">
        <v>0.199934</v>
      </c>
      <c r="BC26">
        <v>20.302900000000001</v>
      </c>
      <c r="BD26">
        <v>19.439399999999999</v>
      </c>
      <c r="BE26">
        <v>999.9</v>
      </c>
      <c r="BF26">
        <v>0</v>
      </c>
      <c r="BG26">
        <v>0</v>
      </c>
      <c r="BH26">
        <v>9980.6200000000008</v>
      </c>
      <c r="BI26">
        <v>0</v>
      </c>
      <c r="BJ26">
        <v>2.2812299999999999</v>
      </c>
      <c r="BK26">
        <v>-21.051500000000001</v>
      </c>
      <c r="BL26">
        <v>385.31900000000002</v>
      </c>
      <c r="BM26">
        <v>405.71199999999999</v>
      </c>
      <c r="BN26">
        <v>2.4512999999999998</v>
      </c>
      <c r="BO26">
        <v>400.01799999999997</v>
      </c>
      <c r="BP26">
        <v>14.0359</v>
      </c>
      <c r="BQ26">
        <v>1.64402</v>
      </c>
      <c r="BR26">
        <v>1.3995899999999999</v>
      </c>
      <c r="BS26">
        <v>14.377700000000001</v>
      </c>
      <c r="BT26">
        <v>11.9132</v>
      </c>
      <c r="BU26">
        <v>1700.02</v>
      </c>
      <c r="BV26">
        <v>0.90001100000000001</v>
      </c>
      <c r="BW26">
        <v>9.9989499999999995E-2</v>
      </c>
      <c r="BX26">
        <v>0</v>
      </c>
      <c r="BY26">
        <v>2.2088000000000001</v>
      </c>
      <c r="BZ26">
        <v>0</v>
      </c>
      <c r="CA26">
        <v>9835.93</v>
      </c>
      <c r="CB26">
        <v>13789.5</v>
      </c>
      <c r="CC26">
        <v>40.061999999999998</v>
      </c>
      <c r="CD26">
        <v>41.311999999999998</v>
      </c>
      <c r="CE26">
        <v>40.375</v>
      </c>
      <c r="CF26">
        <v>40.125</v>
      </c>
      <c r="CG26">
        <v>39.186999999999998</v>
      </c>
      <c r="CH26">
        <v>1530.04</v>
      </c>
      <c r="CI26">
        <v>169.98</v>
      </c>
      <c r="CJ26">
        <v>0</v>
      </c>
      <c r="CK26">
        <v>1689034827.0999999</v>
      </c>
      <c r="CL26">
        <v>0</v>
      </c>
      <c r="CM26">
        <v>1689034797.5</v>
      </c>
      <c r="CN26" t="s">
        <v>384</v>
      </c>
      <c r="CO26">
        <v>1689034797.5</v>
      </c>
      <c r="CP26">
        <v>1689034793.5</v>
      </c>
      <c r="CQ26">
        <v>35</v>
      </c>
      <c r="CR26">
        <v>0.42699999999999999</v>
      </c>
      <c r="CS26">
        <v>-5.0000000000000001E-3</v>
      </c>
      <c r="CT26">
        <v>-2.1139999999999999</v>
      </c>
      <c r="CU26">
        <v>1.4E-2</v>
      </c>
      <c r="CV26">
        <v>400</v>
      </c>
      <c r="CW26">
        <v>14</v>
      </c>
      <c r="CX26">
        <v>0.13</v>
      </c>
      <c r="CY26">
        <v>0.04</v>
      </c>
      <c r="CZ26">
        <v>20.262055331528739</v>
      </c>
      <c r="DA26">
        <v>-0.40638119031177689</v>
      </c>
      <c r="DB26">
        <v>9.0293348365282633E-2</v>
      </c>
      <c r="DC26">
        <v>1</v>
      </c>
      <c r="DD26">
        <v>400.02868292682928</v>
      </c>
      <c r="DE26">
        <v>-0.22779094076623291</v>
      </c>
      <c r="DF26">
        <v>3.7026976997586551E-2</v>
      </c>
      <c r="DG26">
        <v>1</v>
      </c>
      <c r="DH26">
        <v>2.4511139024390238</v>
      </c>
      <c r="DI26">
        <v>4.2290592334496988E-2</v>
      </c>
      <c r="DJ26">
        <v>1.1336348377103921E-2</v>
      </c>
      <c r="DK26">
        <v>-1</v>
      </c>
      <c r="DP26">
        <v>2</v>
      </c>
      <c r="DQ26">
        <v>2</v>
      </c>
      <c r="DR26" t="s">
        <v>360</v>
      </c>
      <c r="DS26">
        <v>2.6892900000000002</v>
      </c>
      <c r="DT26">
        <v>2.8066499999999999</v>
      </c>
      <c r="DU26">
        <v>8.9648199999999997E-2</v>
      </c>
      <c r="DV26">
        <v>9.26207E-2</v>
      </c>
      <c r="DW26">
        <v>8.7223599999999998E-2</v>
      </c>
      <c r="DX26">
        <v>7.6795000000000002E-2</v>
      </c>
      <c r="DY26">
        <v>27506.9</v>
      </c>
      <c r="DZ26">
        <v>30965.599999999999</v>
      </c>
      <c r="EA26">
        <v>28439.8</v>
      </c>
      <c r="EB26">
        <v>32728.1</v>
      </c>
      <c r="EC26">
        <v>36078</v>
      </c>
      <c r="ED26">
        <v>41058.1</v>
      </c>
      <c r="EE26">
        <v>41732.800000000003</v>
      </c>
      <c r="EF26">
        <v>47347.1</v>
      </c>
      <c r="EG26">
        <v>1.80663</v>
      </c>
      <c r="EH26">
        <v>2.1825299999999999</v>
      </c>
      <c r="EI26">
        <v>7.6927200000000001E-2</v>
      </c>
      <c r="EJ26">
        <v>0</v>
      </c>
      <c r="EK26">
        <v>18.164300000000001</v>
      </c>
      <c r="EL26">
        <v>999.9</v>
      </c>
      <c r="EM26">
        <v>64.599999999999994</v>
      </c>
      <c r="EN26">
        <v>21.6</v>
      </c>
      <c r="EO26">
        <v>16.776800000000001</v>
      </c>
      <c r="EP26">
        <v>63.4587</v>
      </c>
      <c r="EQ26">
        <v>16.306100000000001</v>
      </c>
      <c r="ER26">
        <v>1</v>
      </c>
      <c r="ES26">
        <v>-0.18604699999999999</v>
      </c>
      <c r="ET26">
        <v>1.72014</v>
      </c>
      <c r="EU26">
        <v>20.226700000000001</v>
      </c>
      <c r="EV26">
        <v>5.2279200000000001</v>
      </c>
      <c r="EW26">
        <v>12.0099</v>
      </c>
      <c r="EX26">
        <v>4.9897999999999998</v>
      </c>
      <c r="EY26">
        <v>3.3050000000000002</v>
      </c>
      <c r="EZ26">
        <v>2569.4</v>
      </c>
      <c r="FA26">
        <v>374.2</v>
      </c>
      <c r="FB26">
        <v>49</v>
      </c>
      <c r="FC26">
        <v>5.8</v>
      </c>
      <c r="FD26">
        <v>1.8522700000000001</v>
      </c>
      <c r="FE26">
        <v>1.86134</v>
      </c>
      <c r="FF26">
        <v>1.8603400000000001</v>
      </c>
      <c r="FG26">
        <v>1.85632</v>
      </c>
      <c r="FH26">
        <v>1.8607199999999999</v>
      </c>
      <c r="FI26">
        <v>1.85701</v>
      </c>
      <c r="FJ26">
        <v>1.8591299999999999</v>
      </c>
      <c r="FK26">
        <v>1.86199</v>
      </c>
      <c r="FL26">
        <v>0</v>
      </c>
      <c r="FM26">
        <v>0</v>
      </c>
      <c r="FN26">
        <v>0</v>
      </c>
      <c r="FO26">
        <v>0</v>
      </c>
      <c r="FP26" t="s">
        <v>361</v>
      </c>
      <c r="FQ26" t="s">
        <v>362</v>
      </c>
      <c r="FR26" t="s">
        <v>363</v>
      </c>
      <c r="FS26" t="s">
        <v>363</v>
      </c>
      <c r="FT26" t="s">
        <v>363</v>
      </c>
      <c r="FU26" t="s">
        <v>363</v>
      </c>
      <c r="FV26">
        <v>0</v>
      </c>
      <c r="FW26">
        <v>100</v>
      </c>
      <c r="FX26">
        <v>100</v>
      </c>
      <c r="FY26">
        <v>-2.0459999999999998</v>
      </c>
      <c r="FZ26">
        <v>1.38E-2</v>
      </c>
      <c r="GA26">
        <v>-0.67018378645915777</v>
      </c>
      <c r="GB26">
        <v>-4.0117494158234393E-3</v>
      </c>
      <c r="GC26">
        <v>1.087516141204025E-6</v>
      </c>
      <c r="GD26">
        <v>-8.657206703991749E-11</v>
      </c>
      <c r="GE26">
        <v>1.382499999999709E-2</v>
      </c>
      <c r="GF26">
        <v>0</v>
      </c>
      <c r="GG26">
        <v>0</v>
      </c>
      <c r="GH26">
        <v>0</v>
      </c>
      <c r="GI26">
        <v>4</v>
      </c>
      <c r="GJ26">
        <v>2094</v>
      </c>
      <c r="GK26">
        <v>-1</v>
      </c>
      <c r="GL26">
        <v>-1</v>
      </c>
      <c r="GM26">
        <v>0.4</v>
      </c>
      <c r="GN26">
        <v>0.5</v>
      </c>
      <c r="GO26">
        <v>0.98999000000000004</v>
      </c>
      <c r="GP26">
        <v>2.3706100000000001</v>
      </c>
      <c r="GQ26">
        <v>1.5942400000000001</v>
      </c>
      <c r="GR26">
        <v>2.34619</v>
      </c>
      <c r="GS26">
        <v>1.40015</v>
      </c>
      <c r="GT26">
        <v>2.34375</v>
      </c>
      <c r="GU26">
        <v>24.327400000000001</v>
      </c>
      <c r="GV26">
        <v>15.962</v>
      </c>
      <c r="GW26">
        <v>18</v>
      </c>
      <c r="GX26">
        <v>394.21800000000002</v>
      </c>
      <c r="GY26">
        <v>693.73</v>
      </c>
      <c r="GZ26">
        <v>17.9998</v>
      </c>
      <c r="HA26">
        <v>24.608000000000001</v>
      </c>
      <c r="HB26">
        <v>30</v>
      </c>
      <c r="HC26">
        <v>24.739799999999999</v>
      </c>
      <c r="HD26">
        <v>24.722200000000001</v>
      </c>
      <c r="HE26">
        <v>19.878499999999999</v>
      </c>
      <c r="HF26">
        <v>15</v>
      </c>
      <c r="HG26">
        <v>-30</v>
      </c>
      <c r="HH26">
        <v>18</v>
      </c>
      <c r="HI26">
        <v>400</v>
      </c>
      <c r="HJ26">
        <v>15.726599999999999</v>
      </c>
      <c r="HK26">
        <v>104.40300000000001</v>
      </c>
      <c r="HL26">
        <v>104.161</v>
      </c>
    </row>
    <row r="27" spans="1:220" x14ac:dyDescent="0.2">
      <c r="A27">
        <v>9</v>
      </c>
      <c r="B27">
        <v>1689034908.5</v>
      </c>
      <c r="C27">
        <v>671.90000009536743</v>
      </c>
      <c r="D27" t="s">
        <v>385</v>
      </c>
      <c r="E27" t="s">
        <v>386</v>
      </c>
      <c r="F27" t="s">
        <v>354</v>
      </c>
      <c r="G27" t="s">
        <v>355</v>
      </c>
      <c r="H27" t="s">
        <v>356</v>
      </c>
      <c r="I27" t="s">
        <v>357</v>
      </c>
      <c r="J27" t="s">
        <v>415</v>
      </c>
      <c r="K27" t="s">
        <v>358</v>
      </c>
      <c r="L27">
        <v>1689034908.5</v>
      </c>
      <c r="M27">
        <f t="shared" si="0"/>
        <v>1.8573448840545391E-3</v>
      </c>
      <c r="N27">
        <f t="shared" si="1"/>
        <v>1.8573448840545392</v>
      </c>
      <c r="O27">
        <f t="shared" si="2"/>
        <v>14.340160937849038</v>
      </c>
      <c r="P27">
        <f t="shared" si="3"/>
        <v>379.53899999999999</v>
      </c>
      <c r="Q27">
        <f t="shared" si="4"/>
        <v>257.62343297738011</v>
      </c>
      <c r="R27">
        <f t="shared" si="5"/>
        <v>25.741020836684207</v>
      </c>
      <c r="S27">
        <f t="shared" si="6"/>
        <v>37.922487075126</v>
      </c>
      <c r="T27">
        <f t="shared" si="7"/>
        <v>0.20216473592322443</v>
      </c>
      <c r="U27">
        <f t="shared" si="8"/>
        <v>3.0314787681006212</v>
      </c>
      <c r="V27">
        <f t="shared" si="9"/>
        <v>0.1949623378268342</v>
      </c>
      <c r="W27">
        <f t="shared" si="10"/>
        <v>0.12247719052711095</v>
      </c>
      <c r="X27">
        <f t="shared" si="11"/>
        <v>281.17852199999999</v>
      </c>
      <c r="Y27">
        <f t="shared" si="12"/>
        <v>21.556236823936501</v>
      </c>
      <c r="Z27">
        <f t="shared" si="13"/>
        <v>21.556236823936501</v>
      </c>
      <c r="AA27">
        <f t="shared" si="14"/>
        <v>2.5825376706932519</v>
      </c>
      <c r="AB27">
        <f t="shared" si="15"/>
        <v>68.57512225653393</v>
      </c>
      <c r="AC27">
        <f t="shared" si="16"/>
        <v>1.6508225484246</v>
      </c>
      <c r="AD27">
        <f t="shared" si="17"/>
        <v>2.4073198765129544</v>
      </c>
      <c r="AE27">
        <f t="shared" si="18"/>
        <v>0.93171512226865194</v>
      </c>
      <c r="AF27">
        <f t="shared" si="19"/>
        <v>-81.908909386805178</v>
      </c>
      <c r="AG27">
        <f t="shared" si="20"/>
        <v>-186.82637582211387</v>
      </c>
      <c r="AH27">
        <f t="shared" si="21"/>
        <v>-12.516144085212245</v>
      </c>
      <c r="AI27">
        <f t="shared" si="22"/>
        <v>-7.290729413134045E-2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53869.284140929827</v>
      </c>
      <c r="AO27">
        <f t="shared" si="26"/>
        <v>1700.09</v>
      </c>
      <c r="AP27">
        <f t="shared" si="27"/>
        <v>1433.1761999999999</v>
      </c>
      <c r="AQ27">
        <f t="shared" si="28"/>
        <v>0.84300019410737081</v>
      </c>
      <c r="AR27">
        <f t="shared" si="29"/>
        <v>0.16539037462722561</v>
      </c>
      <c r="AS27">
        <v>1689034908.5</v>
      </c>
      <c r="AT27">
        <v>379.53899999999999</v>
      </c>
      <c r="AU27">
        <v>400.03199999999998</v>
      </c>
      <c r="AV27">
        <v>16.521899999999999</v>
      </c>
      <c r="AW27">
        <v>14.033799999999999</v>
      </c>
      <c r="AX27">
        <v>381.53399999999999</v>
      </c>
      <c r="AY27">
        <v>16.507100000000001</v>
      </c>
      <c r="AZ27">
        <v>400.11599999999999</v>
      </c>
      <c r="BA27">
        <v>99.717100000000002</v>
      </c>
      <c r="BB27">
        <v>0.20013400000000001</v>
      </c>
      <c r="BC27">
        <v>20.4131</v>
      </c>
      <c r="BD27">
        <v>19.533000000000001</v>
      </c>
      <c r="BE27">
        <v>999.9</v>
      </c>
      <c r="BF27">
        <v>0</v>
      </c>
      <c r="BG27">
        <v>0</v>
      </c>
      <c r="BH27">
        <v>9991.8799999999992</v>
      </c>
      <c r="BI27">
        <v>0</v>
      </c>
      <c r="BJ27">
        <v>2.3981400000000002</v>
      </c>
      <c r="BK27">
        <v>-20.492599999999999</v>
      </c>
      <c r="BL27">
        <v>385.91500000000002</v>
      </c>
      <c r="BM27">
        <v>405.72500000000002</v>
      </c>
      <c r="BN27">
        <v>2.4881600000000001</v>
      </c>
      <c r="BO27">
        <v>400.03199999999998</v>
      </c>
      <c r="BP27">
        <v>14.033799999999999</v>
      </c>
      <c r="BQ27">
        <v>1.6475200000000001</v>
      </c>
      <c r="BR27">
        <v>1.39941</v>
      </c>
      <c r="BS27">
        <v>14.410600000000001</v>
      </c>
      <c r="BT27">
        <v>11.911199999999999</v>
      </c>
      <c r="BU27">
        <v>1700.09</v>
      </c>
      <c r="BV27">
        <v>0.89999399999999996</v>
      </c>
      <c r="BW27">
        <v>0.100006</v>
      </c>
      <c r="BX27">
        <v>0</v>
      </c>
      <c r="BY27">
        <v>2.3763999999999998</v>
      </c>
      <c r="BZ27">
        <v>0</v>
      </c>
      <c r="CA27">
        <v>9941.4500000000007</v>
      </c>
      <c r="CB27">
        <v>13789.9</v>
      </c>
      <c r="CC27">
        <v>41.125</v>
      </c>
      <c r="CD27">
        <v>41.936999999999998</v>
      </c>
      <c r="CE27">
        <v>41.25</v>
      </c>
      <c r="CF27">
        <v>41.125</v>
      </c>
      <c r="CG27">
        <v>40.125</v>
      </c>
      <c r="CH27">
        <v>1530.07</v>
      </c>
      <c r="CI27">
        <v>170.02</v>
      </c>
      <c r="CJ27">
        <v>0</v>
      </c>
      <c r="CK27">
        <v>1689034911.0999999</v>
      </c>
      <c r="CL27">
        <v>0</v>
      </c>
      <c r="CM27">
        <v>1689034880.5</v>
      </c>
      <c r="CN27" t="s">
        <v>387</v>
      </c>
      <c r="CO27">
        <v>1689034875.5</v>
      </c>
      <c r="CP27">
        <v>1689034880.5</v>
      </c>
      <c r="CQ27">
        <v>36</v>
      </c>
      <c r="CR27">
        <v>5.1999999999999998E-2</v>
      </c>
      <c r="CS27">
        <v>1E-3</v>
      </c>
      <c r="CT27">
        <v>-2.0609999999999999</v>
      </c>
      <c r="CU27">
        <v>1.4999999999999999E-2</v>
      </c>
      <c r="CV27">
        <v>400</v>
      </c>
      <c r="CW27">
        <v>14</v>
      </c>
      <c r="CX27">
        <v>0.16</v>
      </c>
      <c r="CY27">
        <v>0.03</v>
      </c>
      <c r="CZ27">
        <v>19.480222626152219</v>
      </c>
      <c r="DA27">
        <v>0.13356977867844719</v>
      </c>
      <c r="DB27">
        <v>3.2004702728002543E-2</v>
      </c>
      <c r="DC27">
        <v>1</v>
      </c>
      <c r="DD27">
        <v>400.00689999999997</v>
      </c>
      <c r="DE27">
        <v>2.1208255159190361E-2</v>
      </c>
      <c r="DF27">
        <v>2.0213609276914471E-2</v>
      </c>
      <c r="DG27">
        <v>1</v>
      </c>
      <c r="DH27">
        <v>2.4823967499999999</v>
      </c>
      <c r="DI27">
        <v>4.6281388367721402E-2</v>
      </c>
      <c r="DJ27">
        <v>4.6463649165234726E-3</v>
      </c>
      <c r="DK27">
        <v>-1</v>
      </c>
      <c r="DP27">
        <v>2</v>
      </c>
      <c r="DQ27">
        <v>2</v>
      </c>
      <c r="DR27" t="s">
        <v>360</v>
      </c>
      <c r="DS27">
        <v>2.6894999999999998</v>
      </c>
      <c r="DT27">
        <v>2.8069500000000001</v>
      </c>
      <c r="DU27">
        <v>8.9740799999999996E-2</v>
      </c>
      <c r="DV27">
        <v>9.2620499999999995E-2</v>
      </c>
      <c r="DW27">
        <v>8.7351899999999996E-2</v>
      </c>
      <c r="DX27">
        <v>7.67843E-2</v>
      </c>
      <c r="DY27">
        <v>27503.5</v>
      </c>
      <c r="DZ27">
        <v>30965.9</v>
      </c>
      <c r="EA27">
        <v>28439.3</v>
      </c>
      <c r="EB27">
        <v>32728.400000000001</v>
      </c>
      <c r="EC27">
        <v>36072.1</v>
      </c>
      <c r="ED27">
        <v>41058.800000000003</v>
      </c>
      <c r="EE27">
        <v>41731.9</v>
      </c>
      <c r="EF27">
        <v>47347.4</v>
      </c>
      <c r="EG27">
        <v>1.8063</v>
      </c>
      <c r="EH27">
        <v>2.1825299999999999</v>
      </c>
      <c r="EI27">
        <v>8.0902100000000005E-2</v>
      </c>
      <c r="EJ27">
        <v>0</v>
      </c>
      <c r="EK27">
        <v>18.1921</v>
      </c>
      <c r="EL27">
        <v>999.9</v>
      </c>
      <c r="EM27">
        <v>64.599999999999994</v>
      </c>
      <c r="EN27">
        <v>21.6</v>
      </c>
      <c r="EO27">
        <v>16.775600000000001</v>
      </c>
      <c r="EP27">
        <v>63.788800000000002</v>
      </c>
      <c r="EQ27">
        <v>15.853400000000001</v>
      </c>
      <c r="ER27">
        <v>1</v>
      </c>
      <c r="ES27">
        <v>-0.18462899999999999</v>
      </c>
      <c r="ET27">
        <v>1.7350699999999999</v>
      </c>
      <c r="EU27">
        <v>20.226400000000002</v>
      </c>
      <c r="EV27">
        <v>5.2262700000000004</v>
      </c>
      <c r="EW27">
        <v>12.0099</v>
      </c>
      <c r="EX27">
        <v>4.9896500000000001</v>
      </c>
      <c r="EY27">
        <v>3.3050000000000002</v>
      </c>
      <c r="EZ27">
        <v>2571.1999999999998</v>
      </c>
      <c r="FA27">
        <v>377.9</v>
      </c>
      <c r="FB27">
        <v>49</v>
      </c>
      <c r="FC27">
        <v>5.8</v>
      </c>
      <c r="FD27">
        <v>1.8523000000000001</v>
      </c>
      <c r="FE27">
        <v>1.86138</v>
      </c>
      <c r="FF27">
        <v>1.8603499999999999</v>
      </c>
      <c r="FG27">
        <v>1.8563799999999999</v>
      </c>
      <c r="FH27">
        <v>1.86077</v>
      </c>
      <c r="FI27">
        <v>1.85707</v>
      </c>
      <c r="FJ27">
        <v>1.85914</v>
      </c>
      <c r="FK27">
        <v>1.8620300000000001</v>
      </c>
      <c r="FL27">
        <v>0</v>
      </c>
      <c r="FM27">
        <v>0</v>
      </c>
      <c r="FN27">
        <v>0</v>
      </c>
      <c r="FO27">
        <v>0</v>
      </c>
      <c r="FP27" t="s">
        <v>361</v>
      </c>
      <c r="FQ27" t="s">
        <v>362</v>
      </c>
      <c r="FR27" t="s">
        <v>363</v>
      </c>
      <c r="FS27" t="s">
        <v>363</v>
      </c>
      <c r="FT27" t="s">
        <v>363</v>
      </c>
      <c r="FU27" t="s">
        <v>363</v>
      </c>
      <c r="FV27">
        <v>0</v>
      </c>
      <c r="FW27">
        <v>100</v>
      </c>
      <c r="FX27">
        <v>100</v>
      </c>
      <c r="FY27">
        <v>-1.9950000000000001</v>
      </c>
      <c r="FZ27">
        <v>1.4800000000000001E-2</v>
      </c>
      <c r="GA27">
        <v>-0.61826320729514328</v>
      </c>
      <c r="GB27">
        <v>-4.0117494158234393E-3</v>
      </c>
      <c r="GC27">
        <v>1.087516141204025E-6</v>
      </c>
      <c r="GD27">
        <v>-8.657206703991749E-11</v>
      </c>
      <c r="GE27">
        <v>1.485999999999876E-2</v>
      </c>
      <c r="GF27">
        <v>0</v>
      </c>
      <c r="GG27">
        <v>0</v>
      </c>
      <c r="GH27">
        <v>0</v>
      </c>
      <c r="GI27">
        <v>4</v>
      </c>
      <c r="GJ27">
        <v>2094</v>
      </c>
      <c r="GK27">
        <v>-1</v>
      </c>
      <c r="GL27">
        <v>-1</v>
      </c>
      <c r="GM27">
        <v>0.6</v>
      </c>
      <c r="GN27">
        <v>0.5</v>
      </c>
      <c r="GO27">
        <v>0.98999000000000004</v>
      </c>
      <c r="GP27">
        <v>2.3645</v>
      </c>
      <c r="GQ27">
        <v>1.5942400000000001</v>
      </c>
      <c r="GR27">
        <v>2.34741</v>
      </c>
      <c r="GS27">
        <v>1.40015</v>
      </c>
      <c r="GT27">
        <v>2.2680699999999998</v>
      </c>
      <c r="GU27">
        <v>24.347799999999999</v>
      </c>
      <c r="GV27">
        <v>15.9445</v>
      </c>
      <c r="GW27">
        <v>18</v>
      </c>
      <c r="GX27">
        <v>394.18</v>
      </c>
      <c r="GY27">
        <v>693.995</v>
      </c>
      <c r="GZ27">
        <v>18.0002</v>
      </c>
      <c r="HA27">
        <v>24.628499999999999</v>
      </c>
      <c r="HB27">
        <v>30.0001</v>
      </c>
      <c r="HC27">
        <v>24.758600000000001</v>
      </c>
      <c r="HD27">
        <v>24.741700000000002</v>
      </c>
      <c r="HE27">
        <v>19.875299999999999</v>
      </c>
      <c r="HF27">
        <v>15</v>
      </c>
      <c r="HG27">
        <v>-30</v>
      </c>
      <c r="HH27">
        <v>18</v>
      </c>
      <c r="HI27">
        <v>400</v>
      </c>
      <c r="HJ27">
        <v>15.726599999999999</v>
      </c>
      <c r="HK27">
        <v>104.401</v>
      </c>
      <c r="HL27">
        <v>104.16200000000001</v>
      </c>
    </row>
    <row r="28" spans="1:220" x14ac:dyDescent="0.2">
      <c r="A28">
        <v>10</v>
      </c>
      <c r="B28">
        <v>1689034989.5</v>
      </c>
      <c r="C28">
        <v>752.90000009536743</v>
      </c>
      <c r="D28" t="s">
        <v>388</v>
      </c>
      <c r="E28" t="s">
        <v>389</v>
      </c>
      <c r="F28" t="s">
        <v>354</v>
      </c>
      <c r="G28" t="s">
        <v>355</v>
      </c>
      <c r="H28" t="s">
        <v>356</v>
      </c>
      <c r="I28" t="s">
        <v>357</v>
      </c>
      <c r="J28" t="s">
        <v>415</v>
      </c>
      <c r="K28" t="s">
        <v>358</v>
      </c>
      <c r="L28">
        <v>1689034989.5</v>
      </c>
      <c r="M28">
        <f t="shared" si="0"/>
        <v>1.8840753016101191E-3</v>
      </c>
      <c r="N28">
        <f t="shared" si="1"/>
        <v>1.884075301610119</v>
      </c>
      <c r="O28">
        <f t="shared" si="2"/>
        <v>14.353521385549621</v>
      </c>
      <c r="P28">
        <f t="shared" si="3"/>
        <v>379.49200000000002</v>
      </c>
      <c r="Q28">
        <f t="shared" si="4"/>
        <v>258.40452076821754</v>
      </c>
      <c r="R28">
        <f t="shared" si="5"/>
        <v>25.8189200033197</v>
      </c>
      <c r="S28">
        <f t="shared" si="6"/>
        <v>37.917578070116001</v>
      </c>
      <c r="T28">
        <f t="shared" si="7"/>
        <v>0.20390055484980515</v>
      </c>
      <c r="U28">
        <f t="shared" si="8"/>
        <v>3.0353063744518565</v>
      </c>
      <c r="V28">
        <f t="shared" si="9"/>
        <v>0.19658523383563992</v>
      </c>
      <c r="W28">
        <f t="shared" si="10"/>
        <v>0.12350115817346752</v>
      </c>
      <c r="X28">
        <f t="shared" si="11"/>
        <v>281.19172799999996</v>
      </c>
      <c r="Y28">
        <f t="shared" si="12"/>
        <v>21.607663382590555</v>
      </c>
      <c r="Z28">
        <f t="shared" si="13"/>
        <v>21.607663382590555</v>
      </c>
      <c r="AA28">
        <f t="shared" si="14"/>
        <v>2.5906760456368727</v>
      </c>
      <c r="AB28">
        <f t="shared" si="15"/>
        <v>68.430904526876276</v>
      </c>
      <c r="AC28">
        <f t="shared" si="16"/>
        <v>1.6534111131367</v>
      </c>
      <c r="AD28">
        <f t="shared" si="17"/>
        <v>2.416176031236474</v>
      </c>
      <c r="AE28">
        <f t="shared" si="18"/>
        <v>0.93726493250017273</v>
      </c>
      <c r="AF28">
        <f t="shared" si="19"/>
        <v>-83.087720801006256</v>
      </c>
      <c r="AG28">
        <f t="shared" si="20"/>
        <v>-185.74113318092458</v>
      </c>
      <c r="AH28">
        <f t="shared" si="21"/>
        <v>-12.434782928530037</v>
      </c>
      <c r="AI28">
        <f t="shared" si="22"/>
        <v>-7.1908910460876996E-2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53964.684845363234</v>
      </c>
      <c r="AO28">
        <f t="shared" si="26"/>
        <v>1700.18</v>
      </c>
      <c r="AP28">
        <f t="shared" si="27"/>
        <v>1433.2512000000002</v>
      </c>
      <c r="AQ28">
        <f t="shared" si="28"/>
        <v>0.84299968238657086</v>
      </c>
      <c r="AR28">
        <f t="shared" si="29"/>
        <v>0.16538938700608169</v>
      </c>
      <c r="AS28">
        <v>1689034989.5</v>
      </c>
      <c r="AT28">
        <v>379.49200000000002</v>
      </c>
      <c r="AU28">
        <v>400.01900000000001</v>
      </c>
      <c r="AV28">
        <v>16.547899999999998</v>
      </c>
      <c r="AW28">
        <v>14.0238</v>
      </c>
      <c r="AX28">
        <v>381.47699999999998</v>
      </c>
      <c r="AY28">
        <v>16.5335</v>
      </c>
      <c r="AZ28">
        <v>400.07499999999999</v>
      </c>
      <c r="BA28">
        <v>99.7166</v>
      </c>
      <c r="BB28">
        <v>0.200073</v>
      </c>
      <c r="BC28">
        <v>20.4726</v>
      </c>
      <c r="BD28">
        <v>19.5945</v>
      </c>
      <c r="BE28">
        <v>999.9</v>
      </c>
      <c r="BF28">
        <v>0</v>
      </c>
      <c r="BG28">
        <v>0</v>
      </c>
      <c r="BH28">
        <v>10012.5</v>
      </c>
      <c r="BI28">
        <v>0</v>
      </c>
      <c r="BJ28">
        <v>2.3831500000000001</v>
      </c>
      <c r="BK28">
        <v>-20.527200000000001</v>
      </c>
      <c r="BL28">
        <v>385.87700000000001</v>
      </c>
      <c r="BM28">
        <v>405.70800000000003</v>
      </c>
      <c r="BN28">
        <v>2.5241199999999999</v>
      </c>
      <c r="BO28">
        <v>400.01900000000001</v>
      </c>
      <c r="BP28">
        <v>14.0238</v>
      </c>
      <c r="BQ28">
        <v>1.6500999999999999</v>
      </c>
      <c r="BR28">
        <v>1.3984000000000001</v>
      </c>
      <c r="BS28">
        <v>14.434799999999999</v>
      </c>
      <c r="BT28">
        <v>11.9003</v>
      </c>
      <c r="BU28">
        <v>1700.18</v>
      </c>
      <c r="BV28">
        <v>0.90000899999999995</v>
      </c>
      <c r="BW28">
        <v>9.9990599999999999E-2</v>
      </c>
      <c r="BX28">
        <v>0</v>
      </c>
      <c r="BY28">
        <v>2.6063000000000001</v>
      </c>
      <c r="BZ28">
        <v>0</v>
      </c>
      <c r="CA28">
        <v>9964.3700000000008</v>
      </c>
      <c r="CB28">
        <v>13790.7</v>
      </c>
      <c r="CC28">
        <v>39.186999999999998</v>
      </c>
      <c r="CD28">
        <v>39.936999999999998</v>
      </c>
      <c r="CE28">
        <v>39.5</v>
      </c>
      <c r="CF28">
        <v>38.311999999999998</v>
      </c>
      <c r="CG28">
        <v>38.25</v>
      </c>
      <c r="CH28">
        <v>1530.18</v>
      </c>
      <c r="CI28">
        <v>170</v>
      </c>
      <c r="CJ28">
        <v>0</v>
      </c>
      <c r="CK28">
        <v>1689034992.0999999</v>
      </c>
      <c r="CL28">
        <v>0</v>
      </c>
      <c r="CM28">
        <v>1689034962</v>
      </c>
      <c r="CN28" t="s">
        <v>390</v>
      </c>
      <c r="CO28">
        <v>1689034962</v>
      </c>
      <c r="CP28">
        <v>1689034961</v>
      </c>
      <c r="CQ28">
        <v>37</v>
      </c>
      <c r="CR28">
        <v>0.01</v>
      </c>
      <c r="CS28">
        <v>0</v>
      </c>
      <c r="CT28">
        <v>-2.0510000000000002</v>
      </c>
      <c r="CU28">
        <v>1.4E-2</v>
      </c>
      <c r="CV28">
        <v>400</v>
      </c>
      <c r="CW28">
        <v>14</v>
      </c>
      <c r="CX28">
        <v>0.09</v>
      </c>
      <c r="CY28">
        <v>0.03</v>
      </c>
      <c r="CZ28">
        <v>19.52239658272434</v>
      </c>
      <c r="DA28">
        <v>0.21382645007145551</v>
      </c>
      <c r="DB28">
        <v>5.1936478374472302E-2</v>
      </c>
      <c r="DC28">
        <v>1</v>
      </c>
      <c r="DD28">
        <v>400.00319999999999</v>
      </c>
      <c r="DE28">
        <v>7.0063789867212511E-2</v>
      </c>
      <c r="DF28">
        <v>3.0667735488624701E-2</v>
      </c>
      <c r="DG28">
        <v>1</v>
      </c>
      <c r="DH28">
        <v>2.5188364999999999</v>
      </c>
      <c r="DI28">
        <v>3.6317673545960848E-2</v>
      </c>
      <c r="DJ28">
        <v>3.85086454578705E-3</v>
      </c>
      <c r="DK28">
        <v>-1</v>
      </c>
      <c r="DP28">
        <v>2</v>
      </c>
      <c r="DQ28">
        <v>2</v>
      </c>
      <c r="DR28" t="s">
        <v>360</v>
      </c>
      <c r="DS28">
        <v>2.6893400000000001</v>
      </c>
      <c r="DT28">
        <v>2.80708</v>
      </c>
      <c r="DU28">
        <v>8.9724899999999996E-2</v>
      </c>
      <c r="DV28">
        <v>9.26125E-2</v>
      </c>
      <c r="DW28">
        <v>8.7448700000000004E-2</v>
      </c>
      <c r="DX28">
        <v>7.6739399999999999E-2</v>
      </c>
      <c r="DY28">
        <v>27503.1</v>
      </c>
      <c r="DZ28">
        <v>30964.400000000001</v>
      </c>
      <c r="EA28">
        <v>28438.5</v>
      </c>
      <c r="EB28">
        <v>32726.6</v>
      </c>
      <c r="EC28">
        <v>36066.800000000003</v>
      </c>
      <c r="ED28">
        <v>41058.199999999997</v>
      </c>
      <c r="EE28">
        <v>41730.300000000003</v>
      </c>
      <c r="EF28">
        <v>47344.5</v>
      </c>
      <c r="EG28">
        <v>1.80602</v>
      </c>
      <c r="EH28">
        <v>2.18248</v>
      </c>
      <c r="EI28">
        <v>7.9508899999999993E-2</v>
      </c>
      <c r="EJ28">
        <v>0</v>
      </c>
      <c r="EK28">
        <v>18.276900000000001</v>
      </c>
      <c r="EL28">
        <v>999.9</v>
      </c>
      <c r="EM28">
        <v>64.7</v>
      </c>
      <c r="EN28">
        <v>21.6</v>
      </c>
      <c r="EO28">
        <v>16.801200000000001</v>
      </c>
      <c r="EP28">
        <v>63.398800000000001</v>
      </c>
      <c r="EQ28">
        <v>15.885400000000001</v>
      </c>
      <c r="ER28">
        <v>1</v>
      </c>
      <c r="ES28">
        <v>-0.18276899999999999</v>
      </c>
      <c r="ET28">
        <v>1.78464</v>
      </c>
      <c r="EU28">
        <v>20.2241</v>
      </c>
      <c r="EV28">
        <v>5.2252299999999998</v>
      </c>
      <c r="EW28">
        <v>12.0099</v>
      </c>
      <c r="EX28">
        <v>4.9898499999999997</v>
      </c>
      <c r="EY28">
        <v>3.3050000000000002</v>
      </c>
      <c r="EZ28">
        <v>2573</v>
      </c>
      <c r="FA28">
        <v>381.7</v>
      </c>
      <c r="FB28">
        <v>49</v>
      </c>
      <c r="FC28">
        <v>5.9</v>
      </c>
      <c r="FD28">
        <v>1.8523099999999999</v>
      </c>
      <c r="FE28">
        <v>1.8613999999999999</v>
      </c>
      <c r="FF28">
        <v>1.8603499999999999</v>
      </c>
      <c r="FG28">
        <v>1.8563400000000001</v>
      </c>
      <c r="FH28">
        <v>1.8607800000000001</v>
      </c>
      <c r="FI28">
        <v>1.8570899999999999</v>
      </c>
      <c r="FJ28">
        <v>1.8591299999999999</v>
      </c>
      <c r="FK28">
        <v>1.8620300000000001</v>
      </c>
      <c r="FL28">
        <v>0</v>
      </c>
      <c r="FM28">
        <v>0</v>
      </c>
      <c r="FN28">
        <v>0</v>
      </c>
      <c r="FO28">
        <v>0</v>
      </c>
      <c r="FP28" t="s">
        <v>361</v>
      </c>
      <c r="FQ28" t="s">
        <v>362</v>
      </c>
      <c r="FR28" t="s">
        <v>363</v>
      </c>
      <c r="FS28" t="s">
        <v>363</v>
      </c>
      <c r="FT28" t="s">
        <v>363</v>
      </c>
      <c r="FU28" t="s">
        <v>363</v>
      </c>
      <c r="FV28">
        <v>0</v>
      </c>
      <c r="FW28">
        <v>100</v>
      </c>
      <c r="FX28">
        <v>100</v>
      </c>
      <c r="FY28">
        <v>-1.9850000000000001</v>
      </c>
      <c r="FZ28">
        <v>1.44E-2</v>
      </c>
      <c r="GA28">
        <v>-0.60853892748166749</v>
      </c>
      <c r="GB28">
        <v>-4.0117494158234393E-3</v>
      </c>
      <c r="GC28">
        <v>1.087516141204025E-6</v>
      </c>
      <c r="GD28">
        <v>-8.657206703991749E-11</v>
      </c>
      <c r="GE28">
        <v>1.437999999999739E-2</v>
      </c>
      <c r="GF28">
        <v>0</v>
      </c>
      <c r="GG28">
        <v>0</v>
      </c>
      <c r="GH28">
        <v>0</v>
      </c>
      <c r="GI28">
        <v>4</v>
      </c>
      <c r="GJ28">
        <v>2094</v>
      </c>
      <c r="GK28">
        <v>-1</v>
      </c>
      <c r="GL28">
        <v>-1</v>
      </c>
      <c r="GM28">
        <v>0.5</v>
      </c>
      <c r="GN28">
        <v>0.5</v>
      </c>
      <c r="GO28">
        <v>0.98999000000000004</v>
      </c>
      <c r="GP28">
        <v>2.3706100000000001</v>
      </c>
      <c r="GQ28">
        <v>1.5942400000000001</v>
      </c>
      <c r="GR28">
        <v>2.34619</v>
      </c>
      <c r="GS28">
        <v>1.40015</v>
      </c>
      <c r="GT28">
        <v>2.2424300000000001</v>
      </c>
      <c r="GU28">
        <v>24.388400000000001</v>
      </c>
      <c r="GV28">
        <v>15.9358</v>
      </c>
      <c r="GW28">
        <v>18</v>
      </c>
      <c r="GX28">
        <v>394.197</v>
      </c>
      <c r="GY28">
        <v>694.24900000000002</v>
      </c>
      <c r="GZ28">
        <v>18.000800000000002</v>
      </c>
      <c r="HA28">
        <v>24.651299999999999</v>
      </c>
      <c r="HB28">
        <v>30.0001</v>
      </c>
      <c r="HC28">
        <v>24.781400000000001</v>
      </c>
      <c r="HD28">
        <v>24.7636</v>
      </c>
      <c r="HE28">
        <v>19.871300000000002</v>
      </c>
      <c r="HF28">
        <v>15</v>
      </c>
      <c r="HG28">
        <v>-30</v>
      </c>
      <c r="HH28">
        <v>18</v>
      </c>
      <c r="HI28">
        <v>400</v>
      </c>
      <c r="HJ28">
        <v>15.726599999999999</v>
      </c>
      <c r="HK28">
        <v>104.398</v>
      </c>
      <c r="HL28">
        <v>104.15600000000001</v>
      </c>
    </row>
    <row r="29" spans="1:220" x14ac:dyDescent="0.2">
      <c r="A29">
        <v>11</v>
      </c>
      <c r="B29">
        <v>1689035085</v>
      </c>
      <c r="C29">
        <v>848.40000009536743</v>
      </c>
      <c r="D29" t="s">
        <v>391</v>
      </c>
      <c r="E29" t="s">
        <v>392</v>
      </c>
      <c r="F29" t="s">
        <v>354</v>
      </c>
      <c r="G29" t="s">
        <v>355</v>
      </c>
      <c r="H29" t="s">
        <v>356</v>
      </c>
      <c r="I29" t="s">
        <v>357</v>
      </c>
      <c r="J29" t="s">
        <v>415</v>
      </c>
      <c r="K29" t="s">
        <v>358</v>
      </c>
      <c r="L29">
        <v>1689035085</v>
      </c>
      <c r="M29">
        <f t="shared" si="0"/>
        <v>1.8640865079991322E-3</v>
      </c>
      <c r="N29">
        <f t="shared" si="1"/>
        <v>1.8640865079991322</v>
      </c>
      <c r="O29">
        <f t="shared" si="2"/>
        <v>16.536488073272771</v>
      </c>
      <c r="P29">
        <f t="shared" si="3"/>
        <v>451.31799999999998</v>
      </c>
      <c r="Q29">
        <f t="shared" si="4"/>
        <v>312.56117591414096</v>
      </c>
      <c r="R29">
        <f t="shared" si="5"/>
        <v>31.231170521158511</v>
      </c>
      <c r="S29">
        <f t="shared" si="6"/>
        <v>45.095778053830003</v>
      </c>
      <c r="T29">
        <f t="shared" si="7"/>
        <v>0.20527660975184625</v>
      </c>
      <c r="U29">
        <f t="shared" si="8"/>
        <v>3.0339785707206635</v>
      </c>
      <c r="V29">
        <f t="shared" si="9"/>
        <v>0.19786103128612426</v>
      </c>
      <c r="W29">
        <f t="shared" si="10"/>
        <v>0.12430708629783435</v>
      </c>
      <c r="X29">
        <f t="shared" si="11"/>
        <v>281.18534399999999</v>
      </c>
      <c r="Y29">
        <f t="shared" si="12"/>
        <v>21.487037136906107</v>
      </c>
      <c r="Z29">
        <f t="shared" si="13"/>
        <v>21.487037136906107</v>
      </c>
      <c r="AA29">
        <f t="shared" si="14"/>
        <v>2.5716219836823715</v>
      </c>
      <c r="AB29">
        <f t="shared" si="15"/>
        <v>68.829735540515912</v>
      </c>
      <c r="AC29">
        <f t="shared" si="16"/>
        <v>1.6501418872010001</v>
      </c>
      <c r="AD29">
        <f t="shared" si="17"/>
        <v>2.3974258715982733</v>
      </c>
      <c r="AE29">
        <f t="shared" si="18"/>
        <v>0.92148009648137141</v>
      </c>
      <c r="AF29">
        <f t="shared" si="19"/>
        <v>-82.206215002761724</v>
      </c>
      <c r="AG29">
        <f t="shared" si="20"/>
        <v>-186.57156719896031</v>
      </c>
      <c r="AH29">
        <f t="shared" si="21"/>
        <v>-12.480117221807532</v>
      </c>
      <c r="AI29">
        <f t="shared" si="22"/>
        <v>-7.2555423529564678E-2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53951.069029296552</v>
      </c>
      <c r="AO29">
        <f t="shared" si="26"/>
        <v>1700.14</v>
      </c>
      <c r="AP29">
        <f t="shared" si="27"/>
        <v>1433.2175999999999</v>
      </c>
      <c r="AQ29">
        <f t="shared" si="28"/>
        <v>0.84299975296152074</v>
      </c>
      <c r="AR29">
        <f t="shared" si="29"/>
        <v>0.16538952321573516</v>
      </c>
      <c r="AS29">
        <v>1689035085</v>
      </c>
      <c r="AT29">
        <v>451.31799999999998</v>
      </c>
      <c r="AU29">
        <v>474.98599999999999</v>
      </c>
      <c r="AV29">
        <v>16.514600000000002</v>
      </c>
      <c r="AW29">
        <v>14.0177</v>
      </c>
      <c r="AX29">
        <v>453.47699999999998</v>
      </c>
      <c r="AY29">
        <v>16.501300000000001</v>
      </c>
      <c r="AZ29">
        <v>400.15600000000001</v>
      </c>
      <c r="BA29">
        <v>99.720200000000006</v>
      </c>
      <c r="BB29">
        <v>0.199985</v>
      </c>
      <c r="BC29">
        <v>20.346399999999999</v>
      </c>
      <c r="BD29">
        <v>19.522099999999998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2.3381799999999999</v>
      </c>
      <c r="BK29">
        <v>-23.667300000000001</v>
      </c>
      <c r="BL29">
        <v>458.89699999999999</v>
      </c>
      <c r="BM29">
        <v>481.738</v>
      </c>
      <c r="BN29">
        <v>2.4969800000000002</v>
      </c>
      <c r="BO29">
        <v>474.98599999999999</v>
      </c>
      <c r="BP29">
        <v>14.0177</v>
      </c>
      <c r="BQ29">
        <v>1.6468400000000001</v>
      </c>
      <c r="BR29">
        <v>1.39785</v>
      </c>
      <c r="BS29">
        <v>14.404299999999999</v>
      </c>
      <c r="BT29">
        <v>11.894299999999999</v>
      </c>
      <c r="BU29">
        <v>1700.14</v>
      </c>
      <c r="BV29">
        <v>0.90000800000000003</v>
      </c>
      <c r="BW29">
        <v>9.9991999999999998E-2</v>
      </c>
      <c r="BX29">
        <v>0</v>
      </c>
      <c r="BY29">
        <v>2.5649000000000002</v>
      </c>
      <c r="BZ29">
        <v>0</v>
      </c>
      <c r="CA29">
        <v>10067.299999999999</v>
      </c>
      <c r="CB29">
        <v>13790.4</v>
      </c>
      <c r="CC29">
        <v>37.061999999999998</v>
      </c>
      <c r="CD29">
        <v>38.125</v>
      </c>
      <c r="CE29">
        <v>37.375</v>
      </c>
      <c r="CF29">
        <v>36.436999999999998</v>
      </c>
      <c r="CG29">
        <v>36.311999999999998</v>
      </c>
      <c r="CH29">
        <v>1530.14</v>
      </c>
      <c r="CI29">
        <v>170</v>
      </c>
      <c r="CJ29">
        <v>0</v>
      </c>
      <c r="CK29">
        <v>1689035088.0999999</v>
      </c>
      <c r="CL29">
        <v>0</v>
      </c>
      <c r="CM29">
        <v>1689035057</v>
      </c>
      <c r="CN29" t="s">
        <v>393</v>
      </c>
      <c r="CO29">
        <v>1689035057</v>
      </c>
      <c r="CP29">
        <v>1689035051</v>
      </c>
      <c r="CQ29">
        <v>38</v>
      </c>
      <c r="CR29">
        <v>5.3999999999999999E-2</v>
      </c>
      <c r="CS29">
        <v>-1E-3</v>
      </c>
      <c r="CT29">
        <v>-2.2309999999999999</v>
      </c>
      <c r="CU29">
        <v>1.2999999999999999E-2</v>
      </c>
      <c r="CV29">
        <v>475</v>
      </c>
      <c r="CW29">
        <v>14</v>
      </c>
      <c r="CX29">
        <v>0.08</v>
      </c>
      <c r="CY29">
        <v>0.04</v>
      </c>
      <c r="CZ29">
        <v>22.558121336245261</v>
      </c>
      <c r="DA29">
        <v>-0.16762695060742111</v>
      </c>
      <c r="DB29">
        <v>5.6452468825343688E-2</v>
      </c>
      <c r="DC29">
        <v>1</v>
      </c>
      <c r="DD29">
        <v>475.01104878048773</v>
      </c>
      <c r="DE29">
        <v>-0.26331010452957471</v>
      </c>
      <c r="DF29">
        <v>3.9235966091050803E-2</v>
      </c>
      <c r="DG29">
        <v>1</v>
      </c>
      <c r="DH29">
        <v>2.4942229268292682</v>
      </c>
      <c r="DI29">
        <v>2.2477421602789649E-2</v>
      </c>
      <c r="DJ29">
        <v>2.8130560102132998E-3</v>
      </c>
      <c r="DK29">
        <v>-1</v>
      </c>
      <c r="DP29">
        <v>2</v>
      </c>
      <c r="DQ29">
        <v>2</v>
      </c>
      <c r="DR29" t="s">
        <v>360</v>
      </c>
      <c r="DS29">
        <v>2.68954</v>
      </c>
      <c r="DT29">
        <v>2.8069199999999999</v>
      </c>
      <c r="DU29">
        <v>0.102256</v>
      </c>
      <c r="DV29">
        <v>0.10530399999999999</v>
      </c>
      <c r="DW29">
        <v>8.7321300000000004E-2</v>
      </c>
      <c r="DX29">
        <v>7.6712500000000003E-2</v>
      </c>
      <c r="DY29">
        <v>27123.599999999999</v>
      </c>
      <c r="DZ29">
        <v>30530.7</v>
      </c>
      <c r="EA29">
        <v>28437.599999999999</v>
      </c>
      <c r="EB29">
        <v>32726.1</v>
      </c>
      <c r="EC29">
        <v>36071.4</v>
      </c>
      <c r="ED29">
        <v>41058.9</v>
      </c>
      <c r="EE29">
        <v>41729.599999999999</v>
      </c>
      <c r="EF29">
        <v>47343.8</v>
      </c>
      <c r="EG29">
        <v>1.806</v>
      </c>
      <c r="EH29">
        <v>2.1823000000000001</v>
      </c>
      <c r="EI29">
        <v>7.9020900000000005E-2</v>
      </c>
      <c r="EJ29">
        <v>0</v>
      </c>
      <c r="EK29">
        <v>18.212299999999999</v>
      </c>
      <c r="EL29">
        <v>999.9</v>
      </c>
      <c r="EM29">
        <v>64.8</v>
      </c>
      <c r="EN29">
        <v>21.6</v>
      </c>
      <c r="EO29">
        <v>16.827999999999999</v>
      </c>
      <c r="EP29">
        <v>63.578800000000001</v>
      </c>
      <c r="EQ29">
        <v>15.9696</v>
      </c>
      <c r="ER29">
        <v>1</v>
      </c>
      <c r="ES29">
        <v>-0.18032999999999999</v>
      </c>
      <c r="ET29">
        <v>1.81325</v>
      </c>
      <c r="EU29">
        <v>20.2241</v>
      </c>
      <c r="EV29">
        <v>5.2262700000000004</v>
      </c>
      <c r="EW29">
        <v>12.0099</v>
      </c>
      <c r="EX29">
        <v>4.9895500000000004</v>
      </c>
      <c r="EY29">
        <v>3.3050000000000002</v>
      </c>
      <c r="EZ29">
        <v>2575</v>
      </c>
      <c r="FA29">
        <v>385.8</v>
      </c>
      <c r="FB29">
        <v>49</v>
      </c>
      <c r="FC29">
        <v>5.9</v>
      </c>
      <c r="FD29">
        <v>1.8523000000000001</v>
      </c>
      <c r="FE29">
        <v>1.86134</v>
      </c>
      <c r="FF29">
        <v>1.8603499999999999</v>
      </c>
      <c r="FG29">
        <v>1.85636</v>
      </c>
      <c r="FH29">
        <v>1.8607400000000001</v>
      </c>
      <c r="FI29">
        <v>1.8570599999999999</v>
      </c>
      <c r="FJ29">
        <v>1.8591299999999999</v>
      </c>
      <c r="FK29">
        <v>1.86202</v>
      </c>
      <c r="FL29">
        <v>0</v>
      </c>
      <c r="FM29">
        <v>0</v>
      </c>
      <c r="FN29">
        <v>0</v>
      </c>
      <c r="FO29">
        <v>0</v>
      </c>
      <c r="FP29" t="s">
        <v>361</v>
      </c>
      <c r="FQ29" t="s">
        <v>362</v>
      </c>
      <c r="FR29" t="s">
        <v>363</v>
      </c>
      <c r="FS29" t="s">
        <v>363</v>
      </c>
      <c r="FT29" t="s">
        <v>363</v>
      </c>
      <c r="FU29" t="s">
        <v>363</v>
      </c>
      <c r="FV29">
        <v>0</v>
      </c>
      <c r="FW29">
        <v>100</v>
      </c>
      <c r="FX29">
        <v>100</v>
      </c>
      <c r="FY29">
        <v>-2.1589999999999998</v>
      </c>
      <c r="FZ29">
        <v>1.3299999999999999E-2</v>
      </c>
      <c r="GA29">
        <v>-0.55486873412790927</v>
      </c>
      <c r="GB29">
        <v>-4.0117494158234393E-3</v>
      </c>
      <c r="GC29">
        <v>1.087516141204025E-6</v>
      </c>
      <c r="GD29">
        <v>-8.657206703991749E-11</v>
      </c>
      <c r="GE29">
        <v>1.335500000000067E-2</v>
      </c>
      <c r="GF29">
        <v>0</v>
      </c>
      <c r="GG29">
        <v>0</v>
      </c>
      <c r="GH29">
        <v>0</v>
      </c>
      <c r="GI29">
        <v>4</v>
      </c>
      <c r="GJ29">
        <v>2094</v>
      </c>
      <c r="GK29">
        <v>-1</v>
      </c>
      <c r="GL29">
        <v>-1</v>
      </c>
      <c r="GM29">
        <v>0.5</v>
      </c>
      <c r="GN29">
        <v>0.6</v>
      </c>
      <c r="GO29">
        <v>1.1352500000000001</v>
      </c>
      <c r="GP29">
        <v>2.34741</v>
      </c>
      <c r="GQ29">
        <v>1.5942400000000001</v>
      </c>
      <c r="GR29">
        <v>2.34619</v>
      </c>
      <c r="GS29">
        <v>1.40015</v>
      </c>
      <c r="GT29">
        <v>2.2741699999999998</v>
      </c>
      <c r="GU29">
        <v>24.4495</v>
      </c>
      <c r="GV29">
        <v>15.9358</v>
      </c>
      <c r="GW29">
        <v>18</v>
      </c>
      <c r="GX29">
        <v>394.38200000000001</v>
      </c>
      <c r="GY29">
        <v>694.45600000000002</v>
      </c>
      <c r="GZ29">
        <v>18.000900000000001</v>
      </c>
      <c r="HA29">
        <v>24.684100000000001</v>
      </c>
      <c r="HB29">
        <v>30.0001</v>
      </c>
      <c r="HC29">
        <v>24.809200000000001</v>
      </c>
      <c r="HD29">
        <v>24.790600000000001</v>
      </c>
      <c r="HE29">
        <v>22.771899999999999</v>
      </c>
      <c r="HF29">
        <v>15</v>
      </c>
      <c r="HG29">
        <v>-30</v>
      </c>
      <c r="HH29">
        <v>18</v>
      </c>
      <c r="HI29">
        <v>475</v>
      </c>
      <c r="HJ29">
        <v>15.726599999999999</v>
      </c>
      <c r="HK29">
        <v>104.395</v>
      </c>
      <c r="HL29">
        <v>104.154</v>
      </c>
    </row>
    <row r="30" spans="1:220" x14ac:dyDescent="0.2">
      <c r="A30">
        <v>12</v>
      </c>
      <c r="B30">
        <v>1689035182.5</v>
      </c>
      <c r="C30">
        <v>945.90000009536743</v>
      </c>
      <c r="D30" t="s">
        <v>394</v>
      </c>
      <c r="E30" t="s">
        <v>395</v>
      </c>
      <c r="F30" t="s">
        <v>354</v>
      </c>
      <c r="G30" t="s">
        <v>355</v>
      </c>
      <c r="H30" t="s">
        <v>356</v>
      </c>
      <c r="I30" t="s">
        <v>357</v>
      </c>
      <c r="J30" t="s">
        <v>415</v>
      </c>
      <c r="K30" t="s">
        <v>358</v>
      </c>
      <c r="L30">
        <v>1689035182.5</v>
      </c>
      <c r="M30">
        <f t="shared" si="0"/>
        <v>1.8559038962416004E-3</v>
      </c>
      <c r="N30">
        <f t="shared" si="1"/>
        <v>1.8559038962416003</v>
      </c>
      <c r="O30">
        <f t="shared" si="2"/>
        <v>18.415744897942329</v>
      </c>
      <c r="P30">
        <f t="shared" si="3"/>
        <v>548.52599999999995</v>
      </c>
      <c r="Q30">
        <f t="shared" si="4"/>
        <v>393.5045326292896</v>
      </c>
      <c r="R30">
        <f t="shared" si="5"/>
        <v>39.319844906362924</v>
      </c>
      <c r="S30">
        <f t="shared" si="6"/>
        <v>54.809933453616004</v>
      </c>
      <c r="T30">
        <f t="shared" si="7"/>
        <v>0.20549468947145091</v>
      </c>
      <c r="U30">
        <f t="shared" si="8"/>
        <v>3.032970121551998</v>
      </c>
      <c r="V30">
        <f t="shared" si="9"/>
        <v>0.19806127864258344</v>
      </c>
      <c r="W30">
        <f t="shared" si="10"/>
        <v>0.12443375935641265</v>
      </c>
      <c r="X30">
        <f t="shared" si="11"/>
        <v>281.15400299999999</v>
      </c>
      <c r="Y30">
        <f t="shared" si="12"/>
        <v>21.454207824163348</v>
      </c>
      <c r="Z30">
        <f t="shared" si="13"/>
        <v>21.454207824163348</v>
      </c>
      <c r="AA30">
        <f t="shared" si="14"/>
        <v>2.5664575701076155</v>
      </c>
      <c r="AB30">
        <f t="shared" si="15"/>
        <v>68.969252715463796</v>
      </c>
      <c r="AC30">
        <f t="shared" si="16"/>
        <v>1.6499056383704001</v>
      </c>
      <c r="AD30">
        <f t="shared" si="17"/>
        <v>2.3922336018010384</v>
      </c>
      <c r="AE30">
        <f t="shared" si="18"/>
        <v>0.9165519317372155</v>
      </c>
      <c r="AF30">
        <f t="shared" si="19"/>
        <v>-81.845361824254582</v>
      </c>
      <c r="AG30">
        <f t="shared" si="20"/>
        <v>-186.88084158342471</v>
      </c>
      <c r="AH30">
        <f t="shared" si="21"/>
        <v>-12.500627145191304</v>
      </c>
      <c r="AI30">
        <f t="shared" si="22"/>
        <v>-7.2827552870592172E-2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53929.537944541211</v>
      </c>
      <c r="AO30">
        <f t="shared" si="26"/>
        <v>1699.94</v>
      </c>
      <c r="AP30">
        <f t="shared" si="27"/>
        <v>1433.0499</v>
      </c>
      <c r="AQ30">
        <f t="shared" si="28"/>
        <v>0.84300028236290692</v>
      </c>
      <c r="AR30">
        <f t="shared" si="29"/>
        <v>0.16539054496041036</v>
      </c>
      <c r="AS30">
        <v>1689035182.5</v>
      </c>
      <c r="AT30">
        <v>548.52599999999995</v>
      </c>
      <c r="AU30">
        <v>574.99900000000002</v>
      </c>
      <c r="AV30">
        <v>16.511900000000001</v>
      </c>
      <c r="AW30">
        <v>14.025499999999999</v>
      </c>
      <c r="AX30">
        <v>551.05799999999999</v>
      </c>
      <c r="AY30">
        <v>16.498799999999999</v>
      </c>
      <c r="AZ30">
        <v>400.08300000000003</v>
      </c>
      <c r="BA30">
        <v>99.722200000000001</v>
      </c>
      <c r="BB30">
        <v>0.200016</v>
      </c>
      <c r="BC30">
        <v>20.311299999999999</v>
      </c>
      <c r="BD30">
        <v>19.534199999999998</v>
      </c>
      <c r="BE30">
        <v>999.9</v>
      </c>
      <c r="BF30">
        <v>0</v>
      </c>
      <c r="BG30">
        <v>0</v>
      </c>
      <c r="BH30">
        <v>9999.3799999999992</v>
      </c>
      <c r="BI30">
        <v>0</v>
      </c>
      <c r="BJ30">
        <v>2.3381799999999999</v>
      </c>
      <c r="BK30">
        <v>-26.473400000000002</v>
      </c>
      <c r="BL30">
        <v>557.73500000000001</v>
      </c>
      <c r="BM30">
        <v>583.178</v>
      </c>
      <c r="BN30">
        <v>2.4863300000000002</v>
      </c>
      <c r="BO30">
        <v>574.99900000000002</v>
      </c>
      <c r="BP30">
        <v>14.025499999999999</v>
      </c>
      <c r="BQ30">
        <v>1.6466000000000001</v>
      </c>
      <c r="BR30">
        <v>1.39866</v>
      </c>
      <c r="BS30">
        <v>14.401999999999999</v>
      </c>
      <c r="BT30">
        <v>11.9031</v>
      </c>
      <c r="BU30">
        <v>1699.94</v>
      </c>
      <c r="BV30">
        <v>0.89999200000000001</v>
      </c>
      <c r="BW30">
        <v>0.100008</v>
      </c>
      <c r="BX30">
        <v>0</v>
      </c>
      <c r="BY30">
        <v>2.7926000000000002</v>
      </c>
      <c r="BZ30">
        <v>0</v>
      </c>
      <c r="CA30">
        <v>10205.6</v>
      </c>
      <c r="CB30">
        <v>13788.7</v>
      </c>
      <c r="CC30">
        <v>38.25</v>
      </c>
      <c r="CD30">
        <v>39.625</v>
      </c>
      <c r="CE30">
        <v>38.686999999999998</v>
      </c>
      <c r="CF30">
        <v>38.125</v>
      </c>
      <c r="CG30">
        <v>37.5</v>
      </c>
      <c r="CH30">
        <v>1529.93</v>
      </c>
      <c r="CI30">
        <v>170.01</v>
      </c>
      <c r="CJ30">
        <v>0</v>
      </c>
      <c r="CK30">
        <v>1689035185.3</v>
      </c>
      <c r="CL30">
        <v>0</v>
      </c>
      <c r="CM30">
        <v>1689035155.5</v>
      </c>
      <c r="CN30" t="s">
        <v>396</v>
      </c>
      <c r="CO30">
        <v>1689035155.5</v>
      </c>
      <c r="CP30">
        <v>1689035144.5</v>
      </c>
      <c r="CQ30">
        <v>39</v>
      </c>
      <c r="CR30">
        <v>-8.3000000000000004E-2</v>
      </c>
      <c r="CS30">
        <v>0</v>
      </c>
      <c r="CT30">
        <v>-2.609</v>
      </c>
      <c r="CU30">
        <v>1.2999999999999999E-2</v>
      </c>
      <c r="CV30">
        <v>575</v>
      </c>
      <c r="CW30">
        <v>14</v>
      </c>
      <c r="CX30">
        <v>0.08</v>
      </c>
      <c r="CY30">
        <v>0.05</v>
      </c>
      <c r="CZ30">
        <v>25.166785313061389</v>
      </c>
      <c r="DA30">
        <v>-0.25401698752571372</v>
      </c>
      <c r="DB30">
        <v>7.3436981611157387E-2</v>
      </c>
      <c r="DC30">
        <v>1</v>
      </c>
      <c r="DD30">
        <v>575.00829999999996</v>
      </c>
      <c r="DE30">
        <v>-5.1332082553691982E-2</v>
      </c>
      <c r="DF30">
        <v>2.7290291313949829E-2</v>
      </c>
      <c r="DG30">
        <v>1</v>
      </c>
      <c r="DH30">
        <v>2.4814737500000001</v>
      </c>
      <c r="DI30">
        <v>3.4760938086302949E-2</v>
      </c>
      <c r="DJ30">
        <v>3.5805451313312558E-3</v>
      </c>
      <c r="DK30">
        <v>-1</v>
      </c>
      <c r="DP30">
        <v>2</v>
      </c>
      <c r="DQ30">
        <v>2</v>
      </c>
      <c r="DR30" t="s">
        <v>360</v>
      </c>
      <c r="DS30">
        <v>2.68926</v>
      </c>
      <c r="DT30">
        <v>2.8069000000000002</v>
      </c>
      <c r="DU30">
        <v>0.117802</v>
      </c>
      <c r="DV30">
        <v>0.120807</v>
      </c>
      <c r="DW30">
        <v>8.7305800000000003E-2</v>
      </c>
      <c r="DX30">
        <v>7.6739799999999997E-2</v>
      </c>
      <c r="DY30">
        <v>26652.7</v>
      </c>
      <c r="DZ30">
        <v>30000.3</v>
      </c>
      <c r="EA30">
        <v>28436.5</v>
      </c>
      <c r="EB30">
        <v>32724.7</v>
      </c>
      <c r="EC30">
        <v>36070.300000000003</v>
      </c>
      <c r="ED30">
        <v>41055</v>
      </c>
      <c r="EE30">
        <v>41727.5</v>
      </c>
      <c r="EF30">
        <v>47340.7</v>
      </c>
      <c r="EG30">
        <v>1.8051999999999999</v>
      </c>
      <c r="EH30">
        <v>2.1819299999999999</v>
      </c>
      <c r="EI30">
        <v>7.7638799999999994E-2</v>
      </c>
      <c r="EJ30">
        <v>0</v>
      </c>
      <c r="EK30">
        <v>18.247499999999999</v>
      </c>
      <c r="EL30">
        <v>999.9</v>
      </c>
      <c r="EM30">
        <v>64.8</v>
      </c>
      <c r="EN30">
        <v>21.6</v>
      </c>
      <c r="EO30">
        <v>16.826799999999999</v>
      </c>
      <c r="EP30">
        <v>63.538699999999999</v>
      </c>
      <c r="EQ30">
        <v>16.0657</v>
      </c>
      <c r="ER30">
        <v>1</v>
      </c>
      <c r="ES30">
        <v>-0.17758599999999999</v>
      </c>
      <c r="ET30">
        <v>1.83708</v>
      </c>
      <c r="EU30">
        <v>20.2255</v>
      </c>
      <c r="EV30">
        <v>5.2262700000000004</v>
      </c>
      <c r="EW30">
        <v>12.0099</v>
      </c>
      <c r="EX30">
        <v>4.9894499999999997</v>
      </c>
      <c r="EY30">
        <v>3.3050000000000002</v>
      </c>
      <c r="EZ30">
        <v>2577</v>
      </c>
      <c r="FA30">
        <v>389.8</v>
      </c>
      <c r="FB30">
        <v>49</v>
      </c>
      <c r="FC30">
        <v>5.9</v>
      </c>
      <c r="FD30">
        <v>1.8523099999999999</v>
      </c>
      <c r="FE30">
        <v>1.8613299999999999</v>
      </c>
      <c r="FF30">
        <v>1.8603499999999999</v>
      </c>
      <c r="FG30">
        <v>1.8563499999999999</v>
      </c>
      <c r="FH30">
        <v>1.86077</v>
      </c>
      <c r="FI30">
        <v>1.8570500000000001</v>
      </c>
      <c r="FJ30">
        <v>1.8591299999999999</v>
      </c>
      <c r="FK30">
        <v>1.86202</v>
      </c>
      <c r="FL30">
        <v>0</v>
      </c>
      <c r="FM30">
        <v>0</v>
      </c>
      <c r="FN30">
        <v>0</v>
      </c>
      <c r="FO30">
        <v>0</v>
      </c>
      <c r="FP30" t="s">
        <v>361</v>
      </c>
      <c r="FQ30" t="s">
        <v>362</v>
      </c>
      <c r="FR30" t="s">
        <v>363</v>
      </c>
      <c r="FS30" t="s">
        <v>363</v>
      </c>
      <c r="FT30" t="s">
        <v>363</v>
      </c>
      <c r="FU30" t="s">
        <v>363</v>
      </c>
      <c r="FV30">
        <v>0</v>
      </c>
      <c r="FW30">
        <v>100</v>
      </c>
      <c r="FX30">
        <v>100</v>
      </c>
      <c r="FY30">
        <v>-2.532</v>
      </c>
      <c r="FZ30">
        <v>1.3100000000000001E-2</v>
      </c>
      <c r="GA30">
        <v>-0.63772637402256716</v>
      </c>
      <c r="GB30">
        <v>-4.0117494158234393E-3</v>
      </c>
      <c r="GC30">
        <v>1.087516141204025E-6</v>
      </c>
      <c r="GD30">
        <v>-8.657206703991749E-11</v>
      </c>
      <c r="GE30">
        <v>1.3099999999999669E-2</v>
      </c>
      <c r="GF30">
        <v>0</v>
      </c>
      <c r="GG30">
        <v>0</v>
      </c>
      <c r="GH30">
        <v>0</v>
      </c>
      <c r="GI30">
        <v>4</v>
      </c>
      <c r="GJ30">
        <v>2094</v>
      </c>
      <c r="GK30">
        <v>-1</v>
      </c>
      <c r="GL30">
        <v>-1</v>
      </c>
      <c r="GM30">
        <v>0.5</v>
      </c>
      <c r="GN30">
        <v>0.6</v>
      </c>
      <c r="GO30">
        <v>1.32324</v>
      </c>
      <c r="GP30">
        <v>2.34619</v>
      </c>
      <c r="GQ30">
        <v>1.5942400000000001</v>
      </c>
      <c r="GR30">
        <v>2.34619</v>
      </c>
      <c r="GS30">
        <v>1.40015</v>
      </c>
      <c r="GT30">
        <v>2.3083499999999999</v>
      </c>
      <c r="GU30">
        <v>24.469799999999999</v>
      </c>
      <c r="GV30">
        <v>15.9445</v>
      </c>
      <c r="GW30">
        <v>18</v>
      </c>
      <c r="GX30">
        <v>394.20600000000002</v>
      </c>
      <c r="GY30">
        <v>694.53800000000001</v>
      </c>
      <c r="GZ30">
        <v>18.0001</v>
      </c>
      <c r="HA30">
        <v>24.721800000000002</v>
      </c>
      <c r="HB30">
        <v>30.000399999999999</v>
      </c>
      <c r="HC30">
        <v>24.843900000000001</v>
      </c>
      <c r="HD30">
        <v>24.8218</v>
      </c>
      <c r="HE30">
        <v>26.545000000000002</v>
      </c>
      <c r="HF30">
        <v>15</v>
      </c>
      <c r="HG30">
        <v>-30</v>
      </c>
      <c r="HH30">
        <v>18</v>
      </c>
      <c r="HI30">
        <v>575</v>
      </c>
      <c r="HJ30">
        <v>15.726599999999999</v>
      </c>
      <c r="HK30">
        <v>104.39</v>
      </c>
      <c r="HL30">
        <v>104.148</v>
      </c>
    </row>
    <row r="31" spans="1:220" x14ac:dyDescent="0.2">
      <c r="A31">
        <v>13</v>
      </c>
      <c r="B31">
        <v>1689035269.5</v>
      </c>
      <c r="C31">
        <v>1032.900000095367</v>
      </c>
      <c r="D31" t="s">
        <v>397</v>
      </c>
      <c r="E31" t="s">
        <v>398</v>
      </c>
      <c r="F31" t="s">
        <v>354</v>
      </c>
      <c r="G31" t="s">
        <v>355</v>
      </c>
      <c r="H31" t="s">
        <v>356</v>
      </c>
      <c r="I31" t="s">
        <v>357</v>
      </c>
      <c r="J31" t="s">
        <v>415</v>
      </c>
      <c r="K31" t="s">
        <v>358</v>
      </c>
      <c r="L31">
        <v>1689035269.5</v>
      </c>
      <c r="M31">
        <f t="shared" si="0"/>
        <v>1.8696488514936785E-3</v>
      </c>
      <c r="N31">
        <f t="shared" si="1"/>
        <v>1.8696488514936784</v>
      </c>
      <c r="O31">
        <f t="shared" si="2"/>
        <v>19.389739619708273</v>
      </c>
      <c r="P31">
        <f t="shared" si="3"/>
        <v>646.96400000000006</v>
      </c>
      <c r="Q31">
        <f t="shared" si="4"/>
        <v>482.82885443490812</v>
      </c>
      <c r="R31">
        <f t="shared" si="5"/>
        <v>48.24663272178443</v>
      </c>
      <c r="S31">
        <f t="shared" si="6"/>
        <v>64.647823355024016</v>
      </c>
      <c r="T31">
        <f t="shared" si="7"/>
        <v>0.20572095312643157</v>
      </c>
      <c r="U31">
        <f t="shared" si="8"/>
        <v>3.033712783377601</v>
      </c>
      <c r="V31">
        <f t="shared" si="9"/>
        <v>0.19827323573239913</v>
      </c>
      <c r="W31">
        <f t="shared" si="10"/>
        <v>0.12456745632189986</v>
      </c>
      <c r="X31">
        <f t="shared" si="11"/>
        <v>281.16503399999999</v>
      </c>
      <c r="Y31">
        <f t="shared" si="12"/>
        <v>21.502595769542165</v>
      </c>
      <c r="Z31">
        <f t="shared" si="13"/>
        <v>21.502595769542165</v>
      </c>
      <c r="AA31">
        <f t="shared" si="14"/>
        <v>2.5740727047351224</v>
      </c>
      <c r="AB31">
        <f t="shared" si="15"/>
        <v>68.824053543654273</v>
      </c>
      <c r="AC31">
        <f t="shared" si="16"/>
        <v>1.6517388764968002</v>
      </c>
      <c r="AD31">
        <f t="shared" si="17"/>
        <v>2.3999441931288192</v>
      </c>
      <c r="AE31">
        <f t="shared" si="18"/>
        <v>0.92233382823832222</v>
      </c>
      <c r="AF31">
        <f t="shared" si="19"/>
        <v>-82.451514350871221</v>
      </c>
      <c r="AG31">
        <f t="shared" si="20"/>
        <v>-186.31948215314961</v>
      </c>
      <c r="AH31">
        <f t="shared" si="21"/>
        <v>-12.466417806553155</v>
      </c>
      <c r="AI31">
        <f t="shared" si="22"/>
        <v>-7.2380310574004625E-2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53940.659559080588</v>
      </c>
      <c r="AO31">
        <f t="shared" si="26"/>
        <v>1700.02</v>
      </c>
      <c r="AP31">
        <f t="shared" si="27"/>
        <v>1433.1161999999999</v>
      </c>
      <c r="AQ31">
        <f t="shared" si="28"/>
        <v>0.84299961176927329</v>
      </c>
      <c r="AR31">
        <f t="shared" si="29"/>
        <v>0.16538925071469746</v>
      </c>
      <c r="AS31">
        <v>1689035269.5</v>
      </c>
      <c r="AT31">
        <v>646.96400000000006</v>
      </c>
      <c r="AU31">
        <v>675.024</v>
      </c>
      <c r="AV31">
        <v>16.529800000000002</v>
      </c>
      <c r="AW31">
        <v>14.0251</v>
      </c>
      <c r="AX31">
        <v>649.673</v>
      </c>
      <c r="AY31">
        <v>16.5182</v>
      </c>
      <c r="AZ31">
        <v>400.09399999999999</v>
      </c>
      <c r="BA31">
        <v>99.724900000000005</v>
      </c>
      <c r="BB31">
        <v>0.200016</v>
      </c>
      <c r="BC31">
        <v>20.363399999999999</v>
      </c>
      <c r="BD31">
        <v>19.569299999999998</v>
      </c>
      <c r="BE31">
        <v>999.9</v>
      </c>
      <c r="BF31">
        <v>0</v>
      </c>
      <c r="BG31">
        <v>0</v>
      </c>
      <c r="BH31">
        <v>10003.1</v>
      </c>
      <c r="BI31">
        <v>0</v>
      </c>
      <c r="BJ31">
        <v>2.35317</v>
      </c>
      <c r="BK31">
        <v>-28.059899999999999</v>
      </c>
      <c r="BL31">
        <v>657.83799999999997</v>
      </c>
      <c r="BM31">
        <v>684.62599999999998</v>
      </c>
      <c r="BN31">
        <v>2.5046599999999999</v>
      </c>
      <c r="BO31">
        <v>675.024</v>
      </c>
      <c r="BP31">
        <v>14.0251</v>
      </c>
      <c r="BQ31">
        <v>1.6484300000000001</v>
      </c>
      <c r="BR31">
        <v>1.3986499999999999</v>
      </c>
      <c r="BS31">
        <v>14.4191</v>
      </c>
      <c r="BT31">
        <v>11.903</v>
      </c>
      <c r="BU31">
        <v>1700.02</v>
      </c>
      <c r="BV31">
        <v>0.90000999999999998</v>
      </c>
      <c r="BW31">
        <v>9.9989900000000007E-2</v>
      </c>
      <c r="BX31">
        <v>0</v>
      </c>
      <c r="BY31">
        <v>2.4849000000000001</v>
      </c>
      <c r="BZ31">
        <v>0</v>
      </c>
      <c r="CA31">
        <v>10253.9</v>
      </c>
      <c r="CB31">
        <v>13789.4</v>
      </c>
      <c r="CC31">
        <v>39.5</v>
      </c>
      <c r="CD31">
        <v>40.75</v>
      </c>
      <c r="CE31">
        <v>39.811999999999998</v>
      </c>
      <c r="CF31">
        <v>39.561999999999998</v>
      </c>
      <c r="CG31">
        <v>38.686999999999998</v>
      </c>
      <c r="CH31">
        <v>1530.04</v>
      </c>
      <c r="CI31">
        <v>169.98</v>
      </c>
      <c r="CJ31">
        <v>0</v>
      </c>
      <c r="CK31">
        <v>1689035272.3</v>
      </c>
      <c r="CL31">
        <v>0</v>
      </c>
      <c r="CM31">
        <v>1689035242</v>
      </c>
      <c r="CN31" t="s">
        <v>399</v>
      </c>
      <c r="CO31">
        <v>1689035242</v>
      </c>
      <c r="CP31">
        <v>1689035241</v>
      </c>
      <c r="CQ31">
        <v>40</v>
      </c>
      <c r="CR31">
        <v>0.1</v>
      </c>
      <c r="CS31">
        <v>-2E-3</v>
      </c>
      <c r="CT31">
        <v>-2.7839999999999998</v>
      </c>
      <c r="CU31">
        <v>1.2E-2</v>
      </c>
      <c r="CV31">
        <v>675</v>
      </c>
      <c r="CW31">
        <v>14</v>
      </c>
      <c r="CX31">
        <v>0.05</v>
      </c>
      <c r="CY31">
        <v>0.03</v>
      </c>
      <c r="CZ31">
        <v>26.523559061118959</v>
      </c>
      <c r="DA31">
        <v>-0.80226528851026446</v>
      </c>
      <c r="DB31">
        <v>8.6007381503606359E-2</v>
      </c>
      <c r="DC31">
        <v>1</v>
      </c>
      <c r="DD31">
        <v>675.00327500000003</v>
      </c>
      <c r="DE31">
        <v>-3.1485928706497801E-2</v>
      </c>
      <c r="DF31">
        <v>3.5283131592874599E-2</v>
      </c>
      <c r="DG31">
        <v>1</v>
      </c>
      <c r="DH31">
        <v>2.5014365000000001</v>
      </c>
      <c r="DI31">
        <v>3.0285928705440768E-2</v>
      </c>
      <c r="DJ31">
        <v>3.1106812356781061E-3</v>
      </c>
      <c r="DK31">
        <v>-1</v>
      </c>
      <c r="DP31">
        <v>2</v>
      </c>
      <c r="DQ31">
        <v>2</v>
      </c>
      <c r="DR31" t="s">
        <v>360</v>
      </c>
      <c r="DS31">
        <v>2.6892299999999998</v>
      </c>
      <c r="DT31">
        <v>2.80694</v>
      </c>
      <c r="DU31">
        <v>0.13217599999999999</v>
      </c>
      <c r="DV31">
        <v>0.13500999999999999</v>
      </c>
      <c r="DW31">
        <v>8.7376400000000007E-2</v>
      </c>
      <c r="DX31">
        <v>7.6733800000000005E-2</v>
      </c>
      <c r="DY31">
        <v>26216.799999999999</v>
      </c>
      <c r="DZ31">
        <v>29515.200000000001</v>
      </c>
      <c r="EA31">
        <v>28434.7</v>
      </c>
      <c r="EB31">
        <v>32724.2</v>
      </c>
      <c r="EC31">
        <v>36065.599999999999</v>
      </c>
      <c r="ED31">
        <v>41054.9</v>
      </c>
      <c r="EE31">
        <v>41725.300000000003</v>
      </c>
      <c r="EF31">
        <v>47340.2</v>
      </c>
      <c r="EG31">
        <v>1.8052999999999999</v>
      </c>
      <c r="EH31">
        <v>2.1818</v>
      </c>
      <c r="EI31">
        <v>7.6193399999999994E-2</v>
      </c>
      <c r="EJ31">
        <v>0</v>
      </c>
      <c r="EK31">
        <v>18.3066</v>
      </c>
      <c r="EL31">
        <v>999.9</v>
      </c>
      <c r="EM31">
        <v>64.900000000000006</v>
      </c>
      <c r="EN31">
        <v>21.5</v>
      </c>
      <c r="EO31">
        <v>16.750699999999998</v>
      </c>
      <c r="EP31">
        <v>63.838700000000003</v>
      </c>
      <c r="EQ31">
        <v>15.8293</v>
      </c>
      <c r="ER31">
        <v>1</v>
      </c>
      <c r="ES31">
        <v>-0.17482700000000001</v>
      </c>
      <c r="ET31">
        <v>1.8168299999999999</v>
      </c>
      <c r="EU31">
        <v>20.225300000000001</v>
      </c>
      <c r="EV31">
        <v>5.2264200000000001</v>
      </c>
      <c r="EW31">
        <v>12.0099</v>
      </c>
      <c r="EX31">
        <v>4.9897999999999998</v>
      </c>
      <c r="EY31">
        <v>3.3050000000000002</v>
      </c>
      <c r="EZ31">
        <v>2578.8000000000002</v>
      </c>
      <c r="FA31">
        <v>393.6</v>
      </c>
      <c r="FB31">
        <v>49</v>
      </c>
      <c r="FC31">
        <v>5.9</v>
      </c>
      <c r="FD31">
        <v>1.85233</v>
      </c>
      <c r="FE31">
        <v>1.8613900000000001</v>
      </c>
      <c r="FF31">
        <v>1.8603499999999999</v>
      </c>
      <c r="FG31">
        <v>1.8563400000000001</v>
      </c>
      <c r="FH31">
        <v>1.8607499999999999</v>
      </c>
      <c r="FI31">
        <v>1.85707</v>
      </c>
      <c r="FJ31">
        <v>1.8591299999999999</v>
      </c>
      <c r="FK31">
        <v>1.8620300000000001</v>
      </c>
      <c r="FL31">
        <v>0</v>
      </c>
      <c r="FM31">
        <v>0</v>
      </c>
      <c r="FN31">
        <v>0</v>
      </c>
      <c r="FO31">
        <v>0</v>
      </c>
      <c r="FP31" t="s">
        <v>361</v>
      </c>
      <c r="FQ31" t="s">
        <v>362</v>
      </c>
      <c r="FR31" t="s">
        <v>363</v>
      </c>
      <c r="FS31" t="s">
        <v>363</v>
      </c>
      <c r="FT31" t="s">
        <v>363</v>
      </c>
      <c r="FU31" t="s">
        <v>363</v>
      </c>
      <c r="FV31">
        <v>0</v>
      </c>
      <c r="FW31">
        <v>100</v>
      </c>
      <c r="FX31">
        <v>100</v>
      </c>
      <c r="FY31">
        <v>-2.7090000000000001</v>
      </c>
      <c r="FZ31">
        <v>1.1599999999999999E-2</v>
      </c>
      <c r="GA31">
        <v>-0.53719484593420552</v>
      </c>
      <c r="GB31">
        <v>-4.0117494158234393E-3</v>
      </c>
      <c r="GC31">
        <v>1.087516141204025E-6</v>
      </c>
      <c r="GD31">
        <v>-8.657206703991749E-11</v>
      </c>
      <c r="GE31">
        <v>1.155999999999935E-2</v>
      </c>
      <c r="GF31">
        <v>0</v>
      </c>
      <c r="GG31">
        <v>0</v>
      </c>
      <c r="GH31">
        <v>0</v>
      </c>
      <c r="GI31">
        <v>4</v>
      </c>
      <c r="GJ31">
        <v>2094</v>
      </c>
      <c r="GK31">
        <v>-1</v>
      </c>
      <c r="GL31">
        <v>-1</v>
      </c>
      <c r="GM31">
        <v>0.5</v>
      </c>
      <c r="GN31">
        <v>0.5</v>
      </c>
      <c r="GO31">
        <v>1.5063500000000001</v>
      </c>
      <c r="GP31">
        <v>2.3559600000000001</v>
      </c>
      <c r="GQ31">
        <v>1.5942400000000001</v>
      </c>
      <c r="GR31">
        <v>2.34741</v>
      </c>
      <c r="GS31">
        <v>1.40015</v>
      </c>
      <c r="GT31">
        <v>2.2534200000000002</v>
      </c>
      <c r="GU31">
        <v>24.5106</v>
      </c>
      <c r="GV31">
        <v>15.927</v>
      </c>
      <c r="GW31">
        <v>18</v>
      </c>
      <c r="GX31">
        <v>394.48899999999998</v>
      </c>
      <c r="GY31">
        <v>694.87599999999998</v>
      </c>
      <c r="GZ31">
        <v>18.000800000000002</v>
      </c>
      <c r="HA31">
        <v>24.755500000000001</v>
      </c>
      <c r="HB31">
        <v>30.0001</v>
      </c>
      <c r="HC31">
        <v>24.876300000000001</v>
      </c>
      <c r="HD31">
        <v>24.8551</v>
      </c>
      <c r="HE31">
        <v>30.212</v>
      </c>
      <c r="HF31">
        <v>15</v>
      </c>
      <c r="HG31">
        <v>-30</v>
      </c>
      <c r="HH31">
        <v>18</v>
      </c>
      <c r="HI31">
        <v>675</v>
      </c>
      <c r="HJ31">
        <v>15.726599999999999</v>
      </c>
      <c r="HK31">
        <v>104.384</v>
      </c>
      <c r="HL31">
        <v>104.14700000000001</v>
      </c>
    </row>
    <row r="32" spans="1:220" x14ac:dyDescent="0.2">
      <c r="A32">
        <v>14</v>
      </c>
      <c r="B32">
        <v>1689035366</v>
      </c>
      <c r="C32">
        <v>1129.400000095367</v>
      </c>
      <c r="D32" t="s">
        <v>400</v>
      </c>
      <c r="E32" t="s">
        <v>401</v>
      </c>
      <c r="F32" t="s">
        <v>354</v>
      </c>
      <c r="G32" t="s">
        <v>355</v>
      </c>
      <c r="H32" t="s">
        <v>356</v>
      </c>
      <c r="I32" t="s">
        <v>357</v>
      </c>
      <c r="J32" t="s">
        <v>415</v>
      </c>
      <c r="K32" t="s">
        <v>358</v>
      </c>
      <c r="L32">
        <v>1689035366</v>
      </c>
      <c r="M32">
        <f t="shared" si="0"/>
        <v>1.8977265342908006E-3</v>
      </c>
      <c r="N32">
        <f t="shared" si="1"/>
        <v>1.8977265342908005</v>
      </c>
      <c r="O32">
        <f t="shared" si="2"/>
        <v>19.85829367030497</v>
      </c>
      <c r="P32">
        <f t="shared" si="3"/>
        <v>770.98699999999997</v>
      </c>
      <c r="Q32">
        <f t="shared" si="4"/>
        <v>601.26345494418649</v>
      </c>
      <c r="R32">
        <f t="shared" si="5"/>
        <v>60.081844182327863</v>
      </c>
      <c r="S32">
        <f t="shared" si="6"/>
        <v>77.041636939168995</v>
      </c>
      <c r="T32">
        <f t="shared" si="7"/>
        <v>0.20591298003749089</v>
      </c>
      <c r="U32">
        <f t="shared" si="8"/>
        <v>3.0301286955588127</v>
      </c>
      <c r="V32">
        <f t="shared" si="9"/>
        <v>0.19844314252559106</v>
      </c>
      <c r="W32">
        <f t="shared" si="10"/>
        <v>0.1246755228531581</v>
      </c>
      <c r="X32">
        <f t="shared" si="11"/>
        <v>281.18157300000001</v>
      </c>
      <c r="Y32">
        <f t="shared" si="12"/>
        <v>21.615061926775894</v>
      </c>
      <c r="Z32">
        <f t="shared" si="13"/>
        <v>21.615061926775894</v>
      </c>
      <c r="AA32">
        <f t="shared" si="14"/>
        <v>2.5918487283343237</v>
      </c>
      <c r="AB32">
        <f t="shared" si="15"/>
        <v>68.522870606236779</v>
      </c>
      <c r="AC32">
        <f t="shared" si="16"/>
        <v>1.6565630198872998</v>
      </c>
      <c r="AD32">
        <f t="shared" si="17"/>
        <v>2.4175330152273622</v>
      </c>
      <c r="AE32">
        <f t="shared" si="18"/>
        <v>0.93528570844702386</v>
      </c>
      <c r="AF32">
        <f t="shared" si="19"/>
        <v>-83.689740162224311</v>
      </c>
      <c r="AG32">
        <f t="shared" si="20"/>
        <v>-185.14634236626659</v>
      </c>
      <c r="AH32">
        <f t="shared" si="21"/>
        <v>-12.4171881247188</v>
      </c>
      <c r="AI32">
        <f t="shared" si="22"/>
        <v>-7.1697653209696455E-2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53819.398018819047</v>
      </c>
      <c r="AO32">
        <f t="shared" si="26"/>
        <v>1700.12</v>
      </c>
      <c r="AP32">
        <f t="shared" si="27"/>
        <v>1433.2004999999999</v>
      </c>
      <c r="AQ32">
        <f t="shared" si="28"/>
        <v>0.84299961179210881</v>
      </c>
      <c r="AR32">
        <f t="shared" si="29"/>
        <v>0.16538925075876998</v>
      </c>
      <c r="AS32">
        <v>1689035366</v>
      </c>
      <c r="AT32">
        <v>770.98699999999997</v>
      </c>
      <c r="AU32">
        <v>800.03300000000002</v>
      </c>
      <c r="AV32">
        <v>16.5779</v>
      </c>
      <c r="AW32">
        <v>14.035500000000001</v>
      </c>
      <c r="AX32">
        <v>773.99699999999996</v>
      </c>
      <c r="AY32">
        <v>16.567299999999999</v>
      </c>
      <c r="AZ32">
        <v>400.06099999999998</v>
      </c>
      <c r="BA32">
        <v>99.725899999999996</v>
      </c>
      <c r="BB32">
        <v>0.20008699999999999</v>
      </c>
      <c r="BC32">
        <v>20.4817</v>
      </c>
      <c r="BD32">
        <v>19.665199999999999</v>
      </c>
      <c r="BE32">
        <v>999.9</v>
      </c>
      <c r="BF32">
        <v>0</v>
      </c>
      <c r="BG32">
        <v>0</v>
      </c>
      <c r="BH32">
        <v>9983.75</v>
      </c>
      <c r="BI32">
        <v>0</v>
      </c>
      <c r="BJ32">
        <v>2.3981400000000002</v>
      </c>
      <c r="BK32">
        <v>-29.0458</v>
      </c>
      <c r="BL32">
        <v>783.98400000000004</v>
      </c>
      <c r="BM32">
        <v>811.42200000000003</v>
      </c>
      <c r="BN32">
        <v>2.5424000000000002</v>
      </c>
      <c r="BO32">
        <v>800.03300000000002</v>
      </c>
      <c r="BP32">
        <v>14.035500000000001</v>
      </c>
      <c r="BQ32">
        <v>1.65324</v>
      </c>
      <c r="BR32">
        <v>1.3996999999999999</v>
      </c>
      <c r="BS32">
        <v>14.4642</v>
      </c>
      <c r="BT32">
        <v>11.914400000000001</v>
      </c>
      <c r="BU32">
        <v>1700.12</v>
      </c>
      <c r="BV32">
        <v>0.90001100000000001</v>
      </c>
      <c r="BW32">
        <v>9.9988999999999995E-2</v>
      </c>
      <c r="BX32">
        <v>0</v>
      </c>
      <c r="BY32">
        <v>2.7572000000000001</v>
      </c>
      <c r="BZ32">
        <v>0</v>
      </c>
      <c r="CA32">
        <v>10260</v>
      </c>
      <c r="CB32">
        <v>13790.3</v>
      </c>
      <c r="CC32">
        <v>40.75</v>
      </c>
      <c r="CD32">
        <v>41.75</v>
      </c>
      <c r="CE32">
        <v>40.936999999999998</v>
      </c>
      <c r="CF32">
        <v>40.875</v>
      </c>
      <c r="CG32">
        <v>39.811999999999998</v>
      </c>
      <c r="CH32">
        <v>1530.13</v>
      </c>
      <c r="CI32">
        <v>169.99</v>
      </c>
      <c r="CJ32">
        <v>0</v>
      </c>
      <c r="CK32">
        <v>1689035368.9000001</v>
      </c>
      <c r="CL32">
        <v>0</v>
      </c>
      <c r="CM32">
        <v>1689035339</v>
      </c>
      <c r="CN32" t="s">
        <v>402</v>
      </c>
      <c r="CO32">
        <v>1689035339</v>
      </c>
      <c r="CP32">
        <v>1689035328</v>
      </c>
      <c r="CQ32">
        <v>41</v>
      </c>
      <c r="CR32">
        <v>2.1000000000000001E-2</v>
      </c>
      <c r="CS32">
        <v>-1E-3</v>
      </c>
      <c r="CT32">
        <v>-3.0819999999999999</v>
      </c>
      <c r="CU32">
        <v>1.0999999999999999E-2</v>
      </c>
      <c r="CV32">
        <v>800</v>
      </c>
      <c r="CW32">
        <v>14</v>
      </c>
      <c r="CX32">
        <v>0.09</v>
      </c>
      <c r="CY32">
        <v>0.04</v>
      </c>
      <c r="CZ32">
        <v>27.065686931377709</v>
      </c>
      <c r="DA32">
        <v>-8.1557247627431717E-2</v>
      </c>
      <c r="DB32">
        <v>4.6210692431581053E-2</v>
      </c>
      <c r="DC32">
        <v>1</v>
      </c>
      <c r="DD32">
        <v>800.02141463414625</v>
      </c>
      <c r="DE32">
        <v>-3.1149825783768278E-2</v>
      </c>
      <c r="DF32">
        <v>4.3665566949951107E-2</v>
      </c>
      <c r="DG32">
        <v>1</v>
      </c>
      <c r="DH32">
        <v>2.5365297560975608</v>
      </c>
      <c r="DI32">
        <v>5.1040766550524697E-2</v>
      </c>
      <c r="DJ32">
        <v>5.7502922461489898E-3</v>
      </c>
      <c r="DK32">
        <v>-1</v>
      </c>
      <c r="DP32">
        <v>2</v>
      </c>
      <c r="DQ32">
        <v>2</v>
      </c>
      <c r="DR32" t="s">
        <v>360</v>
      </c>
      <c r="DS32">
        <v>2.6890700000000001</v>
      </c>
      <c r="DT32">
        <v>2.8068300000000002</v>
      </c>
      <c r="DU32">
        <v>0.148787</v>
      </c>
      <c r="DV32">
        <v>0.15131500000000001</v>
      </c>
      <c r="DW32">
        <v>8.7557499999999996E-2</v>
      </c>
      <c r="DX32">
        <v>7.6767799999999997E-2</v>
      </c>
      <c r="DY32">
        <v>25713.1</v>
      </c>
      <c r="DZ32">
        <v>28957.1</v>
      </c>
      <c r="EA32">
        <v>28432.5</v>
      </c>
      <c r="EB32">
        <v>32722.1</v>
      </c>
      <c r="EC32">
        <v>36055.4</v>
      </c>
      <c r="ED32">
        <v>41050.699999999997</v>
      </c>
      <c r="EE32">
        <v>41721.699999999997</v>
      </c>
      <c r="EF32">
        <v>47337.1</v>
      </c>
      <c r="EG32">
        <v>1.8050200000000001</v>
      </c>
      <c r="EH32">
        <v>2.1812</v>
      </c>
      <c r="EI32">
        <v>7.5623399999999993E-2</v>
      </c>
      <c r="EJ32">
        <v>0</v>
      </c>
      <c r="EK32">
        <v>18.412199999999999</v>
      </c>
      <c r="EL32">
        <v>999.9</v>
      </c>
      <c r="EM32">
        <v>65</v>
      </c>
      <c r="EN32">
        <v>21.5</v>
      </c>
      <c r="EO32">
        <v>16.773900000000001</v>
      </c>
      <c r="EP32">
        <v>63.6188</v>
      </c>
      <c r="EQ32">
        <v>16.25</v>
      </c>
      <c r="ER32">
        <v>1</v>
      </c>
      <c r="ES32">
        <v>-0.17110800000000001</v>
      </c>
      <c r="ET32">
        <v>1.8614900000000001</v>
      </c>
      <c r="EU32">
        <v>20.225000000000001</v>
      </c>
      <c r="EV32">
        <v>5.2261300000000004</v>
      </c>
      <c r="EW32">
        <v>12.0099</v>
      </c>
      <c r="EX32">
        <v>4.9897</v>
      </c>
      <c r="EY32">
        <v>3.3050000000000002</v>
      </c>
      <c r="EZ32">
        <v>2580.8000000000002</v>
      </c>
      <c r="FA32">
        <v>397.7</v>
      </c>
      <c r="FB32">
        <v>49</v>
      </c>
      <c r="FC32">
        <v>6</v>
      </c>
      <c r="FD32">
        <v>1.8522799999999999</v>
      </c>
      <c r="FE32">
        <v>1.8613599999999999</v>
      </c>
      <c r="FF32">
        <v>1.8603499999999999</v>
      </c>
      <c r="FG32">
        <v>1.8563499999999999</v>
      </c>
      <c r="FH32">
        <v>1.8607199999999999</v>
      </c>
      <c r="FI32">
        <v>1.85701</v>
      </c>
      <c r="FJ32">
        <v>1.8591299999999999</v>
      </c>
      <c r="FK32">
        <v>1.8620099999999999</v>
      </c>
      <c r="FL32">
        <v>0</v>
      </c>
      <c r="FM32">
        <v>0</v>
      </c>
      <c r="FN32">
        <v>0</v>
      </c>
      <c r="FO32">
        <v>0</v>
      </c>
      <c r="FP32" t="s">
        <v>361</v>
      </c>
      <c r="FQ32" t="s">
        <v>362</v>
      </c>
      <c r="FR32" t="s">
        <v>363</v>
      </c>
      <c r="FS32" t="s">
        <v>363</v>
      </c>
      <c r="FT32" t="s">
        <v>363</v>
      </c>
      <c r="FU32" t="s">
        <v>363</v>
      </c>
      <c r="FV32">
        <v>0</v>
      </c>
      <c r="FW32">
        <v>100</v>
      </c>
      <c r="FX32">
        <v>100</v>
      </c>
      <c r="FY32">
        <v>-3.01</v>
      </c>
      <c r="FZ32">
        <v>1.06E-2</v>
      </c>
      <c r="GA32">
        <v>-0.51643694002182339</v>
      </c>
      <c r="GB32">
        <v>-4.0117494158234393E-3</v>
      </c>
      <c r="GC32">
        <v>1.087516141204025E-6</v>
      </c>
      <c r="GD32">
        <v>-8.657206703991749E-11</v>
      </c>
      <c r="GE32">
        <v>1.0550000000003831E-2</v>
      </c>
      <c r="GF32">
        <v>0</v>
      </c>
      <c r="GG32">
        <v>0</v>
      </c>
      <c r="GH32">
        <v>0</v>
      </c>
      <c r="GI32">
        <v>4</v>
      </c>
      <c r="GJ32">
        <v>2094</v>
      </c>
      <c r="GK32">
        <v>-1</v>
      </c>
      <c r="GL32">
        <v>-1</v>
      </c>
      <c r="GM32">
        <v>0.5</v>
      </c>
      <c r="GN32">
        <v>0.6</v>
      </c>
      <c r="GO32">
        <v>1.7297400000000001</v>
      </c>
      <c r="GP32">
        <v>2.34863</v>
      </c>
      <c r="GQ32">
        <v>1.5942400000000001</v>
      </c>
      <c r="GR32">
        <v>2.34741</v>
      </c>
      <c r="GS32">
        <v>1.40015</v>
      </c>
      <c r="GT32">
        <v>2.323</v>
      </c>
      <c r="GU32">
        <v>24.551300000000001</v>
      </c>
      <c r="GV32">
        <v>15.927</v>
      </c>
      <c r="GW32">
        <v>18</v>
      </c>
      <c r="GX32">
        <v>394.66399999999999</v>
      </c>
      <c r="GY32">
        <v>694.93</v>
      </c>
      <c r="GZ32">
        <v>18.000900000000001</v>
      </c>
      <c r="HA32">
        <v>24.801600000000001</v>
      </c>
      <c r="HB32">
        <v>30.0002</v>
      </c>
      <c r="HC32">
        <v>24.921299999999999</v>
      </c>
      <c r="HD32">
        <v>24.8995</v>
      </c>
      <c r="HE32">
        <v>34.6723</v>
      </c>
      <c r="HF32">
        <v>15</v>
      </c>
      <c r="HG32">
        <v>-30</v>
      </c>
      <c r="HH32">
        <v>18</v>
      </c>
      <c r="HI32">
        <v>800</v>
      </c>
      <c r="HJ32">
        <v>15.726599999999999</v>
      </c>
      <c r="HK32">
        <v>104.376</v>
      </c>
      <c r="HL32">
        <v>104.14</v>
      </c>
    </row>
    <row r="33" spans="1:220" x14ac:dyDescent="0.2">
      <c r="A33">
        <v>15</v>
      </c>
      <c r="B33">
        <v>1689035467</v>
      </c>
      <c r="C33">
        <v>1230.400000095367</v>
      </c>
      <c r="D33" t="s">
        <v>403</v>
      </c>
      <c r="E33" t="s">
        <v>404</v>
      </c>
      <c r="F33" t="s">
        <v>354</v>
      </c>
      <c r="G33" t="s">
        <v>355</v>
      </c>
      <c r="H33" t="s">
        <v>356</v>
      </c>
      <c r="I33" t="s">
        <v>357</v>
      </c>
      <c r="J33" t="s">
        <v>415</v>
      </c>
      <c r="K33" t="s">
        <v>358</v>
      </c>
      <c r="L33">
        <v>1689035467</v>
      </c>
      <c r="M33">
        <f t="shared" si="0"/>
        <v>1.9113110749638283E-3</v>
      </c>
      <c r="N33">
        <f t="shared" si="1"/>
        <v>1.9113110749638282</v>
      </c>
      <c r="O33">
        <f t="shared" si="2"/>
        <v>20.033224828191383</v>
      </c>
      <c r="P33">
        <f t="shared" si="3"/>
        <v>970.22400000000005</v>
      </c>
      <c r="Q33">
        <f t="shared" si="4"/>
        <v>796.90759432835523</v>
      </c>
      <c r="R33">
        <f t="shared" si="5"/>
        <v>79.63445472366584</v>
      </c>
      <c r="S33">
        <f t="shared" si="6"/>
        <v>96.953849793504006</v>
      </c>
      <c r="T33">
        <f t="shared" si="7"/>
        <v>0.20701706925370594</v>
      </c>
      <c r="U33">
        <f t="shared" si="8"/>
        <v>3.0365884450945573</v>
      </c>
      <c r="V33">
        <f t="shared" si="9"/>
        <v>0.19948392071819279</v>
      </c>
      <c r="W33">
        <f t="shared" si="10"/>
        <v>0.12533143551871112</v>
      </c>
      <c r="X33">
        <f t="shared" si="11"/>
        <v>281.16735</v>
      </c>
      <c r="Y33">
        <f t="shared" si="12"/>
        <v>21.62297890326937</v>
      </c>
      <c r="Z33">
        <f t="shared" si="13"/>
        <v>21.62297890326937</v>
      </c>
      <c r="AA33">
        <f t="shared" si="14"/>
        <v>2.5931040981781268</v>
      </c>
      <c r="AB33">
        <f t="shared" si="15"/>
        <v>68.442086977928923</v>
      </c>
      <c r="AC33">
        <f t="shared" si="16"/>
        <v>1.6560091360427998</v>
      </c>
      <c r="AD33">
        <f t="shared" si="17"/>
        <v>2.4195772063128733</v>
      </c>
      <c r="AE33">
        <f t="shared" si="18"/>
        <v>0.93709496213532706</v>
      </c>
      <c r="AF33">
        <f t="shared" si="19"/>
        <v>-84.288818405904834</v>
      </c>
      <c r="AG33">
        <f t="shared" si="20"/>
        <v>-184.59431431437199</v>
      </c>
      <c r="AH33">
        <f t="shared" si="21"/>
        <v>-12.355190805100502</v>
      </c>
      <c r="AI33">
        <f t="shared" si="22"/>
        <v>-7.0973525377326041E-2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53996.412228603505</v>
      </c>
      <c r="AO33">
        <f t="shared" si="26"/>
        <v>1700.02</v>
      </c>
      <c r="AP33">
        <f t="shared" si="27"/>
        <v>1433.1174000000001</v>
      </c>
      <c r="AQ33">
        <f t="shared" si="28"/>
        <v>0.84300031764332184</v>
      </c>
      <c r="AR33">
        <f t="shared" si="29"/>
        <v>0.16539061305161115</v>
      </c>
      <c r="AS33">
        <v>1689035467</v>
      </c>
      <c r="AT33">
        <v>970.22400000000005</v>
      </c>
      <c r="AU33">
        <v>1000.04</v>
      </c>
      <c r="AV33">
        <v>16.5718</v>
      </c>
      <c r="AW33">
        <v>14.0113</v>
      </c>
      <c r="AX33">
        <v>973.48900000000003</v>
      </c>
      <c r="AY33">
        <v>16.560300000000002</v>
      </c>
      <c r="AZ33">
        <v>400.07900000000001</v>
      </c>
      <c r="BA33">
        <v>99.729500000000002</v>
      </c>
      <c r="BB33">
        <v>0.199846</v>
      </c>
      <c r="BC33">
        <v>20.4954</v>
      </c>
      <c r="BD33">
        <v>19.659199999999998</v>
      </c>
      <c r="BE33">
        <v>999.9</v>
      </c>
      <c r="BF33">
        <v>0</v>
      </c>
      <c r="BG33">
        <v>0</v>
      </c>
      <c r="BH33">
        <v>10018.1</v>
      </c>
      <c r="BI33">
        <v>0</v>
      </c>
      <c r="BJ33">
        <v>2.4580899999999999</v>
      </c>
      <c r="BK33">
        <v>-29.814699999999998</v>
      </c>
      <c r="BL33">
        <v>986.57299999999998</v>
      </c>
      <c r="BM33">
        <v>1014.25</v>
      </c>
      <c r="BN33">
        <v>2.5605199999999999</v>
      </c>
      <c r="BO33">
        <v>1000.04</v>
      </c>
      <c r="BP33">
        <v>14.0113</v>
      </c>
      <c r="BQ33">
        <v>1.6527000000000001</v>
      </c>
      <c r="BR33">
        <v>1.39734</v>
      </c>
      <c r="BS33">
        <v>14.459199999999999</v>
      </c>
      <c r="BT33">
        <v>11.8888</v>
      </c>
      <c r="BU33">
        <v>1700.02</v>
      </c>
      <c r="BV33">
        <v>0.89999200000000001</v>
      </c>
      <c r="BW33">
        <v>0.100008</v>
      </c>
      <c r="BX33">
        <v>0</v>
      </c>
      <c r="BY33">
        <v>2.8881999999999999</v>
      </c>
      <c r="BZ33">
        <v>0</v>
      </c>
      <c r="CA33">
        <v>10151.299999999999</v>
      </c>
      <c r="CB33">
        <v>13789.4</v>
      </c>
      <c r="CC33">
        <v>39.25</v>
      </c>
      <c r="CD33">
        <v>40.061999999999998</v>
      </c>
      <c r="CE33">
        <v>39.5</v>
      </c>
      <c r="CF33">
        <v>38.311999999999998</v>
      </c>
      <c r="CG33">
        <v>38.25</v>
      </c>
      <c r="CH33">
        <v>1530</v>
      </c>
      <c r="CI33">
        <v>170.02</v>
      </c>
      <c r="CJ33">
        <v>0</v>
      </c>
      <c r="CK33">
        <v>1689035469.7</v>
      </c>
      <c r="CL33">
        <v>0</v>
      </c>
      <c r="CM33">
        <v>1689035440.5</v>
      </c>
      <c r="CN33" t="s">
        <v>405</v>
      </c>
      <c r="CO33">
        <v>1689035440.5</v>
      </c>
      <c r="CP33">
        <v>1689035429.5</v>
      </c>
      <c r="CQ33">
        <v>42</v>
      </c>
      <c r="CR33">
        <v>0.20599999999999999</v>
      </c>
      <c r="CS33">
        <v>1E-3</v>
      </c>
      <c r="CT33">
        <v>-3.3290000000000002</v>
      </c>
      <c r="CU33">
        <v>1.0999999999999999E-2</v>
      </c>
      <c r="CV33">
        <v>1000</v>
      </c>
      <c r="CW33">
        <v>14</v>
      </c>
      <c r="CX33">
        <v>0.09</v>
      </c>
      <c r="CY33">
        <v>0.05</v>
      </c>
      <c r="CZ33">
        <v>27.198420871114561</v>
      </c>
      <c r="DA33">
        <v>0.22392472238202241</v>
      </c>
      <c r="DB33">
        <v>5.1334979232317883E-2</v>
      </c>
      <c r="DC33">
        <v>1</v>
      </c>
      <c r="DD33">
        <v>1000.027731707317</v>
      </c>
      <c r="DE33">
        <v>5.6571428572347128E-2</v>
      </c>
      <c r="DF33">
        <v>2.8507615063297641E-2</v>
      </c>
      <c r="DG33">
        <v>1</v>
      </c>
      <c r="DH33">
        <v>2.552326585365853</v>
      </c>
      <c r="DI33">
        <v>6.8140975609765231E-2</v>
      </c>
      <c r="DJ33">
        <v>1.2989595763393509E-2</v>
      </c>
      <c r="DK33">
        <v>-1</v>
      </c>
      <c r="DP33">
        <v>2</v>
      </c>
      <c r="DQ33">
        <v>2</v>
      </c>
      <c r="DR33" t="s">
        <v>360</v>
      </c>
      <c r="DS33">
        <v>2.6890299999999998</v>
      </c>
      <c r="DT33">
        <v>2.8068900000000001</v>
      </c>
      <c r="DU33">
        <v>0.17277200000000001</v>
      </c>
      <c r="DV33">
        <v>0.17485600000000001</v>
      </c>
      <c r="DW33">
        <v>8.7522299999999997E-2</v>
      </c>
      <c r="DX33">
        <v>7.6663899999999993E-2</v>
      </c>
      <c r="DY33">
        <v>24987.1</v>
      </c>
      <c r="DZ33">
        <v>28149.9</v>
      </c>
      <c r="EA33">
        <v>28430.6</v>
      </c>
      <c r="EB33">
        <v>32717.200000000001</v>
      </c>
      <c r="EC33">
        <v>36053.9</v>
      </c>
      <c r="ED33">
        <v>41049.4</v>
      </c>
      <c r="EE33">
        <v>41718.199999999997</v>
      </c>
      <c r="EF33">
        <v>47330.1</v>
      </c>
      <c r="EG33">
        <v>1.8043499999999999</v>
      </c>
      <c r="EH33">
        <v>2.1809699999999999</v>
      </c>
      <c r="EI33">
        <v>7.5399900000000006E-2</v>
      </c>
      <c r="EJ33">
        <v>0</v>
      </c>
      <c r="EK33">
        <v>18.409800000000001</v>
      </c>
      <c r="EL33">
        <v>999.9</v>
      </c>
      <c r="EM33">
        <v>65</v>
      </c>
      <c r="EN33">
        <v>21.5</v>
      </c>
      <c r="EO33">
        <v>16.775300000000001</v>
      </c>
      <c r="EP33">
        <v>63.418799999999997</v>
      </c>
      <c r="EQ33">
        <v>16.322099999999999</v>
      </c>
      <c r="ER33">
        <v>1</v>
      </c>
      <c r="ES33">
        <v>-0.16628599999999999</v>
      </c>
      <c r="ET33">
        <v>1.8322400000000001</v>
      </c>
      <c r="EU33">
        <v>20.2239</v>
      </c>
      <c r="EV33">
        <v>5.2264200000000001</v>
      </c>
      <c r="EW33">
        <v>12.0099</v>
      </c>
      <c r="EX33">
        <v>4.9896000000000003</v>
      </c>
      <c r="EY33">
        <v>3.3050000000000002</v>
      </c>
      <c r="EZ33">
        <v>2583</v>
      </c>
      <c r="FA33">
        <v>402.1</v>
      </c>
      <c r="FB33">
        <v>49</v>
      </c>
      <c r="FC33">
        <v>6</v>
      </c>
      <c r="FD33">
        <v>1.8523799999999999</v>
      </c>
      <c r="FE33">
        <v>1.86141</v>
      </c>
      <c r="FF33">
        <v>1.8603499999999999</v>
      </c>
      <c r="FG33">
        <v>1.8563799999999999</v>
      </c>
      <c r="FH33">
        <v>1.86077</v>
      </c>
      <c r="FI33">
        <v>1.85704</v>
      </c>
      <c r="FJ33">
        <v>1.8591299999999999</v>
      </c>
      <c r="FK33">
        <v>1.8620300000000001</v>
      </c>
      <c r="FL33">
        <v>0</v>
      </c>
      <c r="FM33">
        <v>0</v>
      </c>
      <c r="FN33">
        <v>0</v>
      </c>
      <c r="FO33">
        <v>0</v>
      </c>
      <c r="FP33" t="s">
        <v>361</v>
      </c>
      <c r="FQ33" t="s">
        <v>362</v>
      </c>
      <c r="FR33" t="s">
        <v>363</v>
      </c>
      <c r="FS33" t="s">
        <v>363</v>
      </c>
      <c r="FT33" t="s">
        <v>363</v>
      </c>
      <c r="FU33" t="s">
        <v>363</v>
      </c>
      <c r="FV33">
        <v>0</v>
      </c>
      <c r="FW33">
        <v>100</v>
      </c>
      <c r="FX33">
        <v>100</v>
      </c>
      <c r="FY33">
        <v>-3.2650000000000001</v>
      </c>
      <c r="FZ33">
        <v>1.15E-2</v>
      </c>
      <c r="GA33">
        <v>-0.31093836128839741</v>
      </c>
      <c r="GB33">
        <v>-4.0117494158234393E-3</v>
      </c>
      <c r="GC33">
        <v>1.087516141204025E-6</v>
      </c>
      <c r="GD33">
        <v>-8.657206703991749E-11</v>
      </c>
      <c r="GE33">
        <v>1.1499999999998071E-2</v>
      </c>
      <c r="GF33">
        <v>0</v>
      </c>
      <c r="GG33">
        <v>0</v>
      </c>
      <c r="GH33">
        <v>0</v>
      </c>
      <c r="GI33">
        <v>4</v>
      </c>
      <c r="GJ33">
        <v>2094</v>
      </c>
      <c r="GK33">
        <v>-1</v>
      </c>
      <c r="GL33">
        <v>-1</v>
      </c>
      <c r="GM33">
        <v>0.4</v>
      </c>
      <c r="GN33">
        <v>0.6</v>
      </c>
      <c r="GO33">
        <v>2.0764200000000002</v>
      </c>
      <c r="GP33">
        <v>2.33887</v>
      </c>
      <c r="GQ33">
        <v>1.5942400000000001</v>
      </c>
      <c r="GR33">
        <v>2.34619</v>
      </c>
      <c r="GS33">
        <v>1.40015</v>
      </c>
      <c r="GT33">
        <v>2.34009</v>
      </c>
      <c r="GU33">
        <v>24.551300000000001</v>
      </c>
      <c r="GV33">
        <v>15.927</v>
      </c>
      <c r="GW33">
        <v>18</v>
      </c>
      <c r="GX33">
        <v>394.68</v>
      </c>
      <c r="GY33">
        <v>695.39800000000002</v>
      </c>
      <c r="GZ33">
        <v>17.997699999999998</v>
      </c>
      <c r="HA33">
        <v>24.855899999999998</v>
      </c>
      <c r="HB33">
        <v>30.000299999999999</v>
      </c>
      <c r="HC33">
        <v>24.973800000000001</v>
      </c>
      <c r="HD33">
        <v>24.949200000000001</v>
      </c>
      <c r="HE33">
        <v>41.598599999999998</v>
      </c>
      <c r="HF33">
        <v>15</v>
      </c>
      <c r="HG33">
        <v>-30</v>
      </c>
      <c r="HH33">
        <v>18</v>
      </c>
      <c r="HI33">
        <v>1000</v>
      </c>
      <c r="HJ33">
        <v>15.726599999999999</v>
      </c>
      <c r="HK33">
        <v>104.36799999999999</v>
      </c>
      <c r="HL33">
        <v>104.125</v>
      </c>
    </row>
    <row r="34" spans="1:220" x14ac:dyDescent="0.2">
      <c r="A34">
        <v>16</v>
      </c>
      <c r="B34">
        <v>1689035565</v>
      </c>
      <c r="C34">
        <v>1328.400000095367</v>
      </c>
      <c r="D34" t="s">
        <v>406</v>
      </c>
      <c r="E34" t="s">
        <v>407</v>
      </c>
      <c r="F34" t="s">
        <v>354</v>
      </c>
      <c r="G34" t="s">
        <v>355</v>
      </c>
      <c r="H34" t="s">
        <v>356</v>
      </c>
      <c r="I34" t="s">
        <v>357</v>
      </c>
      <c r="J34" t="s">
        <v>415</v>
      </c>
      <c r="K34" t="s">
        <v>358</v>
      </c>
      <c r="L34">
        <v>1689035565</v>
      </c>
      <c r="M34">
        <f t="shared" si="0"/>
        <v>1.930880382433545E-3</v>
      </c>
      <c r="N34">
        <f t="shared" si="1"/>
        <v>1.930880382433545</v>
      </c>
      <c r="O34">
        <f t="shared" si="2"/>
        <v>20.172747099020842</v>
      </c>
      <c r="P34">
        <f t="shared" si="3"/>
        <v>1369.01</v>
      </c>
      <c r="Q34">
        <f t="shared" si="4"/>
        <v>1191.2327751487201</v>
      </c>
      <c r="R34">
        <f t="shared" si="5"/>
        <v>119.04384134849398</v>
      </c>
      <c r="S34">
        <f t="shared" si="6"/>
        <v>136.80970893715997</v>
      </c>
      <c r="T34">
        <f t="shared" si="7"/>
        <v>0.21052138130410139</v>
      </c>
      <c r="U34">
        <f t="shared" si="8"/>
        <v>3.0292157402773685</v>
      </c>
      <c r="V34">
        <f t="shared" si="9"/>
        <v>0.20271800355624936</v>
      </c>
      <c r="W34">
        <f t="shared" si="10"/>
        <v>0.12737575576604451</v>
      </c>
      <c r="X34">
        <f t="shared" si="11"/>
        <v>281.17199699999998</v>
      </c>
      <c r="Y34">
        <f t="shared" si="12"/>
        <v>21.575956517541982</v>
      </c>
      <c r="Z34">
        <f t="shared" si="13"/>
        <v>21.575956517541982</v>
      </c>
      <c r="AA34">
        <f t="shared" si="14"/>
        <v>2.5856557092391714</v>
      </c>
      <c r="AB34">
        <f t="shared" si="15"/>
        <v>68.547282081259453</v>
      </c>
      <c r="AC34">
        <f t="shared" si="16"/>
        <v>1.6539863197843998</v>
      </c>
      <c r="AD34">
        <f t="shared" si="17"/>
        <v>2.4129130573312589</v>
      </c>
      <c r="AE34">
        <f t="shared" si="18"/>
        <v>0.93166938945477162</v>
      </c>
      <c r="AF34">
        <f t="shared" si="19"/>
        <v>-85.151824865319327</v>
      </c>
      <c r="AG34">
        <f t="shared" si="20"/>
        <v>-183.76685602012344</v>
      </c>
      <c r="AH34">
        <f t="shared" si="21"/>
        <v>-12.323975710548735</v>
      </c>
      <c r="AI34">
        <f t="shared" si="22"/>
        <v>-7.0659595991514834E-2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53799.894850623838</v>
      </c>
      <c r="AO34">
        <f t="shared" si="26"/>
        <v>1700.06</v>
      </c>
      <c r="AP34">
        <f t="shared" si="27"/>
        <v>1433.1500999999998</v>
      </c>
      <c r="AQ34">
        <f t="shared" si="28"/>
        <v>0.84299971765702386</v>
      </c>
      <c r="AR34">
        <f t="shared" si="29"/>
        <v>0.16538945507805605</v>
      </c>
      <c r="AS34">
        <v>1689035565</v>
      </c>
      <c r="AT34">
        <v>1369.01</v>
      </c>
      <c r="AU34">
        <v>1400.09</v>
      </c>
      <c r="AV34">
        <v>16.550899999999999</v>
      </c>
      <c r="AW34">
        <v>13.9642</v>
      </c>
      <c r="AX34">
        <v>1373.09</v>
      </c>
      <c r="AY34">
        <v>16.539300000000001</v>
      </c>
      <c r="AZ34">
        <v>400.09</v>
      </c>
      <c r="BA34">
        <v>99.733199999999997</v>
      </c>
      <c r="BB34">
        <v>0.20011599999999999</v>
      </c>
      <c r="BC34">
        <v>20.450700000000001</v>
      </c>
      <c r="BD34">
        <v>19.678599999999999</v>
      </c>
      <c r="BE34">
        <v>999.9</v>
      </c>
      <c r="BF34">
        <v>0</v>
      </c>
      <c r="BG34">
        <v>0</v>
      </c>
      <c r="BH34">
        <v>9978.1200000000008</v>
      </c>
      <c r="BI34">
        <v>0</v>
      </c>
      <c r="BJ34">
        <v>2.3981400000000002</v>
      </c>
      <c r="BK34">
        <v>-31.0718</v>
      </c>
      <c r="BL34">
        <v>1392.05</v>
      </c>
      <c r="BM34">
        <v>1419.91</v>
      </c>
      <c r="BN34">
        <v>2.5867200000000001</v>
      </c>
      <c r="BO34">
        <v>1400.09</v>
      </c>
      <c r="BP34">
        <v>13.9642</v>
      </c>
      <c r="BQ34">
        <v>1.6506700000000001</v>
      </c>
      <c r="BR34">
        <v>1.39269</v>
      </c>
      <c r="BS34">
        <v>14.440200000000001</v>
      </c>
      <c r="BT34">
        <v>11.8383</v>
      </c>
      <c r="BU34">
        <v>1700.06</v>
      </c>
      <c r="BV34">
        <v>0.90000800000000003</v>
      </c>
      <c r="BW34">
        <v>9.9991999999999998E-2</v>
      </c>
      <c r="BX34">
        <v>0</v>
      </c>
      <c r="BY34">
        <v>2.7124000000000001</v>
      </c>
      <c r="BZ34">
        <v>0</v>
      </c>
      <c r="CA34">
        <v>10084.299999999999</v>
      </c>
      <c r="CB34">
        <v>13789.8</v>
      </c>
      <c r="CC34">
        <v>37.186999999999998</v>
      </c>
      <c r="CD34">
        <v>38.311999999999998</v>
      </c>
      <c r="CE34">
        <v>37.561999999999998</v>
      </c>
      <c r="CF34">
        <v>36.436999999999998</v>
      </c>
      <c r="CG34">
        <v>36.375</v>
      </c>
      <c r="CH34">
        <v>1530.07</v>
      </c>
      <c r="CI34">
        <v>169.99</v>
      </c>
      <c r="CJ34">
        <v>0</v>
      </c>
      <c r="CK34">
        <v>1689035568.0999999</v>
      </c>
      <c r="CL34">
        <v>0</v>
      </c>
      <c r="CM34">
        <v>1689035539</v>
      </c>
      <c r="CN34" t="s">
        <v>408</v>
      </c>
      <c r="CO34">
        <v>1689035539</v>
      </c>
      <c r="CP34">
        <v>1689035529</v>
      </c>
      <c r="CQ34">
        <v>43</v>
      </c>
      <c r="CR34">
        <v>-8.3000000000000004E-2</v>
      </c>
      <c r="CS34">
        <v>0</v>
      </c>
      <c r="CT34">
        <v>-4.1239999999999997</v>
      </c>
      <c r="CU34">
        <v>1.2E-2</v>
      </c>
      <c r="CV34">
        <v>1400</v>
      </c>
      <c r="CW34">
        <v>14</v>
      </c>
      <c r="CX34">
        <v>0.08</v>
      </c>
      <c r="CY34">
        <v>0.04</v>
      </c>
      <c r="CZ34">
        <v>27.442442221975199</v>
      </c>
      <c r="DA34">
        <v>0.2043817764185859</v>
      </c>
      <c r="DB34">
        <v>0.18102697450572569</v>
      </c>
      <c r="DC34">
        <v>1</v>
      </c>
      <c r="DD34">
        <v>1400.053170731707</v>
      </c>
      <c r="DE34">
        <v>-0.21721254355129321</v>
      </c>
      <c r="DF34">
        <v>4.8961857946882077E-2</v>
      </c>
      <c r="DG34">
        <v>1</v>
      </c>
      <c r="DH34">
        <v>2.574890975609756</v>
      </c>
      <c r="DI34">
        <v>0.19087860627177339</v>
      </c>
      <c r="DJ34">
        <v>4.977959596720271E-2</v>
      </c>
      <c r="DK34">
        <v>-1</v>
      </c>
      <c r="DP34">
        <v>2</v>
      </c>
      <c r="DQ34">
        <v>2</v>
      </c>
      <c r="DR34" t="s">
        <v>360</v>
      </c>
      <c r="DS34">
        <v>2.6890000000000001</v>
      </c>
      <c r="DT34">
        <v>2.80681</v>
      </c>
      <c r="DU34">
        <v>0.21390400000000001</v>
      </c>
      <c r="DV34">
        <v>0.21529799999999999</v>
      </c>
      <c r="DW34">
        <v>8.7434799999999993E-2</v>
      </c>
      <c r="DX34">
        <v>7.6468599999999998E-2</v>
      </c>
      <c r="DY34">
        <v>23744.799999999999</v>
      </c>
      <c r="DZ34">
        <v>26771.5</v>
      </c>
      <c r="EA34">
        <v>28429.599999999999</v>
      </c>
      <c r="EB34">
        <v>32717.4</v>
      </c>
      <c r="EC34">
        <v>36056.5</v>
      </c>
      <c r="ED34">
        <v>41057.9</v>
      </c>
      <c r="EE34">
        <v>41716.800000000003</v>
      </c>
      <c r="EF34">
        <v>47329.7</v>
      </c>
      <c r="EG34">
        <v>1.8038700000000001</v>
      </c>
      <c r="EH34">
        <v>2.1813799999999999</v>
      </c>
      <c r="EI34">
        <v>7.3157299999999995E-2</v>
      </c>
      <c r="EJ34">
        <v>0</v>
      </c>
      <c r="EK34">
        <v>18.4665</v>
      </c>
      <c r="EL34">
        <v>999.9</v>
      </c>
      <c r="EM34">
        <v>64.900000000000006</v>
      </c>
      <c r="EN34">
        <v>21.5</v>
      </c>
      <c r="EO34">
        <v>16.7483</v>
      </c>
      <c r="EP34">
        <v>63.698700000000002</v>
      </c>
      <c r="EQ34">
        <v>15.8293</v>
      </c>
      <c r="ER34">
        <v>1</v>
      </c>
      <c r="ES34">
        <v>-0.163275</v>
      </c>
      <c r="ET34">
        <v>1.8269500000000001</v>
      </c>
      <c r="EU34">
        <v>20.2241</v>
      </c>
      <c r="EV34">
        <v>5.22553</v>
      </c>
      <c r="EW34">
        <v>12.0099</v>
      </c>
      <c r="EX34">
        <v>4.9896500000000001</v>
      </c>
      <c r="EY34">
        <v>3.3050000000000002</v>
      </c>
      <c r="EZ34">
        <v>2585</v>
      </c>
      <c r="FA34">
        <v>406.3</v>
      </c>
      <c r="FB34">
        <v>49</v>
      </c>
      <c r="FC34">
        <v>6</v>
      </c>
      <c r="FD34">
        <v>1.85236</v>
      </c>
      <c r="FE34">
        <v>1.8613999999999999</v>
      </c>
      <c r="FF34">
        <v>1.8603499999999999</v>
      </c>
      <c r="FG34">
        <v>1.8563799999999999</v>
      </c>
      <c r="FH34">
        <v>1.86076</v>
      </c>
      <c r="FI34">
        <v>1.8570599999999999</v>
      </c>
      <c r="FJ34">
        <v>1.8591299999999999</v>
      </c>
      <c r="FK34">
        <v>1.86202</v>
      </c>
      <c r="FL34">
        <v>0</v>
      </c>
      <c r="FM34">
        <v>0</v>
      </c>
      <c r="FN34">
        <v>0</v>
      </c>
      <c r="FO34">
        <v>0</v>
      </c>
      <c r="FP34" t="s">
        <v>361</v>
      </c>
      <c r="FQ34" t="s">
        <v>362</v>
      </c>
      <c r="FR34" t="s">
        <v>363</v>
      </c>
      <c r="FS34" t="s">
        <v>363</v>
      </c>
      <c r="FT34" t="s">
        <v>363</v>
      </c>
      <c r="FU34" t="s">
        <v>363</v>
      </c>
      <c r="FV34">
        <v>0</v>
      </c>
      <c r="FW34">
        <v>100</v>
      </c>
      <c r="FX34">
        <v>100</v>
      </c>
      <c r="FY34">
        <v>-4.08</v>
      </c>
      <c r="FZ34">
        <v>1.1599999999999999E-2</v>
      </c>
      <c r="GA34">
        <v>-0.3948029675309328</v>
      </c>
      <c r="GB34">
        <v>-4.0117494158234393E-3</v>
      </c>
      <c r="GC34">
        <v>1.087516141204025E-6</v>
      </c>
      <c r="GD34">
        <v>-8.657206703991749E-11</v>
      </c>
      <c r="GE34">
        <v>1.156190476190133E-2</v>
      </c>
      <c r="GF34">
        <v>0</v>
      </c>
      <c r="GG34">
        <v>0</v>
      </c>
      <c r="GH34">
        <v>0</v>
      </c>
      <c r="GI34">
        <v>4</v>
      </c>
      <c r="GJ34">
        <v>2094</v>
      </c>
      <c r="GK34">
        <v>-1</v>
      </c>
      <c r="GL34">
        <v>-1</v>
      </c>
      <c r="GM34">
        <v>0.4</v>
      </c>
      <c r="GN34">
        <v>0.6</v>
      </c>
      <c r="GO34">
        <v>2.7331500000000002</v>
      </c>
      <c r="GP34">
        <v>2.33887</v>
      </c>
      <c r="GQ34">
        <v>1.5942400000000001</v>
      </c>
      <c r="GR34">
        <v>2.34741</v>
      </c>
      <c r="GS34">
        <v>1.40015</v>
      </c>
      <c r="GT34">
        <v>2.2534200000000002</v>
      </c>
      <c r="GU34">
        <v>24.551300000000001</v>
      </c>
      <c r="GV34">
        <v>15.918200000000001</v>
      </c>
      <c r="GW34">
        <v>18</v>
      </c>
      <c r="GX34">
        <v>394.74099999999999</v>
      </c>
      <c r="GY34">
        <v>696.36199999999997</v>
      </c>
      <c r="GZ34">
        <v>18.000599999999999</v>
      </c>
      <c r="HA34">
        <v>24.894600000000001</v>
      </c>
      <c r="HB34">
        <v>30.000299999999999</v>
      </c>
      <c r="HC34">
        <v>25.017900000000001</v>
      </c>
      <c r="HD34">
        <v>24.993099999999998</v>
      </c>
      <c r="HE34">
        <v>54.750799999999998</v>
      </c>
      <c r="HF34">
        <v>15</v>
      </c>
      <c r="HG34">
        <v>-30</v>
      </c>
      <c r="HH34">
        <v>18</v>
      </c>
      <c r="HI34">
        <v>1400</v>
      </c>
      <c r="HJ34">
        <v>15.726599999999999</v>
      </c>
      <c r="HK34">
        <v>104.364</v>
      </c>
      <c r="HL34">
        <v>104.124</v>
      </c>
    </row>
    <row r="35" spans="1:220" x14ac:dyDescent="0.2">
      <c r="A35">
        <v>17</v>
      </c>
      <c r="B35">
        <v>1689035656</v>
      </c>
      <c r="C35">
        <v>1419.400000095367</v>
      </c>
      <c r="D35" t="s">
        <v>409</v>
      </c>
      <c r="E35" t="s">
        <v>410</v>
      </c>
      <c r="F35" t="s">
        <v>354</v>
      </c>
      <c r="G35" t="s">
        <v>355</v>
      </c>
      <c r="H35" t="s">
        <v>356</v>
      </c>
      <c r="I35" t="s">
        <v>357</v>
      </c>
      <c r="J35" t="s">
        <v>415</v>
      </c>
      <c r="K35" t="s">
        <v>358</v>
      </c>
      <c r="L35">
        <v>1689035656</v>
      </c>
      <c r="M35">
        <f t="shared" si="0"/>
        <v>1.9213389014956805E-3</v>
      </c>
      <c r="N35">
        <f t="shared" si="1"/>
        <v>1.9213389014956805</v>
      </c>
      <c r="O35">
        <f t="shared" si="2"/>
        <v>20.27696594825164</v>
      </c>
      <c r="P35">
        <f t="shared" si="3"/>
        <v>1767.74</v>
      </c>
      <c r="Q35">
        <f t="shared" si="4"/>
        <v>1583.9383687402124</v>
      </c>
      <c r="R35">
        <f t="shared" si="5"/>
        <v>158.29278952578747</v>
      </c>
      <c r="S35">
        <f t="shared" si="6"/>
        <v>176.6612270267</v>
      </c>
      <c r="T35">
        <f t="shared" si="7"/>
        <v>0.21129537272525634</v>
      </c>
      <c r="U35">
        <f t="shared" si="8"/>
        <v>3.0357857639428758</v>
      </c>
      <c r="V35">
        <f t="shared" si="9"/>
        <v>0.20345199346415765</v>
      </c>
      <c r="W35">
        <f t="shared" si="10"/>
        <v>0.12783793486915282</v>
      </c>
      <c r="X35">
        <f t="shared" si="11"/>
        <v>281.16024599999997</v>
      </c>
      <c r="Y35">
        <f t="shared" si="12"/>
        <v>21.501869676416774</v>
      </c>
      <c r="Z35">
        <f t="shared" si="13"/>
        <v>21.501869676416774</v>
      </c>
      <c r="AA35">
        <f t="shared" si="14"/>
        <v>2.5739582885645866</v>
      </c>
      <c r="AB35">
        <f t="shared" si="15"/>
        <v>68.701694173765688</v>
      </c>
      <c r="AC35">
        <f t="shared" si="16"/>
        <v>1.6501366233395001</v>
      </c>
      <c r="AD35">
        <f t="shared" si="17"/>
        <v>2.4018863627523448</v>
      </c>
      <c r="AE35">
        <f t="shared" si="18"/>
        <v>0.92382166522508657</v>
      </c>
      <c r="AF35">
        <f t="shared" si="19"/>
        <v>-84.731045555959511</v>
      </c>
      <c r="AG35">
        <f t="shared" si="20"/>
        <v>-184.18394556393855</v>
      </c>
      <c r="AH35">
        <f t="shared" si="21"/>
        <v>-12.315893016344043</v>
      </c>
      <c r="AI35">
        <f t="shared" si="22"/>
        <v>-7.0638136242109795E-2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53996.128851588066</v>
      </c>
      <c r="AO35">
        <f t="shared" si="26"/>
        <v>1699.99</v>
      </c>
      <c r="AP35">
        <f t="shared" si="27"/>
        <v>1433.0909999999999</v>
      </c>
      <c r="AQ35">
        <f t="shared" si="28"/>
        <v>0.84299966470390997</v>
      </c>
      <c r="AR35">
        <f t="shared" si="29"/>
        <v>0.16538935287854634</v>
      </c>
      <c r="AS35">
        <v>1689035656</v>
      </c>
      <c r="AT35">
        <v>1767.74</v>
      </c>
      <c r="AU35">
        <v>1799.99</v>
      </c>
      <c r="AV35">
        <v>16.511900000000001</v>
      </c>
      <c r="AW35">
        <v>13.9377</v>
      </c>
      <c r="AX35">
        <v>1771.96</v>
      </c>
      <c r="AY35">
        <v>16.502199999999998</v>
      </c>
      <c r="AZ35">
        <v>400.06200000000001</v>
      </c>
      <c r="BA35">
        <v>99.7363</v>
      </c>
      <c r="BB35">
        <v>0.199905</v>
      </c>
      <c r="BC35">
        <v>20.3765</v>
      </c>
      <c r="BD35">
        <v>19.636399999999998</v>
      </c>
      <c r="BE35">
        <v>999.9</v>
      </c>
      <c r="BF35">
        <v>0</v>
      </c>
      <c r="BG35">
        <v>0</v>
      </c>
      <c r="BH35">
        <v>10013.1</v>
      </c>
      <c r="BI35">
        <v>0</v>
      </c>
      <c r="BJ35">
        <v>2.4131300000000002</v>
      </c>
      <c r="BK35">
        <v>-32.247599999999998</v>
      </c>
      <c r="BL35">
        <v>1797.42</v>
      </c>
      <c r="BM35">
        <v>1825.43</v>
      </c>
      <c r="BN35">
        <v>2.5741800000000001</v>
      </c>
      <c r="BO35">
        <v>1799.99</v>
      </c>
      <c r="BP35">
        <v>13.9377</v>
      </c>
      <c r="BQ35">
        <v>1.64683</v>
      </c>
      <c r="BR35">
        <v>1.39009</v>
      </c>
      <c r="BS35">
        <v>14.4041</v>
      </c>
      <c r="BT35">
        <v>11.81</v>
      </c>
      <c r="BU35">
        <v>1699.99</v>
      </c>
      <c r="BV35">
        <v>0.90000899999999995</v>
      </c>
      <c r="BW35">
        <v>9.9991099999999999E-2</v>
      </c>
      <c r="BX35">
        <v>0</v>
      </c>
      <c r="BY35">
        <v>2.0390999999999999</v>
      </c>
      <c r="BZ35">
        <v>0</v>
      </c>
      <c r="CA35">
        <v>10264.4</v>
      </c>
      <c r="CB35">
        <v>13789.2</v>
      </c>
      <c r="CC35">
        <v>37.811999999999998</v>
      </c>
      <c r="CD35">
        <v>39.311999999999998</v>
      </c>
      <c r="CE35">
        <v>38.375</v>
      </c>
      <c r="CF35">
        <v>37.625</v>
      </c>
      <c r="CG35">
        <v>37.125</v>
      </c>
      <c r="CH35">
        <v>1530.01</v>
      </c>
      <c r="CI35">
        <v>169.98</v>
      </c>
      <c r="CJ35">
        <v>0</v>
      </c>
      <c r="CK35">
        <v>1689035658.7</v>
      </c>
      <c r="CL35">
        <v>0</v>
      </c>
      <c r="CM35">
        <v>1689035627.5</v>
      </c>
      <c r="CN35" t="s">
        <v>411</v>
      </c>
      <c r="CO35">
        <v>1689035627.5</v>
      </c>
      <c r="CP35">
        <v>1689035620.5</v>
      </c>
      <c r="CQ35">
        <v>44</v>
      </c>
      <c r="CR35">
        <v>0.34699999999999998</v>
      </c>
      <c r="CS35">
        <v>-2E-3</v>
      </c>
      <c r="CT35">
        <v>-4.2539999999999996</v>
      </c>
      <c r="CU35">
        <v>0.01</v>
      </c>
      <c r="CV35">
        <v>1800</v>
      </c>
      <c r="CW35">
        <v>14</v>
      </c>
      <c r="CX35">
        <v>0.13</v>
      </c>
      <c r="CY35">
        <v>0.03</v>
      </c>
      <c r="CZ35">
        <v>27.60607558728374</v>
      </c>
      <c r="DA35">
        <v>-0.48138395324483962</v>
      </c>
      <c r="DB35">
        <v>7.5021102755926231E-2</v>
      </c>
      <c r="DC35">
        <v>1</v>
      </c>
      <c r="DD35">
        <v>1800.000487804878</v>
      </c>
      <c r="DE35">
        <v>0.17059233449908201</v>
      </c>
      <c r="DF35">
        <v>8.0211647457578597E-2</v>
      </c>
      <c r="DG35">
        <v>1</v>
      </c>
      <c r="DH35">
        <v>2.57517243902439</v>
      </c>
      <c r="DI35">
        <v>-7.1749128920086682E-4</v>
      </c>
      <c r="DJ35">
        <v>1.825246766461235E-3</v>
      </c>
      <c r="DK35">
        <v>-1</v>
      </c>
      <c r="DP35">
        <v>2</v>
      </c>
      <c r="DQ35">
        <v>2</v>
      </c>
      <c r="DR35" t="s">
        <v>360</v>
      </c>
      <c r="DS35">
        <v>2.68886</v>
      </c>
      <c r="DT35">
        <v>2.8069000000000002</v>
      </c>
      <c r="DU35">
        <v>0.24853500000000001</v>
      </c>
      <c r="DV35">
        <v>0.24946399999999999</v>
      </c>
      <c r="DW35">
        <v>8.7285600000000005E-2</v>
      </c>
      <c r="DX35">
        <v>7.6356599999999997E-2</v>
      </c>
      <c r="DY35">
        <v>22697.200000000001</v>
      </c>
      <c r="DZ35">
        <v>25605.5</v>
      </c>
      <c r="EA35">
        <v>28426.400000000001</v>
      </c>
      <c r="EB35">
        <v>32715.200000000001</v>
      </c>
      <c r="EC35">
        <v>36059.699999999997</v>
      </c>
      <c r="ED35">
        <v>41060.5</v>
      </c>
      <c r="EE35">
        <v>41713.4</v>
      </c>
      <c r="EF35">
        <v>47326.9</v>
      </c>
      <c r="EG35">
        <v>1.80352</v>
      </c>
      <c r="EH35">
        <v>2.1823199999999998</v>
      </c>
      <c r="EI35">
        <v>6.9960999999999995E-2</v>
      </c>
      <c r="EJ35">
        <v>0</v>
      </c>
      <c r="EK35">
        <v>18.4773</v>
      </c>
      <c r="EL35">
        <v>999.9</v>
      </c>
      <c r="EM35">
        <v>64.900000000000006</v>
      </c>
      <c r="EN35">
        <v>21.5</v>
      </c>
      <c r="EO35">
        <v>16.747</v>
      </c>
      <c r="EP35">
        <v>63.718699999999998</v>
      </c>
      <c r="EQ35">
        <v>15.617000000000001</v>
      </c>
      <c r="ER35">
        <v>1</v>
      </c>
      <c r="ES35">
        <v>-0.160493</v>
      </c>
      <c r="ET35">
        <v>1.8283100000000001</v>
      </c>
      <c r="EU35">
        <v>20.2257</v>
      </c>
      <c r="EV35">
        <v>5.2261300000000004</v>
      </c>
      <c r="EW35">
        <v>12.0101</v>
      </c>
      <c r="EX35">
        <v>4.9896000000000003</v>
      </c>
      <c r="EY35">
        <v>3.3050000000000002</v>
      </c>
      <c r="EZ35">
        <v>2587</v>
      </c>
      <c r="FA35">
        <v>410.4</v>
      </c>
      <c r="FB35">
        <v>49</v>
      </c>
      <c r="FC35">
        <v>6</v>
      </c>
      <c r="FD35">
        <v>1.85236</v>
      </c>
      <c r="FE35">
        <v>1.8614200000000001</v>
      </c>
      <c r="FF35">
        <v>1.8603499999999999</v>
      </c>
      <c r="FG35">
        <v>1.8563799999999999</v>
      </c>
      <c r="FH35">
        <v>1.86077</v>
      </c>
      <c r="FI35">
        <v>1.85714</v>
      </c>
      <c r="FJ35">
        <v>1.85914</v>
      </c>
      <c r="FK35">
        <v>1.8620300000000001</v>
      </c>
      <c r="FL35">
        <v>0</v>
      </c>
      <c r="FM35">
        <v>0</v>
      </c>
      <c r="FN35">
        <v>0</v>
      </c>
      <c r="FO35">
        <v>0</v>
      </c>
      <c r="FP35" t="s">
        <v>361</v>
      </c>
      <c r="FQ35" t="s">
        <v>362</v>
      </c>
      <c r="FR35" t="s">
        <v>363</v>
      </c>
      <c r="FS35" t="s">
        <v>363</v>
      </c>
      <c r="FT35" t="s">
        <v>363</v>
      </c>
      <c r="FU35" t="s">
        <v>363</v>
      </c>
      <c r="FV35">
        <v>0</v>
      </c>
      <c r="FW35">
        <v>100</v>
      </c>
      <c r="FX35">
        <v>100</v>
      </c>
      <c r="FY35">
        <v>-4.22</v>
      </c>
      <c r="FZ35">
        <v>9.7000000000000003E-3</v>
      </c>
      <c r="GA35">
        <v>-4.7694392121097051E-2</v>
      </c>
      <c r="GB35">
        <v>-4.0117494158234393E-3</v>
      </c>
      <c r="GC35">
        <v>1.087516141204025E-6</v>
      </c>
      <c r="GD35">
        <v>-8.657206703991749E-11</v>
      </c>
      <c r="GE35">
        <v>9.6899999999973119E-3</v>
      </c>
      <c r="GF35">
        <v>0</v>
      </c>
      <c r="GG35">
        <v>0</v>
      </c>
      <c r="GH35">
        <v>0</v>
      </c>
      <c r="GI35">
        <v>4</v>
      </c>
      <c r="GJ35">
        <v>2094</v>
      </c>
      <c r="GK35">
        <v>-1</v>
      </c>
      <c r="GL35">
        <v>-1</v>
      </c>
      <c r="GM35">
        <v>0.5</v>
      </c>
      <c r="GN35">
        <v>0.6</v>
      </c>
      <c r="GO35">
        <v>3.3471700000000002</v>
      </c>
      <c r="GP35">
        <v>2.34375</v>
      </c>
      <c r="GQ35">
        <v>1.5942400000000001</v>
      </c>
      <c r="GR35">
        <v>2.34741</v>
      </c>
      <c r="GS35">
        <v>1.40015</v>
      </c>
      <c r="GT35">
        <v>2.2229000000000001</v>
      </c>
      <c r="GU35">
        <v>24.551300000000001</v>
      </c>
      <c r="GV35">
        <v>15.9095</v>
      </c>
      <c r="GW35">
        <v>18</v>
      </c>
      <c r="GX35">
        <v>394.822</v>
      </c>
      <c r="GY35">
        <v>697.77700000000004</v>
      </c>
      <c r="GZ35">
        <v>18.000499999999999</v>
      </c>
      <c r="HA35">
        <v>24.930499999999999</v>
      </c>
      <c r="HB35">
        <v>30.000299999999999</v>
      </c>
      <c r="HC35">
        <v>25.055399999999999</v>
      </c>
      <c r="HD35">
        <v>25.032900000000001</v>
      </c>
      <c r="HE35">
        <v>67.0488</v>
      </c>
      <c r="HF35">
        <v>15</v>
      </c>
      <c r="HG35">
        <v>-30</v>
      </c>
      <c r="HH35">
        <v>18</v>
      </c>
      <c r="HI35">
        <v>1800</v>
      </c>
      <c r="HJ35">
        <v>15.726599999999999</v>
      </c>
      <c r="HK35">
        <v>104.354</v>
      </c>
      <c r="HL35">
        <v>104.11799999999999</v>
      </c>
    </row>
    <row r="36" spans="1:220" x14ac:dyDescent="0.2">
      <c r="A36">
        <v>18</v>
      </c>
      <c r="B36">
        <v>1689035754</v>
      </c>
      <c r="C36">
        <v>1517.400000095367</v>
      </c>
      <c r="D36" t="s">
        <v>412</v>
      </c>
      <c r="E36" t="s">
        <v>413</v>
      </c>
      <c r="F36" t="s">
        <v>354</v>
      </c>
      <c r="G36" t="s">
        <v>355</v>
      </c>
      <c r="H36" t="s">
        <v>356</v>
      </c>
      <c r="I36" t="s">
        <v>357</v>
      </c>
      <c r="J36" t="s">
        <v>415</v>
      </c>
      <c r="K36" t="s">
        <v>358</v>
      </c>
      <c r="L36">
        <v>1689035754</v>
      </c>
      <c r="M36">
        <f t="shared" si="0"/>
        <v>1.9103305476836799E-3</v>
      </c>
      <c r="N36">
        <f t="shared" si="1"/>
        <v>1.9103305476836798</v>
      </c>
      <c r="O36">
        <f t="shared" si="2"/>
        <v>12.787695544103617</v>
      </c>
      <c r="P36">
        <f t="shared" si="3"/>
        <v>381.53699999999998</v>
      </c>
      <c r="Q36">
        <f t="shared" si="4"/>
        <v>275.42498568176734</v>
      </c>
      <c r="R36">
        <f t="shared" si="5"/>
        <v>27.526428346537156</v>
      </c>
      <c r="S36">
        <f t="shared" si="6"/>
        <v>38.131438460660995</v>
      </c>
      <c r="T36">
        <f t="shared" si="7"/>
        <v>0.20889168814178297</v>
      </c>
      <c r="U36">
        <f t="shared" si="8"/>
        <v>3.0322859198281713</v>
      </c>
      <c r="V36">
        <f t="shared" si="9"/>
        <v>0.20121375960072738</v>
      </c>
      <c r="W36">
        <f t="shared" si="10"/>
        <v>0.1264249190372401</v>
      </c>
      <c r="X36">
        <f t="shared" si="11"/>
        <v>281.14704</v>
      </c>
      <c r="Y36">
        <f t="shared" si="12"/>
        <v>21.520285644381165</v>
      </c>
      <c r="Z36">
        <f t="shared" si="13"/>
        <v>21.520285644381165</v>
      </c>
      <c r="AA36">
        <f t="shared" si="14"/>
        <v>2.5768616127437345</v>
      </c>
      <c r="AB36">
        <f t="shared" si="15"/>
        <v>68.554159609193363</v>
      </c>
      <c r="AC36">
        <f t="shared" si="16"/>
        <v>1.6480678404658999</v>
      </c>
      <c r="AD36">
        <f t="shared" si="17"/>
        <v>2.404037697874263</v>
      </c>
      <c r="AE36">
        <f t="shared" si="18"/>
        <v>0.92879377227783455</v>
      </c>
      <c r="AF36">
        <f t="shared" si="19"/>
        <v>-84.245577152850288</v>
      </c>
      <c r="AG36">
        <f t="shared" si="20"/>
        <v>-184.61177588935408</v>
      </c>
      <c r="AH36">
        <f t="shared" si="21"/>
        <v>-12.360825205772743</v>
      </c>
      <c r="AI36">
        <f t="shared" si="22"/>
        <v>-7.1138247977103219E-2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53896.306841777492</v>
      </c>
      <c r="AO36">
        <f t="shared" si="26"/>
        <v>1699.9</v>
      </c>
      <c r="AP36">
        <f t="shared" si="27"/>
        <v>1433.0160000000001</v>
      </c>
      <c r="AQ36">
        <f t="shared" si="28"/>
        <v>0.84300017648096948</v>
      </c>
      <c r="AR36">
        <f t="shared" si="29"/>
        <v>0.16539034060827107</v>
      </c>
      <c r="AS36">
        <v>1689035754</v>
      </c>
      <c r="AT36">
        <v>381.53699999999998</v>
      </c>
      <c r="AU36">
        <v>399.95400000000001</v>
      </c>
      <c r="AV36">
        <v>16.490300000000001</v>
      </c>
      <c r="AW36">
        <v>13.930300000000001</v>
      </c>
      <c r="AX36">
        <v>383.57900000000001</v>
      </c>
      <c r="AY36">
        <v>16.48</v>
      </c>
      <c r="AZ36">
        <v>399.98500000000001</v>
      </c>
      <c r="BA36">
        <v>99.741699999999994</v>
      </c>
      <c r="BB36">
        <v>0.19995299999999999</v>
      </c>
      <c r="BC36">
        <v>20.390999999999998</v>
      </c>
      <c r="BD36">
        <v>19.626300000000001</v>
      </c>
      <c r="BE36">
        <v>999.9</v>
      </c>
      <c r="BF36">
        <v>0</v>
      </c>
      <c r="BG36">
        <v>0</v>
      </c>
      <c r="BH36">
        <v>9993.75</v>
      </c>
      <c r="BI36">
        <v>0</v>
      </c>
      <c r="BJ36">
        <v>2.3981400000000002</v>
      </c>
      <c r="BK36">
        <v>-18.4162</v>
      </c>
      <c r="BL36">
        <v>387.935</v>
      </c>
      <c r="BM36">
        <v>405.60399999999998</v>
      </c>
      <c r="BN36">
        <v>2.56006</v>
      </c>
      <c r="BO36">
        <v>399.95400000000001</v>
      </c>
      <c r="BP36">
        <v>13.930300000000001</v>
      </c>
      <c r="BQ36">
        <v>1.6447700000000001</v>
      </c>
      <c r="BR36">
        <v>1.3894299999999999</v>
      </c>
      <c r="BS36">
        <v>14.3848</v>
      </c>
      <c r="BT36">
        <v>11.8028</v>
      </c>
      <c r="BU36">
        <v>1699.9</v>
      </c>
      <c r="BV36">
        <v>0.89999300000000004</v>
      </c>
      <c r="BW36">
        <v>0.100007</v>
      </c>
      <c r="BX36">
        <v>0</v>
      </c>
      <c r="BY36">
        <v>2.7970999999999999</v>
      </c>
      <c r="BZ36">
        <v>0</v>
      </c>
      <c r="CA36">
        <v>10093.5</v>
      </c>
      <c r="CB36">
        <v>13788.3</v>
      </c>
      <c r="CC36">
        <v>39.311999999999998</v>
      </c>
      <c r="CD36">
        <v>40.686999999999998</v>
      </c>
      <c r="CE36">
        <v>39.625</v>
      </c>
      <c r="CF36">
        <v>39.436999999999998</v>
      </c>
      <c r="CG36">
        <v>38.5</v>
      </c>
      <c r="CH36">
        <v>1529.9</v>
      </c>
      <c r="CI36">
        <v>170</v>
      </c>
      <c r="CJ36">
        <v>0</v>
      </c>
      <c r="CK36">
        <v>1689035757.0999999</v>
      </c>
      <c r="CL36">
        <v>0</v>
      </c>
      <c r="CM36">
        <v>1689035722.5</v>
      </c>
      <c r="CN36" t="s">
        <v>414</v>
      </c>
      <c r="CO36">
        <v>1689035722.5</v>
      </c>
      <c r="CP36">
        <v>1689035719.5</v>
      </c>
      <c r="CQ36">
        <v>45</v>
      </c>
      <c r="CR36">
        <v>-0.61099999999999999</v>
      </c>
      <c r="CS36">
        <v>1E-3</v>
      </c>
      <c r="CT36">
        <v>-2.1</v>
      </c>
      <c r="CU36">
        <v>0.01</v>
      </c>
      <c r="CV36">
        <v>400</v>
      </c>
      <c r="CW36">
        <v>14</v>
      </c>
      <c r="CX36">
        <v>0.15</v>
      </c>
      <c r="CY36">
        <v>0.03</v>
      </c>
      <c r="CZ36">
        <v>17.27038941003897</v>
      </c>
      <c r="DA36">
        <v>1.8635346484509521</v>
      </c>
      <c r="DB36">
        <v>0.18175405395306179</v>
      </c>
      <c r="DC36">
        <v>1</v>
      </c>
      <c r="DD36">
        <v>399.96195121951217</v>
      </c>
      <c r="DE36">
        <v>0.2726132404184094</v>
      </c>
      <c r="DF36">
        <v>3.186170667386732E-2</v>
      </c>
      <c r="DG36">
        <v>1</v>
      </c>
      <c r="DH36">
        <v>2.5601412195121949</v>
      </c>
      <c r="DI36">
        <v>1.4496167247331671E-3</v>
      </c>
      <c r="DJ36">
        <v>9.2376270609949166E-4</v>
      </c>
      <c r="DK36">
        <v>-1</v>
      </c>
      <c r="DP36">
        <v>2</v>
      </c>
      <c r="DQ36">
        <v>2</v>
      </c>
      <c r="DR36" t="s">
        <v>360</v>
      </c>
      <c r="DS36">
        <v>2.6885699999999999</v>
      </c>
      <c r="DT36">
        <v>2.8067799999999998</v>
      </c>
      <c r="DU36">
        <v>9.0054800000000004E-2</v>
      </c>
      <c r="DV36">
        <v>9.2549999999999993E-2</v>
      </c>
      <c r="DW36">
        <v>8.7196499999999996E-2</v>
      </c>
      <c r="DX36">
        <v>7.6323600000000005E-2</v>
      </c>
      <c r="DY36">
        <v>27479.8</v>
      </c>
      <c r="DZ36">
        <v>30951.5</v>
      </c>
      <c r="EA36">
        <v>28425.9</v>
      </c>
      <c r="EB36">
        <v>32712.1</v>
      </c>
      <c r="EC36">
        <v>36061.1</v>
      </c>
      <c r="ED36">
        <v>41057.599999999999</v>
      </c>
      <c r="EE36">
        <v>41711.800000000003</v>
      </c>
      <c r="EF36">
        <v>47322.9</v>
      </c>
      <c r="EG36">
        <v>1.80338</v>
      </c>
      <c r="EH36">
        <v>2.17788</v>
      </c>
      <c r="EI36">
        <v>7.0095099999999994E-2</v>
      </c>
      <c r="EJ36">
        <v>0</v>
      </c>
      <c r="EK36">
        <v>18.4649</v>
      </c>
      <c r="EL36">
        <v>999.9</v>
      </c>
      <c r="EM36">
        <v>64.900000000000006</v>
      </c>
      <c r="EN36">
        <v>21.5</v>
      </c>
      <c r="EO36">
        <v>16.746200000000002</v>
      </c>
      <c r="EP36">
        <v>63.788699999999999</v>
      </c>
      <c r="EQ36">
        <v>16.1739</v>
      </c>
      <c r="ER36">
        <v>1</v>
      </c>
      <c r="ES36">
        <v>-0.15759400000000001</v>
      </c>
      <c r="ET36">
        <v>1.8587800000000001</v>
      </c>
      <c r="EU36">
        <v>20.225000000000001</v>
      </c>
      <c r="EV36">
        <v>5.2277699999999996</v>
      </c>
      <c r="EW36">
        <v>12.0099</v>
      </c>
      <c r="EX36">
        <v>4.9895500000000004</v>
      </c>
      <c r="EY36">
        <v>3.3047800000000001</v>
      </c>
      <c r="EZ36">
        <v>2589</v>
      </c>
      <c r="FA36">
        <v>414.5</v>
      </c>
      <c r="FB36">
        <v>49</v>
      </c>
      <c r="FC36">
        <v>6.1</v>
      </c>
      <c r="FD36">
        <v>1.85232</v>
      </c>
      <c r="FE36">
        <v>1.8614200000000001</v>
      </c>
      <c r="FF36">
        <v>1.8603499999999999</v>
      </c>
      <c r="FG36">
        <v>1.8563799999999999</v>
      </c>
      <c r="FH36">
        <v>1.86073</v>
      </c>
      <c r="FI36">
        <v>1.85711</v>
      </c>
      <c r="FJ36">
        <v>1.8591299999999999</v>
      </c>
      <c r="FK36">
        <v>1.8620300000000001</v>
      </c>
      <c r="FL36">
        <v>0</v>
      </c>
      <c r="FM36">
        <v>0</v>
      </c>
      <c r="FN36">
        <v>0</v>
      </c>
      <c r="FO36">
        <v>0</v>
      </c>
      <c r="FP36" t="s">
        <v>361</v>
      </c>
      <c r="FQ36" t="s">
        <v>362</v>
      </c>
      <c r="FR36" t="s">
        <v>363</v>
      </c>
      <c r="FS36" t="s">
        <v>363</v>
      </c>
      <c r="FT36" t="s">
        <v>363</v>
      </c>
      <c r="FU36" t="s">
        <v>363</v>
      </c>
      <c r="FV36">
        <v>0</v>
      </c>
      <c r="FW36">
        <v>100</v>
      </c>
      <c r="FX36">
        <v>100</v>
      </c>
      <c r="FY36">
        <v>-2.0419999999999998</v>
      </c>
      <c r="FZ36">
        <v>1.03E-2</v>
      </c>
      <c r="GA36">
        <v>-0.65837761018680463</v>
      </c>
      <c r="GB36">
        <v>-4.0117494158234393E-3</v>
      </c>
      <c r="GC36">
        <v>1.087516141204025E-6</v>
      </c>
      <c r="GD36">
        <v>-8.657206703991749E-11</v>
      </c>
      <c r="GE36">
        <v>1.0340000000002901E-2</v>
      </c>
      <c r="GF36">
        <v>0</v>
      </c>
      <c r="GG36">
        <v>0</v>
      </c>
      <c r="GH36">
        <v>0</v>
      </c>
      <c r="GI36">
        <v>4</v>
      </c>
      <c r="GJ36">
        <v>2094</v>
      </c>
      <c r="GK36">
        <v>-1</v>
      </c>
      <c r="GL36">
        <v>-1</v>
      </c>
      <c r="GM36">
        <v>0.5</v>
      </c>
      <c r="GN36">
        <v>0.6</v>
      </c>
      <c r="GO36">
        <v>0.98877000000000004</v>
      </c>
      <c r="GP36">
        <v>2.34253</v>
      </c>
      <c r="GQ36">
        <v>1.5942400000000001</v>
      </c>
      <c r="GR36">
        <v>2.34741</v>
      </c>
      <c r="GS36">
        <v>1.40015</v>
      </c>
      <c r="GT36">
        <v>2.32056</v>
      </c>
      <c r="GU36">
        <v>24.551300000000001</v>
      </c>
      <c r="GV36">
        <v>15.9095</v>
      </c>
      <c r="GW36">
        <v>18</v>
      </c>
      <c r="GX36">
        <v>395.00799999999998</v>
      </c>
      <c r="GY36">
        <v>694.21400000000006</v>
      </c>
      <c r="GZ36">
        <v>17.999600000000001</v>
      </c>
      <c r="HA36">
        <v>24.969000000000001</v>
      </c>
      <c r="HB36">
        <v>30.000299999999999</v>
      </c>
      <c r="HC36">
        <v>25.0929</v>
      </c>
      <c r="HD36">
        <v>25.071300000000001</v>
      </c>
      <c r="HE36">
        <v>19.837800000000001</v>
      </c>
      <c r="HF36">
        <v>15</v>
      </c>
      <c r="HG36">
        <v>-30</v>
      </c>
      <c r="HH36">
        <v>18</v>
      </c>
      <c r="HI36">
        <v>400</v>
      </c>
      <c r="HJ36">
        <v>15.726599999999999</v>
      </c>
      <c r="HK36">
        <v>104.351</v>
      </c>
      <c r="HL36">
        <v>104.10899999999999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  <row r="19" spans="1:2" x14ac:dyDescent="0.2">
      <c r="A19" t="s">
        <v>32</v>
      </c>
      <c r="B19" t="s">
        <v>33</v>
      </c>
    </row>
    <row r="20" spans="1:2" x14ac:dyDescent="0.2">
      <c r="A20" t="s">
        <v>34</v>
      </c>
      <c r="B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2023-07-11T00:38:38Z</dcterms:created>
  <dcterms:modified xsi:type="dcterms:W3CDTF">2023-07-14T20:05:46Z</dcterms:modified>
</cp:coreProperties>
</file>