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3C55F311-06EA-0D49-9DFD-BAE2DE13E92D}" xr6:coauthVersionLast="47" xr6:coauthVersionMax="47" xr10:uidLastSave="{00000000-0000-0000-0000-000000000000}"/>
  <bookViews>
    <workbookView xWindow="360" yWindow="760" windowWidth="18360" windowHeight="146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P34" i="1"/>
  <c r="AO34" i="1"/>
  <c r="AN34" i="1"/>
  <c r="AL34" i="1"/>
  <c r="N34" i="1" s="1"/>
  <c r="M34" i="1" s="1"/>
  <c r="AD34" i="1"/>
  <c r="AC34" i="1"/>
  <c r="AB34" i="1"/>
  <c r="X34" i="1"/>
  <c r="U34" i="1"/>
  <c r="S34" i="1"/>
  <c r="P34" i="1"/>
  <c r="O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X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N26" i="1"/>
  <c r="AL26" i="1"/>
  <c r="N26" i="1" s="1"/>
  <c r="M26" i="1" s="1"/>
  <c r="AD26" i="1"/>
  <c r="AC26" i="1"/>
  <c r="AB26" i="1"/>
  <c r="U26" i="1"/>
  <c r="S26" i="1"/>
  <c r="P26" i="1"/>
  <c r="O26" i="1"/>
  <c r="AR25" i="1"/>
  <c r="AQ25" i="1"/>
  <c r="AP25" i="1"/>
  <c r="AO25" i="1"/>
  <c r="AN25" i="1"/>
  <c r="AL25" i="1" s="1"/>
  <c r="AM25" i="1"/>
  <c r="AD25" i="1"/>
  <c r="AC25" i="1"/>
  <c r="AB25" i="1" s="1"/>
  <c r="X25" i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O21" i="1"/>
  <c r="AP21" i="1" s="1"/>
  <c r="AN21" i="1"/>
  <c r="AL21" i="1" s="1"/>
  <c r="AM21" i="1"/>
  <c r="AD21" i="1"/>
  <c r="AC21" i="1"/>
  <c r="AB21" i="1" s="1"/>
  <c r="U21" i="1"/>
  <c r="AR20" i="1"/>
  <c r="AQ20" i="1"/>
  <c r="AO20" i="1"/>
  <c r="AP20" i="1" s="1"/>
  <c r="AN20" i="1"/>
  <c r="AL20" i="1"/>
  <c r="P20" i="1" s="1"/>
  <c r="AD20" i="1"/>
  <c r="AC20" i="1"/>
  <c r="AB20" i="1"/>
  <c r="U20" i="1"/>
  <c r="S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30" i="1" l="1"/>
  <c r="X22" i="1"/>
  <c r="AP22" i="1"/>
  <c r="AF26" i="1"/>
  <c r="Y30" i="1"/>
  <c r="Z30" i="1" s="1"/>
  <c r="P36" i="1"/>
  <c r="O36" i="1"/>
  <c r="N36" i="1"/>
  <c r="M36" i="1" s="1"/>
  <c r="AM36" i="1"/>
  <c r="S36" i="1"/>
  <c r="AF22" i="1"/>
  <c r="AF34" i="1"/>
  <c r="S21" i="1"/>
  <c r="N21" i="1"/>
  <c r="M21" i="1" s="1"/>
  <c r="P21" i="1"/>
  <c r="O21" i="1"/>
  <c r="S33" i="1"/>
  <c r="N33" i="1"/>
  <c r="M33" i="1" s="1"/>
  <c r="P33" i="1"/>
  <c r="O33" i="1"/>
  <c r="AM33" i="1"/>
  <c r="S25" i="1"/>
  <c r="N25" i="1"/>
  <c r="M25" i="1" s="1"/>
  <c r="Y25" i="1" s="1"/>
  <c r="Z25" i="1" s="1"/>
  <c r="P25" i="1"/>
  <c r="O25" i="1"/>
  <c r="AP26" i="1"/>
  <c r="X26" i="1"/>
  <c r="S29" i="1"/>
  <c r="N29" i="1"/>
  <c r="M29" i="1" s="1"/>
  <c r="P29" i="1"/>
  <c r="O29" i="1"/>
  <c r="AM29" i="1"/>
  <c r="S32" i="1"/>
  <c r="AP30" i="1"/>
  <c r="AM24" i="1"/>
  <c r="S27" i="1"/>
  <c r="AM28" i="1"/>
  <c r="S31" i="1"/>
  <c r="AM32" i="1"/>
  <c r="Y34" i="1"/>
  <c r="Z34" i="1" s="1"/>
  <c r="S35" i="1"/>
  <c r="N32" i="1"/>
  <c r="M32" i="1" s="1"/>
  <c r="N24" i="1"/>
  <c r="M24" i="1" s="1"/>
  <c r="N28" i="1"/>
  <c r="M28" i="1" s="1"/>
  <c r="O20" i="1"/>
  <c r="O24" i="1"/>
  <c r="AM27" i="1"/>
  <c r="O28" i="1"/>
  <c r="AM31" i="1"/>
  <c r="O32" i="1"/>
  <c r="Y33" i="1"/>
  <c r="Z33" i="1" s="1"/>
  <c r="AM35" i="1"/>
  <c r="AM20" i="1"/>
  <c r="N20" i="1"/>
  <c r="M20" i="1" s="1"/>
  <c r="X21" i="1"/>
  <c r="X24" i="1"/>
  <c r="N27" i="1"/>
  <c r="M27" i="1" s="1"/>
  <c r="X28" i="1"/>
  <c r="N31" i="1"/>
  <c r="M31" i="1" s="1"/>
  <c r="X32" i="1"/>
  <c r="N35" i="1"/>
  <c r="M35" i="1" s="1"/>
  <c r="X36" i="1"/>
  <c r="AM19" i="1"/>
  <c r="AM22" i="1"/>
  <c r="O23" i="1"/>
  <c r="AM26" i="1"/>
  <c r="O27" i="1"/>
  <c r="AM30" i="1"/>
  <c r="O31" i="1"/>
  <c r="AM34" i="1"/>
  <c r="O35" i="1"/>
  <c r="AM23" i="1"/>
  <c r="N19" i="1"/>
  <c r="M19" i="1" s="1"/>
  <c r="X20" i="1"/>
  <c r="N23" i="1"/>
  <c r="M23" i="1" s="1"/>
  <c r="O19" i="1"/>
  <c r="X19" i="1"/>
  <c r="X23" i="1"/>
  <c r="X27" i="1"/>
  <c r="X31" i="1"/>
  <c r="X35" i="1"/>
  <c r="AA25" i="1" l="1"/>
  <c r="AE25" i="1" s="1"/>
  <c r="AH25" i="1"/>
  <c r="AG25" i="1"/>
  <c r="AF35" i="1"/>
  <c r="Y32" i="1"/>
  <c r="Z32" i="1" s="1"/>
  <c r="AF25" i="1"/>
  <c r="V25" i="1"/>
  <c r="T25" i="1" s="1"/>
  <c r="W25" i="1" s="1"/>
  <c r="Q25" i="1" s="1"/>
  <c r="R25" i="1" s="1"/>
  <c r="AF31" i="1"/>
  <c r="AA33" i="1"/>
  <c r="AE33" i="1" s="1"/>
  <c r="AH33" i="1"/>
  <c r="AF28" i="1"/>
  <c r="AF29" i="1"/>
  <c r="AH30" i="1"/>
  <c r="AA30" i="1"/>
  <c r="AE30" i="1" s="1"/>
  <c r="AG30" i="1"/>
  <c r="Y35" i="1"/>
  <c r="Z35" i="1" s="1"/>
  <c r="AF19" i="1"/>
  <c r="Y28" i="1"/>
  <c r="Z28" i="1" s="1"/>
  <c r="V28" i="1" s="1"/>
  <c r="T28" i="1" s="1"/>
  <c r="W28" i="1" s="1"/>
  <c r="Q28" i="1" s="1"/>
  <c r="R28" i="1" s="1"/>
  <c r="AF24" i="1"/>
  <c r="AF21" i="1"/>
  <c r="V30" i="1"/>
  <c r="T30" i="1" s="1"/>
  <c r="W30" i="1" s="1"/>
  <c r="Q30" i="1" s="1"/>
  <c r="R30" i="1" s="1"/>
  <c r="Y31" i="1"/>
  <c r="Z31" i="1" s="1"/>
  <c r="V31" i="1" s="1"/>
  <c r="T31" i="1" s="1"/>
  <c r="W31" i="1" s="1"/>
  <c r="Q31" i="1" s="1"/>
  <c r="R31" i="1" s="1"/>
  <c r="AF27" i="1"/>
  <c r="AF32" i="1"/>
  <c r="Y27" i="1"/>
  <c r="Z27" i="1" s="1"/>
  <c r="Y24" i="1"/>
  <c r="Z24" i="1" s="1"/>
  <c r="Y29" i="1"/>
  <c r="Z29" i="1" s="1"/>
  <c r="V29" i="1" s="1"/>
  <c r="T29" i="1" s="1"/>
  <c r="W29" i="1" s="1"/>
  <c r="Q29" i="1" s="1"/>
  <c r="R29" i="1" s="1"/>
  <c r="Y26" i="1"/>
  <c r="Z26" i="1" s="1"/>
  <c r="AG33" i="1"/>
  <c r="AF23" i="1"/>
  <c r="Y20" i="1"/>
  <c r="Z20" i="1" s="1"/>
  <c r="Y23" i="1"/>
  <c r="Z23" i="1" s="1"/>
  <c r="V23" i="1" s="1"/>
  <c r="T23" i="1" s="1"/>
  <c r="W23" i="1" s="1"/>
  <c r="Q23" i="1" s="1"/>
  <c r="R23" i="1" s="1"/>
  <c r="Y21" i="1"/>
  <c r="Z21" i="1" s="1"/>
  <c r="V21" i="1" s="1"/>
  <c r="T21" i="1" s="1"/>
  <c r="W21" i="1" s="1"/>
  <c r="Q21" i="1" s="1"/>
  <c r="R21" i="1" s="1"/>
  <c r="AA34" i="1"/>
  <c r="AE34" i="1" s="1"/>
  <c r="AH34" i="1"/>
  <c r="AG34" i="1"/>
  <c r="V33" i="1"/>
  <c r="T33" i="1" s="1"/>
  <c r="W33" i="1" s="1"/>
  <c r="Q33" i="1" s="1"/>
  <c r="R33" i="1" s="1"/>
  <c r="AF33" i="1"/>
  <c r="Y19" i="1"/>
  <c r="Z19" i="1" s="1"/>
  <c r="V19" i="1" s="1"/>
  <c r="T19" i="1" s="1"/>
  <c r="W19" i="1" s="1"/>
  <c r="Q19" i="1" s="1"/>
  <c r="R19" i="1" s="1"/>
  <c r="Y36" i="1"/>
  <c r="Z36" i="1" s="1"/>
  <c r="AF20" i="1"/>
  <c r="V20" i="1"/>
  <c r="T20" i="1" s="1"/>
  <c r="W20" i="1" s="1"/>
  <c r="Q20" i="1" s="1"/>
  <c r="R20" i="1" s="1"/>
  <c r="V34" i="1"/>
  <c r="T34" i="1" s="1"/>
  <c r="W34" i="1" s="1"/>
  <c r="Q34" i="1" s="1"/>
  <c r="R34" i="1" s="1"/>
  <c r="AF36" i="1"/>
  <c r="Y22" i="1"/>
  <c r="Z22" i="1" s="1"/>
  <c r="AH24" i="1" l="1"/>
  <c r="AA24" i="1"/>
  <c r="AE24" i="1" s="1"/>
  <c r="AG24" i="1"/>
  <c r="AI34" i="1"/>
  <c r="AA35" i="1"/>
  <c r="AE35" i="1" s="1"/>
  <c r="AH35" i="1"/>
  <c r="AI35" i="1" s="1"/>
  <c r="AG35" i="1"/>
  <c r="AH36" i="1"/>
  <c r="AI36" i="1" s="1"/>
  <c r="AA36" i="1"/>
  <c r="AE36" i="1" s="1"/>
  <c r="AG36" i="1"/>
  <c r="AH26" i="1"/>
  <c r="AA26" i="1"/>
  <c r="AE26" i="1" s="1"/>
  <c r="AG26" i="1"/>
  <c r="V26" i="1"/>
  <c r="T26" i="1" s="1"/>
  <c r="W26" i="1" s="1"/>
  <c r="Q26" i="1" s="1"/>
  <c r="R26" i="1" s="1"/>
  <c r="AH32" i="1"/>
  <c r="AI32" i="1" s="1"/>
  <c r="AA32" i="1"/>
  <c r="AE32" i="1" s="1"/>
  <c r="AG32" i="1"/>
  <c r="AA21" i="1"/>
  <c r="AE21" i="1" s="1"/>
  <c r="AH21" i="1"/>
  <c r="AG21" i="1"/>
  <c r="AA19" i="1"/>
  <c r="AE19" i="1" s="1"/>
  <c r="AH19" i="1"/>
  <c r="AG19" i="1"/>
  <c r="V36" i="1"/>
  <c r="T36" i="1" s="1"/>
  <c r="W36" i="1" s="1"/>
  <c r="Q36" i="1" s="1"/>
  <c r="R36" i="1" s="1"/>
  <c r="AI25" i="1"/>
  <c r="AH20" i="1"/>
  <c r="AA20" i="1"/>
  <c r="AE20" i="1" s="1"/>
  <c r="AG20" i="1"/>
  <c r="AH27" i="1"/>
  <c r="AA27" i="1"/>
  <c r="AE27" i="1" s="1"/>
  <c r="AG27" i="1"/>
  <c r="AA22" i="1"/>
  <c r="AE22" i="1" s="1"/>
  <c r="AH22" i="1"/>
  <c r="AG22" i="1"/>
  <c r="V22" i="1"/>
  <c r="T22" i="1" s="1"/>
  <c r="W22" i="1" s="1"/>
  <c r="Q22" i="1" s="1"/>
  <c r="R22" i="1" s="1"/>
  <c r="V32" i="1"/>
  <c r="T32" i="1" s="1"/>
  <c r="W32" i="1" s="1"/>
  <c r="Q32" i="1" s="1"/>
  <c r="R32" i="1" s="1"/>
  <c r="AI33" i="1"/>
  <c r="V35" i="1"/>
  <c r="T35" i="1" s="1"/>
  <c r="W35" i="1" s="1"/>
  <c r="Q35" i="1" s="1"/>
  <c r="R35" i="1" s="1"/>
  <c r="V24" i="1"/>
  <c r="T24" i="1" s="1"/>
  <c r="W24" i="1" s="1"/>
  <c r="Q24" i="1" s="1"/>
  <c r="R24" i="1" s="1"/>
  <c r="AH23" i="1"/>
  <c r="AI23" i="1" s="1"/>
  <c r="AA23" i="1"/>
  <c r="AE23" i="1" s="1"/>
  <c r="AG23" i="1"/>
  <c r="V27" i="1"/>
  <c r="T27" i="1" s="1"/>
  <c r="W27" i="1" s="1"/>
  <c r="Q27" i="1" s="1"/>
  <c r="R27" i="1" s="1"/>
  <c r="AA29" i="1"/>
  <c r="AE29" i="1" s="1"/>
  <c r="AH29" i="1"/>
  <c r="AG29" i="1"/>
  <c r="AI30" i="1"/>
  <c r="AH31" i="1"/>
  <c r="AI31" i="1" s="1"/>
  <c r="AA31" i="1"/>
  <c r="AE31" i="1" s="1"/>
  <c r="AG31" i="1"/>
  <c r="AH28" i="1"/>
  <c r="AA28" i="1"/>
  <c r="AE28" i="1" s="1"/>
  <c r="AG28" i="1"/>
  <c r="AI19" i="1" l="1"/>
  <c r="AI27" i="1"/>
  <c r="AI28" i="1"/>
  <c r="AI29" i="1"/>
  <c r="AI21" i="1"/>
  <c r="AI26" i="1"/>
  <c r="AI20" i="1"/>
  <c r="AI22" i="1"/>
  <c r="AI24" i="1"/>
</calcChain>
</file>

<file path=xl/sharedStrings.xml><?xml version="1.0" encoding="utf-8"?>
<sst xmlns="http://schemas.openxmlformats.org/spreadsheetml/2006/main" count="991" uniqueCount="426">
  <si>
    <t>File opened</t>
  </si>
  <si>
    <t>2023-07-10 12:33:03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</si>
  <si>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</si>
  <si>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</si>
  <si>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</si>
  <si>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</si>
  <si>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</si>
  <si>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</si>
  <si>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</si>
  <si>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</si>
  <si>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</si>
  <si>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</si>
  <si>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</si>
  <si>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</si>
  <si>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</si>
  <si>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</si>
  <si>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</si>
  <si>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</si>
  <si>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</si>
  <si>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</si>
  <si>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</si>
  <si>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</si>
  <si>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</si>
  <si>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</si>
  <si>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</si>
  <si>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</si>
  <si>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</si>
  <si>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12:33:03</t>
  </si>
  <si>
    <t>Stability Definition:	ΔCO2 (Meas2): Slp&lt;0.1 Per=20	ΔH2O (Meas2): Slp&lt;0.1 Per=20</t>
  </si>
  <si>
    <t>13:10:12</t>
  </si>
  <si>
    <t>Stability Definition:	ΔCO2 (Meas2): Slp&lt;0.1 Per=20	ΔH2O (Meas2): Slp&lt;0.1 Per=20	A (GasEx): Per=15</t>
  </si>
  <si>
    <t>13:10:28</t>
  </si>
  <si>
    <t>Stability Definition:	ΔCO2 (Meas2): Slp&lt;0.1 Per=20	ΔH2O (Meas2): Slp&lt;0.1 Per=20	A (GasEx): Std&lt;1 Per=15</t>
  </si>
  <si>
    <t>13:10:30</t>
  </si>
  <si>
    <t>Stability Definition:	ΔCO2 (Meas2): Slp&lt;0.1 Std&lt;0.1 Per=20	ΔH2O (Meas2): Slp&lt;0.1 Per=20	A (GasEx): Std&lt;1 Per=15</t>
  </si>
  <si>
    <t>13:11:02</t>
  </si>
  <si>
    <t>Stability Definition:	ΔH2O (Meas2): Slp&lt;0.1 Per=20	A (GasEx): Std&lt;1 Per=15</t>
  </si>
  <si>
    <t>Stability Definition:	ΔH2O (Meas2): Slp&lt;0.1 Per=20	CO2_r (Meas): Slp&lt;0.1 Std&lt;0.1 Per=20	A (GasEx): Std&lt;1 Per=15</t>
  </si>
  <si>
    <t>13:20:20</t>
  </si>
  <si>
    <t>Stability Definition:	ΔH2O (Meas2): Slp&lt;0.1 Per=20	CO2_r (Meas): Slp&lt;0.1 Std&lt;0.75 Per=20	A (GasEx): Std&lt;1 Per=15</t>
  </si>
  <si>
    <t>13:20:27</t>
  </si>
  <si>
    <t>Stability Definition:	ΔH2O (Meas2): Slp&lt;0.1 Per=20	CO2_r (Meas): Std&lt;0.75 Per=20	A (GasEx): Std&lt;1 Per=15</t>
  </si>
  <si>
    <t>13:20:35</t>
  </si>
  <si>
    <t>Stability Definition:	ΔH2O (Meas2): Slp&lt;0.1 Per=20	CO2_r (Meas): Std&lt;0.75 Per=20	A (GasEx): Std&lt;0.2 Per=15</t>
  </si>
  <si>
    <t>13:20:40</t>
  </si>
  <si>
    <t>Stability Definition:	ΔH2O (Meas2): Slp&lt;0.1 Per=20	CO2_r (Meas): Std&lt;0.75 Per=20	A (GasEx): Std&lt;0.2 Per=20</t>
  </si>
  <si>
    <t>13:21:15</t>
  </si>
  <si>
    <t>Stability Definition:	ΔH2O (Meas2): Slp&lt;0.1 Per=20	CO2_r (Meas): Std&lt;0.75 Per=20	Qamb_in (Meas): Slp&lt;0.1 Std&lt;0.1 Per=20	A (GasEx): Std&lt;0.2 Per=20</t>
  </si>
  <si>
    <t>13:21:18</t>
  </si>
  <si>
    <t>Stability Definition:	ΔH2O (Meas2): Slp&lt;0.1 Per=20	CO2_r (Meas): Std&lt;0.75 Per=20	Qamb_in (Meas): Std&lt;0.1 Per=20	A (GasEx): Std&lt;0.2 Per=20</t>
  </si>
  <si>
    <t>13:21:26</t>
  </si>
  <si>
    <t>Stability Definition:	ΔH2O (Meas2): Slp&lt;0.1 Per=20	CO2_r (Meas): Std&lt;0.75 Per=20	Qamb_in (Meas): Std&lt;1 Per=20	A (GasEx): Std&lt;0.2 Per=20</t>
  </si>
  <si>
    <t>13:21:27</t>
  </si>
  <si>
    <t>Stability Definition:	ΔH2O (Meas2): Slp&lt;0.1 Per=20	CO2_r (Meas): Std&lt;0.75 Per=20	Qamb_in (Meas):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</si>
  <si>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</si>
  <si>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</si>
  <si>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</si>
  <si>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</si>
  <si>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</si>
  <si>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</si>
  <si>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</si>
  <si>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</si>
  <si>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</si>
  <si>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</si>
  <si>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</si>
  <si>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</si>
  <si>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</si>
  <si>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</si>
  <si>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</si>
  <si>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</si>
  <si>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</si>
  <si>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</si>
  <si>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</si>
  <si>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</si>
  <si>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</si>
  <si>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</si>
  <si>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</si>
  <si>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</si>
  <si>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</si>
  <si>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</si>
  <si>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</si>
  <si>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</si>
  <si>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</si>
  <si>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</si>
  <si>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</si>
  <si>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</si>
  <si>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</si>
  <si>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</si>
  <si>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</si>
  <si>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</si>
  <si>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</si>
  <si>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</si>
  <si>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</si>
  <si>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</si>
  <si>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</si>
  <si>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</si>
  <si>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</si>
  <si>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</si>
  <si>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</si>
  <si>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</si>
  <si>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</si>
  <si>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</si>
  <si>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</si>
  <si>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</si>
  <si>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</si>
  <si>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</si>
  <si>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</si>
  <si>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</si>
  <si>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</si>
  <si>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</si>
  <si>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</si>
  <si>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5.68065 80.6682 374.481 617.689 871.043 1080.68 1286.56 1405.56</t>
  </si>
  <si>
    <t>Fs_true</t>
  </si>
  <si>
    <t>0.150776 100.567 404.948 601.556 804.788 1000.66 1202.34 1400.85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</si>
  <si>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</si>
  <si>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</si>
  <si>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</si>
  <si>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</si>
  <si>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</si>
  <si>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</si>
  <si>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</si>
  <si>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</si>
  <si>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</si>
  <si>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</si>
  <si>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</si>
  <si>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</si>
  <si>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</si>
  <si>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</si>
  <si>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</si>
  <si>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</si>
  <si>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</si>
  <si>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</si>
  <si>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</si>
  <si>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</si>
  <si>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</si>
  <si>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</si>
  <si>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</si>
  <si>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</si>
  <si>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</si>
  <si>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</si>
  <si>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</si>
  <si>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</si>
  <si>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</si>
  <si>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</si>
  <si>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</si>
  <si>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</si>
  <si>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</si>
  <si>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</si>
  <si>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</si>
  <si>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</si>
  <si>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</si>
  <si>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</si>
  <si>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</si>
  <si>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</si>
  <si>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</si>
  <si>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</si>
  <si>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</si>
  <si>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</si>
  <si>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</si>
  <si>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</si>
  <si>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</si>
  <si>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</si>
  <si>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</si>
  <si>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</si>
  <si>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</si>
  <si>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</si>
  <si>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</si>
  <si>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</si>
  <si>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</si>
  <si>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</si>
  <si>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</si>
  <si>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</si>
  <si>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</si>
  <si>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</si>
  <si>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</si>
  <si>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</si>
  <si>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</si>
  <si>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</si>
  <si>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</si>
  <si>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</si>
  <si>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</si>
  <si>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</si>
  <si>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</si>
  <si>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</si>
  <si>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</si>
  <si>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</si>
  <si>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</si>
  <si>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</si>
  <si>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</si>
  <si>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</si>
  <si>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</si>
  <si>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</si>
  <si>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</si>
  <si>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</si>
  <si>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</si>
  <si>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</si>
  <si>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</si>
  <si>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</si>
  <si>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</si>
  <si>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</si>
  <si>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</si>
  <si>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</si>
  <si>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</si>
  <si>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</si>
  <si>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</si>
  <si>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</si>
  <si>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</si>
  <si>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</si>
  <si>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</si>
  <si>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</si>
  <si>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</si>
  <si>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</si>
  <si>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</si>
  <si>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</si>
  <si>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</si>
  <si>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</si>
  <si>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</si>
  <si>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</si>
  <si>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</si>
  <si>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</si>
  <si>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</si>
  <si>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</si>
  <si>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</si>
  <si>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</si>
  <si>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</si>
  <si>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</si>
  <si>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</si>
  <si>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</si>
  <si>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</si>
  <si>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</si>
  <si>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</si>
  <si>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</si>
  <si>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</si>
  <si>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</si>
  <si>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</si>
  <si>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</si>
  <si>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</si>
  <si>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</si>
  <si>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</si>
  <si>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</si>
  <si>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</si>
  <si>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</si>
  <si>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</si>
  <si>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</si>
  <si>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</si>
  <si>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</si>
  <si>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</si>
  <si>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</si>
  <si>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</si>
  <si>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</si>
  <si>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</si>
  <si>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</si>
  <si>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</si>
  <si>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</si>
  <si>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</si>
  <si>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</si>
  <si>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</si>
  <si>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</si>
  <si>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</si>
  <si>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</si>
  <si>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</si>
  <si>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</si>
  <si>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</si>
  <si>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</si>
  <si>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</si>
  <si>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</si>
  <si>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</si>
  <si>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</si>
  <si>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</si>
  <si>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</si>
  <si>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</si>
  <si>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</si>
  <si>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</si>
  <si>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</si>
  <si>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</si>
  <si>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</si>
  <si>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</si>
  <si>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</si>
  <si>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</si>
  <si>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</si>
  <si>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</si>
  <si>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</si>
  <si>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</si>
  <si>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</si>
  <si>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</si>
  <si>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</si>
  <si>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</si>
  <si>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</si>
  <si>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</si>
  <si>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</si>
  <si>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</si>
  <si>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</si>
  <si>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</si>
  <si>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</si>
  <si>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</si>
  <si>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</si>
  <si>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</si>
  <si>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</si>
  <si>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</si>
  <si>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</si>
  <si>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</si>
  <si>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</si>
  <si>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</si>
  <si>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</si>
  <si>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</si>
  <si>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</si>
  <si>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</si>
  <si>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</si>
  <si>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</si>
  <si>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</si>
  <si>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</si>
  <si>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</si>
  <si>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</si>
  <si>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</si>
  <si>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</si>
  <si>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</si>
  <si>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</si>
  <si>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</si>
  <si>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</si>
  <si>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</si>
  <si>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</si>
  <si>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</si>
  <si>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</si>
  <si>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</si>
  <si>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</si>
  <si>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</si>
  <si>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</si>
  <si>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</si>
  <si>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</si>
  <si>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</si>
  <si>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</si>
  <si>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</si>
  <si>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</si>
  <si>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</si>
  <si>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</si>
  <si>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</si>
  <si>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</si>
  <si>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</si>
  <si>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</si>
  <si>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</si>
  <si>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</si>
  <si>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</si>
  <si>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</si>
  <si>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</si>
  <si>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</si>
  <si>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</si>
  <si>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</si>
  <si>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</si>
  <si>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</si>
  <si>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</si>
  <si>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</si>
  <si>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</si>
  <si>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</si>
  <si>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</si>
  <si>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</si>
  <si>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</si>
  <si>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</si>
  <si>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</si>
  <si>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</si>
  <si>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</si>
  <si>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20230710 13:25:13</t>
  </si>
  <si>
    <t>13:25:13</t>
  </si>
  <si>
    <t>none</t>
  </si>
  <si>
    <t>Picabo</t>
  </si>
  <si>
    <t>20230710</t>
  </si>
  <si>
    <t>kse</t>
  </si>
  <si>
    <t>BNL14303</t>
  </si>
  <si>
    <t>13:24:42</t>
  </si>
  <si>
    <t>3/3</t>
  </si>
  <si>
    <t>00000000</t>
  </si>
  <si>
    <t>iiiiiiii</t>
  </si>
  <si>
    <t>off</t>
  </si>
  <si>
    <t>20230710 13:26:44</t>
  </si>
  <si>
    <t>13:26:44</t>
  </si>
  <si>
    <t>13:26:17</t>
  </si>
  <si>
    <t>20230710 13:28:13</t>
  </si>
  <si>
    <t>13:28:13</t>
  </si>
  <si>
    <t>13:27:46</t>
  </si>
  <si>
    <t>20230710 13:29:23</t>
  </si>
  <si>
    <t>13:29:23</t>
  </si>
  <si>
    <t>13:29:54</t>
  </si>
  <si>
    <t>20230710 13:31:03</t>
  </si>
  <si>
    <t>13:31:03</t>
  </si>
  <si>
    <t>13:31:30</t>
  </si>
  <si>
    <t>20230710 13:32:38</t>
  </si>
  <si>
    <t>13:32:38</t>
  </si>
  <si>
    <t>13:33:00</t>
  </si>
  <si>
    <t>20230710 13:34:43</t>
  </si>
  <si>
    <t>13:34:43</t>
  </si>
  <si>
    <t>13:34:06</t>
  </si>
  <si>
    <t>20230710 13:36:17</t>
  </si>
  <si>
    <t>13:36:17</t>
  </si>
  <si>
    <t>13:35:48</t>
  </si>
  <si>
    <t>20230710 13:37:45</t>
  </si>
  <si>
    <t>13:37:45</t>
  </si>
  <si>
    <t>13:37:18</t>
  </si>
  <si>
    <t>20230710 13:39:27</t>
  </si>
  <si>
    <t>13:39:27</t>
  </si>
  <si>
    <t>13:38:51</t>
  </si>
  <si>
    <t>20230710 13:40:55</t>
  </si>
  <si>
    <t>13:40:55</t>
  </si>
  <si>
    <t>13:40:29</t>
  </si>
  <si>
    <t>20230710 13:42:49</t>
  </si>
  <si>
    <t>13:42:49</t>
  </si>
  <si>
    <t>13:41:56</t>
  </si>
  <si>
    <t>20230710 13:44:27</t>
  </si>
  <si>
    <t>13:44:27</t>
  </si>
  <si>
    <t>13:43:59</t>
  </si>
  <si>
    <t>20230710 13:46:00</t>
  </si>
  <si>
    <t>13:46:00</t>
  </si>
  <si>
    <t>13:45:32</t>
  </si>
  <si>
    <t>20230710 13:47:30</t>
  </si>
  <si>
    <t>13:47:30</t>
  </si>
  <si>
    <t>13:47:02</t>
  </si>
  <si>
    <t>20230710 13:48:58</t>
  </si>
  <si>
    <t>13:48:58</t>
  </si>
  <si>
    <t>13:48:31</t>
  </si>
  <si>
    <t>20230710 13:50:25</t>
  </si>
  <si>
    <t>13:50:25</t>
  </si>
  <si>
    <t>13:49:58</t>
  </si>
  <si>
    <t>20230710 13:52:26</t>
  </si>
  <si>
    <t>13:52:26</t>
  </si>
  <si>
    <t>13:51:30</t>
  </si>
  <si>
    <t>2/3</t>
  </si>
  <si>
    <t>BENA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</si>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</sst>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D36"/>
  <sheetViews>
    <sheetView tabSelected="1" workbookViewId="0">
      <selection activeCell="B13" sqref="B13"/>
    </sheetView>
  </sheetViews>
  <sheetFormatPr baseColWidth="10" defaultColWidth="8.83203125" defaultRowHeight="15" x14ac:dyDescent="0.2"/>
  <sheetData>
    <row r="2" spans="1:212" x14ac:dyDescent="0.2">
      <c r="A2" t="s">
        <v>54</v>
      </c>
      <c r="B2" t="s">
        <v>55</v>
      </c>
      <c r="C2" t="s">
        <v>56</v>
      </c>
    </row>
    <row r="3" spans="1:212" x14ac:dyDescent="0.2">
      <c r="B3">
        <v>4</v>
      </c>
      <c r="C3">
        <v>21</v>
      </c>
    </row>
    <row r="4" spans="1:212" x14ac:dyDescent="0.2">
      <c r="A4" t="s">
        <v>57</v>
      </c>
      <c r="B4" t="s">
        <v>58</v>
      </c>
      <c r="C4" t="s">
        <v>59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</row>
    <row r="5" spans="1:212" x14ac:dyDescent="0.2">
      <c r="B5" t="s">
        <v>19</v>
      </c>
      <c r="C5" t="s">
        <v>60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2" x14ac:dyDescent="0.2">
      <c r="A6" t="s">
        <v>69</v>
      </c>
      <c r="B6" t="s">
        <v>70</v>
      </c>
      <c r="C6" t="s">
        <v>71</v>
      </c>
      <c r="D6" t="s">
        <v>72</v>
      </c>
      <c r="E6" t="s">
        <v>74</v>
      </c>
    </row>
    <row r="7" spans="1:212" x14ac:dyDescent="0.2">
      <c r="B7">
        <v>3.464</v>
      </c>
      <c r="C7">
        <v>0.5</v>
      </c>
      <c r="D7" t="s">
        <v>73</v>
      </c>
      <c r="E7">
        <v>2</v>
      </c>
    </row>
    <row r="8" spans="1:212" x14ac:dyDescent="0.2">
      <c r="A8" t="s">
        <v>75</v>
      </c>
      <c r="B8" t="s">
        <v>76</v>
      </c>
      <c r="C8" t="s">
        <v>77</v>
      </c>
      <c r="D8" t="s">
        <v>78</v>
      </c>
      <c r="E8" t="s">
        <v>79</v>
      </c>
    </row>
    <row r="9" spans="1:212" x14ac:dyDescent="0.2">
      <c r="B9">
        <v>0</v>
      </c>
      <c r="C9">
        <v>0</v>
      </c>
      <c r="D9">
        <v>0</v>
      </c>
      <c r="E9">
        <v>1</v>
      </c>
    </row>
    <row r="10" spans="1:212" x14ac:dyDescent="0.2">
      <c r="A10" t="s">
        <v>80</v>
      </c>
      <c r="B10" t="s">
        <v>81</v>
      </c>
      <c r="C10" t="s">
        <v>83</v>
      </c>
      <c r="D10" t="s">
        <v>85</v>
      </c>
      <c r="E10" t="s">
        <v>86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  <c r="O10" t="s">
        <v>96</v>
      </c>
      <c r="P10" t="s">
        <v>97</v>
      </c>
      <c r="Q10" t="s">
        <v>98</v>
      </c>
    </row>
    <row r="11" spans="1:212" x14ac:dyDescent="0.2">
      <c r="B11" t="s">
        <v>82</v>
      </c>
      <c r="C11" t="s">
        <v>84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2" x14ac:dyDescent="0.2">
      <c r="A12" t="s">
        <v>99</v>
      </c>
      <c r="B12" t="s">
        <v>100</v>
      </c>
      <c r="C12" t="s">
        <v>101</v>
      </c>
      <c r="D12" t="s">
        <v>102</v>
      </c>
      <c r="E12" t="s">
        <v>103</v>
      </c>
      <c r="F12" t="s">
        <v>104</v>
      </c>
    </row>
    <row r="13" spans="1:212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2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112</v>
      </c>
      <c r="H14" t="s">
        <v>114</v>
      </c>
    </row>
    <row r="15" spans="1:212" x14ac:dyDescent="0.2">
      <c r="B15">
        <v>-6276</v>
      </c>
      <c r="C15">
        <v>6.6</v>
      </c>
      <c r="D15">
        <v>1.7090000000000001E-5</v>
      </c>
      <c r="E15">
        <v>3.11</v>
      </c>
      <c r="F15" t="s">
        <v>111</v>
      </c>
      <c r="G15" t="s">
        <v>113</v>
      </c>
      <c r="H15">
        <v>0</v>
      </c>
    </row>
    <row r="16" spans="1:212" x14ac:dyDescent="0.2">
      <c r="A16" t="s">
        <v>115</v>
      </c>
      <c r="B16" t="s">
        <v>115</v>
      </c>
      <c r="C16" t="s">
        <v>115</v>
      </c>
      <c r="D16" t="s">
        <v>115</v>
      </c>
      <c r="E16" t="s">
        <v>115</v>
      </c>
      <c r="F16" t="s">
        <v>115</v>
      </c>
      <c r="G16" t="s">
        <v>116</v>
      </c>
      <c r="H16" t="s">
        <v>116</v>
      </c>
      <c r="I16" t="s">
        <v>116</v>
      </c>
      <c r="J16" t="s">
        <v>116</v>
      </c>
      <c r="K16" t="s">
        <v>116</v>
      </c>
      <c r="L16" t="s">
        <v>117</v>
      </c>
      <c r="M16" t="s">
        <v>117</v>
      </c>
      <c r="N16" t="s">
        <v>117</v>
      </c>
      <c r="O16" t="s">
        <v>117</v>
      </c>
      <c r="P16" t="s">
        <v>117</v>
      </c>
      <c r="Q16" t="s">
        <v>117</v>
      </c>
      <c r="R16" t="s">
        <v>117</v>
      </c>
      <c r="S16" t="s">
        <v>117</v>
      </c>
      <c r="T16" t="s">
        <v>117</v>
      </c>
      <c r="U16" t="s">
        <v>117</v>
      </c>
      <c r="V16" t="s">
        <v>117</v>
      </c>
      <c r="W16" t="s">
        <v>117</v>
      </c>
      <c r="X16" t="s">
        <v>117</v>
      </c>
      <c r="Y16" t="s">
        <v>117</v>
      </c>
      <c r="Z16" t="s">
        <v>117</v>
      </c>
      <c r="AA16" t="s">
        <v>117</v>
      </c>
      <c r="AB16" t="s">
        <v>117</v>
      </c>
      <c r="AC16" t="s">
        <v>117</v>
      </c>
      <c r="AD16" t="s">
        <v>117</v>
      </c>
      <c r="AE16" t="s">
        <v>117</v>
      </c>
      <c r="AF16" t="s">
        <v>117</v>
      </c>
      <c r="AG16" t="s">
        <v>117</v>
      </c>
      <c r="AH16" t="s">
        <v>117</v>
      </c>
      <c r="AI16" t="s">
        <v>117</v>
      </c>
      <c r="AJ16" t="s">
        <v>118</v>
      </c>
      <c r="AK16" t="s">
        <v>118</v>
      </c>
      <c r="AL16" t="s">
        <v>118</v>
      </c>
      <c r="AM16" t="s">
        <v>118</v>
      </c>
      <c r="AN16" t="s">
        <v>118</v>
      </c>
      <c r="AO16" t="s">
        <v>119</v>
      </c>
      <c r="AP16" t="s">
        <v>119</v>
      </c>
      <c r="AQ16" t="s">
        <v>119</v>
      </c>
      <c r="AR16" t="s">
        <v>119</v>
      </c>
      <c r="AS16" t="s">
        <v>120</v>
      </c>
      <c r="AT16" t="s">
        <v>120</v>
      </c>
      <c r="AU16" t="s">
        <v>120</v>
      </c>
      <c r="AV16" t="s">
        <v>120</v>
      </c>
      <c r="AW16" t="s">
        <v>120</v>
      </c>
      <c r="AX16" t="s">
        <v>120</v>
      </c>
      <c r="AY16" t="s">
        <v>120</v>
      </c>
      <c r="AZ16" t="s">
        <v>120</v>
      </c>
      <c r="BA16" t="s">
        <v>120</v>
      </c>
      <c r="BB16" t="s">
        <v>120</v>
      </c>
      <c r="BC16" t="s">
        <v>120</v>
      </c>
      <c r="BD16" t="s">
        <v>120</v>
      </c>
      <c r="BE16" t="s">
        <v>120</v>
      </c>
      <c r="BF16" t="s">
        <v>120</v>
      </c>
      <c r="BG16" t="s">
        <v>120</v>
      </c>
      <c r="BH16" t="s">
        <v>120</v>
      </c>
      <c r="BI16" t="s">
        <v>120</v>
      </c>
      <c r="BJ16" t="s">
        <v>120</v>
      </c>
      <c r="BK16" t="s">
        <v>121</v>
      </c>
      <c r="BL16" t="s">
        <v>121</v>
      </c>
      <c r="BM16" t="s">
        <v>121</v>
      </c>
      <c r="BN16" t="s">
        <v>121</v>
      </c>
      <c r="BO16" t="s">
        <v>121</v>
      </c>
      <c r="BP16" t="s">
        <v>121</v>
      </c>
      <c r="BQ16" t="s">
        <v>121</v>
      </c>
      <c r="BR16" t="s">
        <v>121</v>
      </c>
      <c r="BS16" t="s">
        <v>121</v>
      </c>
      <c r="BT16" t="s">
        <v>121</v>
      </c>
      <c r="BU16" t="s">
        <v>122</v>
      </c>
      <c r="BV16" t="s">
        <v>122</v>
      </c>
      <c r="BW16" t="s">
        <v>122</v>
      </c>
      <c r="BX16" t="s">
        <v>122</v>
      </c>
      <c r="BY16" t="s">
        <v>122</v>
      </c>
      <c r="BZ16" t="s">
        <v>122</v>
      </c>
      <c r="CA16" t="s">
        <v>122</v>
      </c>
      <c r="CB16" t="s">
        <v>122</v>
      </c>
      <c r="CC16" t="s">
        <v>122</v>
      </c>
      <c r="CD16" t="s">
        <v>122</v>
      </c>
      <c r="CE16" t="s">
        <v>122</v>
      </c>
      <c r="CF16" t="s">
        <v>122</v>
      </c>
      <c r="CG16" t="s">
        <v>122</v>
      </c>
      <c r="CH16" t="s">
        <v>122</v>
      </c>
      <c r="CI16" t="s">
        <v>122</v>
      </c>
      <c r="CJ16" t="s">
        <v>122</v>
      </c>
      <c r="CK16" t="s">
        <v>122</v>
      </c>
      <c r="CL16" t="s">
        <v>122</v>
      </c>
      <c r="CM16" t="s">
        <v>123</v>
      </c>
      <c r="CN16" t="s">
        <v>123</v>
      </c>
      <c r="CO16" t="s">
        <v>123</v>
      </c>
      <c r="CP16" t="s">
        <v>123</v>
      </c>
      <c r="CQ16" t="s">
        <v>123</v>
      </c>
      <c r="CR16" t="s">
        <v>123</v>
      </c>
      <c r="CS16" t="s">
        <v>123</v>
      </c>
      <c r="CT16" t="s">
        <v>123</v>
      </c>
      <c r="CU16" t="s">
        <v>123</v>
      </c>
      <c r="CV16" t="s">
        <v>123</v>
      </c>
      <c r="CW16" t="s">
        <v>123</v>
      </c>
      <c r="CX16" t="s">
        <v>123</v>
      </c>
      <c r="CY16" t="s">
        <v>123</v>
      </c>
      <c r="CZ16" t="s">
        <v>124</v>
      </c>
      <c r="DA16" t="s">
        <v>124</v>
      </c>
      <c r="DB16" t="s">
        <v>124</v>
      </c>
      <c r="DC16" t="s">
        <v>124</v>
      </c>
      <c r="DD16" t="s">
        <v>124</v>
      </c>
      <c r="DE16" t="s">
        <v>124</v>
      </c>
      <c r="DF16" t="s">
        <v>124</v>
      </c>
      <c r="DG16" t="s">
        <v>124</v>
      </c>
      <c r="DH16" t="s">
        <v>124</v>
      </c>
      <c r="DI16" t="s">
        <v>124</v>
      </c>
      <c r="DJ16" t="s">
        <v>124</v>
      </c>
      <c r="DK16" t="s">
        <v>125</v>
      </c>
      <c r="DL16" t="s">
        <v>125</v>
      </c>
      <c r="DM16" t="s">
        <v>125</v>
      </c>
      <c r="DN16" t="s">
        <v>125</v>
      </c>
      <c r="DO16" t="s">
        <v>125</v>
      </c>
      <c r="DP16" t="s">
        <v>125</v>
      </c>
      <c r="DQ16" t="s">
        <v>125</v>
      </c>
      <c r="DR16" t="s">
        <v>125</v>
      </c>
      <c r="DS16" t="s">
        <v>125</v>
      </c>
      <c r="DT16" t="s">
        <v>125</v>
      </c>
      <c r="DU16" t="s">
        <v>125</v>
      </c>
      <c r="DV16" t="s">
        <v>125</v>
      </c>
      <c r="DW16" t="s">
        <v>125</v>
      </c>
      <c r="DX16" t="s">
        <v>125</v>
      </c>
      <c r="DY16" t="s">
        <v>125</v>
      </c>
      <c r="DZ16" t="s">
        <v>125</v>
      </c>
      <c r="EA16" t="s">
        <v>125</v>
      </c>
      <c r="EB16" t="s">
        <v>125</v>
      </c>
      <c r="EC16" t="s">
        <v>126</v>
      </c>
      <c r="ED16" t="s">
        <v>126</v>
      </c>
      <c r="EE16" t="s">
        <v>126</v>
      </c>
      <c r="EF16" t="s">
        <v>126</v>
      </c>
      <c r="EG16" t="s">
        <v>126</v>
      </c>
      <c r="EH16" t="s">
        <v>126</v>
      </c>
      <c r="EI16" t="s">
        <v>126</v>
      </c>
      <c r="EJ16" t="s">
        <v>126</v>
      </c>
      <c r="EK16" t="s">
        <v>126</v>
      </c>
      <c r="EL16" t="s">
        <v>126</v>
      </c>
      <c r="EM16" t="s">
        <v>126</v>
      </c>
      <c r="EN16" t="s">
        <v>126</v>
      </c>
      <c r="EO16" t="s">
        <v>126</v>
      </c>
      <c r="EP16" t="s">
        <v>126</v>
      </c>
      <c r="EQ16" t="s">
        <v>126</v>
      </c>
      <c r="ER16" t="s">
        <v>126</v>
      </c>
      <c r="ES16" t="s">
        <v>126</v>
      </c>
      <c r="ET16" t="s">
        <v>126</v>
      </c>
      <c r="EU16" t="s">
        <v>126</v>
      </c>
      <c r="EV16" t="s">
        <v>127</v>
      </c>
      <c r="EW16" t="s">
        <v>127</v>
      </c>
      <c r="EX16" t="s">
        <v>127</v>
      </c>
      <c r="EY16" t="s">
        <v>127</v>
      </c>
      <c r="EZ16" t="s">
        <v>127</v>
      </c>
      <c r="FA16" t="s">
        <v>127</v>
      </c>
      <c r="FB16" t="s">
        <v>127</v>
      </c>
      <c r="FC16" t="s">
        <v>127</v>
      </c>
      <c r="FD16" t="s">
        <v>127</v>
      </c>
      <c r="FE16" t="s">
        <v>127</v>
      </c>
      <c r="FF16" t="s">
        <v>127</v>
      </c>
      <c r="FG16" t="s">
        <v>127</v>
      </c>
      <c r="FH16" t="s">
        <v>127</v>
      </c>
      <c r="FI16" t="s">
        <v>127</v>
      </c>
      <c r="FJ16" t="s">
        <v>127</v>
      </c>
      <c r="FK16" t="s">
        <v>127</v>
      </c>
      <c r="FL16" t="s">
        <v>127</v>
      </c>
      <c r="FM16" t="s">
        <v>127</v>
      </c>
      <c r="FN16" t="s">
        <v>127</v>
      </c>
      <c r="FO16" t="s">
        <v>128</v>
      </c>
      <c r="FP16" t="s">
        <v>128</v>
      </c>
      <c r="FQ16" t="s">
        <v>128</v>
      </c>
      <c r="FR16" t="s">
        <v>128</v>
      </c>
      <c r="FS16" t="s">
        <v>128</v>
      </c>
      <c r="FT16" t="s">
        <v>128</v>
      </c>
      <c r="FU16" t="s">
        <v>128</v>
      </c>
      <c r="FV16" t="s">
        <v>128</v>
      </c>
      <c r="FW16" t="s">
        <v>128</v>
      </c>
      <c r="FX16" t="s">
        <v>128</v>
      </c>
      <c r="FY16" t="s">
        <v>128</v>
      </c>
      <c r="FZ16" t="s">
        <v>128</v>
      </c>
      <c r="GA16" t="s">
        <v>128</v>
      </c>
      <c r="GB16" t="s">
        <v>128</v>
      </c>
      <c r="GC16" t="s">
        <v>128</v>
      </c>
      <c r="GD16" t="s">
        <v>128</v>
      </c>
      <c r="GE16" t="s">
        <v>128</v>
      </c>
      <c r="GF16" t="s">
        <v>128</v>
      </c>
      <c r="GG16" t="s">
        <v>129</v>
      </c>
      <c r="GH16" t="s">
        <v>129</v>
      </c>
      <c r="GI16" t="s">
        <v>129</v>
      </c>
      <c r="GJ16" t="s">
        <v>129</v>
      </c>
      <c r="GK16" t="s">
        <v>129</v>
      </c>
      <c r="GL16" t="s">
        <v>129</v>
      </c>
      <c r="GM16" t="s">
        <v>129</v>
      </c>
      <c r="GN16" t="s">
        <v>129</v>
      </c>
      <c r="GO16" t="s">
        <v>130</v>
      </c>
      <c r="GP16" t="s">
        <v>130</v>
      </c>
      <c r="GQ16" t="s">
        <v>130</v>
      </c>
      <c r="GR16" t="s">
        <v>130</v>
      </c>
      <c r="GS16" t="s">
        <v>130</v>
      </c>
      <c r="GT16" t="s">
        <v>130</v>
      </c>
      <c r="GU16" t="s">
        <v>130</v>
      </c>
      <c r="GV16" t="s">
        <v>130</v>
      </c>
      <c r="GW16" t="s">
        <v>130</v>
      </c>
      <c r="GX16" t="s">
        <v>130</v>
      </c>
      <c r="GY16" t="s">
        <v>130</v>
      </c>
      <c r="GZ16" t="s">
        <v>130</v>
      </c>
      <c r="HA16" t="s">
        <v>130</v>
      </c>
      <c r="HB16" t="s">
        <v>130</v>
      </c>
      <c r="HC16" t="s">
        <v>130</v>
      </c>
      <c r="HD16" t="s">
        <v>130</v>
      </c>
    </row>
    <row r="17" spans="1:212" x14ac:dyDescent="0.2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137</v>
      </c>
      <c r="H17" t="s">
        <v>138</v>
      </c>
      <c r="I17" t="s">
        <v>139</v>
      </c>
      <c r="J17" t="s">
        <v>140</v>
      </c>
      <c r="K17" t="s">
        <v>425</v>
      </c>
      <c r="L17" t="s">
        <v>141</v>
      </c>
      <c r="M17" t="s">
        <v>142</v>
      </c>
      <c r="N17" t="s">
        <v>143</v>
      </c>
      <c r="O17" t="s">
        <v>144</v>
      </c>
      <c r="P17" t="s">
        <v>145</v>
      </c>
      <c r="Q17" t="s">
        <v>146</v>
      </c>
      <c r="R17" t="s">
        <v>147</v>
      </c>
      <c r="S17" t="s">
        <v>148</v>
      </c>
      <c r="T17" t="s">
        <v>149</v>
      </c>
      <c r="U17" t="s">
        <v>150</v>
      </c>
      <c r="V17" t="s">
        <v>151</v>
      </c>
      <c r="W17" t="s">
        <v>152</v>
      </c>
      <c r="X17" t="s">
        <v>153</v>
      </c>
      <c r="Y17" t="s">
        <v>154</v>
      </c>
      <c r="Z17" t="s">
        <v>155</v>
      </c>
      <c r="AA17" t="s">
        <v>156</v>
      </c>
      <c r="AB17" t="s">
        <v>157</v>
      </c>
      <c r="AC17" t="s">
        <v>158</v>
      </c>
      <c r="AD17" t="s">
        <v>159</v>
      </c>
      <c r="AE17" t="s">
        <v>160</v>
      </c>
      <c r="AF17" t="s">
        <v>161</v>
      </c>
      <c r="AG17" t="s">
        <v>162</v>
      </c>
      <c r="AH17" t="s">
        <v>163</v>
      </c>
      <c r="AI17" t="s">
        <v>164</v>
      </c>
      <c r="AJ17" t="s">
        <v>118</v>
      </c>
      <c r="AK17" t="s">
        <v>165</v>
      </c>
      <c r="AL17" t="s">
        <v>166</v>
      </c>
      <c r="AM17" t="s">
        <v>167</v>
      </c>
      <c r="AN17" t="s">
        <v>168</v>
      </c>
      <c r="AO17" t="s">
        <v>169</v>
      </c>
      <c r="AP17" t="s">
        <v>170</v>
      </c>
      <c r="AQ17" t="s">
        <v>171</v>
      </c>
      <c r="AR17" t="s">
        <v>172</v>
      </c>
      <c r="AS17" t="s">
        <v>141</v>
      </c>
      <c r="AT17" t="s">
        <v>173</v>
      </c>
      <c r="AU17" t="s">
        <v>174</v>
      </c>
      <c r="AV17" t="s">
        <v>175</v>
      </c>
      <c r="AW17" t="s">
        <v>176</v>
      </c>
      <c r="AX17" t="s">
        <v>177</v>
      </c>
      <c r="AY17" t="s">
        <v>178</v>
      </c>
      <c r="AZ17" t="s">
        <v>179</v>
      </c>
      <c r="BA17" t="s">
        <v>180</v>
      </c>
      <c r="BB17" t="s">
        <v>181</v>
      </c>
      <c r="BC17" t="s">
        <v>182</v>
      </c>
      <c r="BD17" t="s">
        <v>183</v>
      </c>
      <c r="BE17" t="s">
        <v>184</v>
      </c>
      <c r="BF17" t="s">
        <v>185</v>
      </c>
      <c r="BG17" t="s">
        <v>186</v>
      </c>
      <c r="BH17" t="s">
        <v>187</v>
      </c>
      <c r="BI17" t="s">
        <v>188</v>
      </c>
      <c r="BJ17" t="s">
        <v>189</v>
      </c>
      <c r="BK17" t="s">
        <v>190</v>
      </c>
      <c r="BL17" t="s">
        <v>191</v>
      </c>
      <c r="BM17" t="s">
        <v>192</v>
      </c>
      <c r="BN17" t="s">
        <v>193</v>
      </c>
      <c r="BO17" t="s">
        <v>194</v>
      </c>
      <c r="BP17" t="s">
        <v>195</v>
      </c>
      <c r="BQ17" t="s">
        <v>196</v>
      </c>
      <c r="BR17" t="s">
        <v>197</v>
      </c>
      <c r="BS17" t="s">
        <v>198</v>
      </c>
      <c r="BT17" t="s">
        <v>199</v>
      </c>
      <c r="BU17" t="s">
        <v>200</v>
      </c>
      <c r="BV17" t="s">
        <v>201</v>
      </c>
      <c r="BW17" t="s">
        <v>202</v>
      </c>
      <c r="BX17" t="s">
        <v>203</v>
      </c>
      <c r="BY17" t="s">
        <v>204</v>
      </c>
      <c r="BZ17" t="s">
        <v>205</v>
      </c>
      <c r="CA17" t="s">
        <v>206</v>
      </c>
      <c r="CB17" t="s">
        <v>207</v>
      </c>
      <c r="CC17" t="s">
        <v>208</v>
      </c>
      <c r="CD17" t="s">
        <v>209</v>
      </c>
      <c r="CE17" t="s">
        <v>210</v>
      </c>
      <c r="CF17" t="s">
        <v>211</v>
      </c>
      <c r="CG17" t="s">
        <v>212</v>
      </c>
      <c r="CH17" t="s">
        <v>213</v>
      </c>
      <c r="CI17" t="s">
        <v>214</v>
      </c>
      <c r="CJ17" t="s">
        <v>215</v>
      </c>
      <c r="CK17" t="s">
        <v>216</v>
      </c>
      <c r="CL17" t="s">
        <v>217</v>
      </c>
      <c r="CM17" t="s">
        <v>132</v>
      </c>
      <c r="CN17" t="s">
        <v>135</v>
      </c>
      <c r="CO17" t="s">
        <v>218</v>
      </c>
      <c r="CP17" t="s">
        <v>219</v>
      </c>
      <c r="CQ17" t="s">
        <v>220</v>
      </c>
      <c r="CR17" t="s">
        <v>221</v>
      </c>
      <c r="CS17" t="s">
        <v>222</v>
      </c>
      <c r="CT17" t="s">
        <v>223</v>
      </c>
      <c r="CU17" t="s">
        <v>224</v>
      </c>
      <c r="CV17" t="s">
        <v>225</v>
      </c>
      <c r="CW17" t="s">
        <v>226</v>
      </c>
      <c r="CX17" t="s">
        <v>227</v>
      </c>
      <c r="CY17" t="s">
        <v>228</v>
      </c>
      <c r="CZ17" t="s">
        <v>229</v>
      </c>
      <c r="DA17" t="s">
        <v>230</v>
      </c>
      <c r="DB17" t="s">
        <v>231</v>
      </c>
      <c r="DC17" t="s">
        <v>232</v>
      </c>
      <c r="DD17" t="s">
        <v>233</v>
      </c>
      <c r="DE17" t="s">
        <v>234</v>
      </c>
      <c r="DF17" t="s">
        <v>235</v>
      </c>
      <c r="DG17" t="s">
        <v>236</v>
      </c>
      <c r="DH17" t="s">
        <v>237</v>
      </c>
      <c r="DI17" t="s">
        <v>238</v>
      </c>
      <c r="DJ17" t="s">
        <v>239</v>
      </c>
      <c r="DK17" t="s">
        <v>240</v>
      </c>
      <c r="DL17" t="s">
        <v>241</v>
      </c>
      <c r="DM17" t="s">
        <v>242</v>
      </c>
      <c r="DN17" t="s">
        <v>243</v>
      </c>
      <c r="DO17" t="s">
        <v>244</v>
      </c>
      <c r="DP17" t="s">
        <v>245</v>
      </c>
      <c r="DQ17" t="s">
        <v>246</v>
      </c>
      <c r="DR17" t="s">
        <v>247</v>
      </c>
      <c r="DS17" t="s">
        <v>248</v>
      </c>
      <c r="DT17" t="s">
        <v>249</v>
      </c>
      <c r="DU17" t="s">
        <v>250</v>
      </c>
      <c r="DV17" t="s">
        <v>251</v>
      </c>
      <c r="DW17" t="s">
        <v>252</v>
      </c>
      <c r="DX17" t="s">
        <v>253</v>
      </c>
      <c r="DY17" t="s">
        <v>254</v>
      </c>
      <c r="DZ17" t="s">
        <v>255</v>
      </c>
      <c r="EA17" t="s">
        <v>256</v>
      </c>
      <c r="EB17" t="s">
        <v>257</v>
      </c>
      <c r="EC17" t="s">
        <v>258</v>
      </c>
      <c r="ED17" t="s">
        <v>259</v>
      </c>
      <c r="EE17" t="s">
        <v>260</v>
      </c>
      <c r="EF17" t="s">
        <v>261</v>
      </c>
      <c r="EG17" t="s">
        <v>262</v>
      </c>
      <c r="EH17" t="s">
        <v>263</v>
      </c>
      <c r="EI17" t="s">
        <v>264</v>
      </c>
      <c r="EJ17" t="s">
        <v>265</v>
      </c>
      <c r="EK17" t="s">
        <v>266</v>
      </c>
      <c r="EL17" t="s">
        <v>267</v>
      </c>
      <c r="EM17" t="s">
        <v>268</v>
      </c>
      <c r="EN17" t="s">
        <v>269</v>
      </c>
      <c r="EO17" t="s">
        <v>270</v>
      </c>
      <c r="EP17" t="s">
        <v>271</v>
      </c>
      <c r="EQ17" t="s">
        <v>272</v>
      </c>
      <c r="ER17" t="s">
        <v>273</v>
      </c>
      <c r="ES17" t="s">
        <v>274</v>
      </c>
      <c r="ET17" t="s">
        <v>275</v>
      </c>
      <c r="EU17" t="s">
        <v>276</v>
      </c>
      <c r="EV17" t="s">
        <v>277</v>
      </c>
      <c r="EW17" t="s">
        <v>278</v>
      </c>
      <c r="EX17" t="s">
        <v>279</v>
      </c>
      <c r="EY17" t="s">
        <v>280</v>
      </c>
      <c r="EZ17" t="s">
        <v>281</v>
      </c>
      <c r="FA17" t="s">
        <v>282</v>
      </c>
      <c r="FB17" t="s">
        <v>283</v>
      </c>
      <c r="FC17" t="s">
        <v>284</v>
      </c>
      <c r="FD17" t="s">
        <v>285</v>
      </c>
      <c r="FE17" t="s">
        <v>286</v>
      </c>
      <c r="FF17" t="s">
        <v>287</v>
      </c>
      <c r="FG17" t="s">
        <v>288</v>
      </c>
      <c r="FH17" t="s">
        <v>289</v>
      </c>
      <c r="FI17" t="s">
        <v>290</v>
      </c>
      <c r="FJ17" t="s">
        <v>291</v>
      </c>
      <c r="FK17" t="s">
        <v>292</v>
      </c>
      <c r="FL17" t="s">
        <v>293</v>
      </c>
      <c r="FM17" t="s">
        <v>294</v>
      </c>
      <c r="FN17" t="s">
        <v>295</v>
      </c>
      <c r="FO17" t="s">
        <v>296</v>
      </c>
      <c r="FP17" t="s">
        <v>297</v>
      </c>
      <c r="FQ17" t="s">
        <v>298</v>
      </c>
      <c r="FR17" t="s">
        <v>299</v>
      </c>
      <c r="FS17" t="s">
        <v>300</v>
      </c>
      <c r="FT17" t="s">
        <v>301</v>
      </c>
      <c r="FU17" t="s">
        <v>302</v>
      </c>
      <c r="FV17" t="s">
        <v>303</v>
      </c>
      <c r="FW17" t="s">
        <v>304</v>
      </c>
      <c r="FX17" t="s">
        <v>305</v>
      </c>
      <c r="FY17" t="s">
        <v>306</v>
      </c>
      <c r="FZ17" t="s">
        <v>307</v>
      </c>
      <c r="GA17" t="s">
        <v>308</v>
      </c>
      <c r="GB17" t="s">
        <v>309</v>
      </c>
      <c r="GC17" t="s">
        <v>310</v>
      </c>
      <c r="GD17" t="s">
        <v>311</v>
      </c>
      <c r="GE17" t="s">
        <v>312</v>
      </c>
      <c r="GF17" t="s">
        <v>313</v>
      </c>
      <c r="GG17" t="s">
        <v>314</v>
      </c>
      <c r="GH17" t="s">
        <v>315</v>
      </c>
      <c r="GI17" t="s">
        <v>316</v>
      </c>
      <c r="GJ17" t="s">
        <v>317</v>
      </c>
      <c r="GK17" t="s">
        <v>318</v>
      </c>
      <c r="GL17" t="s">
        <v>319</v>
      </c>
      <c r="GM17" t="s">
        <v>320</v>
      </c>
      <c r="GN17" t="s">
        <v>321</v>
      </c>
      <c r="GO17" t="s">
        <v>322</v>
      </c>
      <c r="GP17" t="s">
        <v>323</v>
      </c>
      <c r="GQ17" t="s">
        <v>324</v>
      </c>
      <c r="GR17" t="s">
        <v>325</v>
      </c>
      <c r="GS17" t="s">
        <v>326</v>
      </c>
      <c r="GT17" t="s">
        <v>327</v>
      </c>
      <c r="GU17" t="s">
        <v>328</v>
      </c>
      <c r="GV17" t="s">
        <v>329</v>
      </c>
      <c r="GW17" t="s">
        <v>330</v>
      </c>
      <c r="GX17" t="s">
        <v>331</v>
      </c>
      <c r="GY17" t="s">
        <v>332</v>
      </c>
      <c r="GZ17" t="s">
        <v>333</v>
      </c>
      <c r="HA17" t="s">
        <v>334</v>
      </c>
      <c r="HB17" t="s">
        <v>335</v>
      </c>
      <c r="HC17" t="s">
        <v>336</v>
      </c>
      <c r="HD17" t="s">
        <v>337</v>
      </c>
    </row>
    <row r="18" spans="1:212" x14ac:dyDescent="0.2">
      <c r="B18" t="s">
        <v>338</v>
      </c>
      <c r="C18" t="s">
        <v>338</v>
      </c>
      <c r="F18" t="s">
        <v>338</v>
      </c>
      <c r="L18" t="s">
        <v>338</v>
      </c>
      <c r="M18" t="s">
        <v>339</v>
      </c>
      <c r="N18" t="s">
        <v>340</v>
      </c>
      <c r="O18" t="s">
        <v>341</v>
      </c>
      <c r="P18" t="s">
        <v>342</v>
      </c>
      <c r="Q18" t="s">
        <v>342</v>
      </c>
      <c r="R18" t="s">
        <v>180</v>
      </c>
      <c r="S18" t="s">
        <v>180</v>
      </c>
      <c r="T18" t="s">
        <v>339</v>
      </c>
      <c r="U18" t="s">
        <v>339</v>
      </c>
      <c r="V18" t="s">
        <v>339</v>
      </c>
      <c r="W18" t="s">
        <v>339</v>
      </c>
      <c r="X18" t="s">
        <v>343</v>
      </c>
      <c r="Y18" t="s">
        <v>344</v>
      </c>
      <c r="Z18" t="s">
        <v>344</v>
      </c>
      <c r="AA18" t="s">
        <v>345</v>
      </c>
      <c r="AB18" t="s">
        <v>346</v>
      </c>
      <c r="AC18" t="s">
        <v>345</v>
      </c>
      <c r="AD18" t="s">
        <v>345</v>
      </c>
      <c r="AE18" t="s">
        <v>345</v>
      </c>
      <c r="AF18" t="s">
        <v>343</v>
      </c>
      <c r="AG18" t="s">
        <v>343</v>
      </c>
      <c r="AH18" t="s">
        <v>343</v>
      </c>
      <c r="AI18" t="s">
        <v>343</v>
      </c>
      <c r="AJ18" t="s">
        <v>347</v>
      </c>
      <c r="AK18" t="s">
        <v>346</v>
      </c>
      <c r="AM18" t="s">
        <v>346</v>
      </c>
      <c r="AN18" t="s">
        <v>347</v>
      </c>
      <c r="AO18" t="s">
        <v>341</v>
      </c>
      <c r="AP18" t="s">
        <v>341</v>
      </c>
      <c r="AR18" t="s">
        <v>348</v>
      </c>
      <c r="AS18" t="s">
        <v>338</v>
      </c>
      <c r="AT18" t="s">
        <v>342</v>
      </c>
      <c r="AU18" t="s">
        <v>342</v>
      </c>
      <c r="AV18" t="s">
        <v>349</v>
      </c>
      <c r="AW18" t="s">
        <v>349</v>
      </c>
      <c r="AX18" t="s">
        <v>342</v>
      </c>
      <c r="AY18" t="s">
        <v>349</v>
      </c>
      <c r="AZ18" t="s">
        <v>347</v>
      </c>
      <c r="BA18" t="s">
        <v>345</v>
      </c>
      <c r="BB18" t="s">
        <v>345</v>
      </c>
      <c r="BC18" t="s">
        <v>344</v>
      </c>
      <c r="BD18" t="s">
        <v>344</v>
      </c>
      <c r="BE18" t="s">
        <v>344</v>
      </c>
      <c r="BF18" t="s">
        <v>344</v>
      </c>
      <c r="BG18" t="s">
        <v>344</v>
      </c>
      <c r="BH18" t="s">
        <v>350</v>
      </c>
      <c r="BI18" t="s">
        <v>341</v>
      </c>
      <c r="BJ18" t="s">
        <v>341</v>
      </c>
      <c r="BK18" t="s">
        <v>342</v>
      </c>
      <c r="BL18" t="s">
        <v>342</v>
      </c>
      <c r="BM18" t="s">
        <v>342</v>
      </c>
      <c r="BN18" t="s">
        <v>349</v>
      </c>
      <c r="BO18" t="s">
        <v>342</v>
      </c>
      <c r="BP18" t="s">
        <v>349</v>
      </c>
      <c r="BQ18" t="s">
        <v>345</v>
      </c>
      <c r="BR18" t="s">
        <v>345</v>
      </c>
      <c r="BS18" t="s">
        <v>344</v>
      </c>
      <c r="BT18" t="s">
        <v>344</v>
      </c>
      <c r="BU18" t="s">
        <v>341</v>
      </c>
      <c r="BZ18" t="s">
        <v>341</v>
      </c>
      <c r="CC18" t="s">
        <v>344</v>
      </c>
      <c r="CD18" t="s">
        <v>344</v>
      </c>
      <c r="CE18" t="s">
        <v>344</v>
      </c>
      <c r="CF18" t="s">
        <v>344</v>
      </c>
      <c r="CG18" t="s">
        <v>344</v>
      </c>
      <c r="CH18" t="s">
        <v>341</v>
      </c>
      <c r="CI18" t="s">
        <v>341</v>
      </c>
      <c r="CJ18" t="s">
        <v>341</v>
      </c>
      <c r="CK18" t="s">
        <v>338</v>
      </c>
      <c r="CM18" t="s">
        <v>351</v>
      </c>
      <c r="CO18" t="s">
        <v>338</v>
      </c>
      <c r="CP18" t="s">
        <v>338</v>
      </c>
      <c r="CR18" t="s">
        <v>352</v>
      </c>
      <c r="CS18" t="s">
        <v>353</v>
      </c>
      <c r="CT18" t="s">
        <v>352</v>
      </c>
      <c r="CU18" t="s">
        <v>353</v>
      </c>
      <c r="CV18" t="s">
        <v>352</v>
      </c>
      <c r="CW18" t="s">
        <v>353</v>
      </c>
      <c r="CX18" t="s">
        <v>346</v>
      </c>
      <c r="CY18" t="s">
        <v>346</v>
      </c>
      <c r="DD18" t="s">
        <v>349</v>
      </c>
      <c r="DE18" t="s">
        <v>354</v>
      </c>
      <c r="DF18" t="s">
        <v>349</v>
      </c>
      <c r="DK18" t="s">
        <v>355</v>
      </c>
      <c r="DL18" t="s">
        <v>355</v>
      </c>
      <c r="DY18" t="s">
        <v>355</v>
      </c>
      <c r="DZ18" t="s">
        <v>355</v>
      </c>
      <c r="EA18" t="s">
        <v>356</v>
      </c>
      <c r="EB18" t="s">
        <v>356</v>
      </c>
      <c r="EC18" t="s">
        <v>344</v>
      </c>
      <c r="ED18" t="s">
        <v>344</v>
      </c>
      <c r="EE18" t="s">
        <v>346</v>
      </c>
      <c r="EF18" t="s">
        <v>344</v>
      </c>
      <c r="EG18" t="s">
        <v>349</v>
      </c>
      <c r="EH18" t="s">
        <v>346</v>
      </c>
      <c r="EI18" t="s">
        <v>346</v>
      </c>
      <c r="EK18" t="s">
        <v>355</v>
      </c>
      <c r="EL18" t="s">
        <v>355</v>
      </c>
      <c r="EM18" t="s">
        <v>355</v>
      </c>
      <c r="EN18" t="s">
        <v>355</v>
      </c>
      <c r="EO18" t="s">
        <v>355</v>
      </c>
      <c r="EP18" t="s">
        <v>355</v>
      </c>
      <c r="EQ18" t="s">
        <v>355</v>
      </c>
      <c r="ER18" t="s">
        <v>357</v>
      </c>
      <c r="ES18" t="s">
        <v>357</v>
      </c>
      <c r="ET18" t="s">
        <v>357</v>
      </c>
      <c r="EU18" t="s">
        <v>358</v>
      </c>
      <c r="EV18" t="s">
        <v>355</v>
      </c>
      <c r="EW18" t="s">
        <v>355</v>
      </c>
      <c r="EX18" t="s">
        <v>355</v>
      </c>
      <c r="EY18" t="s">
        <v>355</v>
      </c>
      <c r="EZ18" t="s">
        <v>355</v>
      </c>
      <c r="FA18" t="s">
        <v>355</v>
      </c>
      <c r="FB18" t="s">
        <v>355</v>
      </c>
      <c r="FC18" t="s">
        <v>355</v>
      </c>
      <c r="FD18" t="s">
        <v>355</v>
      </c>
      <c r="FE18" t="s">
        <v>355</v>
      </c>
      <c r="FF18" t="s">
        <v>355</v>
      </c>
      <c r="FG18" t="s">
        <v>355</v>
      </c>
      <c r="FN18" t="s">
        <v>355</v>
      </c>
      <c r="FO18" t="s">
        <v>346</v>
      </c>
      <c r="FP18" t="s">
        <v>346</v>
      </c>
      <c r="FQ18" t="s">
        <v>352</v>
      </c>
      <c r="FR18" t="s">
        <v>353</v>
      </c>
      <c r="FS18" t="s">
        <v>353</v>
      </c>
      <c r="FW18" t="s">
        <v>353</v>
      </c>
      <c r="GA18" t="s">
        <v>342</v>
      </c>
      <c r="GB18" t="s">
        <v>342</v>
      </c>
      <c r="GC18" t="s">
        <v>349</v>
      </c>
      <c r="GD18" t="s">
        <v>349</v>
      </c>
      <c r="GE18" t="s">
        <v>359</v>
      </c>
      <c r="GF18" t="s">
        <v>359</v>
      </c>
      <c r="GG18" t="s">
        <v>355</v>
      </c>
      <c r="GH18" t="s">
        <v>355</v>
      </c>
      <c r="GI18" t="s">
        <v>355</v>
      </c>
      <c r="GJ18" t="s">
        <v>355</v>
      </c>
      <c r="GK18" t="s">
        <v>355</v>
      </c>
      <c r="GL18" t="s">
        <v>355</v>
      </c>
      <c r="GM18" t="s">
        <v>344</v>
      </c>
      <c r="GN18" t="s">
        <v>355</v>
      </c>
      <c r="GP18" t="s">
        <v>347</v>
      </c>
      <c r="GQ18" t="s">
        <v>347</v>
      </c>
      <c r="GR18" t="s">
        <v>344</v>
      </c>
      <c r="GS18" t="s">
        <v>344</v>
      </c>
      <c r="GT18" t="s">
        <v>344</v>
      </c>
      <c r="GU18" t="s">
        <v>344</v>
      </c>
      <c r="GV18" t="s">
        <v>344</v>
      </c>
      <c r="GW18" t="s">
        <v>346</v>
      </c>
      <c r="GX18" t="s">
        <v>346</v>
      </c>
      <c r="GY18" t="s">
        <v>346</v>
      </c>
      <c r="GZ18" t="s">
        <v>344</v>
      </c>
      <c r="HA18" t="s">
        <v>342</v>
      </c>
      <c r="HB18" t="s">
        <v>349</v>
      </c>
      <c r="HC18" t="s">
        <v>346</v>
      </c>
      <c r="HD18" t="s">
        <v>346</v>
      </c>
    </row>
    <row r="19" spans="1:212" x14ac:dyDescent="0.2">
      <c r="A19">
        <v>1</v>
      </c>
      <c r="B19">
        <v>1689024313.0999999</v>
      </c>
      <c r="C19">
        <v>0</v>
      </c>
      <c r="D19" t="s">
        <v>360</v>
      </c>
      <c r="E19" t="s">
        <v>361</v>
      </c>
      <c r="F19" t="s">
        <v>362</v>
      </c>
      <c r="G19" t="s">
        <v>363</v>
      </c>
      <c r="H19" t="s">
        <v>364</v>
      </c>
      <c r="I19" t="s">
        <v>365</v>
      </c>
      <c r="J19" t="s">
        <v>424</v>
      </c>
      <c r="K19" t="s">
        <v>366</v>
      </c>
      <c r="L19">
        <v>1689024313.0999999</v>
      </c>
      <c r="M19">
        <f t="shared" ref="M19:M36" si="0">(N19)/1000</f>
        <v>1.7705964509069924E-3</v>
      </c>
      <c r="N19">
        <f t="shared" ref="N19:N36" si="1">1000*AZ19*AL19*(AV19-AW19)/(100*$B$7*(1000-AL19*AV19))</f>
        <v>1.7705964509069925</v>
      </c>
      <c r="O19">
        <f t="shared" ref="O19:O36" si="2">AZ19*AL19*(AU19-AT19*(1000-AL19*AW19)/(1000-AL19*AV19))/(100*$B$7)</f>
        <v>17.411330236006798</v>
      </c>
      <c r="P19">
        <f t="shared" ref="P19:P36" si="3">AT19 - IF(AL19&gt;1, O19*$B$7*100/(AN19*BH19), 0)</f>
        <v>384.34899999999999</v>
      </c>
      <c r="Q19">
        <f t="shared" ref="Q19:Q36" si="4">((W19-M19/2)*P19-O19)/(W19+M19/2)</f>
        <v>252.16400591315565</v>
      </c>
      <c r="R19">
        <f t="shared" ref="R19:R36" si="5">Q19*(BA19+BB19)/1000</f>
        <v>25.153676307828704</v>
      </c>
      <c r="S19">
        <f t="shared" ref="S19:S36" si="6">(AT19 - IF(AL19&gt;1, O19*$B$7*100/(AN19*BH19), 0))*(BA19+BB19)/1000</f>
        <v>38.339295492344</v>
      </c>
      <c r="T19">
        <f t="shared" ref="T19:T36" si="7">2/((1/V19-1/U19)+SIGN(V19)*SQRT((1/V19-1/U19)*(1/V19-1/U19) + 4*$C$7/(($C$7+1)*($C$7+1))*(2*1/V19*1/U19-1/U19*1/U19)))</f>
        <v>0.22397686899352193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3.6108652030605404</v>
      </c>
      <c r="V19">
        <f t="shared" ref="V19:V36" si="9">M19*(1000-(1000*0.61365*EXP(17.502*Z19/(240.97+Z19))/(BA19+BB19)+AV19)/2)/(1000*0.61365*EXP(17.502*Z19/(240.97+Z19))/(BA19+BB19)-AV19)</f>
        <v>0.2165350206579072</v>
      </c>
      <c r="W19">
        <f t="shared" ref="W19:W36" si="10">1/(($C$7+1)/(T19/1.6)+1/(U19/1.37)) + $C$7/(($C$7+1)/(T19/1.6) + $C$7/(U19/1.37))</f>
        <v>0.13598241006698902</v>
      </c>
      <c r="X19">
        <f t="shared" ref="X19:X36" si="11">(AO19*AR19)</f>
        <v>281.18490599999996</v>
      </c>
      <c r="Y19">
        <f t="shared" ref="Y19:Y36" si="12">(BC19+(X19+2*0.95*0.0000000567*(((BC19+$B$9)+273)^4-(BC19+273)^4)-44100*M19)/(1.84*29.3*U19+8*0.95*0.0000000567*(BC19+273)^3))</f>
        <v>21.164095498177886</v>
      </c>
      <c r="Z19">
        <f t="shared" ref="Z19:Z36" si="13">($C$9*BD19+$D$9*BE19+$E$9*Y19)</f>
        <v>21.164095498177886</v>
      </c>
      <c r="AA19">
        <f t="shared" ref="AA19:AA36" si="14">0.61365*EXP(17.502*Z19/(240.97+Z19))</f>
        <v>2.521212948136542</v>
      </c>
      <c r="AB19">
        <f t="shared" ref="AB19:AB36" si="15">(AC19/AD19*100)</f>
        <v>72.625989339251831</v>
      </c>
      <c r="AC19">
        <f t="shared" ref="AC19:AC36" si="16">AV19*(BA19+BB19)/1000</f>
        <v>1.7229036936319999</v>
      </c>
      <c r="AD19">
        <f t="shared" ref="AD19:AD36" si="17">0.61365*EXP(17.502*BC19/(240.97+BC19))</f>
        <v>2.3722963491539386</v>
      </c>
      <c r="AE19">
        <f t="shared" ref="AE19:AE36" si="18">(AA19-AV19*(BA19+BB19)/1000)</f>
        <v>0.79830925450454204</v>
      </c>
      <c r="AF19">
        <f t="shared" ref="AF19:AF36" si="19">(-M19*44100)</f>
        <v>-78.083303484998368</v>
      </c>
      <c r="AG19">
        <f t="shared" ref="AG19:AG36" si="20">2*29.3*U19*0.92*(BC19-Z19)</f>
        <v>-192.37099467738608</v>
      </c>
      <c r="AH19">
        <f t="shared" ref="AH19:AH36" si="21">2*0.95*0.0000000567*(((BC19+$B$9)+273)^4-(Z19+273)^4)</f>
        <v>-10.784983657380456</v>
      </c>
      <c r="AI19">
        <f t="shared" ref="AI19:AI36" si="22">X19+AH19+AF19+AG19</f>
        <v>-5.4375819764942435E-2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53794.13118973995</v>
      </c>
      <c r="AO19">
        <f t="shared" ref="AO19:AO36" si="26">$B$13*BI19+$C$13*BJ19+$F$13*BU19*(1-BX19)</f>
        <v>1700.13</v>
      </c>
      <c r="AP19">
        <f t="shared" ref="AP19:AP36" si="27">AO19*AQ19</f>
        <v>1433.2097999999999</v>
      </c>
      <c r="AQ19">
        <f t="shared" ref="AQ19:AQ36" si="28">($B$13*$D$11+$C$13*$D$11+$F$13*((CH19+BZ19)/MAX(CH19+BZ19+CI19, 0.1)*$I$11+CI19/MAX(CH19+BZ19+CI19, 0.1)*$J$11))/($B$13+$C$13+$F$13)</f>
        <v>0.843000123519966</v>
      </c>
      <c r="AR19">
        <f t="shared" ref="AR19:AR36" si="29">($B$13*$K$11+$C$13*$K$11+$F$13*((CH19+BZ19)/MAX(CH19+BZ19+CI19, 0.1)*$P$11+CI19/MAX(CH19+BZ19+CI19, 0.1)*$Q$11))/($B$13+$C$13+$F$13)</f>
        <v>0.16539023839353459</v>
      </c>
      <c r="AS19">
        <v>1689024313.0999999</v>
      </c>
      <c r="AT19">
        <v>384.34899999999999</v>
      </c>
      <c r="AU19">
        <v>400.01600000000002</v>
      </c>
      <c r="AV19">
        <v>17.271999999999998</v>
      </c>
      <c r="AW19">
        <v>15.7652</v>
      </c>
      <c r="AX19">
        <v>386.51400000000001</v>
      </c>
      <c r="AY19">
        <v>17.186399999999999</v>
      </c>
      <c r="AZ19">
        <v>400.01400000000001</v>
      </c>
      <c r="BA19">
        <v>99.551299999999998</v>
      </c>
      <c r="BB19">
        <v>0.19995599999999999</v>
      </c>
      <c r="BC19">
        <v>20.175899999999999</v>
      </c>
      <c r="BD19">
        <v>20.235499999999998</v>
      </c>
      <c r="BE19">
        <v>999.9</v>
      </c>
      <c r="BF19">
        <v>0</v>
      </c>
      <c r="BG19">
        <v>0</v>
      </c>
      <c r="BH19">
        <v>9986.25</v>
      </c>
      <c r="BI19">
        <v>0</v>
      </c>
      <c r="BJ19">
        <v>1.85856</v>
      </c>
      <c r="BK19">
        <v>-15.6671</v>
      </c>
      <c r="BL19">
        <v>391.10399999999998</v>
      </c>
      <c r="BM19">
        <v>406.423</v>
      </c>
      <c r="BN19">
        <v>1.5067299999999999</v>
      </c>
      <c r="BO19">
        <v>400.01600000000002</v>
      </c>
      <c r="BP19">
        <v>15.7652</v>
      </c>
      <c r="BQ19">
        <v>1.7194499999999999</v>
      </c>
      <c r="BR19">
        <v>1.56945</v>
      </c>
      <c r="BS19">
        <v>15.0731</v>
      </c>
      <c r="BT19">
        <v>13.662100000000001</v>
      </c>
      <c r="BU19">
        <v>1700.13</v>
      </c>
      <c r="BV19">
        <v>0.89999600000000002</v>
      </c>
      <c r="BW19">
        <v>0.100004</v>
      </c>
      <c r="BX19">
        <v>0</v>
      </c>
      <c r="BY19">
        <v>2.5003000000000002</v>
      </c>
      <c r="BZ19">
        <v>0</v>
      </c>
      <c r="CA19">
        <v>4940.5600000000004</v>
      </c>
      <c r="CB19">
        <v>13790.2</v>
      </c>
      <c r="CC19">
        <v>41.061999999999998</v>
      </c>
      <c r="CD19">
        <v>40.875</v>
      </c>
      <c r="CE19">
        <v>41.061999999999998</v>
      </c>
      <c r="CF19">
        <v>40</v>
      </c>
      <c r="CG19">
        <v>39.875</v>
      </c>
      <c r="CH19">
        <v>1530.11</v>
      </c>
      <c r="CI19">
        <v>170.02</v>
      </c>
      <c r="CJ19">
        <v>0</v>
      </c>
      <c r="CK19">
        <v>1689024315.5</v>
      </c>
      <c r="CL19">
        <v>0</v>
      </c>
      <c r="CM19">
        <v>1689024282.5999999</v>
      </c>
      <c r="CN19" t="s">
        <v>367</v>
      </c>
      <c r="CO19">
        <v>1689024281.5999999</v>
      </c>
      <c r="CP19">
        <v>1689024282.5999999</v>
      </c>
      <c r="CQ19">
        <v>5</v>
      </c>
      <c r="CR19">
        <v>1.2999999999999999E-2</v>
      </c>
      <c r="CS19">
        <v>8.0000000000000002E-3</v>
      </c>
      <c r="CT19">
        <v>-2.2149999999999999</v>
      </c>
      <c r="CU19">
        <v>8.5999999999999993E-2</v>
      </c>
      <c r="CV19">
        <v>400</v>
      </c>
      <c r="CW19">
        <v>16</v>
      </c>
      <c r="CX19">
        <v>0.12</v>
      </c>
      <c r="CY19">
        <v>0.1</v>
      </c>
      <c r="DD19">
        <v>1.5193257499999999</v>
      </c>
      <c r="DE19">
        <v>6.5256472795495526E-2</v>
      </c>
      <c r="DF19">
        <v>1.478746680258318E-2</v>
      </c>
      <c r="DG19">
        <v>1</v>
      </c>
      <c r="DH19">
        <v>3</v>
      </c>
      <c r="DI19">
        <v>3</v>
      </c>
      <c r="DJ19" t="s">
        <v>368</v>
      </c>
      <c r="DK19">
        <v>2.69895</v>
      </c>
      <c r="DL19">
        <v>2.8067299999999999</v>
      </c>
      <c r="DM19">
        <v>9.1989500000000002E-2</v>
      </c>
      <c r="DN19">
        <v>9.4009400000000007E-2</v>
      </c>
      <c r="DO19">
        <v>9.1215199999999996E-2</v>
      </c>
      <c r="DP19">
        <v>8.4770499999999999E-2</v>
      </c>
      <c r="DQ19">
        <v>27697.1</v>
      </c>
      <c r="DR19">
        <v>31195.1</v>
      </c>
      <c r="DS19">
        <v>28688</v>
      </c>
      <c r="DT19">
        <v>32996.199999999997</v>
      </c>
      <c r="DU19">
        <v>36225.4</v>
      </c>
      <c r="DV19">
        <v>41046.1</v>
      </c>
      <c r="DW19">
        <v>42097.3</v>
      </c>
      <c r="DX19">
        <v>47738.400000000001</v>
      </c>
      <c r="DY19">
        <v>1.8532</v>
      </c>
      <c r="DZ19">
        <v>2.29725</v>
      </c>
      <c r="EA19">
        <v>0.16313</v>
      </c>
      <c r="EB19">
        <v>0</v>
      </c>
      <c r="EC19">
        <v>17.531600000000001</v>
      </c>
      <c r="ED19">
        <v>999.9</v>
      </c>
      <c r="EE19">
        <v>66.8</v>
      </c>
      <c r="EF19">
        <v>20.399999999999999</v>
      </c>
      <c r="EG19">
        <v>16.140699999999999</v>
      </c>
      <c r="EH19">
        <v>62.859299999999998</v>
      </c>
      <c r="EI19">
        <v>18.161100000000001</v>
      </c>
      <c r="EJ19">
        <v>1</v>
      </c>
      <c r="EK19">
        <v>-0.640567</v>
      </c>
      <c r="EL19">
        <v>0.58990699999999996</v>
      </c>
      <c r="EM19">
        <v>20.234300000000001</v>
      </c>
      <c r="EN19">
        <v>5.2277699999999996</v>
      </c>
      <c r="EO19">
        <v>12.004</v>
      </c>
      <c r="EP19">
        <v>4.9908000000000001</v>
      </c>
      <c r="EQ19">
        <v>3.3050000000000002</v>
      </c>
      <c r="ER19">
        <v>2322.6</v>
      </c>
      <c r="ES19">
        <v>147.6</v>
      </c>
      <c r="ET19">
        <v>32.9</v>
      </c>
      <c r="EU19">
        <v>2.9</v>
      </c>
      <c r="EV19">
        <v>1.8523400000000001</v>
      </c>
      <c r="EW19">
        <v>1.86138</v>
      </c>
      <c r="EX19">
        <v>1.86033</v>
      </c>
      <c r="EY19">
        <v>1.85636</v>
      </c>
      <c r="EZ19">
        <v>1.86077</v>
      </c>
      <c r="FA19">
        <v>1.85703</v>
      </c>
      <c r="FB19">
        <v>1.8591299999999999</v>
      </c>
      <c r="FC19">
        <v>1.8620300000000001</v>
      </c>
      <c r="FD19">
        <v>0</v>
      </c>
      <c r="FE19">
        <v>0</v>
      </c>
      <c r="FF19">
        <v>0</v>
      </c>
      <c r="FG19">
        <v>0</v>
      </c>
      <c r="FH19" t="s">
        <v>369</v>
      </c>
      <c r="FI19" t="s">
        <v>370</v>
      </c>
      <c r="FJ19" t="s">
        <v>371</v>
      </c>
      <c r="FK19" t="s">
        <v>371</v>
      </c>
      <c r="FL19" t="s">
        <v>371</v>
      </c>
      <c r="FM19" t="s">
        <v>371</v>
      </c>
      <c r="FN19">
        <v>0</v>
      </c>
      <c r="FO19">
        <v>100</v>
      </c>
      <c r="FP19">
        <v>100</v>
      </c>
      <c r="FQ19">
        <v>-2.165</v>
      </c>
      <c r="FR19">
        <v>8.5599999999999996E-2</v>
      </c>
      <c r="FS19">
        <v>-0.77198742883046179</v>
      </c>
      <c r="FT19">
        <v>-4.0117494158234393E-3</v>
      </c>
      <c r="FU19">
        <v>1.087516141204025E-6</v>
      </c>
      <c r="FV19">
        <v>-8.657206703991749E-11</v>
      </c>
      <c r="FW19">
        <v>8.5599999999999454E-2</v>
      </c>
      <c r="FX19">
        <v>0</v>
      </c>
      <c r="FY19">
        <v>0</v>
      </c>
      <c r="FZ19">
        <v>0</v>
      </c>
      <c r="GA19">
        <v>4</v>
      </c>
      <c r="GB19">
        <v>2094</v>
      </c>
      <c r="GC19">
        <v>-1</v>
      </c>
      <c r="GD19">
        <v>-1</v>
      </c>
      <c r="GE19">
        <v>0.5</v>
      </c>
      <c r="GF19">
        <v>0.5</v>
      </c>
      <c r="GG19">
        <v>0.99121099999999995</v>
      </c>
      <c r="GH19">
        <v>2.33765</v>
      </c>
      <c r="GI19">
        <v>1.5942400000000001</v>
      </c>
      <c r="GJ19">
        <v>2.35229</v>
      </c>
      <c r="GK19">
        <v>1.40015</v>
      </c>
      <c r="GL19">
        <v>2.2277800000000001</v>
      </c>
      <c r="GM19">
        <v>23.677800000000001</v>
      </c>
      <c r="GN19">
        <v>14.815</v>
      </c>
      <c r="GO19">
        <v>18</v>
      </c>
      <c r="GP19">
        <v>371.589</v>
      </c>
      <c r="GQ19">
        <v>705.98800000000006</v>
      </c>
      <c r="GR19">
        <v>18.000599999999999</v>
      </c>
      <c r="GS19">
        <v>18.639299999999999</v>
      </c>
      <c r="GT19">
        <v>30.000299999999999</v>
      </c>
      <c r="GU19">
        <v>18.4862</v>
      </c>
      <c r="GV19">
        <v>18.4008</v>
      </c>
      <c r="GW19">
        <v>19.899100000000001</v>
      </c>
      <c r="GX19">
        <v>-30</v>
      </c>
      <c r="GY19">
        <v>-30</v>
      </c>
      <c r="GZ19">
        <v>18</v>
      </c>
      <c r="HA19">
        <v>400</v>
      </c>
      <c r="HB19">
        <v>0</v>
      </c>
      <c r="HC19">
        <v>105.315</v>
      </c>
      <c r="HD19">
        <v>105.01900000000001</v>
      </c>
    </row>
    <row r="20" spans="1:212" x14ac:dyDescent="0.2">
      <c r="A20">
        <v>2</v>
      </c>
      <c r="B20">
        <v>1689024404.5999999</v>
      </c>
      <c r="C20">
        <v>91.5</v>
      </c>
      <c r="D20" t="s">
        <v>372</v>
      </c>
      <c r="E20" t="s">
        <v>373</v>
      </c>
      <c r="F20" t="s">
        <v>362</v>
      </c>
      <c r="G20" t="s">
        <v>363</v>
      </c>
      <c r="H20" t="s">
        <v>364</v>
      </c>
      <c r="I20" t="s">
        <v>365</v>
      </c>
      <c r="J20" t="s">
        <v>424</v>
      </c>
      <c r="K20" t="s">
        <v>366</v>
      </c>
      <c r="L20">
        <v>1689024404.5999999</v>
      </c>
      <c r="M20">
        <f t="shared" si="0"/>
        <v>1.7825888176701652E-3</v>
      </c>
      <c r="N20">
        <f t="shared" si="1"/>
        <v>1.7825888176701652</v>
      </c>
      <c r="O20">
        <f t="shared" si="2"/>
        <v>13.060110201398292</v>
      </c>
      <c r="P20">
        <f t="shared" si="3"/>
        <v>288.267</v>
      </c>
      <c r="Q20">
        <f t="shared" si="4"/>
        <v>191.28796261865693</v>
      </c>
      <c r="R20">
        <f t="shared" si="5"/>
        <v>19.080846490852</v>
      </c>
      <c r="S20">
        <f t="shared" si="6"/>
        <v>28.754440687643996</v>
      </c>
      <c r="T20">
        <f t="shared" si="7"/>
        <v>0.22920863300558258</v>
      </c>
      <c r="U20">
        <f t="shared" si="8"/>
        <v>3.6204387998960956</v>
      </c>
      <c r="V20">
        <f t="shared" si="9"/>
        <v>0.2214414077205599</v>
      </c>
      <c r="W20">
        <f t="shared" si="10"/>
        <v>0.13907680693172325</v>
      </c>
      <c r="X20">
        <f t="shared" si="11"/>
        <v>281.16836699999999</v>
      </c>
      <c r="Y20">
        <f t="shared" si="12"/>
        <v>21.117095297999683</v>
      </c>
      <c r="Z20">
        <f t="shared" si="13"/>
        <v>21.117095297999683</v>
      </c>
      <c r="AA20">
        <f t="shared" si="14"/>
        <v>2.5139491398553639</v>
      </c>
      <c r="AB20">
        <f t="shared" si="15"/>
        <v>73.031839756383093</v>
      </c>
      <c r="AC20">
        <f t="shared" si="16"/>
        <v>1.7280474526347998</v>
      </c>
      <c r="AD20">
        <f t="shared" si="17"/>
        <v>2.3661562660877178</v>
      </c>
      <c r="AE20">
        <f t="shared" si="18"/>
        <v>0.78590168722056419</v>
      </c>
      <c r="AF20">
        <f t="shared" si="19"/>
        <v>-78.612166859254287</v>
      </c>
      <c r="AG20">
        <f t="shared" si="20"/>
        <v>-191.88555068741022</v>
      </c>
      <c r="AH20">
        <f t="shared" si="21"/>
        <v>-10.724449452922304</v>
      </c>
      <c r="AI20">
        <f t="shared" si="22"/>
        <v>-5.3799999586829017E-2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54004.188239736999</v>
      </c>
      <c r="AO20">
        <f t="shared" si="26"/>
        <v>1700.03</v>
      </c>
      <c r="AP20">
        <f t="shared" si="27"/>
        <v>1433.1254999999999</v>
      </c>
      <c r="AQ20">
        <f t="shared" si="28"/>
        <v>0.84300012352723186</v>
      </c>
      <c r="AR20">
        <f t="shared" si="29"/>
        <v>0.16539023840755751</v>
      </c>
      <c r="AS20">
        <v>1689024404.5999999</v>
      </c>
      <c r="AT20">
        <v>288.267</v>
      </c>
      <c r="AU20">
        <v>300.02300000000002</v>
      </c>
      <c r="AV20">
        <v>17.323899999999998</v>
      </c>
      <c r="AW20">
        <v>15.806800000000001</v>
      </c>
      <c r="AX20">
        <v>290.24700000000001</v>
      </c>
      <c r="AY20">
        <v>17.2348</v>
      </c>
      <c r="AZ20">
        <v>399.96800000000002</v>
      </c>
      <c r="BA20">
        <v>99.549599999999998</v>
      </c>
      <c r="BB20">
        <v>0.19973199999999999</v>
      </c>
      <c r="BC20">
        <v>20.134</v>
      </c>
      <c r="BD20">
        <v>20.239100000000001</v>
      </c>
      <c r="BE20">
        <v>999.9</v>
      </c>
      <c r="BF20">
        <v>0</v>
      </c>
      <c r="BG20">
        <v>0</v>
      </c>
      <c r="BH20">
        <v>10025.6</v>
      </c>
      <c r="BI20">
        <v>0</v>
      </c>
      <c r="BJ20">
        <v>1.7986</v>
      </c>
      <c r="BK20">
        <v>-11.7559</v>
      </c>
      <c r="BL20">
        <v>293.34899999999999</v>
      </c>
      <c r="BM20">
        <v>304.84199999999998</v>
      </c>
      <c r="BN20">
        <v>1.5171600000000001</v>
      </c>
      <c r="BO20">
        <v>300.02300000000002</v>
      </c>
      <c r="BP20">
        <v>15.806800000000001</v>
      </c>
      <c r="BQ20">
        <v>1.7245900000000001</v>
      </c>
      <c r="BR20">
        <v>1.5735600000000001</v>
      </c>
      <c r="BS20">
        <v>15.1196</v>
      </c>
      <c r="BT20">
        <v>13.702299999999999</v>
      </c>
      <c r="BU20">
        <v>1700.03</v>
      </c>
      <c r="BV20">
        <v>0.89999399999999996</v>
      </c>
      <c r="BW20">
        <v>0.100006</v>
      </c>
      <c r="BX20">
        <v>0</v>
      </c>
      <c r="BY20">
        <v>2.3527999999999998</v>
      </c>
      <c r="BZ20">
        <v>0</v>
      </c>
      <c r="CA20">
        <v>4708.72</v>
      </c>
      <c r="CB20">
        <v>13789.4</v>
      </c>
      <c r="CC20">
        <v>38.311999999999998</v>
      </c>
      <c r="CD20">
        <v>38.561999999999998</v>
      </c>
      <c r="CE20">
        <v>38.5</v>
      </c>
      <c r="CF20">
        <v>37</v>
      </c>
      <c r="CG20">
        <v>37.375</v>
      </c>
      <c r="CH20">
        <v>1530.02</v>
      </c>
      <c r="CI20">
        <v>170.01</v>
      </c>
      <c r="CJ20">
        <v>0</v>
      </c>
      <c r="CK20">
        <v>1689024406.7</v>
      </c>
      <c r="CL20">
        <v>0</v>
      </c>
      <c r="CM20">
        <v>1689024377.0999999</v>
      </c>
      <c r="CN20" t="s">
        <v>374</v>
      </c>
      <c r="CO20">
        <v>1689024370.5999999</v>
      </c>
      <c r="CP20">
        <v>1689024377.0999999</v>
      </c>
      <c r="CQ20">
        <v>6</v>
      </c>
      <c r="CR20">
        <v>-0.13300000000000001</v>
      </c>
      <c r="CS20">
        <v>4.0000000000000001E-3</v>
      </c>
      <c r="CT20">
        <v>-2.02</v>
      </c>
      <c r="CU20">
        <v>8.8999999999999996E-2</v>
      </c>
      <c r="CV20">
        <v>300</v>
      </c>
      <c r="CW20">
        <v>16</v>
      </c>
      <c r="CX20">
        <v>0.21</v>
      </c>
      <c r="CY20">
        <v>0.06</v>
      </c>
      <c r="DD20">
        <v>1.5037351219512201</v>
      </c>
      <c r="DE20">
        <v>5.048968641114894E-2</v>
      </c>
      <c r="DF20">
        <v>7.776041729898835E-3</v>
      </c>
      <c r="DG20">
        <v>1</v>
      </c>
      <c r="DH20">
        <v>3</v>
      </c>
      <c r="DI20">
        <v>3</v>
      </c>
      <c r="DJ20" t="s">
        <v>368</v>
      </c>
      <c r="DK20">
        <v>2.6987299999999999</v>
      </c>
      <c r="DL20">
        <v>2.8068499999999998</v>
      </c>
      <c r="DM20">
        <v>7.33539E-2</v>
      </c>
      <c r="DN20">
        <v>7.5034000000000003E-2</v>
      </c>
      <c r="DO20">
        <v>9.13905E-2</v>
      </c>
      <c r="DP20">
        <v>8.49221E-2</v>
      </c>
      <c r="DQ20">
        <v>28263.8</v>
      </c>
      <c r="DR20">
        <v>31845.3</v>
      </c>
      <c r="DS20">
        <v>28686</v>
      </c>
      <c r="DT20">
        <v>32992.800000000003</v>
      </c>
      <c r="DU20">
        <v>36216.1</v>
      </c>
      <c r="DV20">
        <v>41035.1</v>
      </c>
      <c r="DW20">
        <v>42095</v>
      </c>
      <c r="DX20">
        <v>47733.8</v>
      </c>
      <c r="DY20">
        <v>1.8525199999999999</v>
      </c>
      <c r="DZ20">
        <v>2.2958799999999999</v>
      </c>
      <c r="EA20">
        <v>0.16242300000000001</v>
      </c>
      <c r="EB20">
        <v>0</v>
      </c>
      <c r="EC20">
        <v>17.5471</v>
      </c>
      <c r="ED20">
        <v>999.9</v>
      </c>
      <c r="EE20">
        <v>66.8</v>
      </c>
      <c r="EF20">
        <v>20.399999999999999</v>
      </c>
      <c r="EG20">
        <v>16.139900000000001</v>
      </c>
      <c r="EH20">
        <v>62.789299999999997</v>
      </c>
      <c r="EI20">
        <v>17.864599999999999</v>
      </c>
      <c r="EJ20">
        <v>1</v>
      </c>
      <c r="EK20">
        <v>-0.63608200000000004</v>
      </c>
      <c r="EL20">
        <v>0.64532400000000001</v>
      </c>
      <c r="EM20">
        <v>20.234200000000001</v>
      </c>
      <c r="EN20">
        <v>5.2277699999999996</v>
      </c>
      <c r="EO20">
        <v>12.004</v>
      </c>
      <c r="EP20">
        <v>4.9908000000000001</v>
      </c>
      <c r="EQ20">
        <v>3.3050000000000002</v>
      </c>
      <c r="ER20">
        <v>2324.5</v>
      </c>
      <c r="ES20">
        <v>147.6</v>
      </c>
      <c r="ET20">
        <v>32.9</v>
      </c>
      <c r="EU20">
        <v>2.9</v>
      </c>
      <c r="EV20">
        <v>1.8524</v>
      </c>
      <c r="EW20">
        <v>1.86141</v>
      </c>
      <c r="EX20">
        <v>1.8603499999999999</v>
      </c>
      <c r="EY20">
        <v>1.8563799999999999</v>
      </c>
      <c r="EZ20">
        <v>1.8608</v>
      </c>
      <c r="FA20">
        <v>1.8571200000000001</v>
      </c>
      <c r="FB20">
        <v>1.8591800000000001</v>
      </c>
      <c r="FC20">
        <v>1.8620300000000001</v>
      </c>
      <c r="FD20">
        <v>0</v>
      </c>
      <c r="FE20">
        <v>0</v>
      </c>
      <c r="FF20">
        <v>0</v>
      </c>
      <c r="FG20">
        <v>0</v>
      </c>
      <c r="FH20" t="s">
        <v>369</v>
      </c>
      <c r="FI20" t="s">
        <v>370</v>
      </c>
      <c r="FJ20" t="s">
        <v>371</v>
      </c>
      <c r="FK20" t="s">
        <v>371</v>
      </c>
      <c r="FL20" t="s">
        <v>371</v>
      </c>
      <c r="FM20" t="s">
        <v>371</v>
      </c>
      <c r="FN20">
        <v>0</v>
      </c>
      <c r="FO20">
        <v>100</v>
      </c>
      <c r="FP20">
        <v>100</v>
      </c>
      <c r="FQ20">
        <v>-1.98</v>
      </c>
      <c r="FR20">
        <v>8.9099999999999999E-2</v>
      </c>
      <c r="FS20">
        <v>-0.90515063319829481</v>
      </c>
      <c r="FT20">
        <v>-4.0117494158234393E-3</v>
      </c>
      <c r="FU20">
        <v>1.087516141204025E-6</v>
      </c>
      <c r="FV20">
        <v>-8.657206703991749E-11</v>
      </c>
      <c r="FW20">
        <v>8.9142857142860521E-2</v>
      </c>
      <c r="FX20">
        <v>0</v>
      </c>
      <c r="FY20">
        <v>0</v>
      </c>
      <c r="FZ20">
        <v>0</v>
      </c>
      <c r="GA20">
        <v>4</v>
      </c>
      <c r="GB20">
        <v>2094</v>
      </c>
      <c r="GC20">
        <v>-1</v>
      </c>
      <c r="GD20">
        <v>-1</v>
      </c>
      <c r="GE20">
        <v>0.6</v>
      </c>
      <c r="GF20">
        <v>0.5</v>
      </c>
      <c r="GG20">
        <v>0.79101600000000005</v>
      </c>
      <c r="GH20">
        <v>2.3327599999999999</v>
      </c>
      <c r="GI20">
        <v>1.5942400000000001</v>
      </c>
      <c r="GJ20">
        <v>2.35229</v>
      </c>
      <c r="GK20">
        <v>1.40015</v>
      </c>
      <c r="GL20">
        <v>2.2460900000000001</v>
      </c>
      <c r="GM20">
        <v>23.698</v>
      </c>
      <c r="GN20">
        <v>14.8062</v>
      </c>
      <c r="GO20">
        <v>18</v>
      </c>
      <c r="GP20">
        <v>371.59199999999998</v>
      </c>
      <c r="GQ20">
        <v>705.38400000000001</v>
      </c>
      <c r="GR20">
        <v>18.000399999999999</v>
      </c>
      <c r="GS20">
        <v>18.686</v>
      </c>
      <c r="GT20">
        <v>30.000499999999999</v>
      </c>
      <c r="GU20">
        <v>18.529299999999999</v>
      </c>
      <c r="GV20">
        <v>18.4421</v>
      </c>
      <c r="GW20">
        <v>15.888500000000001</v>
      </c>
      <c r="GX20">
        <v>-30</v>
      </c>
      <c r="GY20">
        <v>-30</v>
      </c>
      <c r="GZ20">
        <v>18</v>
      </c>
      <c r="HA20">
        <v>300</v>
      </c>
      <c r="HB20">
        <v>0</v>
      </c>
      <c r="HC20">
        <v>105.30800000000001</v>
      </c>
      <c r="HD20">
        <v>105.008</v>
      </c>
    </row>
    <row r="21" spans="1:212" x14ac:dyDescent="0.2">
      <c r="A21">
        <v>3</v>
      </c>
      <c r="B21">
        <v>1689024493.5999999</v>
      </c>
      <c r="C21">
        <v>180.5</v>
      </c>
      <c r="D21" t="s">
        <v>375</v>
      </c>
      <c r="E21" t="s">
        <v>376</v>
      </c>
      <c r="F21" t="s">
        <v>362</v>
      </c>
      <c r="G21" t="s">
        <v>363</v>
      </c>
      <c r="H21" t="s">
        <v>364</v>
      </c>
      <c r="I21" t="s">
        <v>365</v>
      </c>
      <c r="J21" t="s">
        <v>424</v>
      </c>
      <c r="K21" t="s">
        <v>366</v>
      </c>
      <c r="L21">
        <v>1689024493.5999999</v>
      </c>
      <c r="M21">
        <f t="shared" si="0"/>
        <v>1.7941964324414811E-3</v>
      </c>
      <c r="N21">
        <f t="shared" si="1"/>
        <v>1.7941964324414812</v>
      </c>
      <c r="O21">
        <f t="shared" si="2"/>
        <v>10.487364466023005</v>
      </c>
      <c r="P21">
        <f t="shared" si="3"/>
        <v>240.55600000000001</v>
      </c>
      <c r="Q21">
        <f t="shared" si="4"/>
        <v>163.84899179019254</v>
      </c>
      <c r="R21">
        <f t="shared" si="5"/>
        <v>16.344197942515628</v>
      </c>
      <c r="S21">
        <f t="shared" si="6"/>
        <v>23.995844205708003</v>
      </c>
      <c r="T21">
        <f t="shared" si="7"/>
        <v>0.23325683760809054</v>
      </c>
      <c r="U21">
        <f t="shared" si="8"/>
        <v>3.6108725636481536</v>
      </c>
      <c r="V21">
        <f t="shared" si="9"/>
        <v>0.22519749714217024</v>
      </c>
      <c r="W21">
        <f t="shared" si="10"/>
        <v>0.14144933710765545</v>
      </c>
      <c r="X21">
        <f t="shared" si="11"/>
        <v>281.17040099999997</v>
      </c>
      <c r="Y21">
        <f t="shared" si="12"/>
        <v>21.033425917256181</v>
      </c>
      <c r="Z21">
        <f t="shared" si="13"/>
        <v>21.033425917256181</v>
      </c>
      <c r="AA21">
        <f t="shared" si="14"/>
        <v>2.5010635090040565</v>
      </c>
      <c r="AB21">
        <f t="shared" si="15"/>
        <v>73.202989846536113</v>
      </c>
      <c r="AC21">
        <f t="shared" si="16"/>
        <v>1.7231489181192001</v>
      </c>
      <c r="AD21">
        <f t="shared" si="17"/>
        <v>2.353932430535469</v>
      </c>
      <c r="AE21">
        <f t="shared" si="18"/>
        <v>0.77791459088485637</v>
      </c>
      <c r="AF21">
        <f t="shared" si="19"/>
        <v>-79.124062670669318</v>
      </c>
      <c r="AG21">
        <f t="shared" si="20"/>
        <v>-191.38449473520723</v>
      </c>
      <c r="AH21">
        <f t="shared" si="21"/>
        <v>-10.715616262022696</v>
      </c>
      <c r="AI21">
        <f t="shared" si="22"/>
        <v>-5.3772667899295357E-2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53817.349284238153</v>
      </c>
      <c r="AO21">
        <f t="shared" si="26"/>
        <v>1700.05</v>
      </c>
      <c r="AP21">
        <f t="shared" si="27"/>
        <v>1433.1417000000001</v>
      </c>
      <c r="AQ21">
        <f t="shared" si="28"/>
        <v>0.84299973530190297</v>
      </c>
      <c r="AR21">
        <f t="shared" si="29"/>
        <v>0.16538948913267254</v>
      </c>
      <c r="AS21">
        <v>1689024493.5999999</v>
      </c>
      <c r="AT21">
        <v>240.55600000000001</v>
      </c>
      <c r="AU21">
        <v>250.011</v>
      </c>
      <c r="AV21">
        <v>17.2744</v>
      </c>
      <c r="AW21">
        <v>15.7476</v>
      </c>
      <c r="AX21">
        <v>242.505</v>
      </c>
      <c r="AY21">
        <v>17.189900000000002</v>
      </c>
      <c r="AZ21">
        <v>400.03500000000003</v>
      </c>
      <c r="BA21">
        <v>99.551599999999993</v>
      </c>
      <c r="BB21">
        <v>0.199993</v>
      </c>
      <c r="BC21">
        <v>20.0503</v>
      </c>
      <c r="BD21">
        <v>20.180399999999999</v>
      </c>
      <c r="BE21">
        <v>999.9</v>
      </c>
      <c r="BF21">
        <v>0</v>
      </c>
      <c r="BG21">
        <v>0</v>
      </c>
      <c r="BH21">
        <v>9986.25</v>
      </c>
      <c r="BI21">
        <v>0</v>
      </c>
      <c r="BJ21">
        <v>1.73865</v>
      </c>
      <c r="BK21">
        <v>-9.4547600000000003</v>
      </c>
      <c r="BL21">
        <v>244.785</v>
      </c>
      <c r="BM21">
        <v>254.011</v>
      </c>
      <c r="BN21">
        <v>1.5267599999999999</v>
      </c>
      <c r="BO21">
        <v>250.011</v>
      </c>
      <c r="BP21">
        <v>15.7476</v>
      </c>
      <c r="BQ21">
        <v>1.7196899999999999</v>
      </c>
      <c r="BR21">
        <v>1.5677000000000001</v>
      </c>
      <c r="BS21">
        <v>15.0753</v>
      </c>
      <c r="BT21">
        <v>13.6449</v>
      </c>
      <c r="BU21">
        <v>1700.05</v>
      </c>
      <c r="BV21">
        <v>0.90001100000000001</v>
      </c>
      <c r="BW21">
        <v>9.9988800000000003E-2</v>
      </c>
      <c r="BX21">
        <v>0</v>
      </c>
      <c r="BY21">
        <v>2.4131</v>
      </c>
      <c r="BZ21">
        <v>0</v>
      </c>
      <c r="CA21">
        <v>4582.22</v>
      </c>
      <c r="CB21">
        <v>13789.7</v>
      </c>
      <c r="CC21">
        <v>38.375</v>
      </c>
      <c r="CD21">
        <v>38.936999999999998</v>
      </c>
      <c r="CE21">
        <v>38.686999999999998</v>
      </c>
      <c r="CF21">
        <v>37.561999999999998</v>
      </c>
      <c r="CG21">
        <v>37.561999999999998</v>
      </c>
      <c r="CH21">
        <v>1530.06</v>
      </c>
      <c r="CI21">
        <v>169.99</v>
      </c>
      <c r="CJ21">
        <v>0</v>
      </c>
      <c r="CK21">
        <v>1689024496.0999999</v>
      </c>
      <c r="CL21">
        <v>0</v>
      </c>
      <c r="CM21">
        <v>1689024466.0999999</v>
      </c>
      <c r="CN21" t="s">
        <v>377</v>
      </c>
      <c r="CO21">
        <v>1689024466.0999999</v>
      </c>
      <c r="CP21">
        <v>1689024465.0999999</v>
      </c>
      <c r="CQ21">
        <v>7</v>
      </c>
      <c r="CR21">
        <v>-0.13400000000000001</v>
      </c>
      <c r="CS21">
        <v>-5.0000000000000001E-3</v>
      </c>
      <c r="CT21">
        <v>-1.982</v>
      </c>
      <c r="CU21">
        <v>8.4000000000000005E-2</v>
      </c>
      <c r="CV21">
        <v>250</v>
      </c>
      <c r="CW21">
        <v>16</v>
      </c>
      <c r="CX21">
        <v>0.4</v>
      </c>
      <c r="CY21">
        <v>0.05</v>
      </c>
      <c r="DD21">
        <v>1.5124726829268289</v>
      </c>
      <c r="DE21">
        <v>1.6088780487807638E-2</v>
      </c>
      <c r="DF21">
        <v>5.8939564021289106E-3</v>
      </c>
      <c r="DG21">
        <v>1</v>
      </c>
      <c r="DH21">
        <v>3</v>
      </c>
      <c r="DI21">
        <v>3</v>
      </c>
      <c r="DJ21" t="s">
        <v>368</v>
      </c>
      <c r="DK21">
        <v>2.6988500000000002</v>
      </c>
      <c r="DL21">
        <v>2.8067600000000001</v>
      </c>
      <c r="DM21">
        <v>6.3179100000000002E-2</v>
      </c>
      <c r="DN21">
        <v>6.4557400000000001E-2</v>
      </c>
      <c r="DO21">
        <v>9.1209700000000005E-2</v>
      </c>
      <c r="DP21">
        <v>8.4685300000000005E-2</v>
      </c>
      <c r="DQ21">
        <v>28572.400000000001</v>
      </c>
      <c r="DR21">
        <v>32204.5</v>
      </c>
      <c r="DS21">
        <v>28684.1</v>
      </c>
      <c r="DT21">
        <v>32991.1</v>
      </c>
      <c r="DU21">
        <v>36221.300000000003</v>
      </c>
      <c r="DV21">
        <v>41043.599999999999</v>
      </c>
      <c r="DW21">
        <v>42092.3</v>
      </c>
      <c r="DX21">
        <v>47731.4</v>
      </c>
      <c r="DY21">
        <v>1.8523000000000001</v>
      </c>
      <c r="DZ21">
        <v>2.2946</v>
      </c>
      <c r="EA21">
        <v>0.15831000000000001</v>
      </c>
      <c r="EB21">
        <v>0</v>
      </c>
      <c r="EC21">
        <v>17.5564</v>
      </c>
      <c r="ED21">
        <v>999.9</v>
      </c>
      <c r="EE21">
        <v>66.8</v>
      </c>
      <c r="EF21">
        <v>20.399999999999999</v>
      </c>
      <c r="EG21">
        <v>16.139299999999999</v>
      </c>
      <c r="EH21">
        <v>63.459299999999999</v>
      </c>
      <c r="EI21">
        <v>18.152999999999999</v>
      </c>
      <c r="EJ21">
        <v>1</v>
      </c>
      <c r="EK21">
        <v>-0.63245399999999996</v>
      </c>
      <c r="EL21">
        <v>0.65111699999999995</v>
      </c>
      <c r="EM21">
        <v>20.236000000000001</v>
      </c>
      <c r="EN21">
        <v>5.2285199999999996</v>
      </c>
      <c r="EO21">
        <v>12.004</v>
      </c>
      <c r="EP21">
        <v>4.9909999999999997</v>
      </c>
      <c r="EQ21">
        <v>3.3050000000000002</v>
      </c>
      <c r="ER21">
        <v>2326.5</v>
      </c>
      <c r="ES21">
        <v>147.6</v>
      </c>
      <c r="ET21">
        <v>32.9</v>
      </c>
      <c r="EU21">
        <v>2.9</v>
      </c>
      <c r="EV21">
        <v>1.8524099999999999</v>
      </c>
      <c r="EW21">
        <v>1.8614200000000001</v>
      </c>
      <c r="EX21">
        <v>1.8603499999999999</v>
      </c>
      <c r="EY21">
        <v>1.8563799999999999</v>
      </c>
      <c r="EZ21">
        <v>1.8608100000000001</v>
      </c>
      <c r="FA21">
        <v>1.85714</v>
      </c>
      <c r="FB21">
        <v>1.8591800000000001</v>
      </c>
      <c r="FC21">
        <v>1.8620300000000001</v>
      </c>
      <c r="FD21">
        <v>0</v>
      </c>
      <c r="FE21">
        <v>0</v>
      </c>
      <c r="FF21">
        <v>0</v>
      </c>
      <c r="FG21">
        <v>0</v>
      </c>
      <c r="FH21" t="s">
        <v>369</v>
      </c>
      <c r="FI21" t="s">
        <v>370</v>
      </c>
      <c r="FJ21" t="s">
        <v>371</v>
      </c>
      <c r="FK21" t="s">
        <v>371</v>
      </c>
      <c r="FL21" t="s">
        <v>371</v>
      </c>
      <c r="FM21" t="s">
        <v>371</v>
      </c>
      <c r="FN21">
        <v>0</v>
      </c>
      <c r="FO21">
        <v>100</v>
      </c>
      <c r="FP21">
        <v>100</v>
      </c>
      <c r="FQ21">
        <v>-1.9490000000000001</v>
      </c>
      <c r="FR21">
        <v>8.4500000000000006E-2</v>
      </c>
      <c r="FS21">
        <v>-1.039183394394122</v>
      </c>
      <c r="FT21">
        <v>-4.0117494158234393E-3</v>
      </c>
      <c r="FU21">
        <v>1.087516141204025E-6</v>
      </c>
      <c r="FV21">
        <v>-8.657206703991749E-11</v>
      </c>
      <c r="FW21">
        <v>8.4440000000002513E-2</v>
      </c>
      <c r="FX21">
        <v>0</v>
      </c>
      <c r="FY21">
        <v>0</v>
      </c>
      <c r="FZ21">
        <v>0</v>
      </c>
      <c r="GA21">
        <v>4</v>
      </c>
      <c r="GB21">
        <v>2094</v>
      </c>
      <c r="GC21">
        <v>-1</v>
      </c>
      <c r="GD21">
        <v>-1</v>
      </c>
      <c r="GE21">
        <v>0.5</v>
      </c>
      <c r="GF21">
        <v>0.5</v>
      </c>
      <c r="GG21">
        <v>0.68847700000000001</v>
      </c>
      <c r="GH21">
        <v>2.34863</v>
      </c>
      <c r="GI21">
        <v>1.5942400000000001</v>
      </c>
      <c r="GJ21">
        <v>2.35107</v>
      </c>
      <c r="GK21">
        <v>1.40015</v>
      </c>
      <c r="GL21">
        <v>2.2644000000000002</v>
      </c>
      <c r="GM21">
        <v>23.718299999999999</v>
      </c>
      <c r="GN21">
        <v>14.7887</v>
      </c>
      <c r="GO21">
        <v>18</v>
      </c>
      <c r="GP21">
        <v>371.81200000000001</v>
      </c>
      <c r="GQ21">
        <v>704.83699999999999</v>
      </c>
      <c r="GR21">
        <v>17.9999</v>
      </c>
      <c r="GS21">
        <v>18.7363</v>
      </c>
      <c r="GT21">
        <v>30.000299999999999</v>
      </c>
      <c r="GU21">
        <v>18.572399999999998</v>
      </c>
      <c r="GV21">
        <v>18.481300000000001</v>
      </c>
      <c r="GW21">
        <v>13.819599999999999</v>
      </c>
      <c r="GX21">
        <v>-30</v>
      </c>
      <c r="GY21">
        <v>-30</v>
      </c>
      <c r="GZ21">
        <v>18</v>
      </c>
      <c r="HA21">
        <v>250</v>
      </c>
      <c r="HB21">
        <v>0</v>
      </c>
      <c r="HC21">
        <v>105.30200000000001</v>
      </c>
      <c r="HD21">
        <v>105.003</v>
      </c>
    </row>
    <row r="22" spans="1:212" x14ac:dyDescent="0.2">
      <c r="A22">
        <v>4</v>
      </c>
      <c r="B22">
        <v>1689024563.5999999</v>
      </c>
      <c r="C22">
        <v>250.5</v>
      </c>
      <c r="D22" t="s">
        <v>378</v>
      </c>
      <c r="E22" t="s">
        <v>379</v>
      </c>
      <c r="F22" t="s">
        <v>362</v>
      </c>
      <c r="G22" t="s">
        <v>363</v>
      </c>
      <c r="H22" t="s">
        <v>364</v>
      </c>
      <c r="I22" t="s">
        <v>365</v>
      </c>
      <c r="J22" t="s">
        <v>424</v>
      </c>
      <c r="K22" t="s">
        <v>366</v>
      </c>
      <c r="L22">
        <v>1689024563.5999999</v>
      </c>
      <c r="M22">
        <f t="shared" si="0"/>
        <v>1.9134750575179021E-3</v>
      </c>
      <c r="N22">
        <f t="shared" si="1"/>
        <v>1.913475057517902</v>
      </c>
      <c r="O22">
        <f t="shared" si="2"/>
        <v>6.4742657318683978</v>
      </c>
      <c r="P22">
        <f t="shared" si="3"/>
        <v>169.11</v>
      </c>
      <c r="Q22">
        <f t="shared" si="4"/>
        <v>124.19806707705922</v>
      </c>
      <c r="R22">
        <f t="shared" si="5"/>
        <v>12.389048187007818</v>
      </c>
      <c r="S22">
        <f t="shared" si="6"/>
        <v>16.869118724730001</v>
      </c>
      <c r="T22">
        <f t="shared" si="7"/>
        <v>0.24848960804991782</v>
      </c>
      <c r="U22">
        <f t="shared" si="8"/>
        <v>3.6167003194467151</v>
      </c>
      <c r="V22">
        <f t="shared" si="9"/>
        <v>0.23937954345097812</v>
      </c>
      <c r="W22">
        <f t="shared" si="10"/>
        <v>0.15040289133666743</v>
      </c>
      <c r="X22">
        <f t="shared" si="11"/>
        <v>281.18331000000001</v>
      </c>
      <c r="Y22">
        <f t="shared" si="12"/>
        <v>20.996037128854518</v>
      </c>
      <c r="Z22">
        <f t="shared" si="13"/>
        <v>20.996037128854518</v>
      </c>
      <c r="AA22">
        <f t="shared" si="14"/>
        <v>2.4953241151832026</v>
      </c>
      <c r="AB22">
        <f t="shared" si="15"/>
        <v>72.8944888926179</v>
      </c>
      <c r="AC22">
        <f t="shared" si="16"/>
        <v>1.7147826771072001</v>
      </c>
      <c r="AD22">
        <f t="shared" si="17"/>
        <v>2.3524174504238244</v>
      </c>
      <c r="AE22">
        <f t="shared" si="18"/>
        <v>0.78054143807600251</v>
      </c>
      <c r="AF22">
        <f t="shared" si="19"/>
        <v>-84.384250036539484</v>
      </c>
      <c r="AG22">
        <f t="shared" si="20"/>
        <v>-186.43100939717812</v>
      </c>
      <c r="AH22">
        <f t="shared" si="21"/>
        <v>-10.418904695019419</v>
      </c>
      <c r="AI22">
        <f t="shared" si="22"/>
        <v>-5.0854128737000792E-2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53942.511938106654</v>
      </c>
      <c r="AO22">
        <f t="shared" si="26"/>
        <v>1700.12</v>
      </c>
      <c r="AP22">
        <f t="shared" si="27"/>
        <v>1433.2013999999999</v>
      </c>
      <c r="AQ22">
        <f t="shared" si="28"/>
        <v>0.8430001411665059</v>
      </c>
      <c r="AR22">
        <f t="shared" si="29"/>
        <v>0.16539027245135637</v>
      </c>
      <c r="AS22">
        <v>1689024563.5999999</v>
      </c>
      <c r="AT22">
        <v>169.11</v>
      </c>
      <c r="AU22">
        <v>174.99700000000001</v>
      </c>
      <c r="AV22">
        <v>17.1904</v>
      </c>
      <c r="AW22">
        <v>15.5618</v>
      </c>
      <c r="AX22">
        <v>170.696</v>
      </c>
      <c r="AY22">
        <v>17.109400000000001</v>
      </c>
      <c r="AZ22">
        <v>399.99599999999998</v>
      </c>
      <c r="BA22">
        <v>99.552499999999995</v>
      </c>
      <c r="BB22">
        <v>0.19984299999999999</v>
      </c>
      <c r="BC22">
        <v>20.039899999999999</v>
      </c>
      <c r="BD22">
        <v>20.172599999999999</v>
      </c>
      <c r="BE22">
        <v>999.9</v>
      </c>
      <c r="BF22">
        <v>0</v>
      </c>
      <c r="BG22">
        <v>0</v>
      </c>
      <c r="BH22">
        <v>10010</v>
      </c>
      <c r="BI22">
        <v>0</v>
      </c>
      <c r="BJ22">
        <v>1.6787000000000001</v>
      </c>
      <c r="BK22">
        <v>-5.9941399999999998</v>
      </c>
      <c r="BL22">
        <v>171.96</v>
      </c>
      <c r="BM22">
        <v>177.76400000000001</v>
      </c>
      <c r="BN22">
        <v>1.63205</v>
      </c>
      <c r="BO22">
        <v>174.99700000000001</v>
      </c>
      <c r="BP22">
        <v>15.5618</v>
      </c>
      <c r="BQ22">
        <v>1.7116899999999999</v>
      </c>
      <c r="BR22">
        <v>1.54921</v>
      </c>
      <c r="BS22">
        <v>15.002800000000001</v>
      </c>
      <c r="BT22">
        <v>13.4627</v>
      </c>
      <c r="BU22">
        <v>1700.12</v>
      </c>
      <c r="BV22">
        <v>0.89999499999999999</v>
      </c>
      <c r="BW22">
        <v>0.100005</v>
      </c>
      <c r="BX22">
        <v>0</v>
      </c>
      <c r="BY22">
        <v>2.5767000000000002</v>
      </c>
      <c r="BZ22">
        <v>0</v>
      </c>
      <c r="CA22">
        <v>4511.71</v>
      </c>
      <c r="CB22">
        <v>13790.1</v>
      </c>
      <c r="CC22">
        <v>39.375</v>
      </c>
      <c r="CD22">
        <v>39.936999999999998</v>
      </c>
      <c r="CE22">
        <v>39.561999999999998</v>
      </c>
      <c r="CF22">
        <v>38.936999999999998</v>
      </c>
      <c r="CG22">
        <v>38.436999999999998</v>
      </c>
      <c r="CH22">
        <v>1530.1</v>
      </c>
      <c r="CI22">
        <v>170.02</v>
      </c>
      <c r="CJ22">
        <v>0</v>
      </c>
      <c r="CK22">
        <v>1689024565.7</v>
      </c>
      <c r="CL22">
        <v>0</v>
      </c>
      <c r="CM22">
        <v>1689024594.5999999</v>
      </c>
      <c r="CN22" t="s">
        <v>380</v>
      </c>
      <c r="CO22">
        <v>1689024584.0999999</v>
      </c>
      <c r="CP22">
        <v>1689024594.5999999</v>
      </c>
      <c r="CQ22">
        <v>8</v>
      </c>
      <c r="CR22">
        <v>0.129</v>
      </c>
      <c r="CS22">
        <v>-3.0000000000000001E-3</v>
      </c>
      <c r="CT22">
        <v>-1.5860000000000001</v>
      </c>
      <c r="CU22">
        <v>8.1000000000000003E-2</v>
      </c>
      <c r="CV22">
        <v>175</v>
      </c>
      <c r="CW22">
        <v>16</v>
      </c>
      <c r="CX22">
        <v>0.28000000000000003</v>
      </c>
      <c r="CY22">
        <v>0.05</v>
      </c>
      <c r="DD22">
        <v>1.6210002439024389</v>
      </c>
      <c r="DE22">
        <v>-3.9697839721254909E-2</v>
      </c>
      <c r="DF22">
        <v>6.6421975087609143E-3</v>
      </c>
      <c r="DG22">
        <v>1</v>
      </c>
      <c r="DH22">
        <v>3</v>
      </c>
      <c r="DI22">
        <v>3</v>
      </c>
      <c r="DJ22" t="s">
        <v>368</v>
      </c>
      <c r="DK22">
        <v>2.6987000000000001</v>
      </c>
      <c r="DL22">
        <v>2.8068200000000001</v>
      </c>
      <c r="DM22">
        <v>4.6488700000000001E-2</v>
      </c>
      <c r="DN22">
        <v>4.7353800000000001E-2</v>
      </c>
      <c r="DO22">
        <v>9.0895799999999999E-2</v>
      </c>
      <c r="DP22">
        <v>8.3956199999999995E-2</v>
      </c>
      <c r="DQ22">
        <v>29080.3</v>
      </c>
      <c r="DR22">
        <v>32797</v>
      </c>
      <c r="DS22">
        <v>28682.400000000001</v>
      </c>
      <c r="DT22">
        <v>32990.6</v>
      </c>
      <c r="DU22">
        <v>36231.9</v>
      </c>
      <c r="DV22">
        <v>41075.1</v>
      </c>
      <c r="DW22">
        <v>42089.599999999999</v>
      </c>
      <c r="DX22">
        <v>47730</v>
      </c>
      <c r="DY22">
        <v>1.8524</v>
      </c>
      <c r="DZ22">
        <v>2.29528</v>
      </c>
      <c r="EA22">
        <v>0.15800400000000001</v>
      </c>
      <c r="EB22">
        <v>0</v>
      </c>
      <c r="EC22">
        <v>17.553699999999999</v>
      </c>
      <c r="ED22">
        <v>999.9</v>
      </c>
      <c r="EE22">
        <v>66.8</v>
      </c>
      <c r="EF22">
        <v>20.399999999999999</v>
      </c>
      <c r="EG22">
        <v>16.14</v>
      </c>
      <c r="EH22">
        <v>63.089300000000001</v>
      </c>
      <c r="EI22">
        <v>18.185099999999998</v>
      </c>
      <c r="EJ22">
        <v>1</v>
      </c>
      <c r="EK22">
        <v>-0.63059200000000004</v>
      </c>
      <c r="EL22">
        <v>0.62751400000000002</v>
      </c>
      <c r="EM22">
        <v>20.2362</v>
      </c>
      <c r="EN22">
        <v>5.2277699999999996</v>
      </c>
      <c r="EO22">
        <v>12.004</v>
      </c>
      <c r="EP22">
        <v>4.99085</v>
      </c>
      <c r="EQ22">
        <v>3.3050000000000002</v>
      </c>
      <c r="ER22">
        <v>2328.3000000000002</v>
      </c>
      <c r="ES22">
        <v>147.6</v>
      </c>
      <c r="ET22">
        <v>32.9</v>
      </c>
      <c r="EU22">
        <v>3</v>
      </c>
      <c r="EV22">
        <v>1.8523499999999999</v>
      </c>
      <c r="EW22">
        <v>1.8614200000000001</v>
      </c>
      <c r="EX22">
        <v>1.8603499999999999</v>
      </c>
      <c r="EY22">
        <v>1.8563799999999999</v>
      </c>
      <c r="EZ22">
        <v>1.8608100000000001</v>
      </c>
      <c r="FA22">
        <v>1.8571</v>
      </c>
      <c r="FB22">
        <v>1.8591500000000001</v>
      </c>
      <c r="FC22">
        <v>1.8620300000000001</v>
      </c>
      <c r="FD22">
        <v>0</v>
      </c>
      <c r="FE22">
        <v>0</v>
      </c>
      <c r="FF22">
        <v>0</v>
      </c>
      <c r="FG22">
        <v>0</v>
      </c>
      <c r="FH22" t="s">
        <v>369</v>
      </c>
      <c r="FI22" t="s">
        <v>370</v>
      </c>
      <c r="FJ22" t="s">
        <v>371</v>
      </c>
      <c r="FK22" t="s">
        <v>371</v>
      </c>
      <c r="FL22" t="s">
        <v>371</v>
      </c>
      <c r="FM22" t="s">
        <v>371</v>
      </c>
      <c r="FN22">
        <v>0</v>
      </c>
      <c r="FO22">
        <v>100</v>
      </c>
      <c r="FP22">
        <v>100</v>
      </c>
      <c r="FQ22">
        <v>-1.5860000000000001</v>
      </c>
      <c r="FR22">
        <v>8.1000000000000003E-2</v>
      </c>
      <c r="FS22">
        <v>-1.039183394394122</v>
      </c>
      <c r="FT22">
        <v>-4.0117494158234393E-3</v>
      </c>
      <c r="FU22">
        <v>1.087516141204025E-6</v>
      </c>
      <c r="FV22">
        <v>-8.657206703991749E-11</v>
      </c>
      <c r="FW22">
        <v>8.4440000000002513E-2</v>
      </c>
      <c r="FX22">
        <v>0</v>
      </c>
      <c r="FY22">
        <v>0</v>
      </c>
      <c r="FZ22">
        <v>0</v>
      </c>
      <c r="GA22">
        <v>4</v>
      </c>
      <c r="GB22">
        <v>2094</v>
      </c>
      <c r="GC22">
        <v>-1</v>
      </c>
      <c r="GD22">
        <v>-1</v>
      </c>
      <c r="GE22">
        <v>1.6</v>
      </c>
      <c r="GF22">
        <v>1.6</v>
      </c>
      <c r="GG22">
        <v>0.52856400000000003</v>
      </c>
      <c r="GH22">
        <v>2.3596200000000001</v>
      </c>
      <c r="GI22">
        <v>1.5942400000000001</v>
      </c>
      <c r="GJ22">
        <v>2.35229</v>
      </c>
      <c r="GK22">
        <v>1.40015</v>
      </c>
      <c r="GL22">
        <v>2.2473100000000001</v>
      </c>
      <c r="GM22">
        <v>23.738600000000002</v>
      </c>
      <c r="GN22">
        <v>14.7712</v>
      </c>
      <c r="GO22">
        <v>18</v>
      </c>
      <c r="GP22">
        <v>371.99299999999999</v>
      </c>
      <c r="GQ22">
        <v>705.79600000000005</v>
      </c>
      <c r="GR22">
        <v>17.9998</v>
      </c>
      <c r="GS22">
        <v>18.760899999999999</v>
      </c>
      <c r="GT22">
        <v>30.0001</v>
      </c>
      <c r="GU22">
        <v>18.5898</v>
      </c>
      <c r="GV22">
        <v>18.503299999999999</v>
      </c>
      <c r="GW22">
        <v>10.6286</v>
      </c>
      <c r="GX22">
        <v>-30</v>
      </c>
      <c r="GY22">
        <v>-30</v>
      </c>
      <c r="GZ22">
        <v>18</v>
      </c>
      <c r="HA22">
        <v>175</v>
      </c>
      <c r="HB22">
        <v>0</v>
      </c>
      <c r="HC22">
        <v>105.295</v>
      </c>
      <c r="HD22">
        <v>105</v>
      </c>
    </row>
    <row r="23" spans="1:212" x14ac:dyDescent="0.2">
      <c r="A23">
        <v>5</v>
      </c>
      <c r="B23">
        <v>1689024663</v>
      </c>
      <c r="C23">
        <v>349.90000009536737</v>
      </c>
      <c r="D23" t="s">
        <v>381</v>
      </c>
      <c r="E23" t="s">
        <v>382</v>
      </c>
      <c r="F23" t="s">
        <v>362</v>
      </c>
      <c r="G23" t="s">
        <v>363</v>
      </c>
      <c r="H23" t="s">
        <v>364</v>
      </c>
      <c r="I23" t="s">
        <v>365</v>
      </c>
      <c r="J23" t="s">
        <v>424</v>
      </c>
      <c r="K23" t="s">
        <v>366</v>
      </c>
      <c r="L23">
        <v>1689024663</v>
      </c>
      <c r="M23">
        <f t="shared" si="0"/>
        <v>1.7338899431491978E-3</v>
      </c>
      <c r="N23">
        <f t="shared" si="1"/>
        <v>1.7338899431491979</v>
      </c>
      <c r="O23">
        <f t="shared" si="2"/>
        <v>3.8556332428128823</v>
      </c>
      <c r="P23">
        <f t="shared" si="3"/>
        <v>121.465</v>
      </c>
      <c r="Q23">
        <f t="shared" si="4"/>
        <v>91.544866179874589</v>
      </c>
      <c r="R23">
        <f t="shared" si="5"/>
        <v>9.1321255943397652</v>
      </c>
      <c r="S23">
        <f t="shared" si="6"/>
        <v>12.116830594705</v>
      </c>
      <c r="T23">
        <f t="shared" si="7"/>
        <v>0.22237684671989669</v>
      </c>
      <c r="U23">
        <f t="shared" si="8"/>
        <v>3.6086758862585295</v>
      </c>
      <c r="V23">
        <f t="shared" si="9"/>
        <v>0.21503477531394286</v>
      </c>
      <c r="W23">
        <f t="shared" si="10"/>
        <v>0.13503619667889463</v>
      </c>
      <c r="X23">
        <f t="shared" si="11"/>
        <v>281.145444</v>
      </c>
      <c r="Y23">
        <f t="shared" si="12"/>
        <v>21.068607770570736</v>
      </c>
      <c r="Z23">
        <f t="shared" si="13"/>
        <v>21.068607770570736</v>
      </c>
      <c r="AA23">
        <f t="shared" si="14"/>
        <v>2.5064746795571664</v>
      </c>
      <c r="AB23">
        <f t="shared" si="15"/>
        <v>72.93464705478037</v>
      </c>
      <c r="AC23">
        <f t="shared" si="16"/>
        <v>1.7191504691631998</v>
      </c>
      <c r="AD23">
        <f t="shared" si="17"/>
        <v>2.3571108363244231</v>
      </c>
      <c r="AE23">
        <f t="shared" si="18"/>
        <v>0.78732421039396661</v>
      </c>
      <c r="AF23">
        <f t="shared" si="19"/>
        <v>-76.46454649287962</v>
      </c>
      <c r="AG23">
        <f t="shared" si="20"/>
        <v>-193.87151788143754</v>
      </c>
      <c r="AH23">
        <f t="shared" si="21"/>
        <v>-10.864636005149464</v>
      </c>
      <c r="AI23">
        <f t="shared" si="22"/>
        <v>-5.5256379466612771E-2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53767.000263231319</v>
      </c>
      <c r="AO23">
        <f t="shared" si="26"/>
        <v>1699.89</v>
      </c>
      <c r="AP23">
        <f t="shared" si="27"/>
        <v>1433.0076000000001</v>
      </c>
      <c r="AQ23">
        <f t="shared" si="28"/>
        <v>0.84300019413020844</v>
      </c>
      <c r="AR23">
        <f t="shared" si="29"/>
        <v>0.16539037467130224</v>
      </c>
      <c r="AS23">
        <v>1689024663</v>
      </c>
      <c r="AT23">
        <v>121.465</v>
      </c>
      <c r="AU23">
        <v>124.985</v>
      </c>
      <c r="AV23">
        <v>17.233599999999999</v>
      </c>
      <c r="AW23">
        <v>15.7585</v>
      </c>
      <c r="AX23">
        <v>122.85599999999999</v>
      </c>
      <c r="AY23">
        <v>17.1416</v>
      </c>
      <c r="AZ23">
        <v>400.15499999999997</v>
      </c>
      <c r="BA23">
        <v>99.555499999999995</v>
      </c>
      <c r="BB23">
        <v>0.200237</v>
      </c>
      <c r="BC23">
        <v>20.072099999999999</v>
      </c>
      <c r="BD23">
        <v>20.191700000000001</v>
      </c>
      <c r="BE23">
        <v>999.9</v>
      </c>
      <c r="BF23">
        <v>0</v>
      </c>
      <c r="BG23">
        <v>0</v>
      </c>
      <c r="BH23">
        <v>9976.8799999999992</v>
      </c>
      <c r="BI23">
        <v>0</v>
      </c>
      <c r="BJ23">
        <v>1.6787000000000001</v>
      </c>
      <c r="BK23">
        <v>-3.5160399999999998</v>
      </c>
      <c r="BL23">
        <v>123.598</v>
      </c>
      <c r="BM23">
        <v>126.986</v>
      </c>
      <c r="BN23">
        <v>1.4641</v>
      </c>
      <c r="BO23">
        <v>124.985</v>
      </c>
      <c r="BP23">
        <v>15.7585</v>
      </c>
      <c r="BQ23">
        <v>1.71461</v>
      </c>
      <c r="BR23">
        <v>1.5688500000000001</v>
      </c>
      <c r="BS23">
        <v>15.029299999999999</v>
      </c>
      <c r="BT23">
        <v>13.6562</v>
      </c>
      <c r="BU23">
        <v>1699.89</v>
      </c>
      <c r="BV23">
        <v>0.89999600000000002</v>
      </c>
      <c r="BW23">
        <v>0.100004</v>
      </c>
      <c r="BX23">
        <v>0</v>
      </c>
      <c r="BY23">
        <v>2.6002000000000001</v>
      </c>
      <c r="BZ23">
        <v>0</v>
      </c>
      <c r="CA23">
        <v>4483.07</v>
      </c>
      <c r="CB23">
        <v>13788.3</v>
      </c>
      <c r="CC23">
        <v>40.625</v>
      </c>
      <c r="CD23">
        <v>40.875</v>
      </c>
      <c r="CE23">
        <v>40.625</v>
      </c>
      <c r="CF23">
        <v>40.375</v>
      </c>
      <c r="CG23">
        <v>39.561999999999998</v>
      </c>
      <c r="CH23">
        <v>1529.89</v>
      </c>
      <c r="CI23">
        <v>170</v>
      </c>
      <c r="CJ23">
        <v>0</v>
      </c>
      <c r="CK23">
        <v>1689024665.3</v>
      </c>
      <c r="CL23">
        <v>0</v>
      </c>
      <c r="CM23">
        <v>1689024690</v>
      </c>
      <c r="CN23" t="s">
        <v>383</v>
      </c>
      <c r="CO23">
        <v>1689024682</v>
      </c>
      <c r="CP23">
        <v>1689024690</v>
      </c>
      <c r="CQ23">
        <v>9</v>
      </c>
      <c r="CR23">
        <v>0.01</v>
      </c>
      <c r="CS23">
        <v>1.0999999999999999E-2</v>
      </c>
      <c r="CT23">
        <v>-1.391</v>
      </c>
      <c r="CU23">
        <v>9.1999999999999998E-2</v>
      </c>
      <c r="CV23">
        <v>125</v>
      </c>
      <c r="CW23">
        <v>16</v>
      </c>
      <c r="CX23">
        <v>0.21</v>
      </c>
      <c r="CY23">
        <v>0.04</v>
      </c>
      <c r="DD23">
        <v>1.4766539024390239</v>
      </c>
      <c r="DE23">
        <v>-6.4238662072010899E-2</v>
      </c>
      <c r="DF23">
        <v>6.3036373077418727E-3</v>
      </c>
      <c r="DG23">
        <v>1</v>
      </c>
      <c r="DH23">
        <v>3</v>
      </c>
      <c r="DI23">
        <v>3</v>
      </c>
      <c r="DJ23" t="s">
        <v>368</v>
      </c>
      <c r="DK23">
        <v>2.6991499999999999</v>
      </c>
      <c r="DL23">
        <v>2.8069299999999999</v>
      </c>
      <c r="DM23">
        <v>3.4350899999999997E-2</v>
      </c>
      <c r="DN23">
        <v>3.4778299999999998E-2</v>
      </c>
      <c r="DO23">
        <v>9.1017700000000007E-2</v>
      </c>
      <c r="DP23">
        <v>8.4721199999999997E-2</v>
      </c>
      <c r="DQ23">
        <v>29450.5</v>
      </c>
      <c r="DR23">
        <v>33231</v>
      </c>
      <c r="DS23">
        <v>28681.9</v>
      </c>
      <c r="DT23">
        <v>32990.9</v>
      </c>
      <c r="DU23">
        <v>36225.599999999999</v>
      </c>
      <c r="DV23">
        <v>41040.9</v>
      </c>
      <c r="DW23">
        <v>42088.3</v>
      </c>
      <c r="DX23">
        <v>47730.400000000001</v>
      </c>
      <c r="DY23">
        <v>1.8524700000000001</v>
      </c>
      <c r="DZ23">
        <v>2.2945500000000001</v>
      </c>
      <c r="EA23">
        <v>0.15973999999999999</v>
      </c>
      <c r="EB23">
        <v>0</v>
      </c>
      <c r="EC23">
        <v>17.544</v>
      </c>
      <c r="ED23">
        <v>999.9</v>
      </c>
      <c r="EE23">
        <v>66.900000000000006</v>
      </c>
      <c r="EF23">
        <v>20.5</v>
      </c>
      <c r="EG23">
        <v>16.264600000000002</v>
      </c>
      <c r="EH23">
        <v>63.679299999999998</v>
      </c>
      <c r="EI23">
        <v>17.964700000000001</v>
      </c>
      <c r="EJ23">
        <v>1</v>
      </c>
      <c r="EK23">
        <v>-0.62965400000000005</v>
      </c>
      <c r="EL23">
        <v>0.61682999999999999</v>
      </c>
      <c r="EM23">
        <v>20.235299999999999</v>
      </c>
      <c r="EN23">
        <v>5.2285199999999996</v>
      </c>
      <c r="EO23">
        <v>12.004</v>
      </c>
      <c r="EP23">
        <v>4.9904500000000001</v>
      </c>
      <c r="EQ23">
        <v>3.3050000000000002</v>
      </c>
      <c r="ER23">
        <v>2330.3000000000002</v>
      </c>
      <c r="ES23">
        <v>147.6</v>
      </c>
      <c r="ET23">
        <v>32.9</v>
      </c>
      <c r="EU23">
        <v>3</v>
      </c>
      <c r="EV23">
        <v>1.8523799999999999</v>
      </c>
      <c r="EW23">
        <v>1.86141</v>
      </c>
      <c r="EX23">
        <v>1.8603499999999999</v>
      </c>
      <c r="EY23">
        <v>1.8563799999999999</v>
      </c>
      <c r="EZ23">
        <v>1.8608100000000001</v>
      </c>
      <c r="FA23">
        <v>1.8571</v>
      </c>
      <c r="FB23">
        <v>1.8591500000000001</v>
      </c>
      <c r="FC23">
        <v>1.8620300000000001</v>
      </c>
      <c r="FD23">
        <v>0</v>
      </c>
      <c r="FE23">
        <v>0</v>
      </c>
      <c r="FF23">
        <v>0</v>
      </c>
      <c r="FG23">
        <v>0</v>
      </c>
      <c r="FH23" t="s">
        <v>369</v>
      </c>
      <c r="FI23" t="s">
        <v>370</v>
      </c>
      <c r="FJ23" t="s">
        <v>371</v>
      </c>
      <c r="FK23" t="s">
        <v>371</v>
      </c>
      <c r="FL23" t="s">
        <v>371</v>
      </c>
      <c r="FM23" t="s">
        <v>371</v>
      </c>
      <c r="FN23">
        <v>0</v>
      </c>
      <c r="FO23">
        <v>100</v>
      </c>
      <c r="FP23">
        <v>100</v>
      </c>
      <c r="FQ23">
        <v>-1.391</v>
      </c>
      <c r="FR23">
        <v>9.1999999999999998E-2</v>
      </c>
      <c r="FS23">
        <v>-0.91069905471896795</v>
      </c>
      <c r="FT23">
        <v>-4.0117494158234393E-3</v>
      </c>
      <c r="FU23">
        <v>1.087516141204025E-6</v>
      </c>
      <c r="FV23">
        <v>-8.657206703991749E-11</v>
      </c>
      <c r="FW23">
        <v>8.0970000000004205E-2</v>
      </c>
      <c r="FX23">
        <v>0</v>
      </c>
      <c r="FY23">
        <v>0</v>
      </c>
      <c r="FZ23">
        <v>0</v>
      </c>
      <c r="GA23">
        <v>4</v>
      </c>
      <c r="GB23">
        <v>2094</v>
      </c>
      <c r="GC23">
        <v>-1</v>
      </c>
      <c r="GD23">
        <v>-1</v>
      </c>
      <c r="GE23">
        <v>1.3</v>
      </c>
      <c r="GF23">
        <v>1.1000000000000001</v>
      </c>
      <c r="GG23">
        <v>0.41992200000000002</v>
      </c>
      <c r="GH23">
        <v>2.3596200000000001</v>
      </c>
      <c r="GI23">
        <v>1.5942400000000001</v>
      </c>
      <c r="GJ23">
        <v>2.35229</v>
      </c>
      <c r="GK23">
        <v>1.40015</v>
      </c>
      <c r="GL23">
        <v>2.3120099999999999</v>
      </c>
      <c r="GM23">
        <v>23.7791</v>
      </c>
      <c r="GN23">
        <v>14.7712</v>
      </c>
      <c r="GO23">
        <v>18</v>
      </c>
      <c r="GP23">
        <v>372.20699999999999</v>
      </c>
      <c r="GQ23">
        <v>705.51300000000003</v>
      </c>
      <c r="GR23">
        <v>18</v>
      </c>
      <c r="GS23">
        <v>18.773700000000002</v>
      </c>
      <c r="GT23">
        <v>30.0002</v>
      </c>
      <c r="GU23">
        <v>18.613</v>
      </c>
      <c r="GV23">
        <v>18.5274</v>
      </c>
      <c r="GW23">
        <v>8.4614899999999995</v>
      </c>
      <c r="GX23">
        <v>-30</v>
      </c>
      <c r="GY23">
        <v>-30</v>
      </c>
      <c r="GZ23">
        <v>18</v>
      </c>
      <c r="HA23">
        <v>125</v>
      </c>
      <c r="HB23">
        <v>0</v>
      </c>
      <c r="HC23">
        <v>105.292</v>
      </c>
      <c r="HD23">
        <v>105.001</v>
      </c>
    </row>
    <row r="24" spans="1:212" x14ac:dyDescent="0.2">
      <c r="A24">
        <v>6</v>
      </c>
      <c r="B24">
        <v>1689024758.5</v>
      </c>
      <c r="C24">
        <v>445.40000009536737</v>
      </c>
      <c r="D24" t="s">
        <v>384</v>
      </c>
      <c r="E24" t="s">
        <v>385</v>
      </c>
      <c r="F24" t="s">
        <v>362</v>
      </c>
      <c r="G24" t="s">
        <v>363</v>
      </c>
      <c r="H24" t="s">
        <v>364</v>
      </c>
      <c r="I24" t="s">
        <v>365</v>
      </c>
      <c r="J24" t="s">
        <v>424</v>
      </c>
      <c r="K24" t="s">
        <v>366</v>
      </c>
      <c r="L24">
        <v>1689024758.5</v>
      </c>
      <c r="M24">
        <f t="shared" si="0"/>
        <v>1.87961193556261E-3</v>
      </c>
      <c r="N24">
        <f t="shared" si="1"/>
        <v>1.87961193556261</v>
      </c>
      <c r="O24">
        <f t="shared" si="2"/>
        <v>0.88646036292695074</v>
      </c>
      <c r="P24">
        <f t="shared" si="3"/>
        <v>69.118299999999991</v>
      </c>
      <c r="Q24">
        <f t="shared" si="4"/>
        <v>62.199767719927607</v>
      </c>
      <c r="R24">
        <f t="shared" si="5"/>
        <v>6.2049204474194033</v>
      </c>
      <c r="S24">
        <f t="shared" si="6"/>
        <v>6.8950989478287985</v>
      </c>
      <c r="T24">
        <f t="shared" si="7"/>
        <v>0.2409534067394131</v>
      </c>
      <c r="U24">
        <f t="shared" si="8"/>
        <v>3.6050554401885941</v>
      </c>
      <c r="V24">
        <f t="shared" si="9"/>
        <v>0.2323506466470231</v>
      </c>
      <c r="W24">
        <f t="shared" si="10"/>
        <v>0.14596648910006713</v>
      </c>
      <c r="X24">
        <f t="shared" si="11"/>
        <v>281.135289</v>
      </c>
      <c r="Y24">
        <f t="shared" si="12"/>
        <v>21.077768453662483</v>
      </c>
      <c r="Z24">
        <f t="shared" si="13"/>
        <v>21.077768453662483</v>
      </c>
      <c r="AA24">
        <f t="shared" si="14"/>
        <v>2.5078853263024503</v>
      </c>
      <c r="AB24">
        <f t="shared" si="15"/>
        <v>72.706657196916112</v>
      </c>
      <c r="AC24">
        <f t="shared" si="16"/>
        <v>1.7179812948239996</v>
      </c>
      <c r="AD24">
        <f t="shared" si="17"/>
        <v>2.3628940747077403</v>
      </c>
      <c r="AE24">
        <f t="shared" si="18"/>
        <v>0.78990403147845067</v>
      </c>
      <c r="AF24">
        <f t="shared" si="19"/>
        <v>-82.890886358311107</v>
      </c>
      <c r="AG24">
        <f t="shared" si="20"/>
        <v>-187.76095779197462</v>
      </c>
      <c r="AH24">
        <f t="shared" si="21"/>
        <v>-10.535387489883146</v>
      </c>
      <c r="AI24">
        <f t="shared" si="22"/>
        <v>-5.194264016884631E-2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53683.283661145317</v>
      </c>
      <c r="AO24">
        <f t="shared" si="26"/>
        <v>1699.83</v>
      </c>
      <c r="AP24">
        <f t="shared" si="27"/>
        <v>1432.9569000000001</v>
      </c>
      <c r="AQ24">
        <f t="shared" si="28"/>
        <v>0.84300012354176601</v>
      </c>
      <c r="AR24">
        <f t="shared" si="29"/>
        <v>0.16539023843560827</v>
      </c>
      <c r="AS24">
        <v>1689024758.5</v>
      </c>
      <c r="AT24">
        <v>69.118299999999991</v>
      </c>
      <c r="AU24">
        <v>69.998199999999997</v>
      </c>
      <c r="AV24">
        <v>17.221499999999999</v>
      </c>
      <c r="AW24">
        <v>15.622299999999999</v>
      </c>
      <c r="AX24">
        <v>70.431299999999993</v>
      </c>
      <c r="AY24">
        <v>17.138500000000001</v>
      </c>
      <c r="AZ24">
        <v>400.12799999999999</v>
      </c>
      <c r="BA24">
        <v>99.557599999999994</v>
      </c>
      <c r="BB24">
        <v>0.20033599999999999</v>
      </c>
      <c r="BC24">
        <v>20.111699999999999</v>
      </c>
      <c r="BD24">
        <v>20.206099999999999</v>
      </c>
      <c r="BE24">
        <v>999.9</v>
      </c>
      <c r="BF24">
        <v>0</v>
      </c>
      <c r="BG24">
        <v>0</v>
      </c>
      <c r="BH24">
        <v>9961.8799999999992</v>
      </c>
      <c r="BI24">
        <v>0</v>
      </c>
      <c r="BJ24">
        <v>1.6787000000000001</v>
      </c>
      <c r="BK24">
        <v>-0.744919</v>
      </c>
      <c r="BL24">
        <v>70.467500000000001</v>
      </c>
      <c r="BM24">
        <v>71.109099999999998</v>
      </c>
      <c r="BN24">
        <v>1.6086499999999999</v>
      </c>
      <c r="BO24">
        <v>69.998199999999997</v>
      </c>
      <c r="BP24">
        <v>15.622299999999999</v>
      </c>
      <c r="BQ24">
        <v>1.7154700000000001</v>
      </c>
      <c r="BR24">
        <v>1.55532</v>
      </c>
      <c r="BS24">
        <v>15.0372</v>
      </c>
      <c r="BT24">
        <v>13.523099999999999</v>
      </c>
      <c r="BU24">
        <v>1699.83</v>
      </c>
      <c r="BV24">
        <v>0.89999700000000005</v>
      </c>
      <c r="BW24">
        <v>0.10000299999999999</v>
      </c>
      <c r="BX24">
        <v>0</v>
      </c>
      <c r="BY24">
        <v>2.1793999999999998</v>
      </c>
      <c r="BZ24">
        <v>0</v>
      </c>
      <c r="CA24">
        <v>4474.3100000000004</v>
      </c>
      <c r="CB24">
        <v>13787.8</v>
      </c>
      <c r="CC24">
        <v>41.686999999999998</v>
      </c>
      <c r="CD24">
        <v>41.625</v>
      </c>
      <c r="CE24">
        <v>41.561999999999998</v>
      </c>
      <c r="CF24">
        <v>41.436999999999998</v>
      </c>
      <c r="CG24">
        <v>40.561999999999998</v>
      </c>
      <c r="CH24">
        <v>1529.84</v>
      </c>
      <c r="CI24">
        <v>169.99</v>
      </c>
      <c r="CJ24">
        <v>0</v>
      </c>
      <c r="CK24">
        <v>1689024760.7</v>
      </c>
      <c r="CL24">
        <v>0</v>
      </c>
      <c r="CM24">
        <v>1689024780.5</v>
      </c>
      <c r="CN24" t="s">
        <v>386</v>
      </c>
      <c r="CO24">
        <v>1689024777.5</v>
      </c>
      <c r="CP24">
        <v>1689024780.5</v>
      </c>
      <c r="CQ24">
        <v>10</v>
      </c>
      <c r="CR24">
        <v>-0.13200000000000001</v>
      </c>
      <c r="CS24">
        <v>-0.01</v>
      </c>
      <c r="CT24">
        <v>-1.3129999999999999</v>
      </c>
      <c r="CU24">
        <v>8.3000000000000004E-2</v>
      </c>
      <c r="CV24">
        <v>70</v>
      </c>
      <c r="CW24">
        <v>16</v>
      </c>
      <c r="CX24">
        <v>0.2</v>
      </c>
      <c r="CY24">
        <v>0.04</v>
      </c>
      <c r="DD24">
        <v>1.6000963414634151</v>
      </c>
      <c r="DE24">
        <v>8.1366062717768375E-2</v>
      </c>
      <c r="DF24">
        <v>8.4919076991691253E-3</v>
      </c>
      <c r="DG24">
        <v>1</v>
      </c>
      <c r="DH24">
        <v>3</v>
      </c>
      <c r="DI24">
        <v>3</v>
      </c>
      <c r="DJ24" t="s">
        <v>368</v>
      </c>
      <c r="DK24">
        <v>2.69903</v>
      </c>
      <c r="DL24">
        <v>2.8069000000000002</v>
      </c>
      <c r="DM24">
        <v>2.0136000000000001E-2</v>
      </c>
      <c r="DN24">
        <v>1.9943900000000001E-2</v>
      </c>
      <c r="DO24">
        <v>9.1000899999999996E-2</v>
      </c>
      <c r="DP24">
        <v>8.4185899999999994E-2</v>
      </c>
      <c r="DQ24">
        <v>29883.7</v>
      </c>
      <c r="DR24">
        <v>33740.5</v>
      </c>
      <c r="DS24">
        <v>28680.799999999999</v>
      </c>
      <c r="DT24">
        <v>32988.699999999997</v>
      </c>
      <c r="DU24">
        <v>36225.1</v>
      </c>
      <c r="DV24">
        <v>41062.199999999997</v>
      </c>
      <c r="DW24">
        <v>42086.9</v>
      </c>
      <c r="DX24">
        <v>47727.3</v>
      </c>
      <c r="DY24">
        <v>1.8524499999999999</v>
      </c>
      <c r="DZ24">
        <v>2.29365</v>
      </c>
      <c r="EA24">
        <v>0.16144700000000001</v>
      </c>
      <c r="EB24">
        <v>0</v>
      </c>
      <c r="EC24">
        <v>17.530100000000001</v>
      </c>
      <c r="ED24">
        <v>999.9</v>
      </c>
      <c r="EE24">
        <v>66.900000000000006</v>
      </c>
      <c r="EF24">
        <v>20.5</v>
      </c>
      <c r="EG24">
        <v>16.2639</v>
      </c>
      <c r="EH24">
        <v>63.599299999999999</v>
      </c>
      <c r="EI24">
        <v>18.217099999999999</v>
      </c>
      <c r="EJ24">
        <v>1</v>
      </c>
      <c r="EK24">
        <v>-0.626718</v>
      </c>
      <c r="EL24">
        <v>0.60694400000000004</v>
      </c>
      <c r="EM24">
        <v>20.235399999999998</v>
      </c>
      <c r="EN24">
        <v>5.2282200000000003</v>
      </c>
      <c r="EO24">
        <v>12.004</v>
      </c>
      <c r="EP24">
        <v>4.9913499999999997</v>
      </c>
      <c r="EQ24">
        <v>3.3050000000000002</v>
      </c>
      <c r="ER24">
        <v>2332.3000000000002</v>
      </c>
      <c r="ES24">
        <v>147.6</v>
      </c>
      <c r="ET24">
        <v>32.9</v>
      </c>
      <c r="EU24">
        <v>3</v>
      </c>
      <c r="EV24">
        <v>1.8522700000000001</v>
      </c>
      <c r="EW24">
        <v>1.8613599999999999</v>
      </c>
      <c r="EX24">
        <v>1.86032</v>
      </c>
      <c r="EY24">
        <v>1.8563499999999999</v>
      </c>
      <c r="EZ24">
        <v>1.86073</v>
      </c>
      <c r="FA24">
        <v>1.857</v>
      </c>
      <c r="FB24">
        <v>1.8591299999999999</v>
      </c>
      <c r="FC24">
        <v>1.8620000000000001</v>
      </c>
      <c r="FD24">
        <v>0</v>
      </c>
      <c r="FE24">
        <v>0</v>
      </c>
      <c r="FF24">
        <v>0</v>
      </c>
      <c r="FG24">
        <v>0</v>
      </c>
      <c r="FH24" t="s">
        <v>369</v>
      </c>
      <c r="FI24" t="s">
        <v>370</v>
      </c>
      <c r="FJ24" t="s">
        <v>371</v>
      </c>
      <c r="FK24" t="s">
        <v>371</v>
      </c>
      <c r="FL24" t="s">
        <v>371</v>
      </c>
      <c r="FM24" t="s">
        <v>371</v>
      </c>
      <c r="FN24">
        <v>0</v>
      </c>
      <c r="FO24">
        <v>100</v>
      </c>
      <c r="FP24">
        <v>100</v>
      </c>
      <c r="FQ24">
        <v>-1.3129999999999999</v>
      </c>
      <c r="FR24">
        <v>8.3000000000000004E-2</v>
      </c>
      <c r="FS24">
        <v>-0.90076823727941746</v>
      </c>
      <c r="FT24">
        <v>-4.0117494158234393E-3</v>
      </c>
      <c r="FU24">
        <v>1.087516141204025E-6</v>
      </c>
      <c r="FV24">
        <v>-8.657206703991749E-11</v>
      </c>
      <c r="FW24">
        <v>9.2460000000002651E-2</v>
      </c>
      <c r="FX24">
        <v>0</v>
      </c>
      <c r="FY24">
        <v>0</v>
      </c>
      <c r="FZ24">
        <v>0</v>
      </c>
      <c r="GA24">
        <v>4</v>
      </c>
      <c r="GB24">
        <v>2094</v>
      </c>
      <c r="GC24">
        <v>-1</v>
      </c>
      <c r="GD24">
        <v>-1</v>
      </c>
      <c r="GE24">
        <v>1.3</v>
      </c>
      <c r="GF24">
        <v>1.1000000000000001</v>
      </c>
      <c r="GG24">
        <v>0.30029299999999998</v>
      </c>
      <c r="GH24">
        <v>2.3815900000000001</v>
      </c>
      <c r="GI24">
        <v>1.5942400000000001</v>
      </c>
      <c r="GJ24">
        <v>2.35229</v>
      </c>
      <c r="GK24">
        <v>1.40015</v>
      </c>
      <c r="GL24">
        <v>2.33643</v>
      </c>
      <c r="GM24">
        <v>23.819700000000001</v>
      </c>
      <c r="GN24">
        <v>14.7537</v>
      </c>
      <c r="GO24">
        <v>18</v>
      </c>
      <c r="GP24">
        <v>372.41800000000001</v>
      </c>
      <c r="GQ24">
        <v>705.14599999999996</v>
      </c>
      <c r="GR24">
        <v>18</v>
      </c>
      <c r="GS24">
        <v>18.802</v>
      </c>
      <c r="GT24">
        <v>30</v>
      </c>
      <c r="GU24">
        <v>18.642199999999999</v>
      </c>
      <c r="GV24">
        <v>18.5563</v>
      </c>
      <c r="GW24">
        <v>6.0596699999999997</v>
      </c>
      <c r="GX24">
        <v>-30</v>
      </c>
      <c r="GY24">
        <v>-30</v>
      </c>
      <c r="GZ24">
        <v>18</v>
      </c>
      <c r="HA24">
        <v>70</v>
      </c>
      <c r="HB24">
        <v>0</v>
      </c>
      <c r="HC24">
        <v>105.289</v>
      </c>
      <c r="HD24">
        <v>104.994</v>
      </c>
    </row>
    <row r="25" spans="1:212" x14ac:dyDescent="0.2">
      <c r="A25">
        <v>7</v>
      </c>
      <c r="B25">
        <v>1689024883.5</v>
      </c>
      <c r="C25">
        <v>570.40000009536743</v>
      </c>
      <c r="D25" t="s">
        <v>387</v>
      </c>
      <c r="E25" t="s">
        <v>388</v>
      </c>
      <c r="F25" t="s">
        <v>362</v>
      </c>
      <c r="G25" t="s">
        <v>363</v>
      </c>
      <c r="H25" t="s">
        <v>364</v>
      </c>
      <c r="I25" t="s">
        <v>365</v>
      </c>
      <c r="J25" t="s">
        <v>424</v>
      </c>
      <c r="K25" t="s">
        <v>366</v>
      </c>
      <c r="L25">
        <v>1689024883.5</v>
      </c>
      <c r="M25">
        <f t="shared" si="0"/>
        <v>1.9965861567107341E-3</v>
      </c>
      <c r="N25">
        <f t="shared" si="1"/>
        <v>1.9965861567107339</v>
      </c>
      <c r="O25">
        <f t="shared" si="2"/>
        <v>-0.2024651874074469</v>
      </c>
      <c r="P25">
        <f t="shared" si="3"/>
        <v>50.036900000000003</v>
      </c>
      <c r="Q25">
        <f t="shared" si="4"/>
        <v>50.70304917867356</v>
      </c>
      <c r="R25">
        <f t="shared" si="5"/>
        <v>5.0581630079774902</v>
      </c>
      <c r="S25">
        <f t="shared" si="6"/>
        <v>4.9917076135201004</v>
      </c>
      <c r="T25">
        <f t="shared" si="7"/>
        <v>0.25288909430111262</v>
      </c>
      <c r="U25">
        <f t="shared" si="8"/>
        <v>3.6049697675013386</v>
      </c>
      <c r="V25">
        <f t="shared" si="9"/>
        <v>0.24343072481582179</v>
      </c>
      <c r="W25">
        <f t="shared" si="10"/>
        <v>0.1529645261012039</v>
      </c>
      <c r="X25">
        <f t="shared" si="11"/>
        <v>281.14065599999998</v>
      </c>
      <c r="Y25">
        <f t="shared" si="12"/>
        <v>21.076965120858329</v>
      </c>
      <c r="Z25">
        <f t="shared" si="13"/>
        <v>21.076965120858329</v>
      </c>
      <c r="AA25">
        <f t="shared" si="14"/>
        <v>2.507761593878878</v>
      </c>
      <c r="AB25">
        <f t="shared" si="15"/>
        <v>72.125907621886171</v>
      </c>
      <c r="AC25">
        <f t="shared" si="16"/>
        <v>1.7068228427668002</v>
      </c>
      <c r="AD25">
        <f t="shared" si="17"/>
        <v>2.3664490320380733</v>
      </c>
      <c r="AE25">
        <f t="shared" si="18"/>
        <v>0.8009387511120778</v>
      </c>
      <c r="AF25">
        <f t="shared" si="19"/>
        <v>-88.049449510943376</v>
      </c>
      <c r="AG25">
        <f t="shared" si="20"/>
        <v>-182.87763462870507</v>
      </c>
      <c r="AH25">
        <f t="shared" si="21"/>
        <v>-10.262855459444099</v>
      </c>
      <c r="AI25">
        <f t="shared" si="22"/>
        <v>-4.9283599092547092E-2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53677.083980612289</v>
      </c>
      <c r="AO25">
        <f t="shared" si="26"/>
        <v>1699.86</v>
      </c>
      <c r="AP25">
        <f t="shared" si="27"/>
        <v>1432.9823999999999</v>
      </c>
      <c r="AQ25">
        <f t="shared" si="28"/>
        <v>0.84300024707917121</v>
      </c>
      <c r="AR25">
        <f t="shared" si="29"/>
        <v>0.16539047686280045</v>
      </c>
      <c r="AS25">
        <v>1689024883.5</v>
      </c>
      <c r="AT25">
        <v>50.036900000000003</v>
      </c>
      <c r="AU25">
        <v>49.948099999999997</v>
      </c>
      <c r="AV25">
        <v>17.109200000000001</v>
      </c>
      <c r="AW25">
        <v>15.4101</v>
      </c>
      <c r="AX25">
        <v>51.263199999999998</v>
      </c>
      <c r="AY25">
        <v>17.023800000000001</v>
      </c>
      <c r="AZ25">
        <v>400.08499999999998</v>
      </c>
      <c r="BA25">
        <v>99.560400000000001</v>
      </c>
      <c r="BB25">
        <v>0.200129</v>
      </c>
      <c r="BC25">
        <v>20.135999999999999</v>
      </c>
      <c r="BD25">
        <v>20.229199999999999</v>
      </c>
      <c r="BE25">
        <v>999.9</v>
      </c>
      <c r="BF25">
        <v>0</v>
      </c>
      <c r="BG25">
        <v>0</v>
      </c>
      <c r="BH25">
        <v>9961.25</v>
      </c>
      <c r="BI25">
        <v>0</v>
      </c>
      <c r="BJ25">
        <v>1.73865</v>
      </c>
      <c r="BK25">
        <v>8.8836700000000005E-2</v>
      </c>
      <c r="BL25">
        <v>50.907899999999998</v>
      </c>
      <c r="BM25">
        <v>50.729799999999997</v>
      </c>
      <c r="BN25">
        <v>1.6990700000000001</v>
      </c>
      <c r="BO25">
        <v>49.948099999999997</v>
      </c>
      <c r="BP25">
        <v>15.4101</v>
      </c>
      <c r="BQ25">
        <v>1.7034</v>
      </c>
      <c r="BR25">
        <v>1.53424</v>
      </c>
      <c r="BS25">
        <v>14.9274</v>
      </c>
      <c r="BT25">
        <v>13.313700000000001</v>
      </c>
      <c r="BU25">
        <v>1699.86</v>
      </c>
      <c r="BV25">
        <v>0.89999399999999996</v>
      </c>
      <c r="BW25">
        <v>0.100006</v>
      </c>
      <c r="BX25">
        <v>0</v>
      </c>
      <c r="BY25">
        <v>2.6307</v>
      </c>
      <c r="BZ25">
        <v>0</v>
      </c>
      <c r="CA25">
        <v>4468.66</v>
      </c>
      <c r="CB25">
        <v>13788.1</v>
      </c>
      <c r="CC25">
        <v>39</v>
      </c>
      <c r="CD25">
        <v>39.061999999999998</v>
      </c>
      <c r="CE25">
        <v>39.125</v>
      </c>
      <c r="CF25">
        <v>37.625</v>
      </c>
      <c r="CG25">
        <v>38.061999999999998</v>
      </c>
      <c r="CH25">
        <v>1529.86</v>
      </c>
      <c r="CI25">
        <v>170</v>
      </c>
      <c r="CJ25">
        <v>0</v>
      </c>
      <c r="CK25">
        <v>1689024886.0999999</v>
      </c>
      <c r="CL25">
        <v>0</v>
      </c>
      <c r="CM25">
        <v>1689024846</v>
      </c>
      <c r="CN25" t="s">
        <v>389</v>
      </c>
      <c r="CO25">
        <v>1689024846</v>
      </c>
      <c r="CP25">
        <v>1689024842.5</v>
      </c>
      <c r="CQ25">
        <v>11</v>
      </c>
      <c r="CR25">
        <v>8.9999999999999993E-3</v>
      </c>
      <c r="CS25">
        <v>3.0000000000000001E-3</v>
      </c>
      <c r="CT25">
        <v>-1.226</v>
      </c>
      <c r="CU25">
        <v>8.5000000000000006E-2</v>
      </c>
      <c r="CV25">
        <v>50</v>
      </c>
      <c r="CW25">
        <v>16</v>
      </c>
      <c r="CX25">
        <v>0.24</v>
      </c>
      <c r="CY25">
        <v>0.06</v>
      </c>
      <c r="DD25">
        <v>1.7055387804878051</v>
      </c>
      <c r="DE25">
        <v>9.5518118466900531E-2</v>
      </c>
      <c r="DF25">
        <v>1.254833565781067E-2</v>
      </c>
      <c r="DG25">
        <v>1</v>
      </c>
      <c r="DH25">
        <v>3</v>
      </c>
      <c r="DI25">
        <v>3</v>
      </c>
      <c r="DJ25" t="s">
        <v>368</v>
      </c>
      <c r="DK25">
        <v>2.6988799999999999</v>
      </c>
      <c r="DL25">
        <v>2.8066900000000001</v>
      </c>
      <c r="DM25">
        <v>1.4738100000000001E-2</v>
      </c>
      <c r="DN25">
        <v>1.4314500000000001E-2</v>
      </c>
      <c r="DO25">
        <v>9.0556600000000001E-2</v>
      </c>
      <c r="DP25">
        <v>8.3354700000000004E-2</v>
      </c>
      <c r="DQ25">
        <v>30048.3</v>
      </c>
      <c r="DR25">
        <v>33934.400000000001</v>
      </c>
      <c r="DS25">
        <v>28680.5</v>
      </c>
      <c r="DT25">
        <v>32988.300000000003</v>
      </c>
      <c r="DU25">
        <v>36243.1</v>
      </c>
      <c r="DV25">
        <v>41099.300000000003</v>
      </c>
      <c r="DW25">
        <v>42086.6</v>
      </c>
      <c r="DX25">
        <v>47727</v>
      </c>
      <c r="DY25">
        <v>1.85195</v>
      </c>
      <c r="DZ25">
        <v>2.2924500000000001</v>
      </c>
      <c r="EA25">
        <v>0.16303400000000001</v>
      </c>
      <c r="EB25">
        <v>0</v>
      </c>
      <c r="EC25">
        <v>17.527000000000001</v>
      </c>
      <c r="ED25">
        <v>999.9</v>
      </c>
      <c r="EE25">
        <v>66.900000000000006</v>
      </c>
      <c r="EF25">
        <v>20.5</v>
      </c>
      <c r="EG25">
        <v>16.264399999999998</v>
      </c>
      <c r="EH25">
        <v>63.399299999999997</v>
      </c>
      <c r="EI25">
        <v>17.816500000000001</v>
      </c>
      <c r="EJ25">
        <v>1</v>
      </c>
      <c r="EK25">
        <v>-0.62679399999999996</v>
      </c>
      <c r="EL25">
        <v>0.59940599999999999</v>
      </c>
      <c r="EM25">
        <v>20.233799999999999</v>
      </c>
      <c r="EN25">
        <v>5.2282200000000003</v>
      </c>
      <c r="EO25">
        <v>12.004</v>
      </c>
      <c r="EP25">
        <v>4.99085</v>
      </c>
      <c r="EQ25">
        <v>3.3050000000000002</v>
      </c>
      <c r="ER25">
        <v>2334.9</v>
      </c>
      <c r="ES25">
        <v>147.6</v>
      </c>
      <c r="ET25">
        <v>32.9</v>
      </c>
      <c r="EU25">
        <v>3.1</v>
      </c>
      <c r="EV25">
        <v>1.8523000000000001</v>
      </c>
      <c r="EW25">
        <v>1.86138</v>
      </c>
      <c r="EX25">
        <v>1.86033</v>
      </c>
      <c r="EY25">
        <v>1.8563499999999999</v>
      </c>
      <c r="EZ25">
        <v>1.8607400000000001</v>
      </c>
      <c r="FA25">
        <v>1.85704</v>
      </c>
      <c r="FB25">
        <v>1.8591299999999999</v>
      </c>
      <c r="FC25">
        <v>1.8620000000000001</v>
      </c>
      <c r="FD25">
        <v>0</v>
      </c>
      <c r="FE25">
        <v>0</v>
      </c>
      <c r="FF25">
        <v>0</v>
      </c>
      <c r="FG25">
        <v>0</v>
      </c>
      <c r="FH25" t="s">
        <v>369</v>
      </c>
      <c r="FI25" t="s">
        <v>370</v>
      </c>
      <c r="FJ25" t="s">
        <v>371</v>
      </c>
      <c r="FK25" t="s">
        <v>371</v>
      </c>
      <c r="FL25" t="s">
        <v>371</v>
      </c>
      <c r="FM25" t="s">
        <v>371</v>
      </c>
      <c r="FN25">
        <v>0</v>
      </c>
      <c r="FO25">
        <v>100</v>
      </c>
      <c r="FP25">
        <v>100</v>
      </c>
      <c r="FQ25">
        <v>-1.226</v>
      </c>
      <c r="FR25">
        <v>8.5400000000000004E-2</v>
      </c>
      <c r="FS25">
        <v>-1.023469627388099</v>
      </c>
      <c r="FT25">
        <v>-4.0117494158234393E-3</v>
      </c>
      <c r="FU25">
        <v>1.087516141204025E-6</v>
      </c>
      <c r="FV25">
        <v>-8.657206703991749E-11</v>
      </c>
      <c r="FW25">
        <v>8.5370000000001056E-2</v>
      </c>
      <c r="FX25">
        <v>0</v>
      </c>
      <c r="FY25">
        <v>0</v>
      </c>
      <c r="FZ25">
        <v>0</v>
      </c>
      <c r="GA25">
        <v>4</v>
      </c>
      <c r="GB25">
        <v>2094</v>
      </c>
      <c r="GC25">
        <v>-1</v>
      </c>
      <c r="GD25">
        <v>-1</v>
      </c>
      <c r="GE25">
        <v>0.6</v>
      </c>
      <c r="GF25">
        <v>0.7</v>
      </c>
      <c r="GG25">
        <v>0.25756800000000002</v>
      </c>
      <c r="GH25">
        <v>2.4060100000000002</v>
      </c>
      <c r="GI25">
        <v>1.5942400000000001</v>
      </c>
      <c r="GJ25">
        <v>2.35107</v>
      </c>
      <c r="GK25">
        <v>1.40015</v>
      </c>
      <c r="GL25">
        <v>2.2668499999999998</v>
      </c>
      <c r="GM25">
        <v>23.84</v>
      </c>
      <c r="GN25">
        <v>14.7187</v>
      </c>
      <c r="GO25">
        <v>18</v>
      </c>
      <c r="GP25">
        <v>372.29899999999998</v>
      </c>
      <c r="GQ25">
        <v>704.25400000000002</v>
      </c>
      <c r="GR25">
        <v>17.999600000000001</v>
      </c>
      <c r="GS25">
        <v>18.812899999999999</v>
      </c>
      <c r="GT25">
        <v>29.9999</v>
      </c>
      <c r="GU25">
        <v>18.658300000000001</v>
      </c>
      <c r="GV25">
        <v>18.569199999999999</v>
      </c>
      <c r="GW25">
        <v>5.2014899999999997</v>
      </c>
      <c r="GX25">
        <v>-30</v>
      </c>
      <c r="GY25">
        <v>-30</v>
      </c>
      <c r="GZ25">
        <v>18</v>
      </c>
      <c r="HA25">
        <v>50</v>
      </c>
      <c r="HB25">
        <v>0</v>
      </c>
      <c r="HC25">
        <v>105.288</v>
      </c>
      <c r="HD25">
        <v>104.994</v>
      </c>
    </row>
    <row r="26" spans="1:212" x14ac:dyDescent="0.2">
      <c r="A26">
        <v>8</v>
      </c>
      <c r="B26">
        <v>1689024977.5</v>
      </c>
      <c r="C26">
        <v>664.40000009536743</v>
      </c>
      <c r="D26" t="s">
        <v>390</v>
      </c>
      <c r="E26" t="s">
        <v>391</v>
      </c>
      <c r="F26" t="s">
        <v>362</v>
      </c>
      <c r="G26" t="s">
        <v>363</v>
      </c>
      <c r="H26" t="s">
        <v>364</v>
      </c>
      <c r="I26" t="s">
        <v>365</v>
      </c>
      <c r="J26" t="s">
        <v>424</v>
      </c>
      <c r="K26" t="s">
        <v>366</v>
      </c>
      <c r="L26">
        <v>1689024977.5</v>
      </c>
      <c r="M26">
        <f t="shared" si="0"/>
        <v>1.8116180787062974E-3</v>
      </c>
      <c r="N26">
        <f t="shared" si="1"/>
        <v>1.8116180787062974</v>
      </c>
      <c r="O26">
        <f t="shared" si="2"/>
        <v>16.380990164373198</v>
      </c>
      <c r="P26">
        <f t="shared" si="3"/>
        <v>385.21600000000001</v>
      </c>
      <c r="Q26">
        <f t="shared" si="4"/>
        <v>264.22800426392644</v>
      </c>
      <c r="R26">
        <f t="shared" si="5"/>
        <v>26.359035867491656</v>
      </c>
      <c r="S26">
        <f t="shared" si="6"/>
        <v>38.428638134015998</v>
      </c>
      <c r="T26">
        <f t="shared" si="7"/>
        <v>0.23123123932485229</v>
      </c>
      <c r="U26">
        <f t="shared" si="8"/>
        <v>3.6096621290567197</v>
      </c>
      <c r="V26">
        <f t="shared" si="9"/>
        <v>0.22330614888360306</v>
      </c>
      <c r="W26">
        <f t="shared" si="10"/>
        <v>0.14025575273605129</v>
      </c>
      <c r="X26">
        <f t="shared" si="11"/>
        <v>281.16198300000002</v>
      </c>
      <c r="Y26">
        <f t="shared" si="12"/>
        <v>21.008868795265258</v>
      </c>
      <c r="Z26">
        <f t="shared" si="13"/>
        <v>21.008868795265258</v>
      </c>
      <c r="AA26">
        <f t="shared" si="14"/>
        <v>2.497292548325261</v>
      </c>
      <c r="AB26">
        <f t="shared" si="15"/>
        <v>72.527741207054561</v>
      </c>
      <c r="AC26">
        <f t="shared" si="16"/>
        <v>1.7050254108539999</v>
      </c>
      <c r="AD26">
        <f t="shared" si="17"/>
        <v>2.3508596607006385</v>
      </c>
      <c r="AE26">
        <f t="shared" si="18"/>
        <v>0.7922671374712611</v>
      </c>
      <c r="AF26">
        <f t="shared" si="19"/>
        <v>-79.892357270947713</v>
      </c>
      <c r="AG26">
        <f t="shared" si="20"/>
        <v>-190.6475688067944</v>
      </c>
      <c r="AH26">
        <f t="shared" si="21"/>
        <v>-10.675443976477361</v>
      </c>
      <c r="AI26">
        <f t="shared" si="22"/>
        <v>-5.3387054219456331E-2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53795.783506652064</v>
      </c>
      <c r="AO26">
        <f t="shared" si="26"/>
        <v>1699.99</v>
      </c>
      <c r="AP26">
        <f t="shared" si="27"/>
        <v>1433.0919000000001</v>
      </c>
      <c r="AQ26">
        <f t="shared" si="28"/>
        <v>0.84300019411878901</v>
      </c>
      <c r="AR26">
        <f t="shared" si="29"/>
        <v>0.16539037464926265</v>
      </c>
      <c r="AS26">
        <v>1689024977.5</v>
      </c>
      <c r="AT26">
        <v>385.21600000000001</v>
      </c>
      <c r="AU26">
        <v>400.00200000000001</v>
      </c>
      <c r="AV26">
        <v>17.0915</v>
      </c>
      <c r="AW26">
        <v>15.549899999999999</v>
      </c>
      <c r="AX26">
        <v>387.37299999999999</v>
      </c>
      <c r="AY26">
        <v>17.015999999999998</v>
      </c>
      <c r="AZ26">
        <v>400.11599999999999</v>
      </c>
      <c r="BA26">
        <v>99.558400000000006</v>
      </c>
      <c r="BB26">
        <v>0.20027600000000001</v>
      </c>
      <c r="BC26">
        <v>20.029199999999999</v>
      </c>
      <c r="BD26">
        <v>20.174299999999999</v>
      </c>
      <c r="BE26">
        <v>999.9</v>
      </c>
      <c r="BF26">
        <v>0</v>
      </c>
      <c r="BG26">
        <v>0</v>
      </c>
      <c r="BH26">
        <v>9980.6200000000008</v>
      </c>
      <c r="BI26">
        <v>0</v>
      </c>
      <c r="BJ26">
        <v>1.73865</v>
      </c>
      <c r="BK26">
        <v>-14.7866</v>
      </c>
      <c r="BL26">
        <v>391.91399999999999</v>
      </c>
      <c r="BM26">
        <v>406.32</v>
      </c>
      <c r="BN26">
        <v>1.54165</v>
      </c>
      <c r="BO26">
        <v>400.00200000000001</v>
      </c>
      <c r="BP26">
        <v>15.549899999999999</v>
      </c>
      <c r="BQ26">
        <v>1.7016</v>
      </c>
      <c r="BR26">
        <v>1.5481199999999999</v>
      </c>
      <c r="BS26">
        <v>14.911099999999999</v>
      </c>
      <c r="BT26">
        <v>13.4519</v>
      </c>
      <c r="BU26">
        <v>1699.99</v>
      </c>
      <c r="BV26">
        <v>0.89999399999999996</v>
      </c>
      <c r="BW26">
        <v>0.100006</v>
      </c>
      <c r="BX26">
        <v>0</v>
      </c>
      <c r="BY26">
        <v>2.2704</v>
      </c>
      <c r="BZ26">
        <v>0</v>
      </c>
      <c r="CA26">
        <v>4689.53</v>
      </c>
      <c r="CB26">
        <v>13789.1</v>
      </c>
      <c r="CC26">
        <v>38.25</v>
      </c>
      <c r="CD26">
        <v>38.686999999999998</v>
      </c>
      <c r="CE26">
        <v>38.625</v>
      </c>
      <c r="CF26">
        <v>37.311999999999998</v>
      </c>
      <c r="CG26">
        <v>37.436999999999998</v>
      </c>
      <c r="CH26">
        <v>1529.98</v>
      </c>
      <c r="CI26">
        <v>170.01</v>
      </c>
      <c r="CJ26">
        <v>0</v>
      </c>
      <c r="CK26">
        <v>1689024979.7</v>
      </c>
      <c r="CL26">
        <v>0</v>
      </c>
      <c r="CM26">
        <v>1689024948.5</v>
      </c>
      <c r="CN26" t="s">
        <v>392</v>
      </c>
      <c r="CO26">
        <v>1689024948</v>
      </c>
      <c r="CP26">
        <v>1689024948.5</v>
      </c>
      <c r="CQ26">
        <v>12</v>
      </c>
      <c r="CR26">
        <v>0.26200000000000001</v>
      </c>
      <c r="CS26">
        <v>-0.01</v>
      </c>
      <c r="CT26">
        <v>-2.2050000000000001</v>
      </c>
      <c r="CU26">
        <v>7.5999999999999998E-2</v>
      </c>
      <c r="CV26">
        <v>400</v>
      </c>
      <c r="CW26">
        <v>15</v>
      </c>
      <c r="CX26">
        <v>7.0000000000000007E-2</v>
      </c>
      <c r="CY26">
        <v>0.05</v>
      </c>
      <c r="DD26">
        <v>1.5419373170731709</v>
      </c>
      <c r="DE26">
        <v>-9.295400696864177E-2</v>
      </c>
      <c r="DF26">
        <v>1.328204161216452E-2</v>
      </c>
      <c r="DG26">
        <v>1</v>
      </c>
      <c r="DH26">
        <v>3</v>
      </c>
      <c r="DI26">
        <v>3</v>
      </c>
      <c r="DJ26" t="s">
        <v>368</v>
      </c>
      <c r="DK26">
        <v>2.6989899999999998</v>
      </c>
      <c r="DL26">
        <v>2.8069999999999999</v>
      </c>
      <c r="DM26">
        <v>9.2110700000000004E-2</v>
      </c>
      <c r="DN26">
        <v>9.3971100000000002E-2</v>
      </c>
      <c r="DO26">
        <v>9.0525900000000006E-2</v>
      </c>
      <c r="DP26">
        <v>8.3901400000000001E-2</v>
      </c>
      <c r="DQ26">
        <v>27686.799999999999</v>
      </c>
      <c r="DR26">
        <v>31188.9</v>
      </c>
      <c r="DS26">
        <v>28681.7</v>
      </c>
      <c r="DT26">
        <v>32988.9</v>
      </c>
      <c r="DU26">
        <v>36246.300000000003</v>
      </c>
      <c r="DV26">
        <v>41076.5</v>
      </c>
      <c r="DW26">
        <v>42088.5</v>
      </c>
      <c r="DX26">
        <v>47728.5</v>
      </c>
      <c r="DY26">
        <v>1.85172</v>
      </c>
      <c r="DZ26">
        <v>2.29312</v>
      </c>
      <c r="EA26">
        <v>0.15943499999999999</v>
      </c>
      <c r="EB26">
        <v>0</v>
      </c>
      <c r="EC26">
        <v>17.531600000000001</v>
      </c>
      <c r="ED26">
        <v>999.9</v>
      </c>
      <c r="EE26">
        <v>66.900000000000006</v>
      </c>
      <c r="EF26">
        <v>20.5</v>
      </c>
      <c r="EG26">
        <v>16.262899999999998</v>
      </c>
      <c r="EH26">
        <v>63.4193</v>
      </c>
      <c r="EI26">
        <v>18.100999999999999</v>
      </c>
      <c r="EJ26">
        <v>1</v>
      </c>
      <c r="EK26">
        <v>-0.62822699999999998</v>
      </c>
      <c r="EL26">
        <v>0.59336599999999995</v>
      </c>
      <c r="EM26">
        <v>20.236000000000001</v>
      </c>
      <c r="EN26">
        <v>5.2289700000000003</v>
      </c>
      <c r="EO26">
        <v>12.004</v>
      </c>
      <c r="EP26">
        <v>4.99085</v>
      </c>
      <c r="EQ26">
        <v>3.3050000000000002</v>
      </c>
      <c r="ER26">
        <v>2336.9</v>
      </c>
      <c r="ES26">
        <v>147.6</v>
      </c>
      <c r="ET26">
        <v>32.9</v>
      </c>
      <c r="EU26">
        <v>3.1</v>
      </c>
      <c r="EV26">
        <v>1.8523799999999999</v>
      </c>
      <c r="EW26">
        <v>1.8613900000000001</v>
      </c>
      <c r="EX26">
        <v>1.8603499999999999</v>
      </c>
      <c r="EY26">
        <v>1.8563799999999999</v>
      </c>
      <c r="EZ26">
        <v>1.8608</v>
      </c>
      <c r="FA26">
        <v>1.8570500000000001</v>
      </c>
      <c r="FB26">
        <v>1.8591299999999999</v>
      </c>
      <c r="FC26">
        <v>1.8620300000000001</v>
      </c>
      <c r="FD26">
        <v>0</v>
      </c>
      <c r="FE26">
        <v>0</v>
      </c>
      <c r="FF26">
        <v>0</v>
      </c>
      <c r="FG26">
        <v>0</v>
      </c>
      <c r="FH26" t="s">
        <v>369</v>
      </c>
      <c r="FI26" t="s">
        <v>370</v>
      </c>
      <c r="FJ26" t="s">
        <v>371</v>
      </c>
      <c r="FK26" t="s">
        <v>371</v>
      </c>
      <c r="FL26" t="s">
        <v>371</v>
      </c>
      <c r="FM26" t="s">
        <v>371</v>
      </c>
      <c r="FN26">
        <v>0</v>
      </c>
      <c r="FO26">
        <v>100</v>
      </c>
      <c r="FP26">
        <v>100</v>
      </c>
      <c r="FQ26">
        <v>-2.157</v>
      </c>
      <c r="FR26">
        <v>7.5499999999999998E-2</v>
      </c>
      <c r="FS26">
        <v>-0.76150209455774331</v>
      </c>
      <c r="FT26">
        <v>-4.0117494158234393E-3</v>
      </c>
      <c r="FU26">
        <v>1.087516141204025E-6</v>
      </c>
      <c r="FV26">
        <v>-8.657206703991749E-11</v>
      </c>
      <c r="FW26">
        <v>7.5523809523811991E-2</v>
      </c>
      <c r="FX26">
        <v>0</v>
      </c>
      <c r="FY26">
        <v>0</v>
      </c>
      <c r="FZ26">
        <v>0</v>
      </c>
      <c r="GA26">
        <v>4</v>
      </c>
      <c r="GB26">
        <v>2094</v>
      </c>
      <c r="GC26">
        <v>-1</v>
      </c>
      <c r="GD26">
        <v>-1</v>
      </c>
      <c r="GE26">
        <v>0.5</v>
      </c>
      <c r="GF26">
        <v>0.5</v>
      </c>
      <c r="GG26">
        <v>0.99121099999999995</v>
      </c>
      <c r="GH26">
        <v>2.3559600000000001</v>
      </c>
      <c r="GI26">
        <v>1.5942400000000001</v>
      </c>
      <c r="GJ26">
        <v>2.35107</v>
      </c>
      <c r="GK26">
        <v>1.40015</v>
      </c>
      <c r="GL26">
        <v>2.2729499999999998</v>
      </c>
      <c r="GM26">
        <v>23.860199999999999</v>
      </c>
      <c r="GN26">
        <v>14.7012</v>
      </c>
      <c r="GO26">
        <v>18</v>
      </c>
      <c r="GP26">
        <v>372.14299999999997</v>
      </c>
      <c r="GQ26">
        <v>704.81799999999998</v>
      </c>
      <c r="GR26">
        <v>17.9998</v>
      </c>
      <c r="GS26">
        <v>18.796900000000001</v>
      </c>
      <c r="GT26">
        <v>30</v>
      </c>
      <c r="GU26">
        <v>18.652200000000001</v>
      </c>
      <c r="GV26">
        <v>18.565899999999999</v>
      </c>
      <c r="GW26">
        <v>19.898199999999999</v>
      </c>
      <c r="GX26">
        <v>-30</v>
      </c>
      <c r="GY26">
        <v>-30</v>
      </c>
      <c r="GZ26">
        <v>18</v>
      </c>
      <c r="HA26">
        <v>400</v>
      </c>
      <c r="HB26">
        <v>0</v>
      </c>
      <c r="HC26">
        <v>105.292</v>
      </c>
      <c r="HD26">
        <v>104.996</v>
      </c>
    </row>
    <row r="27" spans="1:212" x14ac:dyDescent="0.2">
      <c r="A27">
        <v>9</v>
      </c>
      <c r="B27">
        <v>1689025065</v>
      </c>
      <c r="C27">
        <v>751.90000009536743</v>
      </c>
      <c r="D27" t="s">
        <v>393</v>
      </c>
      <c r="E27" t="s">
        <v>394</v>
      </c>
      <c r="F27" t="s">
        <v>362</v>
      </c>
      <c r="G27" t="s">
        <v>363</v>
      </c>
      <c r="H27" t="s">
        <v>364</v>
      </c>
      <c r="I27" t="s">
        <v>365</v>
      </c>
      <c r="J27" t="s">
        <v>424</v>
      </c>
      <c r="K27" t="s">
        <v>366</v>
      </c>
      <c r="L27">
        <v>1689025065</v>
      </c>
      <c r="M27">
        <f t="shared" si="0"/>
        <v>1.7554916038661349E-3</v>
      </c>
      <c r="N27">
        <f t="shared" si="1"/>
        <v>1.755491603866135</v>
      </c>
      <c r="O27">
        <f t="shared" si="2"/>
        <v>16.123088678338384</v>
      </c>
      <c r="P27">
        <f t="shared" si="3"/>
        <v>385.46499999999997</v>
      </c>
      <c r="Q27">
        <f t="shared" si="4"/>
        <v>263.70028964473454</v>
      </c>
      <c r="R27">
        <f t="shared" si="5"/>
        <v>26.30616787422932</v>
      </c>
      <c r="S27">
        <f t="shared" si="6"/>
        <v>38.453150784554992</v>
      </c>
      <c r="T27">
        <f t="shared" si="7"/>
        <v>0.22585808905846047</v>
      </c>
      <c r="U27">
        <f t="shared" si="8"/>
        <v>3.6105648101993868</v>
      </c>
      <c r="V27">
        <f t="shared" si="9"/>
        <v>0.21829237028229689</v>
      </c>
      <c r="W27">
        <f t="shared" si="10"/>
        <v>0.13709136856960352</v>
      </c>
      <c r="X27">
        <f t="shared" si="11"/>
        <v>281.17518899999993</v>
      </c>
      <c r="Y27">
        <f t="shared" si="12"/>
        <v>21.009651936591521</v>
      </c>
      <c r="Z27">
        <f t="shared" si="13"/>
        <v>21.009651936591521</v>
      </c>
      <c r="AA27">
        <f t="shared" si="14"/>
        <v>2.4974127296113617</v>
      </c>
      <c r="AB27">
        <f t="shared" si="15"/>
        <v>72.878478143372064</v>
      </c>
      <c r="AC27">
        <f t="shared" si="16"/>
        <v>1.7120937058874999</v>
      </c>
      <c r="AD27">
        <f t="shared" si="17"/>
        <v>2.3492445911388811</v>
      </c>
      <c r="AE27">
        <f t="shared" si="18"/>
        <v>0.78531902372386186</v>
      </c>
      <c r="AF27">
        <f t="shared" si="19"/>
        <v>-77.417179730496557</v>
      </c>
      <c r="AG27">
        <f t="shared" si="20"/>
        <v>-193.00833110347207</v>
      </c>
      <c r="AH27">
        <f t="shared" si="21"/>
        <v>-10.804365557832448</v>
      </c>
      <c r="AI27">
        <f t="shared" si="22"/>
        <v>-5.4687391801166996E-2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53816.890267897703</v>
      </c>
      <c r="AO27">
        <f t="shared" si="26"/>
        <v>1700.08</v>
      </c>
      <c r="AP27">
        <f t="shared" si="27"/>
        <v>1433.1668999999999</v>
      </c>
      <c r="AQ27">
        <f t="shared" si="28"/>
        <v>0.84299968236788858</v>
      </c>
      <c r="AR27">
        <f t="shared" si="29"/>
        <v>0.16538938697002492</v>
      </c>
      <c r="AS27">
        <v>1689025065</v>
      </c>
      <c r="AT27">
        <v>385.46499999999997</v>
      </c>
      <c r="AU27">
        <v>400.012</v>
      </c>
      <c r="AV27">
        <v>17.162500000000001</v>
      </c>
      <c r="AW27">
        <v>15.6685</v>
      </c>
      <c r="AX27">
        <v>387.66399999999999</v>
      </c>
      <c r="AY27">
        <v>17.0809</v>
      </c>
      <c r="AZ27">
        <v>400.04399999999998</v>
      </c>
      <c r="BA27">
        <v>99.557699999999997</v>
      </c>
      <c r="BB27">
        <v>0.200127</v>
      </c>
      <c r="BC27">
        <v>20.0181</v>
      </c>
      <c r="BD27">
        <v>20.145700000000001</v>
      </c>
      <c r="BE27">
        <v>999.9</v>
      </c>
      <c r="BF27">
        <v>0</v>
      </c>
      <c r="BG27">
        <v>0</v>
      </c>
      <c r="BH27">
        <v>9984.3799999999992</v>
      </c>
      <c r="BI27">
        <v>0</v>
      </c>
      <c r="BJ27">
        <v>1.73865</v>
      </c>
      <c r="BK27">
        <v>-14.5473</v>
      </c>
      <c r="BL27">
        <v>392.19600000000003</v>
      </c>
      <c r="BM27">
        <v>406.38</v>
      </c>
      <c r="BN27">
        <v>1.4939199999999999</v>
      </c>
      <c r="BO27">
        <v>400.012</v>
      </c>
      <c r="BP27">
        <v>15.6685</v>
      </c>
      <c r="BQ27">
        <v>1.7086600000000001</v>
      </c>
      <c r="BR27">
        <v>1.55992</v>
      </c>
      <c r="BS27">
        <v>14.975300000000001</v>
      </c>
      <c r="BT27">
        <v>13.5685</v>
      </c>
      <c r="BU27">
        <v>1700.08</v>
      </c>
      <c r="BV27">
        <v>0.90001200000000003</v>
      </c>
      <c r="BW27">
        <v>9.9988099999999996E-2</v>
      </c>
      <c r="BX27">
        <v>0</v>
      </c>
      <c r="BY27">
        <v>2.3010000000000002</v>
      </c>
      <c r="BZ27">
        <v>0</v>
      </c>
      <c r="CA27">
        <v>4759.54</v>
      </c>
      <c r="CB27">
        <v>13789.9</v>
      </c>
      <c r="CC27">
        <v>39.5</v>
      </c>
      <c r="CD27">
        <v>39.875</v>
      </c>
      <c r="CE27">
        <v>39.625</v>
      </c>
      <c r="CF27">
        <v>38.936999999999998</v>
      </c>
      <c r="CG27">
        <v>38.561999999999998</v>
      </c>
      <c r="CH27">
        <v>1530.09</v>
      </c>
      <c r="CI27">
        <v>169.99</v>
      </c>
      <c r="CJ27">
        <v>0</v>
      </c>
      <c r="CK27">
        <v>1689025067.3</v>
      </c>
      <c r="CL27">
        <v>0</v>
      </c>
      <c r="CM27">
        <v>1689025038</v>
      </c>
      <c r="CN27" t="s">
        <v>395</v>
      </c>
      <c r="CO27">
        <v>1689025033.5</v>
      </c>
      <c r="CP27">
        <v>1689025038</v>
      </c>
      <c r="CQ27">
        <v>13</v>
      </c>
      <c r="CR27">
        <v>-4.1000000000000002E-2</v>
      </c>
      <c r="CS27">
        <v>6.0000000000000001E-3</v>
      </c>
      <c r="CT27">
        <v>-2.2450000000000001</v>
      </c>
      <c r="CU27">
        <v>8.2000000000000003E-2</v>
      </c>
      <c r="CV27">
        <v>400</v>
      </c>
      <c r="CW27">
        <v>16</v>
      </c>
      <c r="CX27">
        <v>0.12</v>
      </c>
      <c r="CY27">
        <v>0.05</v>
      </c>
      <c r="DD27">
        <v>1.4965695000000001</v>
      </c>
      <c r="DE27">
        <v>7.6182439024388815E-2</v>
      </c>
      <c r="DF27">
        <v>1.1114814652075859E-2</v>
      </c>
      <c r="DG27">
        <v>1</v>
      </c>
      <c r="DH27">
        <v>3</v>
      </c>
      <c r="DI27">
        <v>3</v>
      </c>
      <c r="DJ27" t="s">
        <v>368</v>
      </c>
      <c r="DK27">
        <v>2.6987999999999999</v>
      </c>
      <c r="DL27">
        <v>2.80688</v>
      </c>
      <c r="DM27">
        <v>9.2165200000000003E-2</v>
      </c>
      <c r="DN27">
        <v>9.3974799999999997E-2</v>
      </c>
      <c r="DO27">
        <v>9.0777700000000003E-2</v>
      </c>
      <c r="DP27">
        <v>8.4365700000000002E-2</v>
      </c>
      <c r="DQ27">
        <v>27685.3</v>
      </c>
      <c r="DR27">
        <v>31188.7</v>
      </c>
      <c r="DS27">
        <v>28681.9</v>
      </c>
      <c r="DT27">
        <v>32988.800000000003</v>
      </c>
      <c r="DU27">
        <v>36236.5</v>
      </c>
      <c r="DV27">
        <v>41055.599999999999</v>
      </c>
      <c r="DW27">
        <v>42089.1</v>
      </c>
      <c r="DX27">
        <v>47728.5</v>
      </c>
      <c r="DY27">
        <v>1.85145</v>
      </c>
      <c r="DZ27">
        <v>2.2932700000000001</v>
      </c>
      <c r="EA27">
        <v>0.158079</v>
      </c>
      <c r="EB27">
        <v>0</v>
      </c>
      <c r="EC27">
        <v>17.525500000000001</v>
      </c>
      <c r="ED27">
        <v>999.9</v>
      </c>
      <c r="EE27">
        <v>66.900000000000006</v>
      </c>
      <c r="EF27">
        <v>20.5</v>
      </c>
      <c r="EG27">
        <v>16.261500000000002</v>
      </c>
      <c r="EH27">
        <v>63.589399999999998</v>
      </c>
      <c r="EI27">
        <v>18.173100000000002</v>
      </c>
      <c r="EJ27">
        <v>1</v>
      </c>
      <c r="EK27">
        <v>-0.62913600000000003</v>
      </c>
      <c r="EL27">
        <v>0.58289800000000003</v>
      </c>
      <c r="EM27">
        <v>20.2362</v>
      </c>
      <c r="EN27">
        <v>5.2288199999999998</v>
      </c>
      <c r="EO27">
        <v>12.004</v>
      </c>
      <c r="EP27">
        <v>4.9913499999999997</v>
      </c>
      <c r="EQ27">
        <v>3.3050000000000002</v>
      </c>
      <c r="ER27">
        <v>2338.6999999999998</v>
      </c>
      <c r="ES27">
        <v>147.6</v>
      </c>
      <c r="ET27">
        <v>32.9</v>
      </c>
      <c r="EU27">
        <v>3.1</v>
      </c>
      <c r="EV27">
        <v>1.8523000000000001</v>
      </c>
      <c r="EW27">
        <v>1.8613</v>
      </c>
      <c r="EX27">
        <v>1.86033</v>
      </c>
      <c r="EY27">
        <v>1.8563799999999999</v>
      </c>
      <c r="EZ27">
        <v>1.8607</v>
      </c>
      <c r="FA27">
        <v>1.85701</v>
      </c>
      <c r="FB27">
        <v>1.8591299999999999</v>
      </c>
      <c r="FC27">
        <v>1.86202</v>
      </c>
      <c r="FD27">
        <v>0</v>
      </c>
      <c r="FE27">
        <v>0</v>
      </c>
      <c r="FF27">
        <v>0</v>
      </c>
      <c r="FG27">
        <v>0</v>
      </c>
      <c r="FH27" t="s">
        <v>369</v>
      </c>
      <c r="FI27" t="s">
        <v>370</v>
      </c>
      <c r="FJ27" t="s">
        <v>371</v>
      </c>
      <c r="FK27" t="s">
        <v>371</v>
      </c>
      <c r="FL27" t="s">
        <v>371</v>
      </c>
      <c r="FM27" t="s">
        <v>371</v>
      </c>
      <c r="FN27">
        <v>0</v>
      </c>
      <c r="FO27">
        <v>100</v>
      </c>
      <c r="FP27">
        <v>100</v>
      </c>
      <c r="FQ27">
        <v>-2.1989999999999998</v>
      </c>
      <c r="FR27">
        <v>8.1600000000000006E-2</v>
      </c>
      <c r="FS27">
        <v>-0.80215771560668769</v>
      </c>
      <c r="FT27">
        <v>-4.0117494158234393E-3</v>
      </c>
      <c r="FU27">
        <v>1.087516141204025E-6</v>
      </c>
      <c r="FV27">
        <v>-8.657206703991749E-11</v>
      </c>
      <c r="FW27">
        <v>8.1575000000004394E-2</v>
      </c>
      <c r="FX27">
        <v>0</v>
      </c>
      <c r="FY27">
        <v>0</v>
      </c>
      <c r="FZ27">
        <v>0</v>
      </c>
      <c r="GA27">
        <v>4</v>
      </c>
      <c r="GB27">
        <v>2094</v>
      </c>
      <c r="GC27">
        <v>-1</v>
      </c>
      <c r="GD27">
        <v>-1</v>
      </c>
      <c r="GE27">
        <v>0.5</v>
      </c>
      <c r="GF27">
        <v>0.5</v>
      </c>
      <c r="GG27">
        <v>0.99121099999999995</v>
      </c>
      <c r="GH27">
        <v>2.34131</v>
      </c>
      <c r="GI27">
        <v>1.5942400000000001</v>
      </c>
      <c r="GJ27">
        <v>2.35229</v>
      </c>
      <c r="GK27">
        <v>1.40015</v>
      </c>
      <c r="GL27">
        <v>2.34497</v>
      </c>
      <c r="GM27">
        <v>23.9008</v>
      </c>
      <c r="GN27">
        <v>14.7012</v>
      </c>
      <c r="GO27">
        <v>18</v>
      </c>
      <c r="GP27">
        <v>371.959</v>
      </c>
      <c r="GQ27">
        <v>704.86</v>
      </c>
      <c r="GR27">
        <v>18.0002</v>
      </c>
      <c r="GS27">
        <v>18.7852</v>
      </c>
      <c r="GT27">
        <v>30.0001</v>
      </c>
      <c r="GU27">
        <v>18.645499999999998</v>
      </c>
      <c r="GV27">
        <v>18.559899999999999</v>
      </c>
      <c r="GW27">
        <v>19.895399999999999</v>
      </c>
      <c r="GX27">
        <v>-30</v>
      </c>
      <c r="GY27">
        <v>-30</v>
      </c>
      <c r="GZ27">
        <v>18</v>
      </c>
      <c r="HA27">
        <v>400</v>
      </c>
      <c r="HB27">
        <v>0</v>
      </c>
      <c r="HC27">
        <v>105.294</v>
      </c>
      <c r="HD27">
        <v>104.996</v>
      </c>
    </row>
    <row r="28" spans="1:212" x14ac:dyDescent="0.2">
      <c r="A28">
        <v>10</v>
      </c>
      <c r="B28">
        <v>1689025167</v>
      </c>
      <c r="C28">
        <v>853.90000009536743</v>
      </c>
      <c r="D28" t="s">
        <v>396</v>
      </c>
      <c r="E28" t="s">
        <v>397</v>
      </c>
      <c r="F28" t="s">
        <v>362</v>
      </c>
      <c r="G28" t="s">
        <v>363</v>
      </c>
      <c r="H28" t="s">
        <v>364</v>
      </c>
      <c r="I28" t="s">
        <v>365</v>
      </c>
      <c r="J28" t="s">
        <v>424</v>
      </c>
      <c r="K28" t="s">
        <v>366</v>
      </c>
      <c r="L28">
        <v>1689025167</v>
      </c>
      <c r="M28">
        <f t="shared" si="0"/>
        <v>1.7595969466411134E-3</v>
      </c>
      <c r="N28">
        <f t="shared" si="1"/>
        <v>1.7595969466411134</v>
      </c>
      <c r="O28">
        <f t="shared" si="2"/>
        <v>16.390814402156405</v>
      </c>
      <c r="P28">
        <f t="shared" si="3"/>
        <v>385.16</v>
      </c>
      <c r="Q28">
        <f t="shared" si="4"/>
        <v>262.85262836137071</v>
      </c>
      <c r="R28">
        <f t="shared" si="5"/>
        <v>26.222337231170499</v>
      </c>
      <c r="S28">
        <f t="shared" si="6"/>
        <v>38.423794621799999</v>
      </c>
      <c r="T28">
        <f t="shared" si="7"/>
        <v>0.22854811875793454</v>
      </c>
      <c r="U28">
        <f t="shared" si="8"/>
        <v>3.6087960470752742</v>
      </c>
      <c r="V28">
        <f t="shared" si="9"/>
        <v>0.22080077502529133</v>
      </c>
      <c r="W28">
        <f t="shared" si="10"/>
        <v>0.13867467427387892</v>
      </c>
      <c r="X28">
        <f t="shared" si="11"/>
        <v>281.19651600000003</v>
      </c>
      <c r="Y28">
        <f t="shared" si="12"/>
        <v>21.055310024119201</v>
      </c>
      <c r="Z28">
        <f t="shared" si="13"/>
        <v>21.055310024119201</v>
      </c>
      <c r="AA28">
        <f t="shared" si="14"/>
        <v>2.5044282059669976</v>
      </c>
      <c r="AB28">
        <f t="shared" si="15"/>
        <v>73.273280348460304</v>
      </c>
      <c r="AC28">
        <f t="shared" si="16"/>
        <v>1.7262774610410001</v>
      </c>
      <c r="AD28">
        <f t="shared" si="17"/>
        <v>2.3559440123759581</v>
      </c>
      <c r="AE28">
        <f t="shared" si="18"/>
        <v>0.77815074492599745</v>
      </c>
      <c r="AF28">
        <f t="shared" si="19"/>
        <v>-77.598225346873093</v>
      </c>
      <c r="AG28">
        <f t="shared" si="20"/>
        <v>-192.84725752670522</v>
      </c>
      <c r="AH28">
        <f t="shared" si="21"/>
        <v>-10.805699907575336</v>
      </c>
      <c r="AI28">
        <f t="shared" si="22"/>
        <v>-5.4666781153628108E-2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53771.114401359453</v>
      </c>
      <c r="AO28">
        <f t="shared" si="26"/>
        <v>1700.21</v>
      </c>
      <c r="AP28">
        <f t="shared" si="27"/>
        <v>1433.2764</v>
      </c>
      <c r="AQ28">
        <f t="shared" si="28"/>
        <v>0.84299962945753759</v>
      </c>
      <c r="AR28">
        <f t="shared" si="29"/>
        <v>0.16538928485304757</v>
      </c>
      <c r="AS28">
        <v>1689025167</v>
      </c>
      <c r="AT28">
        <v>385.16</v>
      </c>
      <c r="AU28">
        <v>399.93599999999998</v>
      </c>
      <c r="AV28">
        <v>17.304200000000002</v>
      </c>
      <c r="AW28">
        <v>15.8073</v>
      </c>
      <c r="AX28">
        <v>387.32600000000002</v>
      </c>
      <c r="AY28">
        <v>17.215199999999999</v>
      </c>
      <c r="AZ28">
        <v>400.14499999999998</v>
      </c>
      <c r="BA28">
        <v>99.560400000000001</v>
      </c>
      <c r="BB28">
        <v>0.20020499999999999</v>
      </c>
      <c r="BC28">
        <v>20.0641</v>
      </c>
      <c r="BD28">
        <v>20.166399999999999</v>
      </c>
      <c r="BE28">
        <v>999.9</v>
      </c>
      <c r="BF28">
        <v>0</v>
      </c>
      <c r="BG28">
        <v>0</v>
      </c>
      <c r="BH28">
        <v>9976.8799999999992</v>
      </c>
      <c r="BI28">
        <v>0</v>
      </c>
      <c r="BJ28">
        <v>1.6787000000000001</v>
      </c>
      <c r="BK28">
        <v>-14.7761</v>
      </c>
      <c r="BL28">
        <v>391.94200000000001</v>
      </c>
      <c r="BM28">
        <v>406.36</v>
      </c>
      <c r="BN28">
        <v>1.49691</v>
      </c>
      <c r="BO28">
        <v>399.93599999999998</v>
      </c>
      <c r="BP28">
        <v>15.8073</v>
      </c>
      <c r="BQ28">
        <v>1.72281</v>
      </c>
      <c r="BR28">
        <v>1.57378</v>
      </c>
      <c r="BS28">
        <v>15.1035</v>
      </c>
      <c r="BT28">
        <v>13.7044</v>
      </c>
      <c r="BU28">
        <v>1700.21</v>
      </c>
      <c r="BV28">
        <v>0.90001299999999995</v>
      </c>
      <c r="BW28">
        <v>9.9987099999999995E-2</v>
      </c>
      <c r="BX28">
        <v>0</v>
      </c>
      <c r="BY28">
        <v>2.2902</v>
      </c>
      <c r="BZ28">
        <v>0</v>
      </c>
      <c r="CA28">
        <v>4791.99</v>
      </c>
      <c r="CB28">
        <v>13791</v>
      </c>
      <c r="CC28">
        <v>40.75</v>
      </c>
      <c r="CD28">
        <v>40.811999999999998</v>
      </c>
      <c r="CE28">
        <v>40.75</v>
      </c>
      <c r="CF28">
        <v>40.375</v>
      </c>
      <c r="CG28">
        <v>39.686999999999998</v>
      </c>
      <c r="CH28">
        <v>1530.21</v>
      </c>
      <c r="CI28">
        <v>170</v>
      </c>
      <c r="CJ28">
        <v>0</v>
      </c>
      <c r="CK28">
        <v>1689025169.3</v>
      </c>
      <c r="CL28">
        <v>0</v>
      </c>
      <c r="CM28">
        <v>1689025131</v>
      </c>
      <c r="CN28" t="s">
        <v>398</v>
      </c>
      <c r="CO28">
        <v>1689025120</v>
      </c>
      <c r="CP28">
        <v>1689025131</v>
      </c>
      <c r="CQ28">
        <v>14</v>
      </c>
      <c r="CR28">
        <v>3.2000000000000001E-2</v>
      </c>
      <c r="CS28">
        <v>7.0000000000000001E-3</v>
      </c>
      <c r="CT28">
        <v>-2.2130000000000001</v>
      </c>
      <c r="CU28">
        <v>8.8999999999999996E-2</v>
      </c>
      <c r="CV28">
        <v>400</v>
      </c>
      <c r="CW28">
        <v>16</v>
      </c>
      <c r="CX28">
        <v>0.33</v>
      </c>
      <c r="CY28">
        <v>7.0000000000000007E-2</v>
      </c>
      <c r="DD28">
        <v>1.4838165000000001</v>
      </c>
      <c r="DE28">
        <v>9.6541238273920221E-2</v>
      </c>
      <c r="DF28">
        <v>1.0051760430392289E-2</v>
      </c>
      <c r="DG28">
        <v>1</v>
      </c>
      <c r="DH28">
        <v>3</v>
      </c>
      <c r="DI28">
        <v>3</v>
      </c>
      <c r="DJ28" t="s">
        <v>368</v>
      </c>
      <c r="DK28">
        <v>2.69909</v>
      </c>
      <c r="DL28">
        <v>2.8068900000000001</v>
      </c>
      <c r="DM28">
        <v>9.2106499999999994E-2</v>
      </c>
      <c r="DN28">
        <v>9.3963500000000005E-2</v>
      </c>
      <c r="DO28">
        <v>9.1297500000000004E-2</v>
      </c>
      <c r="DP28">
        <v>8.4906899999999993E-2</v>
      </c>
      <c r="DQ28">
        <v>27686.3</v>
      </c>
      <c r="DR28">
        <v>31188.1</v>
      </c>
      <c r="DS28">
        <v>28681</v>
      </c>
      <c r="DT28">
        <v>32987.699999999997</v>
      </c>
      <c r="DU28">
        <v>36214</v>
      </c>
      <c r="DV28">
        <v>41030.199999999997</v>
      </c>
      <c r="DW28">
        <v>42087.8</v>
      </c>
      <c r="DX28">
        <v>47727.199999999997</v>
      </c>
      <c r="DY28">
        <v>1.8522799999999999</v>
      </c>
      <c r="DZ28">
        <v>2.2937799999999999</v>
      </c>
      <c r="EA28">
        <v>0.15969900000000001</v>
      </c>
      <c r="EB28">
        <v>0</v>
      </c>
      <c r="EC28">
        <v>17.519300000000001</v>
      </c>
      <c r="ED28">
        <v>999.9</v>
      </c>
      <c r="EE28">
        <v>67</v>
      </c>
      <c r="EF28">
        <v>20.6</v>
      </c>
      <c r="EG28">
        <v>16.388200000000001</v>
      </c>
      <c r="EH28">
        <v>63.229300000000002</v>
      </c>
      <c r="EI28">
        <v>17.816500000000001</v>
      </c>
      <c r="EJ28">
        <v>1</v>
      </c>
      <c r="EK28">
        <v>-0.62844500000000003</v>
      </c>
      <c r="EL28">
        <v>0.58988600000000002</v>
      </c>
      <c r="EM28">
        <v>20.235700000000001</v>
      </c>
      <c r="EN28">
        <v>5.2286700000000002</v>
      </c>
      <c r="EO28">
        <v>12.004</v>
      </c>
      <c r="EP28">
        <v>4.9903500000000003</v>
      </c>
      <c r="EQ28">
        <v>3.3049300000000001</v>
      </c>
      <c r="ER28">
        <v>2341</v>
      </c>
      <c r="ES28">
        <v>147.6</v>
      </c>
      <c r="ET28">
        <v>32.9</v>
      </c>
      <c r="EU28">
        <v>3.1</v>
      </c>
      <c r="EV28">
        <v>1.85229</v>
      </c>
      <c r="EW28">
        <v>1.8612899999999999</v>
      </c>
      <c r="EX28">
        <v>1.8603000000000001</v>
      </c>
      <c r="EY28">
        <v>1.8563700000000001</v>
      </c>
      <c r="EZ28">
        <v>1.8607</v>
      </c>
      <c r="FA28">
        <v>1.857</v>
      </c>
      <c r="FB28">
        <v>1.8591299999999999</v>
      </c>
      <c r="FC28">
        <v>1.86198</v>
      </c>
      <c r="FD28">
        <v>0</v>
      </c>
      <c r="FE28">
        <v>0</v>
      </c>
      <c r="FF28">
        <v>0</v>
      </c>
      <c r="FG28">
        <v>0</v>
      </c>
      <c r="FH28" t="s">
        <v>369</v>
      </c>
      <c r="FI28" t="s">
        <v>370</v>
      </c>
      <c r="FJ28" t="s">
        <v>371</v>
      </c>
      <c r="FK28" t="s">
        <v>371</v>
      </c>
      <c r="FL28" t="s">
        <v>371</v>
      </c>
      <c r="FM28" t="s">
        <v>371</v>
      </c>
      <c r="FN28">
        <v>0</v>
      </c>
      <c r="FO28">
        <v>100</v>
      </c>
      <c r="FP28">
        <v>100</v>
      </c>
      <c r="FQ28">
        <v>-2.1659999999999999</v>
      </c>
      <c r="FR28">
        <v>8.8999999999999996E-2</v>
      </c>
      <c r="FS28">
        <v>-0.76984621819702803</v>
      </c>
      <c r="FT28">
        <v>-4.0117494158234393E-3</v>
      </c>
      <c r="FU28">
        <v>1.087516141204025E-6</v>
      </c>
      <c r="FV28">
        <v>-8.657206703991749E-11</v>
      </c>
      <c r="FW28">
        <v>8.8995000000002378E-2</v>
      </c>
      <c r="FX28">
        <v>0</v>
      </c>
      <c r="FY28">
        <v>0</v>
      </c>
      <c r="FZ28">
        <v>0</v>
      </c>
      <c r="GA28">
        <v>4</v>
      </c>
      <c r="GB28">
        <v>2094</v>
      </c>
      <c r="GC28">
        <v>-1</v>
      </c>
      <c r="GD28">
        <v>-1</v>
      </c>
      <c r="GE28">
        <v>0.8</v>
      </c>
      <c r="GF28">
        <v>0.6</v>
      </c>
      <c r="GG28">
        <v>0.99121099999999995</v>
      </c>
      <c r="GH28">
        <v>2.3584000000000001</v>
      </c>
      <c r="GI28">
        <v>1.5942400000000001</v>
      </c>
      <c r="GJ28">
        <v>2.35107</v>
      </c>
      <c r="GK28">
        <v>1.40015</v>
      </c>
      <c r="GL28">
        <v>2.2375500000000001</v>
      </c>
      <c r="GM28">
        <v>23.921099999999999</v>
      </c>
      <c r="GN28">
        <v>14.674899999999999</v>
      </c>
      <c r="GO28">
        <v>18</v>
      </c>
      <c r="GP28">
        <v>372.38299999999998</v>
      </c>
      <c r="GQ28">
        <v>705.41</v>
      </c>
      <c r="GR28">
        <v>18.0002</v>
      </c>
      <c r="GS28">
        <v>18.786899999999999</v>
      </c>
      <c r="GT28">
        <v>30.0002</v>
      </c>
      <c r="GU28">
        <v>18.648599999999998</v>
      </c>
      <c r="GV28">
        <v>18.565899999999999</v>
      </c>
      <c r="GW28">
        <v>19.894300000000001</v>
      </c>
      <c r="GX28">
        <v>-30</v>
      </c>
      <c r="GY28">
        <v>-30</v>
      </c>
      <c r="GZ28">
        <v>18</v>
      </c>
      <c r="HA28">
        <v>400</v>
      </c>
      <c r="HB28">
        <v>0</v>
      </c>
      <c r="HC28">
        <v>105.29</v>
      </c>
      <c r="HD28">
        <v>104.99299999999999</v>
      </c>
    </row>
    <row r="29" spans="1:212" x14ac:dyDescent="0.2">
      <c r="A29">
        <v>11</v>
      </c>
      <c r="B29">
        <v>1689025255.5</v>
      </c>
      <c r="C29">
        <v>942.40000009536743</v>
      </c>
      <c r="D29" t="s">
        <v>399</v>
      </c>
      <c r="E29" t="s">
        <v>400</v>
      </c>
      <c r="F29" t="s">
        <v>362</v>
      </c>
      <c r="G29" t="s">
        <v>363</v>
      </c>
      <c r="H29" t="s">
        <v>364</v>
      </c>
      <c r="I29" t="s">
        <v>365</v>
      </c>
      <c r="J29" t="s">
        <v>424</v>
      </c>
      <c r="K29" t="s">
        <v>366</v>
      </c>
      <c r="L29">
        <v>1689025255.5</v>
      </c>
      <c r="M29">
        <f t="shared" si="0"/>
        <v>1.7776190256160662E-3</v>
      </c>
      <c r="N29">
        <f t="shared" si="1"/>
        <v>1.7776190256160662</v>
      </c>
      <c r="O29">
        <f t="shared" si="2"/>
        <v>19.401908286457903</v>
      </c>
      <c r="P29">
        <f t="shared" si="3"/>
        <v>457.49299999999999</v>
      </c>
      <c r="Q29">
        <f t="shared" si="4"/>
        <v>312.35545586489587</v>
      </c>
      <c r="R29">
        <f t="shared" si="5"/>
        <v>31.160683354382446</v>
      </c>
      <c r="S29">
        <f t="shared" si="6"/>
        <v>45.639652652689996</v>
      </c>
      <c r="T29">
        <f t="shared" si="7"/>
        <v>0.2280560491519826</v>
      </c>
      <c r="U29">
        <f t="shared" si="8"/>
        <v>3.6170409703026052</v>
      </c>
      <c r="V29">
        <f t="shared" si="9"/>
        <v>0.2203583705464367</v>
      </c>
      <c r="W29">
        <f t="shared" si="10"/>
        <v>0.13839394236100347</v>
      </c>
      <c r="X29">
        <f t="shared" si="11"/>
        <v>281.15501999999998</v>
      </c>
      <c r="Y29">
        <f t="shared" si="12"/>
        <v>21.113772711364522</v>
      </c>
      <c r="Z29">
        <f t="shared" si="13"/>
        <v>21.113772711364522</v>
      </c>
      <c r="AA29">
        <f t="shared" si="14"/>
        <v>2.5134363335101142</v>
      </c>
      <c r="AB29">
        <f t="shared" si="15"/>
        <v>72.959219831838254</v>
      </c>
      <c r="AC29">
        <f t="shared" si="16"/>
        <v>1.7257739007359998</v>
      </c>
      <c r="AD29">
        <f t="shared" si="17"/>
        <v>2.3653952231310722</v>
      </c>
      <c r="AE29">
        <f t="shared" si="18"/>
        <v>0.78766243277411441</v>
      </c>
      <c r="AF29">
        <f t="shared" si="19"/>
        <v>-78.392999029668516</v>
      </c>
      <c r="AG29">
        <f t="shared" si="20"/>
        <v>-192.07156276297439</v>
      </c>
      <c r="AH29">
        <f t="shared" si="21"/>
        <v>-10.744462203026142</v>
      </c>
      <c r="AI29">
        <f t="shared" si="22"/>
        <v>-5.4003995669091864E-2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53933.531251328168</v>
      </c>
      <c r="AO29">
        <f t="shared" si="26"/>
        <v>1699.95</v>
      </c>
      <c r="AP29">
        <f t="shared" si="27"/>
        <v>1433.058</v>
      </c>
      <c r="AQ29">
        <f t="shared" si="28"/>
        <v>0.8430000882378893</v>
      </c>
      <c r="AR29">
        <f t="shared" si="29"/>
        <v>0.16539017029912642</v>
      </c>
      <c r="AS29">
        <v>1689025255.5</v>
      </c>
      <c r="AT29">
        <v>457.49299999999999</v>
      </c>
      <c r="AU29">
        <v>474.99599999999998</v>
      </c>
      <c r="AV29">
        <v>17.299199999999999</v>
      </c>
      <c r="AW29">
        <v>15.7867</v>
      </c>
      <c r="AX29">
        <v>459.93900000000002</v>
      </c>
      <c r="AY29">
        <v>17.213999999999999</v>
      </c>
      <c r="AZ29">
        <v>400.07600000000002</v>
      </c>
      <c r="BA29">
        <v>99.560400000000001</v>
      </c>
      <c r="BB29">
        <v>0.19993</v>
      </c>
      <c r="BC29">
        <v>20.128799999999998</v>
      </c>
      <c r="BD29">
        <v>20.206199999999999</v>
      </c>
      <c r="BE29">
        <v>999.9</v>
      </c>
      <c r="BF29">
        <v>0</v>
      </c>
      <c r="BG29">
        <v>0</v>
      </c>
      <c r="BH29">
        <v>10010.6</v>
      </c>
      <c r="BI29">
        <v>0</v>
      </c>
      <c r="BJ29">
        <v>1.6187400000000001</v>
      </c>
      <c r="BK29">
        <v>-17.5029</v>
      </c>
      <c r="BL29">
        <v>465.54700000000003</v>
      </c>
      <c r="BM29">
        <v>482.61500000000001</v>
      </c>
      <c r="BN29">
        <v>1.5124500000000001</v>
      </c>
      <c r="BO29">
        <v>474.99599999999998</v>
      </c>
      <c r="BP29">
        <v>15.7867</v>
      </c>
      <c r="BQ29">
        <v>1.72231</v>
      </c>
      <c r="BR29">
        <v>1.5717300000000001</v>
      </c>
      <c r="BS29">
        <v>15.099</v>
      </c>
      <c r="BT29">
        <v>13.6844</v>
      </c>
      <c r="BU29">
        <v>1699.95</v>
      </c>
      <c r="BV29">
        <v>0.89999700000000005</v>
      </c>
      <c r="BW29">
        <v>0.10000299999999999</v>
      </c>
      <c r="BX29">
        <v>0</v>
      </c>
      <c r="BY29">
        <v>2.2747000000000002</v>
      </c>
      <c r="BZ29">
        <v>0</v>
      </c>
      <c r="CA29">
        <v>4893.41</v>
      </c>
      <c r="CB29">
        <v>13788.8</v>
      </c>
      <c r="CC29">
        <v>41.75</v>
      </c>
      <c r="CD29">
        <v>41.5</v>
      </c>
      <c r="CE29">
        <v>41.625</v>
      </c>
      <c r="CF29">
        <v>41.375</v>
      </c>
      <c r="CG29">
        <v>40.625</v>
      </c>
      <c r="CH29">
        <v>1529.95</v>
      </c>
      <c r="CI29">
        <v>170</v>
      </c>
      <c r="CJ29">
        <v>0</v>
      </c>
      <c r="CK29">
        <v>1689025258.0999999</v>
      </c>
      <c r="CL29">
        <v>0</v>
      </c>
      <c r="CM29">
        <v>1689025229</v>
      </c>
      <c r="CN29" t="s">
        <v>401</v>
      </c>
      <c r="CO29">
        <v>1689025229</v>
      </c>
      <c r="CP29">
        <v>1689025227.5</v>
      </c>
      <c r="CQ29">
        <v>15</v>
      </c>
      <c r="CR29">
        <v>-5.1999999999999998E-2</v>
      </c>
      <c r="CS29">
        <v>-4.0000000000000001E-3</v>
      </c>
      <c r="CT29">
        <v>-2.4990000000000001</v>
      </c>
      <c r="CU29">
        <v>8.5000000000000006E-2</v>
      </c>
      <c r="CV29">
        <v>475</v>
      </c>
      <c r="CW29">
        <v>16</v>
      </c>
      <c r="CX29">
        <v>0.1</v>
      </c>
      <c r="CY29">
        <v>0.04</v>
      </c>
      <c r="DD29">
        <v>1.5110521951219511</v>
      </c>
      <c r="DE29">
        <v>7.6182020905922396E-2</v>
      </c>
      <c r="DF29">
        <v>1.47189026486841E-2</v>
      </c>
      <c r="DG29">
        <v>1</v>
      </c>
      <c r="DH29">
        <v>3</v>
      </c>
      <c r="DI29">
        <v>3</v>
      </c>
      <c r="DJ29" t="s">
        <v>368</v>
      </c>
      <c r="DK29">
        <v>2.6988799999999999</v>
      </c>
      <c r="DL29">
        <v>2.8069199999999999</v>
      </c>
      <c r="DM29">
        <v>0.104782</v>
      </c>
      <c r="DN29">
        <v>0.10680000000000001</v>
      </c>
      <c r="DO29">
        <v>9.1291399999999995E-2</v>
      </c>
      <c r="DP29">
        <v>8.4825899999999996E-2</v>
      </c>
      <c r="DQ29">
        <v>27299.4</v>
      </c>
      <c r="DR29">
        <v>30745.3</v>
      </c>
      <c r="DS29">
        <v>28680.7</v>
      </c>
      <c r="DT29">
        <v>32986.699999999997</v>
      </c>
      <c r="DU29">
        <v>36213.599999999999</v>
      </c>
      <c r="DV29">
        <v>41032.300000000003</v>
      </c>
      <c r="DW29">
        <v>42086.9</v>
      </c>
      <c r="DX29">
        <v>47725.4</v>
      </c>
      <c r="DY29">
        <v>1.8515999999999999</v>
      </c>
      <c r="DZ29">
        <v>2.2931699999999999</v>
      </c>
      <c r="EA29">
        <v>0.16201299999999999</v>
      </c>
      <c r="EB29">
        <v>0</v>
      </c>
      <c r="EC29">
        <v>17.520800000000001</v>
      </c>
      <c r="ED29">
        <v>999.9</v>
      </c>
      <c r="EE29">
        <v>67.099999999999994</v>
      </c>
      <c r="EF29">
        <v>20.6</v>
      </c>
      <c r="EG29">
        <v>16.412500000000001</v>
      </c>
      <c r="EH29">
        <v>63.129300000000001</v>
      </c>
      <c r="EI29">
        <v>17.852599999999999</v>
      </c>
      <c r="EJ29">
        <v>1</v>
      </c>
      <c r="EK29">
        <v>-0.62765000000000004</v>
      </c>
      <c r="EL29">
        <v>0.60062899999999997</v>
      </c>
      <c r="EM29">
        <v>20.235600000000002</v>
      </c>
      <c r="EN29">
        <v>5.22912</v>
      </c>
      <c r="EO29">
        <v>12.004</v>
      </c>
      <c r="EP29">
        <v>4.9911500000000002</v>
      </c>
      <c r="EQ29">
        <v>3.3050000000000002</v>
      </c>
      <c r="ER29">
        <v>2342.8000000000002</v>
      </c>
      <c r="ES29">
        <v>147.6</v>
      </c>
      <c r="ET29">
        <v>32.9</v>
      </c>
      <c r="EU29">
        <v>3.2</v>
      </c>
      <c r="EV29">
        <v>1.8523000000000001</v>
      </c>
      <c r="EW29">
        <v>1.8612899999999999</v>
      </c>
      <c r="EX29">
        <v>1.8603400000000001</v>
      </c>
      <c r="EY29">
        <v>1.8563700000000001</v>
      </c>
      <c r="EZ29">
        <v>1.86073</v>
      </c>
      <c r="FA29">
        <v>1.8570199999999999</v>
      </c>
      <c r="FB29">
        <v>1.8591299999999999</v>
      </c>
      <c r="FC29">
        <v>1.8620000000000001</v>
      </c>
      <c r="FD29">
        <v>0</v>
      </c>
      <c r="FE29">
        <v>0</v>
      </c>
      <c r="FF29">
        <v>0</v>
      </c>
      <c r="FG29">
        <v>0</v>
      </c>
      <c r="FH29" t="s">
        <v>369</v>
      </c>
      <c r="FI29" t="s">
        <v>370</v>
      </c>
      <c r="FJ29" t="s">
        <v>371</v>
      </c>
      <c r="FK29" t="s">
        <v>371</v>
      </c>
      <c r="FL29" t="s">
        <v>371</v>
      </c>
      <c r="FM29" t="s">
        <v>371</v>
      </c>
      <c r="FN29">
        <v>0</v>
      </c>
      <c r="FO29">
        <v>100</v>
      </c>
      <c r="FP29">
        <v>100</v>
      </c>
      <c r="FQ29">
        <v>-2.4460000000000002</v>
      </c>
      <c r="FR29">
        <v>8.5199999999999998E-2</v>
      </c>
      <c r="FS29">
        <v>-0.82154372326181035</v>
      </c>
      <c r="FT29">
        <v>-4.0117494158234393E-3</v>
      </c>
      <c r="FU29">
        <v>1.087516141204025E-6</v>
      </c>
      <c r="FV29">
        <v>-8.657206703991749E-11</v>
      </c>
      <c r="FW29">
        <v>8.5185000000004507E-2</v>
      </c>
      <c r="FX29">
        <v>0</v>
      </c>
      <c r="FY29">
        <v>0</v>
      </c>
      <c r="FZ29">
        <v>0</v>
      </c>
      <c r="GA29">
        <v>4</v>
      </c>
      <c r="GB29">
        <v>2094</v>
      </c>
      <c r="GC29">
        <v>-1</v>
      </c>
      <c r="GD29">
        <v>-1</v>
      </c>
      <c r="GE29">
        <v>0.4</v>
      </c>
      <c r="GF29">
        <v>0.5</v>
      </c>
      <c r="GG29">
        <v>1.1364700000000001</v>
      </c>
      <c r="GH29">
        <v>2.33643</v>
      </c>
      <c r="GI29">
        <v>1.5942400000000001</v>
      </c>
      <c r="GJ29">
        <v>2.35107</v>
      </c>
      <c r="GK29">
        <v>1.40015</v>
      </c>
      <c r="GL29">
        <v>2.323</v>
      </c>
      <c r="GM29">
        <v>23.9617</v>
      </c>
      <c r="GN29">
        <v>14.674899999999999</v>
      </c>
      <c r="GO29">
        <v>18</v>
      </c>
      <c r="GP29">
        <v>372.10500000000002</v>
      </c>
      <c r="GQ29">
        <v>704.93899999999996</v>
      </c>
      <c r="GR29">
        <v>18.000299999999999</v>
      </c>
      <c r="GS29">
        <v>18.793399999999998</v>
      </c>
      <c r="GT29">
        <v>30.000299999999999</v>
      </c>
      <c r="GU29">
        <v>18.655100000000001</v>
      </c>
      <c r="GV29">
        <v>18.570799999999998</v>
      </c>
      <c r="GW29">
        <v>22.796600000000002</v>
      </c>
      <c r="GX29">
        <v>-30</v>
      </c>
      <c r="GY29">
        <v>-30</v>
      </c>
      <c r="GZ29">
        <v>18</v>
      </c>
      <c r="HA29">
        <v>475</v>
      </c>
      <c r="HB29">
        <v>0</v>
      </c>
      <c r="HC29">
        <v>105.289</v>
      </c>
      <c r="HD29">
        <v>104.989</v>
      </c>
    </row>
    <row r="30" spans="1:212" x14ac:dyDescent="0.2">
      <c r="A30">
        <v>12</v>
      </c>
      <c r="B30">
        <v>1689025369.5</v>
      </c>
      <c r="C30">
        <v>1056.400000095367</v>
      </c>
      <c r="D30" t="s">
        <v>402</v>
      </c>
      <c r="E30" t="s">
        <v>403</v>
      </c>
      <c r="F30" t="s">
        <v>362</v>
      </c>
      <c r="G30" t="s">
        <v>363</v>
      </c>
      <c r="H30" t="s">
        <v>364</v>
      </c>
      <c r="I30" t="s">
        <v>365</v>
      </c>
      <c r="J30" t="s">
        <v>424</v>
      </c>
      <c r="K30" t="s">
        <v>366</v>
      </c>
      <c r="L30">
        <v>1689025369.5</v>
      </c>
      <c r="M30">
        <f t="shared" si="0"/>
        <v>1.878704996337991E-3</v>
      </c>
      <c r="N30">
        <f t="shared" si="1"/>
        <v>1.8787049963379909</v>
      </c>
      <c r="O30">
        <f t="shared" si="2"/>
        <v>21.721435022289945</v>
      </c>
      <c r="P30">
        <f t="shared" si="3"/>
        <v>555.29399999999998</v>
      </c>
      <c r="Q30">
        <f t="shared" si="4"/>
        <v>401.25903816317481</v>
      </c>
      <c r="R30">
        <f t="shared" si="5"/>
        <v>40.029591214423327</v>
      </c>
      <c r="S30">
        <f t="shared" si="6"/>
        <v>55.396115002355998</v>
      </c>
      <c r="T30">
        <f t="shared" si="7"/>
        <v>0.24242232526654128</v>
      </c>
      <c r="U30">
        <f t="shared" si="8"/>
        <v>3.621627020170791</v>
      </c>
      <c r="V30">
        <f t="shared" si="9"/>
        <v>0.23375469812097308</v>
      </c>
      <c r="W30">
        <f t="shared" si="10"/>
        <v>0.14684961932396765</v>
      </c>
      <c r="X30">
        <f t="shared" si="11"/>
        <v>281.17692599999998</v>
      </c>
      <c r="Y30">
        <f t="shared" si="12"/>
        <v>21.116054983119728</v>
      </c>
      <c r="Z30">
        <f t="shared" si="13"/>
        <v>21.116054983119728</v>
      </c>
      <c r="AA30">
        <f t="shared" si="14"/>
        <v>2.5137885683298751</v>
      </c>
      <c r="AB30">
        <f t="shared" si="15"/>
        <v>72.985180031491623</v>
      </c>
      <c r="AC30">
        <f t="shared" si="16"/>
        <v>1.7290598213627999</v>
      </c>
      <c r="AD30">
        <f t="shared" si="17"/>
        <v>2.3690560475657465</v>
      </c>
      <c r="AE30">
        <f t="shared" si="18"/>
        <v>0.78472874696707517</v>
      </c>
      <c r="AF30">
        <f t="shared" si="19"/>
        <v>-82.850890338505408</v>
      </c>
      <c r="AG30">
        <f t="shared" si="20"/>
        <v>-187.87947322571114</v>
      </c>
      <c r="AH30">
        <f t="shared" si="21"/>
        <v>-10.498110148905116</v>
      </c>
      <c r="AI30">
        <f t="shared" si="22"/>
        <v>-5.1547713121692595E-2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54025.910317231617</v>
      </c>
      <c r="AO30">
        <f t="shared" si="26"/>
        <v>1700.08</v>
      </c>
      <c r="AP30">
        <f t="shared" si="27"/>
        <v>1433.1677999999999</v>
      </c>
      <c r="AQ30">
        <f t="shared" si="28"/>
        <v>0.84300021175474094</v>
      </c>
      <c r="AR30">
        <f t="shared" si="29"/>
        <v>0.16539040868665003</v>
      </c>
      <c r="AS30">
        <v>1689025369.5</v>
      </c>
      <c r="AT30">
        <v>555.29399999999998</v>
      </c>
      <c r="AU30">
        <v>575.005</v>
      </c>
      <c r="AV30">
        <v>17.3322</v>
      </c>
      <c r="AW30">
        <v>15.733700000000001</v>
      </c>
      <c r="AX30">
        <v>557.98699999999997</v>
      </c>
      <c r="AY30">
        <v>17.2441</v>
      </c>
      <c r="AZ30">
        <v>400.065</v>
      </c>
      <c r="BA30">
        <v>99.560199999999995</v>
      </c>
      <c r="BB30">
        <v>0.19977400000000001</v>
      </c>
      <c r="BC30">
        <v>20.1538</v>
      </c>
      <c r="BD30">
        <v>20.2455</v>
      </c>
      <c r="BE30">
        <v>999.9</v>
      </c>
      <c r="BF30">
        <v>0</v>
      </c>
      <c r="BG30">
        <v>0</v>
      </c>
      <c r="BH30">
        <v>10029.4</v>
      </c>
      <c r="BI30">
        <v>0</v>
      </c>
      <c r="BJ30">
        <v>1.4089100000000001</v>
      </c>
      <c r="BK30">
        <v>-19.711400000000001</v>
      </c>
      <c r="BL30">
        <v>565.08799999999997</v>
      </c>
      <c r="BM30">
        <v>584.197</v>
      </c>
      <c r="BN30">
        <v>1.5985100000000001</v>
      </c>
      <c r="BO30">
        <v>575.005</v>
      </c>
      <c r="BP30">
        <v>15.733700000000001</v>
      </c>
      <c r="BQ30">
        <v>1.72559</v>
      </c>
      <c r="BR30">
        <v>1.5664499999999999</v>
      </c>
      <c r="BS30">
        <v>15.1286</v>
      </c>
      <c r="BT30">
        <v>13.6326</v>
      </c>
      <c r="BU30">
        <v>1700.08</v>
      </c>
      <c r="BV30">
        <v>0.89999399999999996</v>
      </c>
      <c r="BW30">
        <v>0.100006</v>
      </c>
      <c r="BX30">
        <v>0</v>
      </c>
      <c r="BY30">
        <v>2.3963999999999999</v>
      </c>
      <c r="BZ30">
        <v>0</v>
      </c>
      <c r="CA30">
        <v>4934.82</v>
      </c>
      <c r="CB30">
        <v>13789.9</v>
      </c>
      <c r="CC30">
        <v>39.25</v>
      </c>
      <c r="CD30">
        <v>39.25</v>
      </c>
      <c r="CE30">
        <v>39.375</v>
      </c>
      <c r="CF30">
        <v>37.811999999999998</v>
      </c>
      <c r="CG30">
        <v>38.25</v>
      </c>
      <c r="CH30">
        <v>1530.06</v>
      </c>
      <c r="CI30">
        <v>170.02</v>
      </c>
      <c r="CJ30">
        <v>0</v>
      </c>
      <c r="CK30">
        <v>1689025372.0999999</v>
      </c>
      <c r="CL30">
        <v>0</v>
      </c>
      <c r="CM30">
        <v>1689025316</v>
      </c>
      <c r="CN30" t="s">
        <v>404</v>
      </c>
      <c r="CO30">
        <v>1689025315</v>
      </c>
      <c r="CP30">
        <v>1689025316</v>
      </c>
      <c r="CQ30">
        <v>16</v>
      </c>
      <c r="CR30">
        <v>4.2999999999999997E-2</v>
      </c>
      <c r="CS30">
        <v>3.0000000000000001E-3</v>
      </c>
      <c r="CT30">
        <v>-2.75</v>
      </c>
      <c r="CU30">
        <v>8.7999999999999995E-2</v>
      </c>
      <c r="CV30">
        <v>575</v>
      </c>
      <c r="CW30">
        <v>16</v>
      </c>
      <c r="CX30">
        <v>0.13</v>
      </c>
      <c r="CY30">
        <v>0.04</v>
      </c>
      <c r="DD30">
        <v>1.5860902439024389</v>
      </c>
      <c r="DE30">
        <v>9.8786968641113956E-2</v>
      </c>
      <c r="DF30">
        <v>1.1987674663709841E-2</v>
      </c>
      <c r="DG30">
        <v>1</v>
      </c>
      <c r="DH30">
        <v>3</v>
      </c>
      <c r="DI30">
        <v>3</v>
      </c>
      <c r="DJ30" t="s">
        <v>368</v>
      </c>
      <c r="DK30">
        <v>2.6988300000000001</v>
      </c>
      <c r="DL30">
        <v>2.8069199999999999</v>
      </c>
      <c r="DM30">
        <v>0.120451</v>
      </c>
      <c r="DN30">
        <v>0.12245300000000001</v>
      </c>
      <c r="DO30">
        <v>9.1406000000000001E-2</v>
      </c>
      <c r="DP30">
        <v>8.4618200000000005E-2</v>
      </c>
      <c r="DQ30">
        <v>26820.799999999999</v>
      </c>
      <c r="DR30">
        <v>30206.3</v>
      </c>
      <c r="DS30">
        <v>28679.7</v>
      </c>
      <c r="DT30">
        <v>32986.300000000003</v>
      </c>
      <c r="DU30">
        <v>36208.1</v>
      </c>
      <c r="DV30">
        <v>41041.1</v>
      </c>
      <c r="DW30">
        <v>42086</v>
      </c>
      <c r="DX30">
        <v>47724.7</v>
      </c>
      <c r="DY30">
        <v>1.85198</v>
      </c>
      <c r="DZ30">
        <v>2.2943500000000001</v>
      </c>
      <c r="EA30">
        <v>0.163831</v>
      </c>
      <c r="EB30">
        <v>0</v>
      </c>
      <c r="EC30">
        <v>17.530100000000001</v>
      </c>
      <c r="ED30">
        <v>999.9</v>
      </c>
      <c r="EE30">
        <v>67.2</v>
      </c>
      <c r="EF30">
        <v>20.6</v>
      </c>
      <c r="EG30">
        <v>16.4373</v>
      </c>
      <c r="EH30">
        <v>62.9193</v>
      </c>
      <c r="EI30">
        <v>17.728400000000001</v>
      </c>
      <c r="EJ30">
        <v>1</v>
      </c>
      <c r="EK30">
        <v>-0.62712400000000001</v>
      </c>
      <c r="EL30">
        <v>0.61274499999999998</v>
      </c>
      <c r="EM30">
        <v>20.234000000000002</v>
      </c>
      <c r="EN30">
        <v>5.2289700000000003</v>
      </c>
      <c r="EO30">
        <v>12.004</v>
      </c>
      <c r="EP30">
        <v>4.9911500000000002</v>
      </c>
      <c r="EQ30">
        <v>3.3050000000000002</v>
      </c>
      <c r="ER30">
        <v>2345.4</v>
      </c>
      <c r="ES30">
        <v>147.6</v>
      </c>
      <c r="ET30">
        <v>32.9</v>
      </c>
      <c r="EU30">
        <v>3.2</v>
      </c>
      <c r="EV30">
        <v>1.8522799999999999</v>
      </c>
      <c r="EW30">
        <v>1.86137</v>
      </c>
      <c r="EX30">
        <v>1.86033</v>
      </c>
      <c r="EY30">
        <v>1.8563700000000001</v>
      </c>
      <c r="EZ30">
        <v>1.8607800000000001</v>
      </c>
      <c r="FA30">
        <v>1.8570199999999999</v>
      </c>
      <c r="FB30">
        <v>1.8591299999999999</v>
      </c>
      <c r="FC30">
        <v>1.86202</v>
      </c>
      <c r="FD30">
        <v>0</v>
      </c>
      <c r="FE30">
        <v>0</v>
      </c>
      <c r="FF30">
        <v>0</v>
      </c>
      <c r="FG30">
        <v>0</v>
      </c>
      <c r="FH30" t="s">
        <v>369</v>
      </c>
      <c r="FI30" t="s">
        <v>370</v>
      </c>
      <c r="FJ30" t="s">
        <v>371</v>
      </c>
      <c r="FK30" t="s">
        <v>371</v>
      </c>
      <c r="FL30" t="s">
        <v>371</v>
      </c>
      <c r="FM30" t="s">
        <v>371</v>
      </c>
      <c r="FN30">
        <v>0</v>
      </c>
      <c r="FO30">
        <v>100</v>
      </c>
      <c r="FP30">
        <v>100</v>
      </c>
      <c r="FQ30">
        <v>-2.6930000000000001</v>
      </c>
      <c r="FR30">
        <v>8.8099999999999998E-2</v>
      </c>
      <c r="FS30">
        <v>-0.77838205746463829</v>
      </c>
      <c r="FT30">
        <v>-4.0117494158234393E-3</v>
      </c>
      <c r="FU30">
        <v>1.087516141204025E-6</v>
      </c>
      <c r="FV30">
        <v>-8.657206703991749E-11</v>
      </c>
      <c r="FW30">
        <v>8.810500000000232E-2</v>
      </c>
      <c r="FX30">
        <v>0</v>
      </c>
      <c r="FY30">
        <v>0</v>
      </c>
      <c r="FZ30">
        <v>0</v>
      </c>
      <c r="GA30">
        <v>4</v>
      </c>
      <c r="GB30">
        <v>2094</v>
      </c>
      <c r="GC30">
        <v>-1</v>
      </c>
      <c r="GD30">
        <v>-1</v>
      </c>
      <c r="GE30">
        <v>0.9</v>
      </c>
      <c r="GF30">
        <v>0.9</v>
      </c>
      <c r="GG30">
        <v>1.32446</v>
      </c>
      <c r="GH30">
        <v>2.3315399999999999</v>
      </c>
      <c r="GI30">
        <v>1.5942400000000001</v>
      </c>
      <c r="GJ30">
        <v>2.35107</v>
      </c>
      <c r="GK30">
        <v>1.40015</v>
      </c>
      <c r="GL30">
        <v>2.2997999999999998</v>
      </c>
      <c r="GM30">
        <v>24.022600000000001</v>
      </c>
      <c r="GN30">
        <v>14.639900000000001</v>
      </c>
      <c r="GO30">
        <v>18</v>
      </c>
      <c r="GP30">
        <v>372.32299999999998</v>
      </c>
      <c r="GQ30">
        <v>706.09100000000001</v>
      </c>
      <c r="GR30">
        <v>17.999300000000002</v>
      </c>
      <c r="GS30">
        <v>18.8064</v>
      </c>
      <c r="GT30">
        <v>30.0001</v>
      </c>
      <c r="GU30">
        <v>18.659800000000001</v>
      </c>
      <c r="GV30">
        <v>18.576000000000001</v>
      </c>
      <c r="GW30">
        <v>26.5745</v>
      </c>
      <c r="GX30">
        <v>-30</v>
      </c>
      <c r="GY30">
        <v>-30</v>
      </c>
      <c r="GZ30">
        <v>18</v>
      </c>
      <c r="HA30">
        <v>575</v>
      </c>
      <c r="HB30">
        <v>0</v>
      </c>
      <c r="HC30">
        <v>105.286</v>
      </c>
      <c r="HD30">
        <v>104.988</v>
      </c>
    </row>
    <row r="31" spans="1:212" x14ac:dyDescent="0.2">
      <c r="A31">
        <v>13</v>
      </c>
      <c r="B31">
        <v>1689025467.5</v>
      </c>
      <c r="C31">
        <v>1154.400000095367</v>
      </c>
      <c r="D31" t="s">
        <v>405</v>
      </c>
      <c r="E31" t="s">
        <v>406</v>
      </c>
      <c r="F31" t="s">
        <v>362</v>
      </c>
      <c r="G31" t="s">
        <v>363</v>
      </c>
      <c r="H31" t="s">
        <v>364</v>
      </c>
      <c r="I31" t="s">
        <v>365</v>
      </c>
      <c r="J31" t="s">
        <v>424</v>
      </c>
      <c r="K31" t="s">
        <v>366</v>
      </c>
      <c r="L31">
        <v>1689025467.5</v>
      </c>
      <c r="M31">
        <f t="shared" si="0"/>
        <v>1.6604201909016811E-3</v>
      </c>
      <c r="N31">
        <f t="shared" si="1"/>
        <v>1.6604201909016811</v>
      </c>
      <c r="O31">
        <f t="shared" si="2"/>
        <v>23.424373560464939</v>
      </c>
      <c r="P31">
        <f t="shared" si="3"/>
        <v>653.74199999999996</v>
      </c>
      <c r="Q31">
        <f t="shared" si="4"/>
        <v>470.22666418270296</v>
      </c>
      <c r="R31">
        <f t="shared" si="5"/>
        <v>46.909393987361987</v>
      </c>
      <c r="S31">
        <f t="shared" si="6"/>
        <v>65.216720743362004</v>
      </c>
      <c r="T31">
        <f t="shared" si="7"/>
        <v>0.21844594784788626</v>
      </c>
      <c r="U31">
        <f t="shared" si="8"/>
        <v>3.6200644445519656</v>
      </c>
      <c r="V31">
        <f t="shared" si="9"/>
        <v>0.21137822314080831</v>
      </c>
      <c r="W31">
        <f t="shared" si="10"/>
        <v>0.13272734719396692</v>
      </c>
      <c r="X31">
        <f t="shared" si="11"/>
        <v>281.16184199999998</v>
      </c>
      <c r="Y31">
        <f t="shared" si="12"/>
        <v>21.045364407529902</v>
      </c>
      <c r="Z31">
        <f t="shared" si="13"/>
        <v>21.045364407529902</v>
      </c>
      <c r="AA31">
        <f t="shared" si="14"/>
        <v>2.5028985692749735</v>
      </c>
      <c r="AB31">
        <f t="shared" si="15"/>
        <v>73.810770084020234</v>
      </c>
      <c r="AC31">
        <f t="shared" si="16"/>
        <v>1.7359182664221</v>
      </c>
      <c r="AD31">
        <f t="shared" si="17"/>
        <v>2.3518495531831882</v>
      </c>
      <c r="AE31">
        <f t="shared" si="18"/>
        <v>0.76698030285287344</v>
      </c>
      <c r="AF31">
        <f t="shared" si="19"/>
        <v>-73.224530418764132</v>
      </c>
      <c r="AG31">
        <f t="shared" si="20"/>
        <v>-196.99251812805383</v>
      </c>
      <c r="AH31">
        <f t="shared" si="21"/>
        <v>-11.001472539205501</v>
      </c>
      <c r="AI31">
        <f t="shared" si="22"/>
        <v>-5.6679086023478931E-2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54014.544552522253</v>
      </c>
      <c r="AO31">
        <f t="shared" si="26"/>
        <v>1700</v>
      </c>
      <c r="AP31">
        <f t="shared" si="27"/>
        <v>1433.0993999999998</v>
      </c>
      <c r="AQ31">
        <f t="shared" si="28"/>
        <v>0.84299964705882346</v>
      </c>
      <c r="AR31">
        <f t="shared" si="29"/>
        <v>0.16538931882352939</v>
      </c>
      <c r="AS31">
        <v>1689025467.5</v>
      </c>
      <c r="AT31">
        <v>653.74199999999996</v>
      </c>
      <c r="AU31">
        <v>674.96600000000001</v>
      </c>
      <c r="AV31">
        <v>17.4011</v>
      </c>
      <c r="AW31">
        <v>15.988300000000001</v>
      </c>
      <c r="AX31">
        <v>656.77099999999996</v>
      </c>
      <c r="AY31">
        <v>17.308399999999999</v>
      </c>
      <c r="AZ31">
        <v>400.029</v>
      </c>
      <c r="BA31">
        <v>99.559200000000004</v>
      </c>
      <c r="BB31">
        <v>0.19991100000000001</v>
      </c>
      <c r="BC31">
        <v>20.036000000000001</v>
      </c>
      <c r="BD31">
        <v>20.1709</v>
      </c>
      <c r="BE31">
        <v>999.9</v>
      </c>
      <c r="BF31">
        <v>0</v>
      </c>
      <c r="BG31">
        <v>0</v>
      </c>
      <c r="BH31">
        <v>10023.1</v>
      </c>
      <c r="BI31">
        <v>0</v>
      </c>
      <c r="BJ31">
        <v>1.5587899999999999</v>
      </c>
      <c r="BK31">
        <v>-21.2239</v>
      </c>
      <c r="BL31">
        <v>665.32</v>
      </c>
      <c r="BM31">
        <v>685.93299999999999</v>
      </c>
      <c r="BN31">
        <v>1.41272</v>
      </c>
      <c r="BO31">
        <v>674.96600000000001</v>
      </c>
      <c r="BP31">
        <v>15.988300000000001</v>
      </c>
      <c r="BQ31">
        <v>1.73244</v>
      </c>
      <c r="BR31">
        <v>1.59179</v>
      </c>
      <c r="BS31">
        <v>15.190200000000001</v>
      </c>
      <c r="BT31">
        <v>13.8795</v>
      </c>
      <c r="BU31">
        <v>1700</v>
      </c>
      <c r="BV31">
        <v>0.90001100000000001</v>
      </c>
      <c r="BW31">
        <v>9.99892E-2</v>
      </c>
      <c r="BX31">
        <v>0</v>
      </c>
      <c r="BY31">
        <v>2.4295</v>
      </c>
      <c r="BZ31">
        <v>0</v>
      </c>
      <c r="CA31">
        <v>4996.6499999999996</v>
      </c>
      <c r="CB31">
        <v>13789.2</v>
      </c>
      <c r="CC31">
        <v>37.936999999999998</v>
      </c>
      <c r="CD31">
        <v>38.5</v>
      </c>
      <c r="CE31">
        <v>38.311999999999998</v>
      </c>
      <c r="CF31">
        <v>37</v>
      </c>
      <c r="CG31">
        <v>37.186999999999998</v>
      </c>
      <c r="CH31">
        <v>1530.02</v>
      </c>
      <c r="CI31">
        <v>169.98</v>
      </c>
      <c r="CJ31">
        <v>0</v>
      </c>
      <c r="CK31">
        <v>1689025469.9000001</v>
      </c>
      <c r="CL31">
        <v>0</v>
      </c>
      <c r="CM31">
        <v>1689025439.5</v>
      </c>
      <c r="CN31" t="s">
        <v>407</v>
      </c>
      <c r="CO31">
        <v>1689025425</v>
      </c>
      <c r="CP31">
        <v>1689025439.5</v>
      </c>
      <c r="CQ31">
        <v>17</v>
      </c>
      <c r="CR31">
        <v>-0.06</v>
      </c>
      <c r="CS31">
        <v>5.0000000000000001E-3</v>
      </c>
      <c r="CT31">
        <v>-3.085</v>
      </c>
      <c r="CU31">
        <v>9.2999999999999999E-2</v>
      </c>
      <c r="CV31">
        <v>675</v>
      </c>
      <c r="CW31">
        <v>16</v>
      </c>
      <c r="CX31">
        <v>0.04</v>
      </c>
      <c r="CY31">
        <v>0.05</v>
      </c>
      <c r="DD31">
        <v>1.4173919512195119</v>
      </c>
      <c r="DE31">
        <v>-1.064592334495012E-2</v>
      </c>
      <c r="DF31">
        <v>3.5202149459817198E-3</v>
      </c>
      <c r="DG31">
        <v>1</v>
      </c>
      <c r="DH31">
        <v>3</v>
      </c>
      <c r="DI31">
        <v>3</v>
      </c>
      <c r="DJ31" t="s">
        <v>368</v>
      </c>
      <c r="DK31">
        <v>2.6987399999999999</v>
      </c>
      <c r="DL31">
        <v>2.8069999999999999</v>
      </c>
      <c r="DM31">
        <v>0.13489899999999999</v>
      </c>
      <c r="DN31">
        <v>0.13678699999999999</v>
      </c>
      <c r="DO31">
        <v>9.1652600000000001E-2</v>
      </c>
      <c r="DP31">
        <v>8.5605899999999999E-2</v>
      </c>
      <c r="DQ31">
        <v>26381.1</v>
      </c>
      <c r="DR31">
        <v>29714</v>
      </c>
      <c r="DS31">
        <v>28680.3</v>
      </c>
      <c r="DT31">
        <v>32986.9</v>
      </c>
      <c r="DU31">
        <v>36198.400000000001</v>
      </c>
      <c r="DV31">
        <v>40997.4</v>
      </c>
      <c r="DW31">
        <v>42086.3</v>
      </c>
      <c r="DX31">
        <v>47725.5</v>
      </c>
      <c r="DY31">
        <v>1.8513999999999999</v>
      </c>
      <c r="DZ31">
        <v>2.29365</v>
      </c>
      <c r="EA31">
        <v>0.15903999999999999</v>
      </c>
      <c r="EB31">
        <v>0</v>
      </c>
      <c r="EC31">
        <v>17.534700000000001</v>
      </c>
      <c r="ED31">
        <v>999.9</v>
      </c>
      <c r="EE31">
        <v>67.2</v>
      </c>
      <c r="EF31">
        <v>20.6</v>
      </c>
      <c r="EG31">
        <v>16.437899999999999</v>
      </c>
      <c r="EH31">
        <v>63.019300000000001</v>
      </c>
      <c r="EI31">
        <v>18.397400000000001</v>
      </c>
      <c r="EJ31">
        <v>1</v>
      </c>
      <c r="EK31">
        <v>-0.62792199999999998</v>
      </c>
      <c r="EL31">
        <v>0.62766900000000003</v>
      </c>
      <c r="EM31">
        <v>20.235700000000001</v>
      </c>
      <c r="EN31">
        <v>5.2282200000000003</v>
      </c>
      <c r="EO31">
        <v>12.004</v>
      </c>
      <c r="EP31">
        <v>4.9912999999999998</v>
      </c>
      <c r="EQ31">
        <v>3.3050000000000002</v>
      </c>
      <c r="ER31">
        <v>2347.6</v>
      </c>
      <c r="ES31">
        <v>147.6</v>
      </c>
      <c r="ET31">
        <v>32.9</v>
      </c>
      <c r="EU31">
        <v>3.2</v>
      </c>
      <c r="EV31">
        <v>1.85233</v>
      </c>
      <c r="EW31">
        <v>1.8613599999999999</v>
      </c>
      <c r="EX31">
        <v>1.8603499999999999</v>
      </c>
      <c r="EY31">
        <v>1.8563700000000001</v>
      </c>
      <c r="EZ31">
        <v>1.8607499999999999</v>
      </c>
      <c r="FA31">
        <v>1.85707</v>
      </c>
      <c r="FB31">
        <v>1.8591299999999999</v>
      </c>
      <c r="FC31">
        <v>1.86202</v>
      </c>
      <c r="FD31">
        <v>0</v>
      </c>
      <c r="FE31">
        <v>0</v>
      </c>
      <c r="FF31">
        <v>0</v>
      </c>
      <c r="FG31">
        <v>0</v>
      </c>
      <c r="FH31" t="s">
        <v>369</v>
      </c>
      <c r="FI31" t="s">
        <v>370</v>
      </c>
      <c r="FJ31" t="s">
        <v>371</v>
      </c>
      <c r="FK31" t="s">
        <v>371</v>
      </c>
      <c r="FL31" t="s">
        <v>371</v>
      </c>
      <c r="FM31" t="s">
        <v>371</v>
      </c>
      <c r="FN31">
        <v>0</v>
      </c>
      <c r="FO31">
        <v>100</v>
      </c>
      <c r="FP31">
        <v>100</v>
      </c>
      <c r="FQ31">
        <v>-3.0289999999999999</v>
      </c>
      <c r="FR31">
        <v>9.2700000000000005E-2</v>
      </c>
      <c r="FS31">
        <v>-0.83787441127413298</v>
      </c>
      <c r="FT31">
        <v>-4.0117494158234393E-3</v>
      </c>
      <c r="FU31">
        <v>1.087516141204025E-6</v>
      </c>
      <c r="FV31">
        <v>-8.657206703991749E-11</v>
      </c>
      <c r="FW31">
        <v>9.2676190476193909E-2</v>
      </c>
      <c r="FX31">
        <v>0</v>
      </c>
      <c r="FY31">
        <v>0</v>
      </c>
      <c r="FZ31">
        <v>0</v>
      </c>
      <c r="GA31">
        <v>4</v>
      </c>
      <c r="GB31">
        <v>2094</v>
      </c>
      <c r="GC31">
        <v>-1</v>
      </c>
      <c r="GD31">
        <v>-1</v>
      </c>
      <c r="GE31">
        <v>0.7</v>
      </c>
      <c r="GF31">
        <v>0.5</v>
      </c>
      <c r="GG31">
        <v>1.5087900000000001</v>
      </c>
      <c r="GH31">
        <v>2.33521</v>
      </c>
      <c r="GI31">
        <v>1.5942400000000001</v>
      </c>
      <c r="GJ31">
        <v>2.35107</v>
      </c>
      <c r="GK31">
        <v>1.40015</v>
      </c>
      <c r="GL31">
        <v>2.34741</v>
      </c>
      <c r="GM31">
        <v>24.042899999999999</v>
      </c>
      <c r="GN31">
        <v>14.6311</v>
      </c>
      <c r="GO31">
        <v>18</v>
      </c>
      <c r="GP31">
        <v>372.03300000000002</v>
      </c>
      <c r="GQ31">
        <v>705.452</v>
      </c>
      <c r="GR31">
        <v>18.0001</v>
      </c>
      <c r="GS31">
        <v>18.7959</v>
      </c>
      <c r="GT31">
        <v>30.0001</v>
      </c>
      <c r="GU31">
        <v>18.658300000000001</v>
      </c>
      <c r="GV31">
        <v>18.576000000000001</v>
      </c>
      <c r="GW31">
        <v>30.247800000000002</v>
      </c>
      <c r="GX31">
        <v>-30</v>
      </c>
      <c r="GY31">
        <v>-30</v>
      </c>
      <c r="GZ31">
        <v>18</v>
      </c>
      <c r="HA31">
        <v>675</v>
      </c>
      <c r="HB31">
        <v>0</v>
      </c>
      <c r="HC31">
        <v>105.28700000000001</v>
      </c>
      <c r="HD31">
        <v>104.99</v>
      </c>
    </row>
    <row r="32" spans="1:212" x14ac:dyDescent="0.2">
      <c r="A32">
        <v>14</v>
      </c>
      <c r="B32">
        <v>1689025560</v>
      </c>
      <c r="C32">
        <v>1246.900000095367</v>
      </c>
      <c r="D32" t="s">
        <v>408</v>
      </c>
      <c r="E32" t="s">
        <v>409</v>
      </c>
      <c r="F32" t="s">
        <v>362</v>
      </c>
      <c r="G32" t="s">
        <v>363</v>
      </c>
      <c r="H32" t="s">
        <v>364</v>
      </c>
      <c r="I32" t="s">
        <v>365</v>
      </c>
      <c r="J32" t="s">
        <v>424</v>
      </c>
      <c r="K32" t="s">
        <v>366</v>
      </c>
      <c r="L32">
        <v>1689025560</v>
      </c>
      <c r="M32">
        <f t="shared" si="0"/>
        <v>1.6603826803298523E-3</v>
      </c>
      <c r="N32">
        <f t="shared" si="1"/>
        <v>1.6603826803298523</v>
      </c>
      <c r="O32">
        <f t="shared" si="2"/>
        <v>24.925513986149184</v>
      </c>
      <c r="P32">
        <f t="shared" si="3"/>
        <v>777.29200000000003</v>
      </c>
      <c r="Q32">
        <f t="shared" si="4"/>
        <v>585.078619258907</v>
      </c>
      <c r="R32">
        <f t="shared" si="5"/>
        <v>58.36919244234015</v>
      </c>
      <c r="S32">
        <f t="shared" si="6"/>
        <v>77.544974023080016</v>
      </c>
      <c r="T32">
        <f t="shared" si="7"/>
        <v>0.223247019594844</v>
      </c>
      <c r="U32">
        <f t="shared" si="8"/>
        <v>3.6189368684883392</v>
      </c>
      <c r="V32">
        <f t="shared" si="9"/>
        <v>0.21586863617603844</v>
      </c>
      <c r="W32">
        <f t="shared" si="10"/>
        <v>0.13556050143798581</v>
      </c>
      <c r="X32">
        <f t="shared" si="11"/>
        <v>281.16503399999999</v>
      </c>
      <c r="Y32">
        <f t="shared" si="12"/>
        <v>21.003508838994861</v>
      </c>
      <c r="Z32">
        <f t="shared" si="13"/>
        <v>21.003508838994861</v>
      </c>
      <c r="AA32">
        <f t="shared" si="14"/>
        <v>2.4964701425246698</v>
      </c>
      <c r="AB32">
        <f t="shared" si="15"/>
        <v>74.409948004684381</v>
      </c>
      <c r="AC32">
        <f t="shared" si="16"/>
        <v>1.7454432967409999</v>
      </c>
      <c r="AD32">
        <f t="shared" si="17"/>
        <v>2.3457122918982791</v>
      </c>
      <c r="AE32">
        <f t="shared" si="18"/>
        <v>0.75102684578366996</v>
      </c>
      <c r="AF32">
        <f t="shared" si="19"/>
        <v>-73.222876202546487</v>
      </c>
      <c r="AG32">
        <f t="shared" si="20"/>
        <v>-196.99835898550003</v>
      </c>
      <c r="AH32">
        <f t="shared" si="21"/>
        <v>-11.000500314987098</v>
      </c>
      <c r="AI32">
        <f t="shared" si="22"/>
        <v>-5.6701503033650624E-2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53998.550885942401</v>
      </c>
      <c r="AO32">
        <f t="shared" si="26"/>
        <v>1700.02</v>
      </c>
      <c r="AP32">
        <f t="shared" si="27"/>
        <v>1433.1161999999999</v>
      </c>
      <c r="AQ32">
        <f t="shared" si="28"/>
        <v>0.84299961176927329</v>
      </c>
      <c r="AR32">
        <f t="shared" si="29"/>
        <v>0.16538925071469746</v>
      </c>
      <c r="AS32">
        <v>1689025560</v>
      </c>
      <c r="AT32">
        <v>777.29200000000003</v>
      </c>
      <c r="AU32">
        <v>799.99300000000005</v>
      </c>
      <c r="AV32">
        <v>17.495899999999999</v>
      </c>
      <c r="AW32">
        <v>16.083300000000001</v>
      </c>
      <c r="AX32">
        <v>780.76900000000001</v>
      </c>
      <c r="AY32">
        <v>17.398700000000002</v>
      </c>
      <c r="AZ32">
        <v>400.03800000000001</v>
      </c>
      <c r="BA32">
        <v>99.563000000000002</v>
      </c>
      <c r="BB32">
        <v>0.19999</v>
      </c>
      <c r="BC32">
        <v>19.9938</v>
      </c>
      <c r="BD32">
        <v>20.133700000000001</v>
      </c>
      <c r="BE32">
        <v>999.9</v>
      </c>
      <c r="BF32">
        <v>0</v>
      </c>
      <c r="BG32">
        <v>0</v>
      </c>
      <c r="BH32">
        <v>10018.1</v>
      </c>
      <c r="BI32">
        <v>0</v>
      </c>
      <c r="BJ32">
        <v>1.5512999999999999</v>
      </c>
      <c r="BK32">
        <v>-22.7011</v>
      </c>
      <c r="BL32">
        <v>791.13400000000001</v>
      </c>
      <c r="BM32">
        <v>813.07</v>
      </c>
      <c r="BN32">
        <v>1.41265</v>
      </c>
      <c r="BO32">
        <v>799.99300000000005</v>
      </c>
      <c r="BP32">
        <v>16.083300000000001</v>
      </c>
      <c r="BQ32">
        <v>1.7419500000000001</v>
      </c>
      <c r="BR32">
        <v>1.6012999999999999</v>
      </c>
      <c r="BS32">
        <v>15.275399999999999</v>
      </c>
      <c r="BT32">
        <v>13.971299999999999</v>
      </c>
      <c r="BU32">
        <v>1700.02</v>
      </c>
      <c r="BV32">
        <v>0.90001200000000003</v>
      </c>
      <c r="BW32">
        <v>9.9988300000000002E-2</v>
      </c>
      <c r="BX32">
        <v>0</v>
      </c>
      <c r="BY32">
        <v>2.8477999999999999</v>
      </c>
      <c r="BZ32">
        <v>0</v>
      </c>
      <c r="CA32">
        <v>5036.33</v>
      </c>
      <c r="CB32">
        <v>13789.5</v>
      </c>
      <c r="CC32">
        <v>39.311999999999998</v>
      </c>
      <c r="CD32">
        <v>39.936999999999998</v>
      </c>
      <c r="CE32">
        <v>39.5</v>
      </c>
      <c r="CF32">
        <v>38.811999999999998</v>
      </c>
      <c r="CG32">
        <v>38.375</v>
      </c>
      <c r="CH32">
        <v>1530.04</v>
      </c>
      <c r="CI32">
        <v>169.98</v>
      </c>
      <c r="CJ32">
        <v>0</v>
      </c>
      <c r="CK32">
        <v>1689025562.3</v>
      </c>
      <c r="CL32">
        <v>0</v>
      </c>
      <c r="CM32">
        <v>1689025532.5</v>
      </c>
      <c r="CN32" t="s">
        <v>410</v>
      </c>
      <c r="CO32">
        <v>1689025532.5</v>
      </c>
      <c r="CP32">
        <v>1689025527.5</v>
      </c>
      <c r="CQ32">
        <v>18</v>
      </c>
      <c r="CR32">
        <v>-0.129</v>
      </c>
      <c r="CS32">
        <v>5.0000000000000001E-3</v>
      </c>
      <c r="CT32">
        <v>-3.5329999999999999</v>
      </c>
      <c r="CU32">
        <v>9.7000000000000003E-2</v>
      </c>
      <c r="CV32">
        <v>800</v>
      </c>
      <c r="CW32">
        <v>16</v>
      </c>
      <c r="CX32">
        <v>0.08</v>
      </c>
      <c r="CY32">
        <v>0.09</v>
      </c>
      <c r="DD32">
        <v>1.4026447500000001</v>
      </c>
      <c r="DE32">
        <v>6.5256472795498496E-2</v>
      </c>
      <c r="DF32">
        <v>7.3808017814801091E-3</v>
      </c>
      <c r="DG32">
        <v>1</v>
      </c>
      <c r="DH32">
        <v>3</v>
      </c>
      <c r="DI32">
        <v>3</v>
      </c>
      <c r="DJ32" t="s">
        <v>368</v>
      </c>
      <c r="DK32">
        <v>2.6987199999999998</v>
      </c>
      <c r="DL32">
        <v>2.8070400000000002</v>
      </c>
      <c r="DM32">
        <v>0.15154000000000001</v>
      </c>
      <c r="DN32">
        <v>0.15325800000000001</v>
      </c>
      <c r="DO32">
        <v>9.1997200000000001E-2</v>
      </c>
      <c r="DP32">
        <v>8.5971400000000003E-2</v>
      </c>
      <c r="DQ32">
        <v>25871.599999999999</v>
      </c>
      <c r="DR32">
        <v>29145.200000000001</v>
      </c>
      <c r="DS32">
        <v>28677.3</v>
      </c>
      <c r="DT32">
        <v>32984</v>
      </c>
      <c r="DU32">
        <v>36180.9</v>
      </c>
      <c r="DV32">
        <v>40977.699999999997</v>
      </c>
      <c r="DW32">
        <v>42082.400000000001</v>
      </c>
      <c r="DX32">
        <v>47721.599999999999</v>
      </c>
      <c r="DY32">
        <v>1.8511299999999999</v>
      </c>
      <c r="DZ32">
        <v>2.2934000000000001</v>
      </c>
      <c r="EA32">
        <v>0.15776200000000001</v>
      </c>
      <c r="EB32">
        <v>0</v>
      </c>
      <c r="EC32">
        <v>17.518699999999999</v>
      </c>
      <c r="ED32">
        <v>999.9</v>
      </c>
      <c r="EE32">
        <v>67.3</v>
      </c>
      <c r="EF32">
        <v>20.6</v>
      </c>
      <c r="EG32">
        <v>16.460799999999999</v>
      </c>
      <c r="EH32">
        <v>62.959299999999999</v>
      </c>
      <c r="EI32">
        <v>17.932700000000001</v>
      </c>
      <c r="EJ32">
        <v>1</v>
      </c>
      <c r="EK32">
        <v>-0.62416199999999999</v>
      </c>
      <c r="EL32">
        <v>0.61294700000000002</v>
      </c>
      <c r="EM32">
        <v>20.236000000000001</v>
      </c>
      <c r="EN32">
        <v>5.2282200000000003</v>
      </c>
      <c r="EO32">
        <v>12.004</v>
      </c>
      <c r="EP32">
        <v>4.9913999999999996</v>
      </c>
      <c r="EQ32">
        <v>3.3050000000000002</v>
      </c>
      <c r="ER32">
        <v>2349.4</v>
      </c>
      <c r="ES32">
        <v>147.6</v>
      </c>
      <c r="ET32">
        <v>32.9</v>
      </c>
      <c r="EU32">
        <v>3.2</v>
      </c>
      <c r="EV32">
        <v>1.8523000000000001</v>
      </c>
      <c r="EW32">
        <v>1.8613299999999999</v>
      </c>
      <c r="EX32">
        <v>1.86029</v>
      </c>
      <c r="EY32">
        <v>1.8563400000000001</v>
      </c>
      <c r="EZ32">
        <v>1.86069</v>
      </c>
      <c r="FA32">
        <v>1.857</v>
      </c>
      <c r="FB32">
        <v>1.8591299999999999</v>
      </c>
      <c r="FC32">
        <v>1.8620000000000001</v>
      </c>
      <c r="FD32">
        <v>0</v>
      </c>
      <c r="FE32">
        <v>0</v>
      </c>
      <c r="FF32">
        <v>0</v>
      </c>
      <c r="FG32">
        <v>0</v>
      </c>
      <c r="FH32" t="s">
        <v>369</v>
      </c>
      <c r="FI32" t="s">
        <v>370</v>
      </c>
      <c r="FJ32" t="s">
        <v>371</v>
      </c>
      <c r="FK32" t="s">
        <v>371</v>
      </c>
      <c r="FL32" t="s">
        <v>371</v>
      </c>
      <c r="FM32" t="s">
        <v>371</v>
      </c>
      <c r="FN32">
        <v>0</v>
      </c>
      <c r="FO32">
        <v>100</v>
      </c>
      <c r="FP32">
        <v>100</v>
      </c>
      <c r="FQ32">
        <v>-3.4769999999999999</v>
      </c>
      <c r="FR32">
        <v>9.7199999999999995E-2</v>
      </c>
      <c r="FS32">
        <v>-0.96644382141789786</v>
      </c>
      <c r="FT32">
        <v>-4.0117494158234393E-3</v>
      </c>
      <c r="FU32">
        <v>1.087516141204025E-6</v>
      </c>
      <c r="FV32">
        <v>-8.657206703991749E-11</v>
      </c>
      <c r="FW32">
        <v>9.7261904761907658E-2</v>
      </c>
      <c r="FX32">
        <v>0</v>
      </c>
      <c r="FY32">
        <v>0</v>
      </c>
      <c r="FZ32">
        <v>0</v>
      </c>
      <c r="GA32">
        <v>4</v>
      </c>
      <c r="GB32">
        <v>2094</v>
      </c>
      <c r="GC32">
        <v>-1</v>
      </c>
      <c r="GD32">
        <v>-1</v>
      </c>
      <c r="GE32">
        <v>0.5</v>
      </c>
      <c r="GF32">
        <v>0.5</v>
      </c>
      <c r="GG32">
        <v>1.7321800000000001</v>
      </c>
      <c r="GH32">
        <v>2.33887</v>
      </c>
      <c r="GI32">
        <v>1.5942400000000001</v>
      </c>
      <c r="GJ32">
        <v>2.35107</v>
      </c>
      <c r="GK32">
        <v>1.40015</v>
      </c>
      <c r="GL32">
        <v>2.2277800000000001</v>
      </c>
      <c r="GM32">
        <v>24.063199999999998</v>
      </c>
      <c r="GN32">
        <v>14.604900000000001</v>
      </c>
      <c r="GO32">
        <v>18</v>
      </c>
      <c r="GP32">
        <v>372.09699999999998</v>
      </c>
      <c r="GQ32">
        <v>705.59199999999998</v>
      </c>
      <c r="GR32">
        <v>18.0002</v>
      </c>
      <c r="GS32">
        <v>18.824100000000001</v>
      </c>
      <c r="GT32">
        <v>30.000299999999999</v>
      </c>
      <c r="GU32">
        <v>18.684200000000001</v>
      </c>
      <c r="GV32">
        <v>18.599499999999999</v>
      </c>
      <c r="GW32">
        <v>34.731299999999997</v>
      </c>
      <c r="GX32">
        <v>-30</v>
      </c>
      <c r="GY32">
        <v>-30</v>
      </c>
      <c r="GZ32">
        <v>18</v>
      </c>
      <c r="HA32">
        <v>800</v>
      </c>
      <c r="HB32">
        <v>0</v>
      </c>
      <c r="HC32">
        <v>105.277</v>
      </c>
      <c r="HD32">
        <v>104.98099999999999</v>
      </c>
    </row>
    <row r="33" spans="1:212" x14ac:dyDescent="0.2">
      <c r="A33">
        <v>15</v>
      </c>
      <c r="B33">
        <v>1689025650</v>
      </c>
      <c r="C33">
        <v>1336.900000095367</v>
      </c>
      <c r="D33" t="s">
        <v>411</v>
      </c>
      <c r="E33" t="s">
        <v>412</v>
      </c>
      <c r="F33" t="s">
        <v>362</v>
      </c>
      <c r="G33" t="s">
        <v>363</v>
      </c>
      <c r="H33" t="s">
        <v>364</v>
      </c>
      <c r="I33" t="s">
        <v>365</v>
      </c>
      <c r="J33" t="s">
        <v>424</v>
      </c>
      <c r="K33" t="s">
        <v>366</v>
      </c>
      <c r="L33">
        <v>1689025650</v>
      </c>
      <c r="M33">
        <f t="shared" si="0"/>
        <v>1.6795606024950387E-3</v>
      </c>
      <c r="N33">
        <f t="shared" si="1"/>
        <v>1.6795606024950387</v>
      </c>
      <c r="O33">
        <f t="shared" si="2"/>
        <v>25.663123697485997</v>
      </c>
      <c r="P33">
        <f t="shared" si="3"/>
        <v>976.42700000000002</v>
      </c>
      <c r="Q33">
        <f t="shared" si="4"/>
        <v>778.13759688382265</v>
      </c>
      <c r="R33">
        <f t="shared" si="5"/>
        <v>77.630882568500226</v>
      </c>
      <c r="S33">
        <f t="shared" si="6"/>
        <v>97.413221102886993</v>
      </c>
      <c r="T33">
        <f t="shared" si="7"/>
        <v>0.22543380023124826</v>
      </c>
      <c r="U33">
        <f t="shared" si="8"/>
        <v>3.6217524214263705</v>
      </c>
      <c r="V33">
        <f t="shared" si="9"/>
        <v>0.21791841871083259</v>
      </c>
      <c r="W33">
        <f t="shared" si="10"/>
        <v>0.13685336713286725</v>
      </c>
      <c r="X33">
        <f t="shared" si="11"/>
        <v>281.15821199999999</v>
      </c>
      <c r="Y33">
        <f t="shared" si="12"/>
        <v>21.041405226282031</v>
      </c>
      <c r="Z33">
        <f t="shared" si="13"/>
        <v>21.041405226282031</v>
      </c>
      <c r="AA33">
        <f t="shared" si="14"/>
        <v>2.5022898745737026</v>
      </c>
      <c r="AB33">
        <f t="shared" si="15"/>
        <v>74.396470339872394</v>
      </c>
      <c r="AC33">
        <f t="shared" si="16"/>
        <v>1.7497580487627997</v>
      </c>
      <c r="AD33">
        <f t="shared" si="17"/>
        <v>2.3519369141697384</v>
      </c>
      <c r="AE33">
        <f t="shared" si="18"/>
        <v>0.75253182581090283</v>
      </c>
      <c r="AF33">
        <f t="shared" si="19"/>
        <v>-74.068622570031209</v>
      </c>
      <c r="AG33">
        <f t="shared" si="20"/>
        <v>-196.1941654058374</v>
      </c>
      <c r="AH33">
        <f t="shared" si="21"/>
        <v>-10.951591888390569</v>
      </c>
      <c r="AI33">
        <f t="shared" si="22"/>
        <v>-5.6167864259180078E-2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54050.286581962697</v>
      </c>
      <c r="AO33">
        <f t="shared" si="26"/>
        <v>1699.97</v>
      </c>
      <c r="AP33">
        <f t="shared" si="27"/>
        <v>1433.0747999999999</v>
      </c>
      <c r="AQ33">
        <f t="shared" si="28"/>
        <v>0.84300005294211067</v>
      </c>
      <c r="AR33">
        <f t="shared" si="29"/>
        <v>0.16539010217827371</v>
      </c>
      <c r="AS33">
        <v>1689025650</v>
      </c>
      <c r="AT33">
        <v>976.42700000000002</v>
      </c>
      <c r="AU33">
        <v>1000.07</v>
      </c>
      <c r="AV33">
        <v>17.538799999999998</v>
      </c>
      <c r="AW33">
        <v>16.1099</v>
      </c>
      <c r="AX33">
        <v>980.06899999999996</v>
      </c>
      <c r="AY33">
        <v>17.440200000000001</v>
      </c>
      <c r="AZ33">
        <v>400.02499999999998</v>
      </c>
      <c r="BA33">
        <v>99.565299999999993</v>
      </c>
      <c r="BB33">
        <v>0.199681</v>
      </c>
      <c r="BC33">
        <v>20.0366</v>
      </c>
      <c r="BD33">
        <v>20.157800000000002</v>
      </c>
      <c r="BE33">
        <v>999.9</v>
      </c>
      <c r="BF33">
        <v>0</v>
      </c>
      <c r="BG33">
        <v>0</v>
      </c>
      <c r="BH33">
        <v>10029.4</v>
      </c>
      <c r="BI33">
        <v>0</v>
      </c>
      <c r="BJ33">
        <v>1.4388799999999999</v>
      </c>
      <c r="BK33">
        <v>-23.6448</v>
      </c>
      <c r="BL33">
        <v>993.85799999999995</v>
      </c>
      <c r="BM33">
        <v>1016.45</v>
      </c>
      <c r="BN33">
        <v>1.4289000000000001</v>
      </c>
      <c r="BO33">
        <v>1000.07</v>
      </c>
      <c r="BP33">
        <v>16.1099</v>
      </c>
      <c r="BQ33">
        <v>1.7462599999999999</v>
      </c>
      <c r="BR33">
        <v>1.60399</v>
      </c>
      <c r="BS33">
        <v>15.313800000000001</v>
      </c>
      <c r="BT33">
        <v>13.997199999999999</v>
      </c>
      <c r="BU33">
        <v>1699.97</v>
      </c>
      <c r="BV33">
        <v>0.89999600000000002</v>
      </c>
      <c r="BW33">
        <v>0.100004</v>
      </c>
      <c r="BX33">
        <v>0</v>
      </c>
      <c r="BY33">
        <v>3.0034000000000001</v>
      </c>
      <c r="BZ33">
        <v>0</v>
      </c>
      <c r="CA33">
        <v>5014.57</v>
      </c>
      <c r="CB33">
        <v>13789</v>
      </c>
      <c r="CC33">
        <v>40.436999999999998</v>
      </c>
      <c r="CD33">
        <v>40.811999999999998</v>
      </c>
      <c r="CE33">
        <v>40.5</v>
      </c>
      <c r="CF33">
        <v>40.125</v>
      </c>
      <c r="CG33">
        <v>39.436999999999998</v>
      </c>
      <c r="CH33">
        <v>1529.97</v>
      </c>
      <c r="CI33">
        <v>170</v>
      </c>
      <c r="CJ33">
        <v>0</v>
      </c>
      <c r="CK33">
        <v>1689025652.3</v>
      </c>
      <c r="CL33">
        <v>0</v>
      </c>
      <c r="CM33">
        <v>1689025622</v>
      </c>
      <c r="CN33" t="s">
        <v>413</v>
      </c>
      <c r="CO33">
        <v>1689025620.5</v>
      </c>
      <c r="CP33">
        <v>1689025622</v>
      </c>
      <c r="CQ33">
        <v>19</v>
      </c>
      <c r="CR33">
        <v>0.29399999999999998</v>
      </c>
      <c r="CS33">
        <v>1E-3</v>
      </c>
      <c r="CT33">
        <v>-3.6920000000000002</v>
      </c>
      <c r="CU33">
        <v>9.9000000000000005E-2</v>
      </c>
      <c r="CV33">
        <v>1000</v>
      </c>
      <c r="CW33">
        <v>16</v>
      </c>
      <c r="CX33">
        <v>0.11</v>
      </c>
      <c r="CY33">
        <v>0.05</v>
      </c>
      <c r="DD33">
        <v>1.4243792500000001</v>
      </c>
      <c r="DE33">
        <v>5.5880938086303393E-2</v>
      </c>
      <c r="DF33">
        <v>6.1625621244332969E-3</v>
      </c>
      <c r="DG33">
        <v>1</v>
      </c>
      <c r="DH33">
        <v>3</v>
      </c>
      <c r="DI33">
        <v>3</v>
      </c>
      <c r="DJ33" t="s">
        <v>368</v>
      </c>
      <c r="DK33">
        <v>2.6986300000000001</v>
      </c>
      <c r="DL33">
        <v>2.8068200000000001</v>
      </c>
      <c r="DM33">
        <v>0.175619</v>
      </c>
      <c r="DN33">
        <v>0.17702599999999999</v>
      </c>
      <c r="DO33">
        <v>9.2151499999999997E-2</v>
      </c>
      <c r="DP33">
        <v>8.6069699999999999E-2</v>
      </c>
      <c r="DQ33">
        <v>25137.5</v>
      </c>
      <c r="DR33">
        <v>28327.9</v>
      </c>
      <c r="DS33">
        <v>28676</v>
      </c>
      <c r="DT33">
        <v>32983.1</v>
      </c>
      <c r="DU33">
        <v>36172.6</v>
      </c>
      <c r="DV33">
        <v>40972.300000000003</v>
      </c>
      <c r="DW33">
        <v>42079.9</v>
      </c>
      <c r="DX33">
        <v>47720.4</v>
      </c>
      <c r="DY33">
        <v>1.85107</v>
      </c>
      <c r="DZ33">
        <v>2.29338</v>
      </c>
      <c r="EA33">
        <v>0.159834</v>
      </c>
      <c r="EB33">
        <v>0</v>
      </c>
      <c r="EC33">
        <v>17.508500000000002</v>
      </c>
      <c r="ED33">
        <v>999.9</v>
      </c>
      <c r="EE33">
        <v>67.3</v>
      </c>
      <c r="EF33">
        <v>20.7</v>
      </c>
      <c r="EG33">
        <v>16.561699999999998</v>
      </c>
      <c r="EH33">
        <v>62.839300000000001</v>
      </c>
      <c r="EI33">
        <v>17.956700000000001</v>
      </c>
      <c r="EJ33">
        <v>1</v>
      </c>
      <c r="EK33">
        <v>-0.62179099999999998</v>
      </c>
      <c r="EL33">
        <v>0.61388900000000002</v>
      </c>
      <c r="EM33">
        <v>20.235700000000001</v>
      </c>
      <c r="EN33">
        <v>5.2280699999999998</v>
      </c>
      <c r="EO33">
        <v>12.004099999999999</v>
      </c>
      <c r="EP33">
        <v>4.9911000000000003</v>
      </c>
      <c r="EQ33">
        <v>3.3050000000000002</v>
      </c>
      <c r="ER33">
        <v>2351.4</v>
      </c>
      <c r="ES33">
        <v>147.6</v>
      </c>
      <c r="ET33">
        <v>32.9</v>
      </c>
      <c r="EU33">
        <v>3.3</v>
      </c>
      <c r="EV33">
        <v>1.85232</v>
      </c>
      <c r="EW33">
        <v>1.86137</v>
      </c>
      <c r="EX33">
        <v>1.8603499999999999</v>
      </c>
      <c r="EY33">
        <v>1.85636</v>
      </c>
      <c r="EZ33">
        <v>1.8607499999999999</v>
      </c>
      <c r="FA33">
        <v>1.85701</v>
      </c>
      <c r="FB33">
        <v>1.8591299999999999</v>
      </c>
      <c r="FC33">
        <v>1.8620300000000001</v>
      </c>
      <c r="FD33">
        <v>0</v>
      </c>
      <c r="FE33">
        <v>0</v>
      </c>
      <c r="FF33">
        <v>0</v>
      </c>
      <c r="FG33">
        <v>0</v>
      </c>
      <c r="FH33" t="s">
        <v>369</v>
      </c>
      <c r="FI33" t="s">
        <v>370</v>
      </c>
      <c r="FJ33" t="s">
        <v>371</v>
      </c>
      <c r="FK33" t="s">
        <v>371</v>
      </c>
      <c r="FL33" t="s">
        <v>371</v>
      </c>
      <c r="FM33" t="s">
        <v>371</v>
      </c>
      <c r="FN33">
        <v>0</v>
      </c>
      <c r="FO33">
        <v>100</v>
      </c>
      <c r="FP33">
        <v>100</v>
      </c>
      <c r="FQ33">
        <v>-3.6419999999999999</v>
      </c>
      <c r="FR33">
        <v>9.8599999999999993E-2</v>
      </c>
      <c r="FS33">
        <v>-0.6737395569815694</v>
      </c>
      <c r="FT33">
        <v>-4.0117494158234393E-3</v>
      </c>
      <c r="FU33">
        <v>1.087516141204025E-6</v>
      </c>
      <c r="FV33">
        <v>-8.657206703991749E-11</v>
      </c>
      <c r="FW33">
        <v>9.8584999999999923E-2</v>
      </c>
      <c r="FX33">
        <v>0</v>
      </c>
      <c r="FY33">
        <v>0</v>
      </c>
      <c r="FZ33">
        <v>0</v>
      </c>
      <c r="GA33">
        <v>4</v>
      </c>
      <c r="GB33">
        <v>2094</v>
      </c>
      <c r="GC33">
        <v>-1</v>
      </c>
      <c r="GD33">
        <v>-1</v>
      </c>
      <c r="GE33">
        <v>0.5</v>
      </c>
      <c r="GF33">
        <v>0.5</v>
      </c>
      <c r="GG33">
        <v>2.0788600000000002</v>
      </c>
      <c r="GH33">
        <v>2.3339799999999999</v>
      </c>
      <c r="GI33">
        <v>1.5942400000000001</v>
      </c>
      <c r="GJ33">
        <v>2.35107</v>
      </c>
      <c r="GK33">
        <v>1.40015</v>
      </c>
      <c r="GL33">
        <v>2.2631800000000002</v>
      </c>
      <c r="GM33">
        <v>24.1038</v>
      </c>
      <c r="GN33">
        <v>14.587300000000001</v>
      </c>
      <c r="GO33">
        <v>18</v>
      </c>
      <c r="GP33">
        <v>372.28199999999998</v>
      </c>
      <c r="GQ33">
        <v>705.98400000000004</v>
      </c>
      <c r="GR33">
        <v>18</v>
      </c>
      <c r="GS33">
        <v>18.857500000000002</v>
      </c>
      <c r="GT33">
        <v>30.0002</v>
      </c>
      <c r="GU33">
        <v>18.7117</v>
      </c>
      <c r="GV33">
        <v>18.626000000000001</v>
      </c>
      <c r="GW33">
        <v>41.669899999999998</v>
      </c>
      <c r="GX33">
        <v>-30</v>
      </c>
      <c r="GY33">
        <v>-30</v>
      </c>
      <c r="GZ33">
        <v>18</v>
      </c>
      <c r="HA33">
        <v>1000</v>
      </c>
      <c r="HB33">
        <v>0</v>
      </c>
      <c r="HC33">
        <v>105.271</v>
      </c>
      <c r="HD33">
        <v>104.97799999999999</v>
      </c>
    </row>
    <row r="34" spans="1:212" x14ac:dyDescent="0.2">
      <c r="A34">
        <v>16</v>
      </c>
      <c r="B34">
        <v>1689025738.5</v>
      </c>
      <c r="C34">
        <v>1425.400000095367</v>
      </c>
      <c r="D34" t="s">
        <v>414</v>
      </c>
      <c r="E34" t="s">
        <v>415</v>
      </c>
      <c r="F34" t="s">
        <v>362</v>
      </c>
      <c r="G34" t="s">
        <v>363</v>
      </c>
      <c r="H34" t="s">
        <v>364</v>
      </c>
      <c r="I34" t="s">
        <v>365</v>
      </c>
      <c r="J34" t="s">
        <v>424</v>
      </c>
      <c r="K34" t="s">
        <v>366</v>
      </c>
      <c r="L34">
        <v>1689025738.5</v>
      </c>
      <c r="M34">
        <f t="shared" si="0"/>
        <v>1.6977535063233725E-3</v>
      </c>
      <c r="N34">
        <f t="shared" si="1"/>
        <v>1.6977535063233726</v>
      </c>
      <c r="O34">
        <f t="shared" si="2"/>
        <v>26.43261493521085</v>
      </c>
      <c r="P34">
        <f t="shared" si="3"/>
        <v>1375.21</v>
      </c>
      <c r="Q34">
        <f t="shared" si="4"/>
        <v>1167.6158359510739</v>
      </c>
      <c r="R34">
        <f t="shared" si="5"/>
        <v>116.48790378408715</v>
      </c>
      <c r="S34">
        <f t="shared" si="6"/>
        <v>137.19866177768</v>
      </c>
      <c r="T34">
        <f t="shared" si="7"/>
        <v>0.22692763468036786</v>
      </c>
      <c r="U34">
        <f t="shared" si="8"/>
        <v>3.6145831780347604</v>
      </c>
      <c r="V34">
        <f t="shared" si="9"/>
        <v>0.2192995774158546</v>
      </c>
      <c r="W34">
        <f t="shared" si="10"/>
        <v>0.13772622561754794</v>
      </c>
      <c r="X34">
        <f t="shared" si="11"/>
        <v>281.16677099999998</v>
      </c>
      <c r="Y34">
        <f t="shared" si="12"/>
        <v>21.072016958106861</v>
      </c>
      <c r="Z34">
        <f t="shared" si="13"/>
        <v>21.072016958106861</v>
      </c>
      <c r="AA34">
        <f t="shared" si="14"/>
        <v>2.5069995765978028</v>
      </c>
      <c r="AB34">
        <f t="shared" si="15"/>
        <v>74.304532606156798</v>
      </c>
      <c r="AC34">
        <f t="shared" si="16"/>
        <v>1.7511258578591999</v>
      </c>
      <c r="AD34">
        <f t="shared" si="17"/>
        <v>2.3566878041489803</v>
      </c>
      <c r="AE34">
        <f t="shared" si="18"/>
        <v>0.75587371873860287</v>
      </c>
      <c r="AF34">
        <f t="shared" si="19"/>
        <v>-74.870929628860722</v>
      </c>
      <c r="AG34">
        <f t="shared" si="20"/>
        <v>-195.41834725368389</v>
      </c>
      <c r="AH34">
        <f t="shared" si="21"/>
        <v>-10.933452097559465</v>
      </c>
      <c r="AI34">
        <f t="shared" si="22"/>
        <v>-5.5957980104068383E-2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53892.642483443626</v>
      </c>
      <c r="AO34">
        <f t="shared" si="26"/>
        <v>1700.02</v>
      </c>
      <c r="AP34">
        <f t="shared" si="27"/>
        <v>1433.1170999999997</v>
      </c>
      <c r="AQ34">
        <f t="shared" si="28"/>
        <v>0.84300014117480959</v>
      </c>
      <c r="AR34">
        <f t="shared" si="29"/>
        <v>0.16539027246738272</v>
      </c>
      <c r="AS34">
        <v>1689025738.5</v>
      </c>
      <c r="AT34">
        <v>1375.21</v>
      </c>
      <c r="AU34">
        <v>1400.12</v>
      </c>
      <c r="AV34">
        <v>17.552399999999999</v>
      </c>
      <c r="AW34">
        <v>16.1081</v>
      </c>
      <c r="AX34">
        <v>1379.64</v>
      </c>
      <c r="AY34">
        <v>17.4541</v>
      </c>
      <c r="AZ34">
        <v>400.041</v>
      </c>
      <c r="BA34">
        <v>99.565799999999996</v>
      </c>
      <c r="BB34">
        <v>0.19980800000000001</v>
      </c>
      <c r="BC34">
        <v>20.069199999999999</v>
      </c>
      <c r="BD34">
        <v>20.149699999999999</v>
      </c>
      <c r="BE34">
        <v>999.9</v>
      </c>
      <c r="BF34">
        <v>0</v>
      </c>
      <c r="BG34">
        <v>0</v>
      </c>
      <c r="BH34">
        <v>10000</v>
      </c>
      <c r="BI34">
        <v>0</v>
      </c>
      <c r="BJ34">
        <v>1.37893</v>
      </c>
      <c r="BK34">
        <v>-24.9117</v>
      </c>
      <c r="BL34">
        <v>1399.78</v>
      </c>
      <c r="BM34">
        <v>1423.04</v>
      </c>
      <c r="BN34">
        <v>1.4442999999999999</v>
      </c>
      <c r="BO34">
        <v>1400.12</v>
      </c>
      <c r="BP34">
        <v>16.1081</v>
      </c>
      <c r="BQ34">
        <v>1.74762</v>
      </c>
      <c r="BR34">
        <v>1.60381</v>
      </c>
      <c r="BS34">
        <v>15.326000000000001</v>
      </c>
      <c r="BT34">
        <v>13.9955</v>
      </c>
      <c r="BU34">
        <v>1700.02</v>
      </c>
      <c r="BV34">
        <v>0.89999600000000002</v>
      </c>
      <c r="BW34">
        <v>0.100004</v>
      </c>
      <c r="BX34">
        <v>0</v>
      </c>
      <c r="BY34">
        <v>2.7057000000000002</v>
      </c>
      <c r="BZ34">
        <v>0</v>
      </c>
      <c r="CA34">
        <v>4957.1000000000004</v>
      </c>
      <c r="CB34">
        <v>13789.4</v>
      </c>
      <c r="CC34">
        <v>41.5</v>
      </c>
      <c r="CD34">
        <v>41.436999999999998</v>
      </c>
      <c r="CE34">
        <v>41.375</v>
      </c>
      <c r="CF34">
        <v>41.186999999999998</v>
      </c>
      <c r="CG34">
        <v>40.375</v>
      </c>
      <c r="CH34">
        <v>1530.01</v>
      </c>
      <c r="CI34">
        <v>170.01</v>
      </c>
      <c r="CJ34">
        <v>0</v>
      </c>
      <c r="CK34">
        <v>1689025741.0999999</v>
      </c>
      <c r="CL34">
        <v>0</v>
      </c>
      <c r="CM34">
        <v>1689025711.5</v>
      </c>
      <c r="CN34" t="s">
        <v>416</v>
      </c>
      <c r="CO34">
        <v>1689025708.5</v>
      </c>
      <c r="CP34">
        <v>1689025711.5</v>
      </c>
      <c r="CQ34">
        <v>20</v>
      </c>
      <c r="CR34">
        <v>-6.6000000000000003E-2</v>
      </c>
      <c r="CS34">
        <v>0</v>
      </c>
      <c r="CT34">
        <v>-4.4690000000000003</v>
      </c>
      <c r="CU34">
        <v>9.8000000000000004E-2</v>
      </c>
      <c r="CV34">
        <v>1400</v>
      </c>
      <c r="CW34">
        <v>16</v>
      </c>
      <c r="CX34">
        <v>0.06</v>
      </c>
      <c r="CY34">
        <v>7.0000000000000007E-2</v>
      </c>
      <c r="DD34">
        <v>1.4354939024390241</v>
      </c>
      <c r="DE34">
        <v>9.1172195121952987E-2</v>
      </c>
      <c r="DF34">
        <v>1.3383432400537239E-2</v>
      </c>
      <c r="DG34">
        <v>1</v>
      </c>
      <c r="DH34">
        <v>3</v>
      </c>
      <c r="DI34">
        <v>3</v>
      </c>
      <c r="DJ34" t="s">
        <v>368</v>
      </c>
      <c r="DK34">
        <v>2.6986300000000001</v>
      </c>
      <c r="DL34">
        <v>2.8067000000000002</v>
      </c>
      <c r="DM34">
        <v>0.21695600000000001</v>
      </c>
      <c r="DN34">
        <v>0.21781200000000001</v>
      </c>
      <c r="DO34">
        <v>9.2199299999999998E-2</v>
      </c>
      <c r="DP34">
        <v>8.6058099999999998E-2</v>
      </c>
      <c r="DQ34">
        <v>23879.1</v>
      </c>
      <c r="DR34">
        <v>26925.599999999999</v>
      </c>
      <c r="DS34">
        <v>28674.1</v>
      </c>
      <c r="DT34">
        <v>32979.699999999997</v>
      </c>
      <c r="DU34">
        <v>36169.1</v>
      </c>
      <c r="DV34">
        <v>40968.9</v>
      </c>
      <c r="DW34">
        <v>42077.9</v>
      </c>
      <c r="DX34">
        <v>47715.6</v>
      </c>
      <c r="DY34">
        <v>1.8509800000000001</v>
      </c>
      <c r="DZ34">
        <v>2.2936999999999999</v>
      </c>
      <c r="EA34">
        <v>0.16017999999999999</v>
      </c>
      <c r="EB34">
        <v>0</v>
      </c>
      <c r="EC34">
        <v>17.494499999999999</v>
      </c>
      <c r="ED34">
        <v>999.9</v>
      </c>
      <c r="EE34">
        <v>67.3</v>
      </c>
      <c r="EF34">
        <v>20.7</v>
      </c>
      <c r="EG34">
        <v>16.561900000000001</v>
      </c>
      <c r="EH34">
        <v>63.429299999999998</v>
      </c>
      <c r="EI34">
        <v>17.676300000000001</v>
      </c>
      <c r="EJ34">
        <v>1</v>
      </c>
      <c r="EK34">
        <v>-0.61932399999999999</v>
      </c>
      <c r="EL34">
        <v>0.59645400000000004</v>
      </c>
      <c r="EM34">
        <v>20.235900000000001</v>
      </c>
      <c r="EN34">
        <v>5.2285199999999996</v>
      </c>
      <c r="EO34">
        <v>12.004</v>
      </c>
      <c r="EP34">
        <v>4.9913499999999997</v>
      </c>
      <c r="EQ34">
        <v>3.3050000000000002</v>
      </c>
      <c r="ER34">
        <v>2353.3000000000002</v>
      </c>
      <c r="ES34">
        <v>147.6</v>
      </c>
      <c r="ET34">
        <v>32.9</v>
      </c>
      <c r="EU34">
        <v>3.3</v>
      </c>
      <c r="EV34">
        <v>1.8522799999999999</v>
      </c>
      <c r="EW34">
        <v>1.86131</v>
      </c>
      <c r="EX34">
        <v>1.86026</v>
      </c>
      <c r="EY34">
        <v>1.85632</v>
      </c>
      <c r="EZ34">
        <v>1.86069</v>
      </c>
      <c r="FA34">
        <v>1.857</v>
      </c>
      <c r="FB34">
        <v>1.8591299999999999</v>
      </c>
      <c r="FC34">
        <v>1.86198</v>
      </c>
      <c r="FD34">
        <v>0</v>
      </c>
      <c r="FE34">
        <v>0</v>
      </c>
      <c r="FF34">
        <v>0</v>
      </c>
      <c r="FG34">
        <v>0</v>
      </c>
      <c r="FH34" t="s">
        <v>369</v>
      </c>
      <c r="FI34" t="s">
        <v>370</v>
      </c>
      <c r="FJ34" t="s">
        <v>371</v>
      </c>
      <c r="FK34" t="s">
        <v>371</v>
      </c>
      <c r="FL34" t="s">
        <v>371</v>
      </c>
      <c r="FM34" t="s">
        <v>371</v>
      </c>
      <c r="FN34">
        <v>0</v>
      </c>
      <c r="FO34">
        <v>100</v>
      </c>
      <c r="FP34">
        <v>100</v>
      </c>
      <c r="FQ34">
        <v>-4.43</v>
      </c>
      <c r="FR34">
        <v>9.8299999999999998E-2</v>
      </c>
      <c r="FS34">
        <v>-0.7398444543485112</v>
      </c>
      <c r="FT34">
        <v>-4.0117494158234393E-3</v>
      </c>
      <c r="FU34">
        <v>1.087516141204025E-6</v>
      </c>
      <c r="FV34">
        <v>-8.657206703991749E-11</v>
      </c>
      <c r="FW34">
        <v>9.8245000000005689E-2</v>
      </c>
      <c r="FX34">
        <v>0</v>
      </c>
      <c r="FY34">
        <v>0</v>
      </c>
      <c r="FZ34">
        <v>0</v>
      </c>
      <c r="GA34">
        <v>4</v>
      </c>
      <c r="GB34">
        <v>2094</v>
      </c>
      <c r="GC34">
        <v>-1</v>
      </c>
      <c r="GD34">
        <v>-1</v>
      </c>
      <c r="GE34">
        <v>0.5</v>
      </c>
      <c r="GF34">
        <v>0.5</v>
      </c>
      <c r="GG34">
        <v>2.7380399999999998</v>
      </c>
      <c r="GH34">
        <v>2.3315399999999999</v>
      </c>
      <c r="GI34">
        <v>1.5942400000000001</v>
      </c>
      <c r="GJ34">
        <v>2.35107</v>
      </c>
      <c r="GK34">
        <v>1.40015</v>
      </c>
      <c r="GL34">
        <v>2.2546400000000002</v>
      </c>
      <c r="GM34">
        <v>24.124099999999999</v>
      </c>
      <c r="GN34">
        <v>14.569800000000001</v>
      </c>
      <c r="GO34">
        <v>18</v>
      </c>
      <c r="GP34">
        <v>372.44400000000002</v>
      </c>
      <c r="GQ34">
        <v>706.67499999999995</v>
      </c>
      <c r="GR34">
        <v>18</v>
      </c>
      <c r="GS34">
        <v>18.883900000000001</v>
      </c>
      <c r="GT34">
        <v>30.0002</v>
      </c>
      <c r="GU34">
        <v>18.7393</v>
      </c>
      <c r="GV34">
        <v>18.651299999999999</v>
      </c>
      <c r="GW34">
        <v>54.859499999999997</v>
      </c>
      <c r="GX34">
        <v>-30</v>
      </c>
      <c r="GY34">
        <v>-30</v>
      </c>
      <c r="GZ34">
        <v>18</v>
      </c>
      <c r="HA34">
        <v>1400</v>
      </c>
      <c r="HB34">
        <v>0</v>
      </c>
      <c r="HC34">
        <v>105.265</v>
      </c>
      <c r="HD34">
        <v>104.968</v>
      </c>
    </row>
    <row r="35" spans="1:212" x14ac:dyDescent="0.2">
      <c r="A35">
        <v>17</v>
      </c>
      <c r="B35">
        <v>1689025825.5</v>
      </c>
      <c r="C35">
        <v>1512.400000095367</v>
      </c>
      <c r="D35" t="s">
        <v>417</v>
      </c>
      <c r="E35" t="s">
        <v>418</v>
      </c>
      <c r="F35" t="s">
        <v>362</v>
      </c>
      <c r="G35" t="s">
        <v>363</v>
      </c>
      <c r="H35" t="s">
        <v>364</v>
      </c>
      <c r="I35" t="s">
        <v>365</v>
      </c>
      <c r="J35" t="s">
        <v>424</v>
      </c>
      <c r="K35" t="s">
        <v>366</v>
      </c>
      <c r="L35">
        <v>1689025825.5</v>
      </c>
      <c r="M35">
        <f t="shared" si="0"/>
        <v>1.7458515750163961E-3</v>
      </c>
      <c r="N35">
        <f t="shared" si="1"/>
        <v>1.7458515750163961</v>
      </c>
      <c r="O35">
        <f t="shared" si="2"/>
        <v>26.999057378582808</v>
      </c>
      <c r="P35">
        <f t="shared" si="3"/>
        <v>1774.01</v>
      </c>
      <c r="Q35">
        <f t="shared" si="4"/>
        <v>1560.8889600402156</v>
      </c>
      <c r="R35">
        <f t="shared" si="5"/>
        <v>155.72898154494862</v>
      </c>
      <c r="S35">
        <f t="shared" si="6"/>
        <v>176.99194345217001</v>
      </c>
      <c r="T35">
        <f t="shared" si="7"/>
        <v>0.23136571849092083</v>
      </c>
      <c r="U35">
        <f t="shared" si="8"/>
        <v>3.6172694201523004</v>
      </c>
      <c r="V35">
        <f t="shared" si="9"/>
        <v>0.22344764882280507</v>
      </c>
      <c r="W35">
        <f t="shared" si="10"/>
        <v>0.14034361264931972</v>
      </c>
      <c r="X35">
        <f t="shared" si="11"/>
        <v>281.14863599999995</v>
      </c>
      <c r="Y35">
        <f t="shared" si="12"/>
        <v>21.109493729579889</v>
      </c>
      <c r="Z35">
        <f t="shared" si="13"/>
        <v>21.109493729579889</v>
      </c>
      <c r="AA35">
        <f t="shared" si="14"/>
        <v>2.5127760525717382</v>
      </c>
      <c r="AB35">
        <f t="shared" si="15"/>
        <v>74.029783844337359</v>
      </c>
      <c r="AC35">
        <f t="shared" si="16"/>
        <v>1.7499056894715002</v>
      </c>
      <c r="AD35">
        <f t="shared" si="17"/>
        <v>2.3637860312425496</v>
      </c>
      <c r="AE35">
        <f t="shared" si="18"/>
        <v>0.76287036310023804</v>
      </c>
      <c r="AF35">
        <f t="shared" si="19"/>
        <v>-76.992054458223066</v>
      </c>
      <c r="AG35">
        <f t="shared" si="20"/>
        <v>-193.39438805757985</v>
      </c>
      <c r="AH35">
        <f t="shared" si="21"/>
        <v>-10.816933725459229</v>
      </c>
      <c r="AI35">
        <f t="shared" si="22"/>
        <v>-5.4740241262209111E-2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53940.593400290585</v>
      </c>
      <c r="AO35">
        <f t="shared" si="26"/>
        <v>1699.91</v>
      </c>
      <c r="AP35">
        <f t="shared" si="27"/>
        <v>1433.0244</v>
      </c>
      <c r="AQ35">
        <f t="shared" si="28"/>
        <v>0.84300015883193813</v>
      </c>
      <c r="AR35">
        <f t="shared" si="29"/>
        <v>0.16539030654564063</v>
      </c>
      <c r="AS35">
        <v>1689025825.5</v>
      </c>
      <c r="AT35">
        <v>1774.01</v>
      </c>
      <c r="AU35">
        <v>1800.07</v>
      </c>
      <c r="AV35">
        <v>17.5395</v>
      </c>
      <c r="AW35">
        <v>16.054300000000001</v>
      </c>
      <c r="AX35">
        <v>1778.97</v>
      </c>
      <c r="AY35">
        <v>17.441700000000001</v>
      </c>
      <c r="AZ35">
        <v>400.05099999999999</v>
      </c>
      <c r="BA35">
        <v>99.569699999999997</v>
      </c>
      <c r="BB35">
        <v>0.19971700000000001</v>
      </c>
      <c r="BC35">
        <v>20.117799999999999</v>
      </c>
      <c r="BD35">
        <v>20.179300000000001</v>
      </c>
      <c r="BE35">
        <v>999.9</v>
      </c>
      <c r="BF35">
        <v>0</v>
      </c>
      <c r="BG35">
        <v>0</v>
      </c>
      <c r="BH35">
        <v>10010.6</v>
      </c>
      <c r="BI35">
        <v>0</v>
      </c>
      <c r="BJ35">
        <v>1.31898</v>
      </c>
      <c r="BK35">
        <v>-26.053999999999998</v>
      </c>
      <c r="BL35">
        <v>1805.68</v>
      </c>
      <c r="BM35">
        <v>1829.44</v>
      </c>
      <c r="BN35">
        <v>1.4852399999999999</v>
      </c>
      <c r="BO35">
        <v>1800.07</v>
      </c>
      <c r="BP35">
        <v>16.054300000000001</v>
      </c>
      <c r="BQ35">
        <v>1.7464</v>
      </c>
      <c r="BR35">
        <v>1.5985199999999999</v>
      </c>
      <c r="BS35">
        <v>15.315200000000001</v>
      </c>
      <c r="BT35">
        <v>13.9445</v>
      </c>
      <c r="BU35">
        <v>1699.91</v>
      </c>
      <c r="BV35">
        <v>0.89999499999999999</v>
      </c>
      <c r="BW35">
        <v>0.100005</v>
      </c>
      <c r="BX35">
        <v>0</v>
      </c>
      <c r="BY35">
        <v>2.4619</v>
      </c>
      <c r="BZ35">
        <v>0</v>
      </c>
      <c r="CA35">
        <v>4891.28</v>
      </c>
      <c r="CB35">
        <v>13788.5</v>
      </c>
      <c r="CC35">
        <v>41</v>
      </c>
      <c r="CD35">
        <v>40.75</v>
      </c>
      <c r="CE35">
        <v>40.936999999999998</v>
      </c>
      <c r="CF35">
        <v>39.875</v>
      </c>
      <c r="CG35">
        <v>39.75</v>
      </c>
      <c r="CH35">
        <v>1529.91</v>
      </c>
      <c r="CI35">
        <v>170</v>
      </c>
      <c r="CJ35">
        <v>0</v>
      </c>
      <c r="CK35">
        <v>1689025828.0999999</v>
      </c>
      <c r="CL35">
        <v>0</v>
      </c>
      <c r="CM35">
        <v>1689025798</v>
      </c>
      <c r="CN35" t="s">
        <v>419</v>
      </c>
      <c r="CO35">
        <v>1689025796</v>
      </c>
      <c r="CP35">
        <v>1689025798</v>
      </c>
      <c r="CQ35">
        <v>21</v>
      </c>
      <c r="CR35">
        <v>-3.2000000000000001E-2</v>
      </c>
      <c r="CS35">
        <v>0</v>
      </c>
      <c r="CT35">
        <v>-4.9790000000000001</v>
      </c>
      <c r="CU35">
        <v>9.8000000000000004E-2</v>
      </c>
      <c r="CV35">
        <v>1800</v>
      </c>
      <c r="CW35">
        <v>16</v>
      </c>
      <c r="CX35">
        <v>0.06</v>
      </c>
      <c r="CY35">
        <v>0.06</v>
      </c>
      <c r="DD35">
        <v>1.473354390243903</v>
      </c>
      <c r="DE35">
        <v>7.98255052264841E-2</v>
      </c>
      <c r="DF35">
        <v>9.7642346493073458E-3</v>
      </c>
      <c r="DG35">
        <v>1</v>
      </c>
      <c r="DH35">
        <v>3</v>
      </c>
      <c r="DI35">
        <v>3</v>
      </c>
      <c r="DJ35" t="s">
        <v>368</v>
      </c>
      <c r="DK35">
        <v>2.6986300000000001</v>
      </c>
      <c r="DL35">
        <v>2.8067000000000002</v>
      </c>
      <c r="DM35">
        <v>0.251776</v>
      </c>
      <c r="DN35">
        <v>0.25223099999999998</v>
      </c>
      <c r="DO35">
        <v>9.2149599999999998E-2</v>
      </c>
      <c r="DP35">
        <v>8.58487E-2</v>
      </c>
      <c r="DQ35">
        <v>22821</v>
      </c>
      <c r="DR35">
        <v>25746.400000000001</v>
      </c>
      <c r="DS35">
        <v>28673.4</v>
      </c>
      <c r="DT35">
        <v>32980.1</v>
      </c>
      <c r="DU35">
        <v>36170.5</v>
      </c>
      <c r="DV35">
        <v>40978.6</v>
      </c>
      <c r="DW35">
        <v>42076.9</v>
      </c>
      <c r="DX35">
        <v>47715.7</v>
      </c>
      <c r="DY35">
        <v>1.8505499999999999</v>
      </c>
      <c r="DZ35">
        <v>2.2942999999999998</v>
      </c>
      <c r="EA35">
        <v>0.16261600000000001</v>
      </c>
      <c r="EB35">
        <v>0</v>
      </c>
      <c r="EC35">
        <v>17.483699999999999</v>
      </c>
      <c r="ED35">
        <v>999.9</v>
      </c>
      <c r="EE35">
        <v>67.3</v>
      </c>
      <c r="EF35">
        <v>20.8</v>
      </c>
      <c r="EG35">
        <v>16.664000000000001</v>
      </c>
      <c r="EH35">
        <v>63.339300000000001</v>
      </c>
      <c r="EI35">
        <v>17.712299999999999</v>
      </c>
      <c r="EJ35">
        <v>1</v>
      </c>
      <c r="EK35">
        <v>-0.61804899999999996</v>
      </c>
      <c r="EL35">
        <v>0.58275600000000005</v>
      </c>
      <c r="EM35">
        <v>20.233799999999999</v>
      </c>
      <c r="EN35">
        <v>5.2285199999999996</v>
      </c>
      <c r="EO35">
        <v>12.004</v>
      </c>
      <c r="EP35">
        <v>4.9909999999999997</v>
      </c>
      <c r="EQ35">
        <v>3.3050000000000002</v>
      </c>
      <c r="ER35">
        <v>2355.3000000000002</v>
      </c>
      <c r="ES35">
        <v>147.6</v>
      </c>
      <c r="ET35">
        <v>32.9</v>
      </c>
      <c r="EU35">
        <v>3.3</v>
      </c>
      <c r="EV35">
        <v>1.85229</v>
      </c>
      <c r="EW35">
        <v>1.8613200000000001</v>
      </c>
      <c r="EX35">
        <v>1.8602799999999999</v>
      </c>
      <c r="EY35">
        <v>1.85629</v>
      </c>
      <c r="EZ35">
        <v>1.8606799999999999</v>
      </c>
      <c r="FA35">
        <v>1.8569899999999999</v>
      </c>
      <c r="FB35">
        <v>1.8591299999999999</v>
      </c>
      <c r="FC35">
        <v>1.8620099999999999</v>
      </c>
      <c r="FD35">
        <v>0</v>
      </c>
      <c r="FE35">
        <v>0</v>
      </c>
      <c r="FF35">
        <v>0</v>
      </c>
      <c r="FG35">
        <v>0</v>
      </c>
      <c r="FH35" t="s">
        <v>369</v>
      </c>
      <c r="FI35" t="s">
        <v>370</v>
      </c>
      <c r="FJ35" t="s">
        <v>371</v>
      </c>
      <c r="FK35" t="s">
        <v>371</v>
      </c>
      <c r="FL35" t="s">
        <v>371</v>
      </c>
      <c r="FM35" t="s">
        <v>371</v>
      </c>
      <c r="FN35">
        <v>0</v>
      </c>
      <c r="FO35">
        <v>100</v>
      </c>
      <c r="FP35">
        <v>100</v>
      </c>
      <c r="FQ35">
        <v>-4.96</v>
      </c>
      <c r="FR35">
        <v>9.7799999999999998E-2</v>
      </c>
      <c r="FS35">
        <v>-0.77153546002959295</v>
      </c>
      <c r="FT35">
        <v>-4.0117494158234393E-3</v>
      </c>
      <c r="FU35">
        <v>1.087516141204025E-6</v>
      </c>
      <c r="FV35">
        <v>-8.657206703991749E-11</v>
      </c>
      <c r="FW35">
        <v>9.7800000000004772E-2</v>
      </c>
      <c r="FX35">
        <v>0</v>
      </c>
      <c r="FY35">
        <v>0</v>
      </c>
      <c r="FZ35">
        <v>0</v>
      </c>
      <c r="GA35">
        <v>4</v>
      </c>
      <c r="GB35">
        <v>2094</v>
      </c>
      <c r="GC35">
        <v>-1</v>
      </c>
      <c r="GD35">
        <v>-1</v>
      </c>
      <c r="GE35">
        <v>0.5</v>
      </c>
      <c r="GF35">
        <v>0.5</v>
      </c>
      <c r="GG35">
        <v>3.3532700000000002</v>
      </c>
      <c r="GH35">
        <v>2.32056</v>
      </c>
      <c r="GI35">
        <v>1.5942400000000001</v>
      </c>
      <c r="GJ35">
        <v>2.35107</v>
      </c>
      <c r="GK35">
        <v>1.40015</v>
      </c>
      <c r="GL35">
        <v>2.2949199999999998</v>
      </c>
      <c r="GM35">
        <v>24.1648</v>
      </c>
      <c r="GN35">
        <v>14.5611</v>
      </c>
      <c r="GO35">
        <v>18</v>
      </c>
      <c r="GP35">
        <v>372.411</v>
      </c>
      <c r="GQ35">
        <v>707.55100000000004</v>
      </c>
      <c r="GR35">
        <v>18.0002</v>
      </c>
      <c r="GS35">
        <v>18.9055</v>
      </c>
      <c r="GT35">
        <v>30.0002</v>
      </c>
      <c r="GU35">
        <v>18.761900000000001</v>
      </c>
      <c r="GV35">
        <v>18.6722</v>
      </c>
      <c r="GW35">
        <v>67.181799999999996</v>
      </c>
      <c r="GX35">
        <v>-30</v>
      </c>
      <c r="GY35">
        <v>-30</v>
      </c>
      <c r="GZ35">
        <v>18</v>
      </c>
      <c r="HA35">
        <v>1800</v>
      </c>
      <c r="HB35">
        <v>0</v>
      </c>
      <c r="HC35">
        <v>105.26300000000001</v>
      </c>
      <c r="HD35">
        <v>104.968</v>
      </c>
    </row>
    <row r="36" spans="1:212" x14ac:dyDescent="0.2">
      <c r="A36">
        <v>18</v>
      </c>
      <c r="B36">
        <v>1689025946</v>
      </c>
      <c r="C36">
        <v>1632.900000095367</v>
      </c>
      <c r="D36" t="s">
        <v>420</v>
      </c>
      <c r="E36" t="s">
        <v>421</v>
      </c>
      <c r="F36" t="s">
        <v>362</v>
      </c>
      <c r="G36" t="s">
        <v>363</v>
      </c>
      <c r="H36" t="s">
        <v>364</v>
      </c>
      <c r="I36" t="s">
        <v>365</v>
      </c>
      <c r="J36" t="s">
        <v>424</v>
      </c>
      <c r="K36" t="s">
        <v>366</v>
      </c>
      <c r="L36">
        <v>1689025946</v>
      </c>
      <c r="M36">
        <f t="shared" si="0"/>
        <v>2.0412589929543648E-3</v>
      </c>
      <c r="N36">
        <f t="shared" si="1"/>
        <v>2.041258992954365</v>
      </c>
      <c r="O36">
        <f t="shared" si="2"/>
        <v>15.912014173036123</v>
      </c>
      <c r="P36">
        <f t="shared" si="3"/>
        <v>385.55500000000001</v>
      </c>
      <c r="Q36">
        <f t="shared" si="4"/>
        <v>284.52508660773958</v>
      </c>
      <c r="R36">
        <f t="shared" si="5"/>
        <v>28.387431798439948</v>
      </c>
      <c r="S36">
        <f t="shared" si="6"/>
        <v>38.467315474845002</v>
      </c>
      <c r="T36">
        <f t="shared" si="7"/>
        <v>0.27219285349392819</v>
      </c>
      <c r="U36">
        <f t="shared" si="8"/>
        <v>3.6237353056777044</v>
      </c>
      <c r="V36">
        <f t="shared" si="9"/>
        <v>0.26132308624054834</v>
      </c>
      <c r="W36">
        <f t="shared" si="10"/>
        <v>0.16426736515149121</v>
      </c>
      <c r="X36">
        <f t="shared" si="11"/>
        <v>281.13050099999998</v>
      </c>
      <c r="Y36">
        <f t="shared" si="12"/>
        <v>20.956099430029589</v>
      </c>
      <c r="Z36">
        <f t="shared" si="13"/>
        <v>20.956099430029589</v>
      </c>
      <c r="AA36">
        <f t="shared" si="14"/>
        <v>2.489206192895201</v>
      </c>
      <c r="AB36">
        <f t="shared" si="15"/>
        <v>73.433638098348425</v>
      </c>
      <c r="AC36">
        <f t="shared" si="16"/>
        <v>1.7263324634091002</v>
      </c>
      <c r="AD36">
        <f t="shared" si="17"/>
        <v>2.3508742152976985</v>
      </c>
      <c r="AE36">
        <f t="shared" si="18"/>
        <v>0.76287372948610077</v>
      </c>
      <c r="AF36">
        <f t="shared" si="19"/>
        <v>-90.019521589287493</v>
      </c>
      <c r="AG36">
        <f t="shared" si="20"/>
        <v>-181.06214818573321</v>
      </c>
      <c r="AH36">
        <f t="shared" si="21"/>
        <v>-10.096605819606715</v>
      </c>
      <c r="AI36">
        <f t="shared" si="22"/>
        <v>-4.7774594627441047E-2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54093.736356625457</v>
      </c>
      <c r="AO36">
        <f t="shared" si="26"/>
        <v>1699.8</v>
      </c>
      <c r="AP36">
        <f t="shared" si="27"/>
        <v>1432.9317000000001</v>
      </c>
      <c r="AQ36">
        <f t="shared" si="28"/>
        <v>0.84300017649135195</v>
      </c>
      <c r="AR36">
        <f t="shared" si="29"/>
        <v>0.16539034062830921</v>
      </c>
      <c r="AS36">
        <v>1689025946</v>
      </c>
      <c r="AT36">
        <v>385.55500000000001</v>
      </c>
      <c r="AU36">
        <v>400.01600000000002</v>
      </c>
      <c r="AV36">
        <v>17.302900000000001</v>
      </c>
      <c r="AW36">
        <v>15.565799999999999</v>
      </c>
      <c r="AX36">
        <v>388.029</v>
      </c>
      <c r="AY36">
        <v>17.209099999999999</v>
      </c>
      <c r="AZ36">
        <v>400.01</v>
      </c>
      <c r="BA36">
        <v>99.5715</v>
      </c>
      <c r="BB36">
        <v>0.19977900000000001</v>
      </c>
      <c r="BC36">
        <v>20.029299999999999</v>
      </c>
      <c r="BD36">
        <v>20.149899999999999</v>
      </c>
      <c r="BE36">
        <v>999.9</v>
      </c>
      <c r="BF36">
        <v>0</v>
      </c>
      <c r="BG36">
        <v>0</v>
      </c>
      <c r="BH36">
        <v>10036.9</v>
      </c>
      <c r="BI36">
        <v>0</v>
      </c>
      <c r="BJ36">
        <v>1.1391199999999999</v>
      </c>
      <c r="BK36">
        <v>-14.461</v>
      </c>
      <c r="BL36">
        <v>392.34399999999999</v>
      </c>
      <c r="BM36">
        <v>406.34100000000001</v>
      </c>
      <c r="BN36">
        <v>1.7371000000000001</v>
      </c>
      <c r="BO36">
        <v>400.01600000000002</v>
      </c>
      <c r="BP36">
        <v>15.565799999999999</v>
      </c>
      <c r="BQ36">
        <v>1.72288</v>
      </c>
      <c r="BR36">
        <v>1.5499099999999999</v>
      </c>
      <c r="BS36">
        <v>15.104100000000001</v>
      </c>
      <c r="BT36">
        <v>13.4696</v>
      </c>
      <c r="BU36">
        <v>1699.8</v>
      </c>
      <c r="BV36">
        <v>0.89999300000000004</v>
      </c>
      <c r="BW36">
        <v>0.100007</v>
      </c>
      <c r="BX36">
        <v>0</v>
      </c>
      <c r="BY36">
        <v>2.5106999999999999</v>
      </c>
      <c r="BZ36">
        <v>0</v>
      </c>
      <c r="CA36">
        <v>4557.09</v>
      </c>
      <c r="CB36">
        <v>13787.5</v>
      </c>
      <c r="CC36">
        <v>37.686999999999998</v>
      </c>
      <c r="CD36">
        <v>38</v>
      </c>
      <c r="CE36">
        <v>38.061999999999998</v>
      </c>
      <c r="CF36">
        <v>36.561999999999998</v>
      </c>
      <c r="CG36">
        <v>37</v>
      </c>
      <c r="CH36">
        <v>1529.81</v>
      </c>
      <c r="CI36">
        <v>169.99</v>
      </c>
      <c r="CJ36">
        <v>0</v>
      </c>
      <c r="CK36">
        <v>1689025948.7</v>
      </c>
      <c r="CL36">
        <v>0</v>
      </c>
      <c r="CM36">
        <v>1689025890</v>
      </c>
      <c r="CN36" t="s">
        <v>422</v>
      </c>
      <c r="CO36">
        <v>1689025884</v>
      </c>
      <c r="CP36">
        <v>1689025890</v>
      </c>
      <c r="CQ36">
        <v>22</v>
      </c>
      <c r="CR36">
        <v>-0.30499999999999999</v>
      </c>
      <c r="CS36">
        <v>-4.0000000000000001E-3</v>
      </c>
      <c r="CT36">
        <v>-2.5190000000000001</v>
      </c>
      <c r="CU36">
        <v>9.4E-2</v>
      </c>
      <c r="CV36">
        <v>400</v>
      </c>
      <c r="CW36">
        <v>16</v>
      </c>
      <c r="CX36">
        <v>0.12</v>
      </c>
      <c r="CY36">
        <v>0.06</v>
      </c>
      <c r="DD36">
        <v>1.6978982926829269</v>
      </c>
      <c r="DE36">
        <v>0.27372334494773748</v>
      </c>
      <c r="DF36">
        <v>2.738927277126442E-2</v>
      </c>
      <c r="DG36">
        <v>0</v>
      </c>
      <c r="DH36">
        <v>2</v>
      </c>
      <c r="DI36">
        <v>3</v>
      </c>
      <c r="DJ36" t="s">
        <v>423</v>
      </c>
      <c r="DK36">
        <v>2.69848</v>
      </c>
      <c r="DL36">
        <v>2.8069899999999999</v>
      </c>
      <c r="DM36">
        <v>9.2214599999999994E-2</v>
      </c>
      <c r="DN36">
        <v>9.3956499999999998E-2</v>
      </c>
      <c r="DO36">
        <v>9.1256100000000007E-2</v>
      </c>
      <c r="DP36">
        <v>8.3949599999999999E-2</v>
      </c>
      <c r="DQ36">
        <v>27674.9</v>
      </c>
      <c r="DR36">
        <v>31179.8</v>
      </c>
      <c r="DS36">
        <v>28673.1</v>
      </c>
      <c r="DT36">
        <v>32979.300000000003</v>
      </c>
      <c r="DU36">
        <v>36206.400000000001</v>
      </c>
      <c r="DV36">
        <v>41062.699999999997</v>
      </c>
      <c r="DW36">
        <v>42076.800000000003</v>
      </c>
      <c r="DX36">
        <v>47715.199999999997</v>
      </c>
      <c r="DY36">
        <v>1.8509500000000001</v>
      </c>
      <c r="DZ36">
        <v>2.2901500000000001</v>
      </c>
      <c r="EA36">
        <v>0.16093299999999999</v>
      </c>
      <c r="EB36">
        <v>0</v>
      </c>
      <c r="EC36">
        <v>17.482199999999999</v>
      </c>
      <c r="ED36">
        <v>999.9</v>
      </c>
      <c r="EE36">
        <v>67.400000000000006</v>
      </c>
      <c r="EF36">
        <v>20.8</v>
      </c>
      <c r="EG36">
        <v>16.689599999999999</v>
      </c>
      <c r="EH36">
        <v>62.819299999999998</v>
      </c>
      <c r="EI36">
        <v>18.2652</v>
      </c>
      <c r="EJ36">
        <v>1</v>
      </c>
      <c r="EK36">
        <v>-0.61767300000000003</v>
      </c>
      <c r="EL36">
        <v>0.57786000000000004</v>
      </c>
      <c r="EM36">
        <v>20.2363</v>
      </c>
      <c r="EN36">
        <v>5.2282200000000003</v>
      </c>
      <c r="EO36">
        <v>12.004</v>
      </c>
      <c r="EP36">
        <v>4.9901</v>
      </c>
      <c r="EQ36">
        <v>3.3050000000000002</v>
      </c>
      <c r="ER36">
        <v>2358</v>
      </c>
      <c r="ES36">
        <v>147.6</v>
      </c>
      <c r="ET36">
        <v>32.9</v>
      </c>
      <c r="EU36">
        <v>3.3</v>
      </c>
      <c r="EV36">
        <v>1.8523499999999999</v>
      </c>
      <c r="EW36">
        <v>1.86138</v>
      </c>
      <c r="EX36">
        <v>1.86032</v>
      </c>
      <c r="EY36">
        <v>1.8563400000000001</v>
      </c>
      <c r="EZ36">
        <v>1.8607199999999999</v>
      </c>
      <c r="FA36">
        <v>1.8570500000000001</v>
      </c>
      <c r="FB36">
        <v>1.8591299999999999</v>
      </c>
      <c r="FC36">
        <v>1.8620300000000001</v>
      </c>
      <c r="FD36">
        <v>0</v>
      </c>
      <c r="FE36">
        <v>0</v>
      </c>
      <c r="FF36">
        <v>0</v>
      </c>
      <c r="FG36">
        <v>0</v>
      </c>
      <c r="FH36" t="s">
        <v>369</v>
      </c>
      <c r="FI36" t="s">
        <v>370</v>
      </c>
      <c r="FJ36" t="s">
        <v>371</v>
      </c>
      <c r="FK36" t="s">
        <v>371</v>
      </c>
      <c r="FL36" t="s">
        <v>371</v>
      </c>
      <c r="FM36" t="s">
        <v>371</v>
      </c>
      <c r="FN36">
        <v>0</v>
      </c>
      <c r="FO36">
        <v>100</v>
      </c>
      <c r="FP36">
        <v>100</v>
      </c>
      <c r="FQ36">
        <v>-2.4740000000000002</v>
      </c>
      <c r="FR36">
        <v>9.3799999999999994E-2</v>
      </c>
      <c r="FS36">
        <v>-1.0759558953985491</v>
      </c>
      <c r="FT36">
        <v>-4.0117494158234393E-3</v>
      </c>
      <c r="FU36">
        <v>1.087516141204025E-6</v>
      </c>
      <c r="FV36">
        <v>-8.657206703991749E-11</v>
      </c>
      <c r="FW36">
        <v>9.3794999999998296E-2</v>
      </c>
      <c r="FX36">
        <v>0</v>
      </c>
      <c r="FY36">
        <v>0</v>
      </c>
      <c r="FZ36">
        <v>0</v>
      </c>
      <c r="GA36">
        <v>4</v>
      </c>
      <c r="GB36">
        <v>2094</v>
      </c>
      <c r="GC36">
        <v>-1</v>
      </c>
      <c r="GD36">
        <v>-1</v>
      </c>
      <c r="GE36">
        <v>1</v>
      </c>
      <c r="GF36">
        <v>0.9</v>
      </c>
      <c r="GG36">
        <v>0.98999000000000004</v>
      </c>
      <c r="GH36">
        <v>2.32666</v>
      </c>
      <c r="GI36">
        <v>1.5942400000000001</v>
      </c>
      <c r="GJ36">
        <v>2.35107</v>
      </c>
      <c r="GK36">
        <v>1.40015</v>
      </c>
      <c r="GL36">
        <v>2.36328</v>
      </c>
      <c r="GM36">
        <v>24.185099999999998</v>
      </c>
      <c r="GN36">
        <v>14.552300000000001</v>
      </c>
      <c r="GO36">
        <v>18</v>
      </c>
      <c r="GP36">
        <v>372.66699999999997</v>
      </c>
      <c r="GQ36">
        <v>703.94799999999998</v>
      </c>
      <c r="GR36">
        <v>17.999600000000001</v>
      </c>
      <c r="GS36">
        <v>18.918600000000001</v>
      </c>
      <c r="GT36">
        <v>29.9999</v>
      </c>
      <c r="GU36">
        <v>18.770099999999999</v>
      </c>
      <c r="GV36">
        <v>18.683700000000002</v>
      </c>
      <c r="GW36">
        <v>19.866800000000001</v>
      </c>
      <c r="GX36">
        <v>-30</v>
      </c>
      <c r="GY36">
        <v>-30</v>
      </c>
      <c r="GZ36">
        <v>18</v>
      </c>
      <c r="HA36">
        <v>400</v>
      </c>
      <c r="HB36">
        <v>0</v>
      </c>
      <c r="HC36">
        <v>105.262</v>
      </c>
      <c r="HD36">
        <v>104.967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36</v>
      </c>
    </row>
    <row r="21" spans="1:2" x14ac:dyDescent="0.2">
      <c r="A21" t="s">
        <v>35</v>
      </c>
      <c r="B21" t="s">
        <v>37</v>
      </c>
    </row>
    <row r="22" spans="1:2" x14ac:dyDescent="0.2">
      <c r="A22" t="s">
        <v>38</v>
      </c>
      <c r="B22" t="s">
        <v>39</v>
      </c>
    </row>
    <row r="23" spans="1:2" x14ac:dyDescent="0.2">
      <c r="A23" t="s">
        <v>40</v>
      </c>
      <c r="B23" t="s">
        <v>41</v>
      </c>
    </row>
    <row r="24" spans="1:2" x14ac:dyDescent="0.2">
      <c r="A24" t="s">
        <v>42</v>
      </c>
      <c r="B24" t="s">
        <v>43</v>
      </c>
    </row>
    <row r="25" spans="1:2" x14ac:dyDescent="0.2">
      <c r="A25" t="s">
        <v>44</v>
      </c>
      <c r="B25" t="s">
        <v>45</v>
      </c>
    </row>
    <row r="26" spans="1:2" x14ac:dyDescent="0.2">
      <c r="A26" t="s">
        <v>46</v>
      </c>
      <c r="B26" t="s">
        <v>47</v>
      </c>
    </row>
    <row r="27" spans="1:2" x14ac:dyDescent="0.2">
      <c r="A27" t="s">
        <v>48</v>
      </c>
      <c r="B27" t="s">
        <v>49</v>
      </c>
    </row>
    <row r="28" spans="1:2" x14ac:dyDescent="0.2">
      <c r="A28" t="s">
        <v>50</v>
      </c>
      <c r="B28" t="s">
        <v>51</v>
      </c>
    </row>
    <row r="29" spans="1:2" x14ac:dyDescent="0.2">
      <c r="A29" t="s">
        <v>52</v>
      </c>
      <c r="B2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2023-07-10T21:52:39Z</dcterms:created>
  <dcterms:modified xsi:type="dcterms:W3CDTF">2023-07-14T20:05:26Z</dcterms:modified>
</cp:coreProperties>
</file>