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0524AAA-4A0B-A146-9B28-CE84D9FED566}" xr6:coauthVersionLast="47" xr6:coauthVersionMax="47" xr10:uidLastSave="{00000000-0000-0000-0000-000000000000}"/>
  <bookViews>
    <workbookView xWindow="240" yWindow="760" windowWidth="18720" windowHeight="15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B36" i="1" s="1"/>
  <c r="AC36" i="1"/>
  <c r="U36" i="1"/>
  <c r="AR35" i="1"/>
  <c r="AQ35" i="1"/>
  <c r="AO35" i="1"/>
  <c r="AN35" i="1"/>
  <c r="AL35" i="1"/>
  <c r="P35" i="1" s="1"/>
  <c r="AD35" i="1"/>
  <c r="AC35" i="1"/>
  <c r="AB35" i="1"/>
  <c r="U35" i="1"/>
  <c r="AR34" i="1"/>
  <c r="AQ34" i="1"/>
  <c r="AO34" i="1"/>
  <c r="AN34" i="1"/>
  <c r="AL34" i="1"/>
  <c r="N34" i="1" s="1"/>
  <c r="M34" i="1" s="1"/>
  <c r="AD34" i="1"/>
  <c r="AC34" i="1"/>
  <c r="AB34" i="1"/>
  <c r="U34" i="1"/>
  <c r="S34" i="1"/>
  <c r="O34" i="1"/>
  <c r="AR33" i="1"/>
  <c r="AQ33" i="1"/>
  <c r="AP33" i="1"/>
  <c r="AO33" i="1"/>
  <c r="AN33" i="1"/>
  <c r="AL33" i="1" s="1"/>
  <c r="AM33" i="1" s="1"/>
  <c r="AD33" i="1"/>
  <c r="AC33" i="1"/>
  <c r="AB33" i="1" s="1"/>
  <c r="X33" i="1"/>
  <c r="U33" i="1"/>
  <c r="P33" i="1"/>
  <c r="AR32" i="1"/>
  <c r="AQ32" i="1"/>
  <c r="AO32" i="1"/>
  <c r="AN32" i="1"/>
  <c r="AL32" i="1" s="1"/>
  <c r="P32" i="1" s="1"/>
  <c r="AM32" i="1"/>
  <c r="AD32" i="1"/>
  <c r="AC32" i="1"/>
  <c r="U32" i="1"/>
  <c r="S32" i="1"/>
  <c r="O32" i="1"/>
  <c r="N32" i="1"/>
  <c r="M32" i="1" s="1"/>
  <c r="AR31" i="1"/>
  <c r="AQ31" i="1"/>
  <c r="AO31" i="1"/>
  <c r="AN31" i="1"/>
  <c r="AL31" i="1"/>
  <c r="AM31" i="1" s="1"/>
  <c r="AD31" i="1"/>
  <c r="AC31" i="1"/>
  <c r="AB31" i="1" s="1"/>
  <c r="U31" i="1"/>
  <c r="AR30" i="1"/>
  <c r="AQ30" i="1"/>
  <c r="AO30" i="1"/>
  <c r="AN30" i="1"/>
  <c r="AL30" i="1"/>
  <c r="N30" i="1" s="1"/>
  <c r="M30" i="1" s="1"/>
  <c r="AD30" i="1"/>
  <c r="AC30" i="1"/>
  <c r="AB30" i="1"/>
  <c r="U30" i="1"/>
  <c r="S30" i="1"/>
  <c r="O30" i="1"/>
  <c r="AR29" i="1"/>
  <c r="AQ29" i="1"/>
  <c r="AP29" i="1"/>
  <c r="AO29" i="1"/>
  <c r="AN29" i="1"/>
  <c r="AL29" i="1" s="1"/>
  <c r="AM29" i="1" s="1"/>
  <c r="AD29" i="1"/>
  <c r="AC29" i="1"/>
  <c r="AB29" i="1" s="1"/>
  <c r="X29" i="1"/>
  <c r="U29" i="1"/>
  <c r="O29" i="1"/>
  <c r="AR28" i="1"/>
  <c r="AQ28" i="1"/>
  <c r="AO28" i="1"/>
  <c r="AN28" i="1"/>
  <c r="AL28" i="1" s="1"/>
  <c r="P28" i="1" s="1"/>
  <c r="AD28" i="1"/>
  <c r="AC28" i="1"/>
  <c r="AB28" i="1" s="1"/>
  <c r="U28" i="1"/>
  <c r="AR27" i="1"/>
  <c r="AQ27" i="1"/>
  <c r="AO27" i="1"/>
  <c r="AP27" i="1" s="1"/>
  <c r="AN27" i="1"/>
  <c r="AL27" i="1"/>
  <c r="AM27" i="1" s="1"/>
  <c r="AD27" i="1"/>
  <c r="AC27" i="1"/>
  <c r="AB27" i="1"/>
  <c r="U27" i="1"/>
  <c r="S27" i="1"/>
  <c r="AR26" i="1"/>
  <c r="AQ26" i="1"/>
  <c r="AO26" i="1"/>
  <c r="AN26" i="1"/>
  <c r="AL26" i="1"/>
  <c r="N26" i="1" s="1"/>
  <c r="M26" i="1" s="1"/>
  <c r="AD26" i="1"/>
  <c r="AC26" i="1"/>
  <c r="AB26" i="1"/>
  <c r="U26" i="1"/>
  <c r="S26" i="1"/>
  <c r="O26" i="1"/>
  <c r="AR25" i="1"/>
  <c r="AQ25" i="1"/>
  <c r="AO25" i="1"/>
  <c r="X25" i="1" s="1"/>
  <c r="AN25" i="1"/>
  <c r="AL25" i="1" s="1"/>
  <c r="AM25" i="1"/>
  <c r="AD25" i="1"/>
  <c r="AC25" i="1"/>
  <c r="AB25" i="1" s="1"/>
  <c r="U25" i="1"/>
  <c r="P25" i="1"/>
  <c r="O25" i="1"/>
  <c r="AR24" i="1"/>
  <c r="AQ24" i="1"/>
  <c r="AO24" i="1"/>
  <c r="AN24" i="1"/>
  <c r="AL24" i="1" s="1"/>
  <c r="P24" i="1" s="1"/>
  <c r="AD24" i="1"/>
  <c r="AC24" i="1"/>
  <c r="AB24" i="1" s="1"/>
  <c r="U24" i="1"/>
  <c r="N24" i="1"/>
  <c r="M24" i="1"/>
  <c r="AF24" i="1" s="1"/>
  <c r="AR23" i="1"/>
  <c r="AQ23" i="1"/>
  <c r="AO23" i="1"/>
  <c r="AP23" i="1" s="1"/>
  <c r="AN23" i="1"/>
  <c r="AM23" i="1"/>
  <c r="AL23" i="1"/>
  <c r="AD23" i="1"/>
  <c r="AC23" i="1"/>
  <c r="AB23" i="1"/>
  <c r="U23" i="1"/>
  <c r="N23" i="1"/>
  <c r="M23" i="1" s="1"/>
  <c r="AR22" i="1"/>
  <c r="AQ22" i="1"/>
  <c r="AO22" i="1"/>
  <c r="AN22" i="1"/>
  <c r="AL22" i="1"/>
  <c r="AD22" i="1"/>
  <c r="AC22" i="1"/>
  <c r="AB22" i="1"/>
  <c r="U22" i="1"/>
  <c r="S22" i="1"/>
  <c r="O22" i="1"/>
  <c r="AR21" i="1"/>
  <c r="AQ21" i="1"/>
  <c r="AP21" i="1"/>
  <c r="AO21" i="1"/>
  <c r="X21" i="1" s="1"/>
  <c r="AN21" i="1"/>
  <c r="AL21" i="1" s="1"/>
  <c r="P21" i="1" s="1"/>
  <c r="AM21" i="1"/>
  <c r="AD21" i="1"/>
  <c r="AC21" i="1"/>
  <c r="AB21" i="1" s="1"/>
  <c r="U21" i="1"/>
  <c r="O21" i="1"/>
  <c r="AR20" i="1"/>
  <c r="AQ20" i="1"/>
  <c r="AP20" i="1"/>
  <c r="AO20" i="1"/>
  <c r="AN20" i="1"/>
  <c r="AL20" i="1" s="1"/>
  <c r="S20" i="1" s="1"/>
  <c r="AD20" i="1"/>
  <c r="AC20" i="1"/>
  <c r="AB20" i="1" s="1"/>
  <c r="X20" i="1"/>
  <c r="U20" i="1"/>
  <c r="AR19" i="1"/>
  <c r="AQ19" i="1"/>
  <c r="AO19" i="1"/>
  <c r="AP19" i="1" s="1"/>
  <c r="AN19" i="1"/>
  <c r="AL19" i="1"/>
  <c r="AD19" i="1"/>
  <c r="AC19" i="1"/>
  <c r="AB19" i="1"/>
  <c r="U19" i="1"/>
  <c r="S19" i="1"/>
  <c r="N19" i="1"/>
  <c r="M19" i="1" s="1"/>
  <c r="AF19" i="1" l="1"/>
  <c r="AF23" i="1"/>
  <c r="AF32" i="1"/>
  <c r="Y25" i="1"/>
  <c r="Z25" i="1" s="1"/>
  <c r="AG25" i="1" s="1"/>
  <c r="AF30" i="1"/>
  <c r="AP22" i="1"/>
  <c r="X22" i="1"/>
  <c r="AM20" i="1"/>
  <c r="P23" i="1"/>
  <c r="O23" i="1"/>
  <c r="O24" i="1"/>
  <c r="AP30" i="1"/>
  <c r="X30" i="1"/>
  <c r="AP25" i="1"/>
  <c r="S33" i="1"/>
  <c r="O33" i="1"/>
  <c r="N33" i="1"/>
  <c r="M33" i="1" s="1"/>
  <c r="Y20" i="1"/>
  <c r="Z20" i="1" s="1"/>
  <c r="AG20" i="1" s="1"/>
  <c r="S24" i="1"/>
  <c r="S29" i="1"/>
  <c r="N29" i="1"/>
  <c r="M29" i="1" s="1"/>
  <c r="Y29" i="1" s="1"/>
  <c r="Z29" i="1" s="1"/>
  <c r="AG29" i="1" s="1"/>
  <c r="N20" i="1"/>
  <c r="M20" i="1" s="1"/>
  <c r="AM24" i="1"/>
  <c r="AF26" i="1"/>
  <c r="N28" i="1"/>
  <c r="M28" i="1" s="1"/>
  <c r="AP31" i="1"/>
  <c r="AP35" i="1"/>
  <c r="P36" i="1"/>
  <c r="O36" i="1"/>
  <c r="N36" i="1"/>
  <c r="M36" i="1" s="1"/>
  <c r="AM36" i="1"/>
  <c r="X28" i="1"/>
  <c r="AP28" i="1"/>
  <c r="AP32" i="1"/>
  <c r="X32" i="1"/>
  <c r="AF34" i="1"/>
  <c r="AP26" i="1"/>
  <c r="X26" i="1"/>
  <c r="P29" i="1"/>
  <c r="S21" i="1"/>
  <c r="N21" i="1"/>
  <c r="M21" i="1" s="1"/>
  <c r="Y21" i="1" s="1"/>
  <c r="Z21" i="1" s="1"/>
  <c r="AG21" i="1" s="1"/>
  <c r="P31" i="1"/>
  <c r="O31" i="1"/>
  <c r="N31" i="1"/>
  <c r="M31" i="1" s="1"/>
  <c r="P19" i="1"/>
  <c r="O19" i="1"/>
  <c r="O20" i="1"/>
  <c r="P27" i="1"/>
  <c r="N27" i="1"/>
  <c r="M27" i="1" s="1"/>
  <c r="O27" i="1"/>
  <c r="O28" i="1"/>
  <c r="AM19" i="1"/>
  <c r="P20" i="1"/>
  <c r="AP24" i="1"/>
  <c r="X24" i="1"/>
  <c r="S28" i="1"/>
  <c r="N22" i="1"/>
  <c r="M22" i="1" s="1"/>
  <c r="AM22" i="1"/>
  <c r="P22" i="1"/>
  <c r="S23" i="1"/>
  <c r="S25" i="1"/>
  <c r="N25" i="1"/>
  <c r="M25" i="1" s="1"/>
  <c r="AM28" i="1"/>
  <c r="S31" i="1"/>
  <c r="AB32" i="1"/>
  <c r="AP34" i="1"/>
  <c r="X34" i="1"/>
  <c r="S36" i="1"/>
  <c r="P26" i="1"/>
  <c r="P30" i="1"/>
  <c r="P34" i="1"/>
  <c r="S35" i="1"/>
  <c r="AM35" i="1"/>
  <c r="N35" i="1"/>
  <c r="M35" i="1" s="1"/>
  <c r="X36" i="1"/>
  <c r="AM26" i="1"/>
  <c r="AM30" i="1"/>
  <c r="AM34" i="1"/>
  <c r="O35" i="1"/>
  <c r="X19" i="1"/>
  <c r="X23" i="1"/>
  <c r="X27" i="1"/>
  <c r="X31" i="1"/>
  <c r="X35" i="1"/>
  <c r="Y27" i="1" l="1"/>
  <c r="Z27" i="1" s="1"/>
  <c r="AF31" i="1"/>
  <c r="Y30" i="1"/>
  <c r="Z30" i="1" s="1"/>
  <c r="V22" i="1"/>
  <c r="T22" i="1" s="1"/>
  <c r="W22" i="1" s="1"/>
  <c r="Q22" i="1" s="1"/>
  <c r="R22" i="1" s="1"/>
  <c r="AF22" i="1"/>
  <c r="Y33" i="1"/>
  <c r="Z33" i="1" s="1"/>
  <c r="AF33" i="1"/>
  <c r="Y35" i="1"/>
  <c r="Z35" i="1" s="1"/>
  <c r="Y34" i="1"/>
  <c r="Z34" i="1" s="1"/>
  <c r="AF35" i="1"/>
  <c r="Y23" i="1"/>
  <c r="Z23" i="1" s="1"/>
  <c r="AH20" i="1"/>
  <c r="AA20" i="1"/>
  <c r="AE20" i="1" s="1"/>
  <c r="Y19" i="1"/>
  <c r="Z19" i="1" s="1"/>
  <c r="AF27" i="1"/>
  <c r="V27" i="1"/>
  <c r="T27" i="1" s="1"/>
  <c r="W27" i="1" s="1"/>
  <c r="Q27" i="1" s="1"/>
  <c r="R27" i="1" s="1"/>
  <c r="Y32" i="1"/>
  <c r="Z32" i="1" s="1"/>
  <c r="AA21" i="1"/>
  <c r="AE21" i="1" s="1"/>
  <c r="AH21" i="1"/>
  <c r="V21" i="1"/>
  <c r="T21" i="1" s="1"/>
  <c r="W21" i="1" s="1"/>
  <c r="Q21" i="1" s="1"/>
  <c r="R21" i="1" s="1"/>
  <c r="AF21" i="1"/>
  <c r="Y24" i="1"/>
  <c r="Z24" i="1" s="1"/>
  <c r="V20" i="1"/>
  <c r="T20" i="1" s="1"/>
  <c r="W20" i="1" s="1"/>
  <c r="Q20" i="1" s="1"/>
  <c r="R20" i="1" s="1"/>
  <c r="AF20" i="1"/>
  <c r="AA25" i="1"/>
  <c r="AE25" i="1" s="1"/>
  <c r="AH25" i="1"/>
  <c r="V25" i="1"/>
  <c r="T25" i="1" s="1"/>
  <c r="W25" i="1" s="1"/>
  <c r="Q25" i="1" s="1"/>
  <c r="R25" i="1" s="1"/>
  <c r="AF25" i="1"/>
  <c r="Y28" i="1"/>
  <c r="Z28" i="1" s="1"/>
  <c r="Y26" i="1"/>
  <c r="Z26" i="1" s="1"/>
  <c r="AH29" i="1"/>
  <c r="AA29" i="1"/>
  <c r="AE29" i="1" s="1"/>
  <c r="V29" i="1"/>
  <c r="T29" i="1" s="1"/>
  <c r="W29" i="1" s="1"/>
  <c r="Q29" i="1" s="1"/>
  <c r="R29" i="1" s="1"/>
  <c r="AF29" i="1"/>
  <c r="Y22" i="1"/>
  <c r="Z22" i="1" s="1"/>
  <c r="Y36" i="1"/>
  <c r="Z36" i="1" s="1"/>
  <c r="V36" i="1" s="1"/>
  <c r="T36" i="1" s="1"/>
  <c r="W36" i="1" s="1"/>
  <c r="Q36" i="1" s="1"/>
  <c r="R36" i="1" s="1"/>
  <c r="AF28" i="1"/>
  <c r="V28" i="1"/>
  <c r="T28" i="1" s="1"/>
  <c r="W28" i="1" s="1"/>
  <c r="Q28" i="1" s="1"/>
  <c r="R28" i="1" s="1"/>
  <c r="Y31" i="1"/>
  <c r="Z31" i="1" s="1"/>
  <c r="V31" i="1" s="1"/>
  <c r="T31" i="1" s="1"/>
  <c r="W31" i="1" s="1"/>
  <c r="Q31" i="1" s="1"/>
  <c r="R31" i="1" s="1"/>
  <c r="AF36" i="1"/>
  <c r="AI20" i="1" l="1"/>
  <c r="AH32" i="1"/>
  <c r="AA32" i="1"/>
  <c r="AE32" i="1" s="1"/>
  <c r="V32" i="1"/>
  <c r="T32" i="1" s="1"/>
  <c r="W32" i="1" s="1"/>
  <c r="Q32" i="1" s="1"/>
  <c r="R32" i="1" s="1"/>
  <c r="AG32" i="1"/>
  <c r="AA33" i="1"/>
  <c r="AE33" i="1" s="1"/>
  <c r="AH33" i="1"/>
  <c r="AG33" i="1"/>
  <c r="AA22" i="1"/>
  <c r="AE22" i="1" s="1"/>
  <c r="AH22" i="1"/>
  <c r="AG22" i="1"/>
  <c r="AH28" i="1"/>
  <c r="AA28" i="1"/>
  <c r="AE28" i="1" s="1"/>
  <c r="AG28" i="1"/>
  <c r="AH24" i="1"/>
  <c r="AI24" i="1" s="1"/>
  <c r="AA24" i="1"/>
  <c r="AE24" i="1" s="1"/>
  <c r="V24" i="1"/>
  <c r="T24" i="1" s="1"/>
  <c r="W24" i="1" s="1"/>
  <c r="Q24" i="1" s="1"/>
  <c r="R24" i="1" s="1"/>
  <c r="AG24" i="1"/>
  <c r="AI25" i="1"/>
  <c r="AI21" i="1"/>
  <c r="AA35" i="1"/>
  <c r="AE35" i="1" s="1"/>
  <c r="AH35" i="1"/>
  <c r="AG35" i="1"/>
  <c r="AG34" i="1"/>
  <c r="AA34" i="1"/>
  <c r="AE34" i="1" s="1"/>
  <c r="AH34" i="1"/>
  <c r="V34" i="1"/>
  <c r="T34" i="1" s="1"/>
  <c r="W34" i="1" s="1"/>
  <c r="Q34" i="1" s="1"/>
  <c r="R34" i="1" s="1"/>
  <c r="AH30" i="1"/>
  <c r="AG30" i="1"/>
  <c r="AA30" i="1"/>
  <c r="AE30" i="1" s="1"/>
  <c r="V30" i="1"/>
  <c r="T30" i="1" s="1"/>
  <c r="W30" i="1" s="1"/>
  <c r="Q30" i="1" s="1"/>
  <c r="R30" i="1" s="1"/>
  <c r="AA26" i="1"/>
  <c r="AE26" i="1" s="1"/>
  <c r="AG26" i="1"/>
  <c r="AH26" i="1"/>
  <c r="V26" i="1"/>
  <c r="T26" i="1" s="1"/>
  <c r="W26" i="1" s="1"/>
  <c r="Q26" i="1" s="1"/>
  <c r="R26" i="1" s="1"/>
  <c r="AH31" i="1"/>
  <c r="AA31" i="1"/>
  <c r="AE31" i="1" s="1"/>
  <c r="AG31" i="1"/>
  <c r="AH19" i="1"/>
  <c r="AA19" i="1"/>
  <c r="AE19" i="1" s="1"/>
  <c r="AG19" i="1"/>
  <c r="V19" i="1"/>
  <c r="T19" i="1" s="1"/>
  <c r="W19" i="1" s="1"/>
  <c r="Q19" i="1" s="1"/>
  <c r="R19" i="1" s="1"/>
  <c r="AH36" i="1"/>
  <c r="AA36" i="1"/>
  <c r="AE36" i="1" s="1"/>
  <c r="AG36" i="1"/>
  <c r="AH23" i="1"/>
  <c r="AA23" i="1"/>
  <c r="AE23" i="1" s="1"/>
  <c r="AG23" i="1"/>
  <c r="V23" i="1"/>
  <c r="T23" i="1" s="1"/>
  <c r="W23" i="1" s="1"/>
  <c r="Q23" i="1" s="1"/>
  <c r="R23" i="1" s="1"/>
  <c r="AI29" i="1"/>
  <c r="V35" i="1"/>
  <c r="T35" i="1" s="1"/>
  <c r="W35" i="1" s="1"/>
  <c r="Q35" i="1" s="1"/>
  <c r="R35" i="1" s="1"/>
  <c r="V33" i="1"/>
  <c r="T33" i="1" s="1"/>
  <c r="W33" i="1" s="1"/>
  <c r="Q33" i="1" s="1"/>
  <c r="R33" i="1" s="1"/>
  <c r="AH27" i="1"/>
  <c r="AA27" i="1"/>
  <c r="AE27" i="1" s="1"/>
  <c r="AG27" i="1"/>
  <c r="AI28" i="1" l="1"/>
  <c r="AI31" i="1"/>
  <c r="AI30" i="1"/>
  <c r="AI22" i="1"/>
  <c r="AI33" i="1"/>
  <c r="AI36" i="1"/>
  <c r="AI19" i="1"/>
  <c r="AI23" i="1"/>
  <c r="AI35" i="1"/>
  <c r="AI27" i="1"/>
  <c r="AI26" i="1"/>
  <c r="AI34" i="1"/>
  <c r="AI32" i="1"/>
</calcChain>
</file>

<file path=xl/sharedStrings.xml><?xml version="1.0" encoding="utf-8"?>
<sst xmlns="http://schemas.openxmlformats.org/spreadsheetml/2006/main" count="984" uniqueCount="410">
  <si>
    <t>File opened</t>
  </si>
  <si>
    <t>2023-07-11 11:33:20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</si>
  <si>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</si>
  <si>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</si>
  <si>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</si>
  <si>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</si>
  <si>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</si>
  <si>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</si>
  <si>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</si>
  <si>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</si>
  <si>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</si>
  <si>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</si>
  <si>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</si>
  <si>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</si>
  <si>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</si>
  <si>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</si>
  <si>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</si>
  <si>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</si>
  <si>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</si>
  <si>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</si>
  <si>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</si>
  <si>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</si>
  <si>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</si>
  <si>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</si>
  <si>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</si>
  <si>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</si>
  <si>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</si>
  <si>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11:33:20</t>
  </si>
  <si>
    <t>Stability Definition:	CO2_r (Meas): Per=20	A (GasEx): Std&lt;0.2 Per=20	Qin (LeafQ): Std&lt;1 Per=20</t>
  </si>
  <si>
    <t>12:16:36</t>
  </si>
  <si>
    <t>Stability Definition:	CO2_r (Meas): Per=20	A (GasEx): Std&lt;0.2 Per=20	Qin (LeafQ): Per=20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</si>
  <si>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</si>
  <si>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</si>
  <si>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</si>
  <si>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</si>
  <si>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</si>
  <si>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</si>
  <si>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</si>
  <si>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</si>
  <si>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</si>
  <si>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</si>
  <si>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</si>
  <si>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</si>
  <si>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</si>
  <si>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</si>
  <si>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</si>
  <si>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</si>
  <si>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</si>
  <si>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</si>
  <si>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</si>
  <si>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</si>
  <si>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</si>
  <si>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</si>
  <si>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</si>
  <si>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</si>
  <si>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</si>
  <si>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</si>
  <si>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</si>
  <si>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</si>
  <si>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</si>
  <si>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</si>
  <si>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</si>
  <si>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</si>
  <si>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</si>
  <si>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</si>
  <si>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</si>
  <si>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</si>
  <si>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</si>
  <si>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</si>
  <si>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</si>
  <si>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</si>
  <si>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</si>
  <si>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</si>
  <si>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</si>
  <si>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</si>
  <si>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</si>
  <si>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</si>
  <si>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</si>
  <si>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</si>
  <si>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</si>
  <si>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</si>
  <si>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</si>
  <si>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</si>
  <si>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</si>
  <si>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</si>
  <si>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</si>
  <si>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</si>
  <si>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</si>
  <si>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</si>
  <si>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</si>
  <si>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5.44513 81.256 375.56 623.191 878.572 1084.54 1279.3 1413.35</t>
  </si>
  <si>
    <t>Fs_true</t>
  </si>
  <si>
    <t>0.187402 100.614 402.174 601.312 804.148 1001.1 1201.83 1401.21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</si>
  <si>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</si>
  <si>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</si>
  <si>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</si>
  <si>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</si>
  <si>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</si>
  <si>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</si>
  <si>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</si>
  <si>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</si>
  <si>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</si>
  <si>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</si>
  <si>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</si>
  <si>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</si>
  <si>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</si>
  <si>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</si>
  <si>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</si>
  <si>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</si>
  <si>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</si>
  <si>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</si>
  <si>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</si>
  <si>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</si>
  <si>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</si>
  <si>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</si>
  <si>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</si>
  <si>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</si>
  <si>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</si>
  <si>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</si>
  <si>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</si>
  <si>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</si>
  <si>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</si>
  <si>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</si>
  <si>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</si>
  <si>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</si>
  <si>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</si>
  <si>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</si>
  <si>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</si>
  <si>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</si>
  <si>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</si>
  <si>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</si>
  <si>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</si>
  <si>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</si>
  <si>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</si>
  <si>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</si>
  <si>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</si>
  <si>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</si>
  <si>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</si>
  <si>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</si>
  <si>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</si>
  <si>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</si>
  <si>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</si>
  <si>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</si>
  <si>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</si>
  <si>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</si>
  <si>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</si>
  <si>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</si>
  <si>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</si>
  <si>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</si>
  <si>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</si>
  <si>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</si>
  <si>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</si>
  <si>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</si>
  <si>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</si>
  <si>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</si>
  <si>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</si>
  <si>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</si>
  <si>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</si>
  <si>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</si>
  <si>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</si>
  <si>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</si>
  <si>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</si>
  <si>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</si>
  <si>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</si>
  <si>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</si>
  <si>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</si>
  <si>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</si>
  <si>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</si>
  <si>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</si>
  <si>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</si>
  <si>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</si>
  <si>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</si>
  <si>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</si>
  <si>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</si>
  <si>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</si>
  <si>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</si>
  <si>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</si>
  <si>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</si>
  <si>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</si>
  <si>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</si>
  <si>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</si>
  <si>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</si>
  <si>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</si>
  <si>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</si>
  <si>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</si>
  <si>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</si>
  <si>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</si>
  <si>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</si>
  <si>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</si>
  <si>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</si>
  <si>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</si>
  <si>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</si>
  <si>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</si>
  <si>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</si>
  <si>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</si>
  <si>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</si>
  <si>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</si>
  <si>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</si>
  <si>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</si>
  <si>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</si>
  <si>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</si>
  <si>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</si>
  <si>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</si>
  <si>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</si>
  <si>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</si>
  <si>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</si>
  <si>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</si>
  <si>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</si>
  <si>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</si>
  <si>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</si>
  <si>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</si>
  <si>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</si>
  <si>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</si>
  <si>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</si>
  <si>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</si>
  <si>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</si>
  <si>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</si>
  <si>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</si>
  <si>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</si>
  <si>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</si>
  <si>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</si>
  <si>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</si>
  <si>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</si>
  <si>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</si>
  <si>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</si>
  <si>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</si>
  <si>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</si>
  <si>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</si>
  <si>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</si>
  <si>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</si>
  <si>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</si>
  <si>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</si>
  <si>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</si>
  <si>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</si>
  <si>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</si>
  <si>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</si>
  <si>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</si>
  <si>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</si>
  <si>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</si>
  <si>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</si>
  <si>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</si>
  <si>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</si>
  <si>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</si>
  <si>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</si>
  <si>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</si>
  <si>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</si>
  <si>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</si>
  <si>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</si>
  <si>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</si>
  <si>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</si>
  <si>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</si>
  <si>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</si>
  <si>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</si>
  <si>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</si>
  <si>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</si>
  <si>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</si>
  <si>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</si>
  <si>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</si>
  <si>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</si>
  <si>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</si>
  <si>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</si>
  <si>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</si>
  <si>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</si>
  <si>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</si>
  <si>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</si>
  <si>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</si>
  <si>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</si>
  <si>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</si>
  <si>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</si>
  <si>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</si>
  <si>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</si>
  <si>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</si>
  <si>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</si>
  <si>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</si>
  <si>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</si>
  <si>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</si>
  <si>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</si>
  <si>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</si>
  <si>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</si>
  <si>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</si>
  <si>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</si>
  <si>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</si>
  <si>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</si>
  <si>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</si>
  <si>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</si>
  <si>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</si>
  <si>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</si>
  <si>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</si>
  <si>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</si>
  <si>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</si>
  <si>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</si>
  <si>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</si>
  <si>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</si>
  <si>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</si>
  <si>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</si>
  <si>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</si>
  <si>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</si>
  <si>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</si>
  <si>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</si>
  <si>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</si>
  <si>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</si>
  <si>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</si>
  <si>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</si>
  <si>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</si>
  <si>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</si>
  <si>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</si>
  <si>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</si>
  <si>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</si>
  <si>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</si>
  <si>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</si>
  <si>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</si>
  <si>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</si>
  <si>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</si>
  <si>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</si>
  <si>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</si>
  <si>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</si>
  <si>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</si>
  <si>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</si>
  <si>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</si>
  <si>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</si>
  <si>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</si>
  <si>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</si>
  <si>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</si>
  <si>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</si>
  <si>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</si>
  <si>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</si>
  <si>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</si>
  <si>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</si>
  <si>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</si>
  <si>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</si>
  <si>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</si>
  <si>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</si>
  <si>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</si>
  <si>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</si>
  <si>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</si>
  <si>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</si>
  <si>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</si>
  <si>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</si>
  <si>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</si>
  <si>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</si>
  <si>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</si>
  <si>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</si>
  <si>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</si>
  <si>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</si>
  <si>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12:20:19</t>
  </si>
  <si>
    <t>12:20:19</t>
  </si>
  <si>
    <t>none</t>
  </si>
  <si>
    <t>Picabo</t>
  </si>
  <si>
    <t>20230711</t>
  </si>
  <si>
    <t>kse</t>
  </si>
  <si>
    <t>VAUL</t>
  </si>
  <si>
    <t>BNL13441</t>
  </si>
  <si>
    <t>12:19:52</t>
  </si>
  <si>
    <t>2/2</t>
  </si>
  <si>
    <t>00000000</t>
  </si>
  <si>
    <t>iiiiiiii</t>
  </si>
  <si>
    <t>off</t>
  </si>
  <si>
    <t>20230711 12:21:42</t>
  </si>
  <si>
    <t>12:21:42</t>
  </si>
  <si>
    <t>12:21:16</t>
  </si>
  <si>
    <t>20230711 12:23:07</t>
  </si>
  <si>
    <t>12:23:07</t>
  </si>
  <si>
    <t>12:22:41</t>
  </si>
  <si>
    <t>20230711 12:24:29</t>
  </si>
  <si>
    <t>12:24:29</t>
  </si>
  <si>
    <t>12:24:02</t>
  </si>
  <si>
    <t>20230711 12:25:54</t>
  </si>
  <si>
    <t>12:25:54</t>
  </si>
  <si>
    <t>12:25:28</t>
  </si>
  <si>
    <t>20230711 12:27:03</t>
  </si>
  <si>
    <t>12:27:03</t>
  </si>
  <si>
    <t>12:26:58</t>
  </si>
  <si>
    <t>1/2</t>
  </si>
  <si>
    <t>20230711 12:28:04</t>
  </si>
  <si>
    <t>12:28:04</t>
  </si>
  <si>
    <t>12:27:53</t>
  </si>
  <si>
    <t>20230711 12:29:26</t>
  </si>
  <si>
    <t>12:29:26</t>
  </si>
  <si>
    <t>12:29:00</t>
  </si>
  <si>
    <t>20230711 12:30:47</t>
  </si>
  <si>
    <t>12:30:47</t>
  </si>
  <si>
    <t>12:30:21</t>
  </si>
  <si>
    <t>20230711 12:32:02</t>
  </si>
  <si>
    <t>12:32:02</t>
  </si>
  <si>
    <t>12:31:35</t>
  </si>
  <si>
    <t>20230711 12:33:25</t>
  </si>
  <si>
    <t>12:33:25</t>
  </si>
  <si>
    <t>12:32:59</t>
  </si>
  <si>
    <t>20230711 12:34:51</t>
  </si>
  <si>
    <t>12:34:51</t>
  </si>
  <si>
    <t>12:34:24</t>
  </si>
  <si>
    <t>20230711 12:36:13</t>
  </si>
  <si>
    <t>12:36:13</t>
  </si>
  <si>
    <t>12:35:46</t>
  </si>
  <si>
    <t>20230711 12:37:36</t>
  </si>
  <si>
    <t>12:37:36</t>
  </si>
  <si>
    <t>12:37:09</t>
  </si>
  <si>
    <t>20230711 12:38:57</t>
  </si>
  <si>
    <t>12:38:57</t>
  </si>
  <si>
    <t>12:38:29</t>
  </si>
  <si>
    <t>20230711 12:40:28</t>
  </si>
  <si>
    <t>12:40:28</t>
  </si>
  <si>
    <t>12:39:57</t>
  </si>
  <si>
    <t>20230711 12:41:59</t>
  </si>
  <si>
    <t>12:41:59</t>
  </si>
  <si>
    <t>12:41:28</t>
  </si>
  <si>
    <t>20230711 12:43:16</t>
  </si>
  <si>
    <t>12:43:16</t>
  </si>
  <si>
    <t>12:43:49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</si>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</sst>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9" sqref="B9"/>
    </sheetView>
  </sheetViews>
  <sheetFormatPr baseColWidth="10" defaultColWidth="8.83203125" defaultRowHeight="15" x14ac:dyDescent="0.2"/>
  <sheetData>
    <row r="2" spans="1:216" x14ac:dyDescent="0.2">
      <c r="A2" t="s">
        <v>32</v>
      </c>
      <c r="B2" t="s">
        <v>33</v>
      </c>
      <c r="C2" t="s">
        <v>35</v>
      </c>
    </row>
    <row r="3" spans="1:216" x14ac:dyDescent="0.2">
      <c r="B3" t="s">
        <v>34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 s="1">
        <v>3.6659999999999999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409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141</v>
      </c>
      <c r="AH17" t="s">
        <v>142</v>
      </c>
      <c r="AI17" t="s">
        <v>143</v>
      </c>
      <c r="AJ17" t="s">
        <v>97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120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111</v>
      </c>
      <c r="CN17" t="s">
        <v>114</v>
      </c>
      <c r="CO17" t="s">
        <v>197</v>
      </c>
      <c r="CP17" t="s">
        <v>198</v>
      </c>
      <c r="CQ17" t="s">
        <v>199</v>
      </c>
      <c r="CR17" t="s">
        <v>200</v>
      </c>
      <c r="CS17" t="s">
        <v>201</v>
      </c>
      <c r="CT17" t="s">
        <v>202</v>
      </c>
      <c r="CU17" t="s">
        <v>203</v>
      </c>
      <c r="CV17" t="s">
        <v>204</v>
      </c>
      <c r="CW17" t="s">
        <v>205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263</v>
      </c>
      <c r="FD17" t="s">
        <v>264</v>
      </c>
      <c r="FE17" t="s">
        <v>265</v>
      </c>
      <c r="FF17" t="s">
        <v>266</v>
      </c>
      <c r="FG17" t="s">
        <v>267</v>
      </c>
      <c r="FH17" t="s">
        <v>268</v>
      </c>
      <c r="FI17" t="s">
        <v>269</v>
      </c>
      <c r="FJ17" t="s">
        <v>270</v>
      </c>
      <c r="FK17" t="s">
        <v>271</v>
      </c>
      <c r="FL17" t="s">
        <v>272</v>
      </c>
      <c r="FM17" t="s">
        <v>273</v>
      </c>
      <c r="FN17" t="s">
        <v>274</v>
      </c>
      <c r="FO17" t="s">
        <v>275</v>
      </c>
      <c r="FP17" t="s">
        <v>276</v>
      </c>
      <c r="FQ17" t="s">
        <v>277</v>
      </c>
      <c r="FR17" t="s">
        <v>278</v>
      </c>
      <c r="FS17" t="s">
        <v>279</v>
      </c>
      <c r="FT17" t="s">
        <v>280</v>
      </c>
      <c r="FU17" t="s">
        <v>281</v>
      </c>
      <c r="FV17" t="s">
        <v>282</v>
      </c>
      <c r="FW17" t="s">
        <v>283</v>
      </c>
      <c r="FX17" t="s">
        <v>284</v>
      </c>
      <c r="FY17" t="s">
        <v>285</v>
      </c>
      <c r="FZ17" t="s">
        <v>286</v>
      </c>
      <c r="GA17" t="s">
        <v>287</v>
      </c>
      <c r="GB17" t="s">
        <v>288</v>
      </c>
      <c r="GC17" t="s">
        <v>289</v>
      </c>
      <c r="GD17" t="s">
        <v>290</v>
      </c>
      <c r="GE17" t="s">
        <v>291</v>
      </c>
      <c r="GF17" t="s">
        <v>292</v>
      </c>
      <c r="GG17" t="s">
        <v>293</v>
      </c>
      <c r="GH17" t="s">
        <v>294</v>
      </c>
      <c r="GI17" t="s">
        <v>295</v>
      </c>
      <c r="GJ17" t="s">
        <v>296</v>
      </c>
      <c r="GK17" t="s">
        <v>297</v>
      </c>
      <c r="GL17" t="s">
        <v>298</v>
      </c>
      <c r="GM17" t="s">
        <v>299</v>
      </c>
      <c r="GN17" t="s">
        <v>300</v>
      </c>
      <c r="GO17" t="s">
        <v>301</v>
      </c>
      <c r="GP17" t="s">
        <v>302</v>
      </c>
      <c r="GQ17" t="s">
        <v>303</v>
      </c>
      <c r="GR17" t="s">
        <v>304</v>
      </c>
      <c r="GS17" t="s">
        <v>305</v>
      </c>
      <c r="GT17" t="s">
        <v>306</v>
      </c>
      <c r="GU17" t="s">
        <v>307</v>
      </c>
      <c r="GV17" t="s">
        <v>308</v>
      </c>
      <c r="GW17" t="s">
        <v>309</v>
      </c>
      <c r="GX17" t="s">
        <v>310</v>
      </c>
      <c r="GY17" t="s">
        <v>311</v>
      </c>
      <c r="GZ17" t="s">
        <v>312</v>
      </c>
      <c r="HA17" t="s">
        <v>313</v>
      </c>
      <c r="HB17" t="s">
        <v>314</v>
      </c>
      <c r="HC17" t="s">
        <v>315</v>
      </c>
      <c r="HD17" t="s">
        <v>316</v>
      </c>
      <c r="HE17" t="s">
        <v>317</v>
      </c>
      <c r="HF17" t="s">
        <v>318</v>
      </c>
      <c r="HG17" t="s">
        <v>319</v>
      </c>
      <c r="HH17" t="s">
        <v>320</v>
      </c>
    </row>
    <row r="18" spans="1:216" x14ac:dyDescent="0.2">
      <c r="B18" t="s">
        <v>321</v>
      </c>
      <c r="C18" t="s">
        <v>321</v>
      </c>
      <c r="F18" t="s">
        <v>321</v>
      </c>
      <c r="L18" t="s">
        <v>321</v>
      </c>
      <c r="M18" t="s">
        <v>322</v>
      </c>
      <c r="N18" t="s">
        <v>323</v>
      </c>
      <c r="O18" t="s">
        <v>324</v>
      </c>
      <c r="P18" t="s">
        <v>325</v>
      </c>
      <c r="Q18" t="s">
        <v>325</v>
      </c>
      <c r="R18" t="s">
        <v>159</v>
      </c>
      <c r="S18" t="s">
        <v>159</v>
      </c>
      <c r="T18" t="s">
        <v>322</v>
      </c>
      <c r="U18" t="s">
        <v>322</v>
      </c>
      <c r="V18" t="s">
        <v>322</v>
      </c>
      <c r="W18" t="s">
        <v>322</v>
      </c>
      <c r="X18" t="s">
        <v>326</v>
      </c>
      <c r="Y18" t="s">
        <v>327</v>
      </c>
      <c r="Z18" t="s">
        <v>327</v>
      </c>
      <c r="AA18" t="s">
        <v>328</v>
      </c>
      <c r="AB18" t="s">
        <v>329</v>
      </c>
      <c r="AC18" t="s">
        <v>328</v>
      </c>
      <c r="AD18" t="s">
        <v>328</v>
      </c>
      <c r="AE18" t="s">
        <v>328</v>
      </c>
      <c r="AF18" t="s">
        <v>326</v>
      </c>
      <c r="AG18" t="s">
        <v>326</v>
      </c>
      <c r="AH18" t="s">
        <v>326</v>
      </c>
      <c r="AI18" t="s">
        <v>326</v>
      </c>
      <c r="AJ18" t="s">
        <v>330</v>
      </c>
      <c r="AK18" t="s">
        <v>329</v>
      </c>
      <c r="AM18" t="s">
        <v>329</v>
      </c>
      <c r="AN18" t="s">
        <v>330</v>
      </c>
      <c r="AO18" t="s">
        <v>324</v>
      </c>
      <c r="AP18" t="s">
        <v>324</v>
      </c>
      <c r="AR18" t="s">
        <v>331</v>
      </c>
      <c r="AS18" t="s">
        <v>321</v>
      </c>
      <c r="AT18" t="s">
        <v>325</v>
      </c>
      <c r="AU18" t="s">
        <v>325</v>
      </c>
      <c r="AV18" t="s">
        <v>332</v>
      </c>
      <c r="AW18" t="s">
        <v>332</v>
      </c>
      <c r="AX18" t="s">
        <v>325</v>
      </c>
      <c r="AY18" t="s">
        <v>332</v>
      </c>
      <c r="AZ18" t="s">
        <v>330</v>
      </c>
      <c r="BA18" t="s">
        <v>328</v>
      </c>
      <c r="BB18" t="s">
        <v>328</v>
      </c>
      <c r="BC18" t="s">
        <v>327</v>
      </c>
      <c r="BD18" t="s">
        <v>327</v>
      </c>
      <c r="BE18" t="s">
        <v>327</v>
      </c>
      <c r="BF18" t="s">
        <v>327</v>
      </c>
      <c r="BG18" t="s">
        <v>327</v>
      </c>
      <c r="BH18" t="s">
        <v>333</v>
      </c>
      <c r="BI18" t="s">
        <v>324</v>
      </c>
      <c r="BJ18" t="s">
        <v>324</v>
      </c>
      <c r="BK18" t="s">
        <v>325</v>
      </c>
      <c r="BL18" t="s">
        <v>325</v>
      </c>
      <c r="BM18" t="s">
        <v>325</v>
      </c>
      <c r="BN18" t="s">
        <v>332</v>
      </c>
      <c r="BO18" t="s">
        <v>325</v>
      </c>
      <c r="BP18" t="s">
        <v>332</v>
      </c>
      <c r="BQ18" t="s">
        <v>328</v>
      </c>
      <c r="BR18" t="s">
        <v>328</v>
      </c>
      <c r="BS18" t="s">
        <v>327</v>
      </c>
      <c r="BT18" t="s">
        <v>327</v>
      </c>
      <c r="BU18" t="s">
        <v>324</v>
      </c>
      <c r="BZ18" t="s">
        <v>324</v>
      </c>
      <c r="CC18" t="s">
        <v>327</v>
      </c>
      <c r="CD18" t="s">
        <v>327</v>
      </c>
      <c r="CE18" t="s">
        <v>327</v>
      </c>
      <c r="CF18" t="s">
        <v>327</v>
      </c>
      <c r="CG18" t="s">
        <v>327</v>
      </c>
      <c r="CH18" t="s">
        <v>324</v>
      </c>
      <c r="CI18" t="s">
        <v>324</v>
      </c>
      <c r="CJ18" t="s">
        <v>324</v>
      </c>
      <c r="CK18" t="s">
        <v>321</v>
      </c>
      <c r="CM18" t="s">
        <v>334</v>
      </c>
      <c r="CO18" t="s">
        <v>321</v>
      </c>
      <c r="CP18" t="s">
        <v>321</v>
      </c>
      <c r="CR18" t="s">
        <v>335</v>
      </c>
      <c r="CS18" t="s">
        <v>336</v>
      </c>
      <c r="CT18" t="s">
        <v>335</v>
      </c>
      <c r="CU18" t="s">
        <v>336</v>
      </c>
      <c r="CV18" t="s">
        <v>335</v>
      </c>
      <c r="CW18" t="s">
        <v>336</v>
      </c>
      <c r="CX18" t="s">
        <v>329</v>
      </c>
      <c r="CY18" t="s">
        <v>329</v>
      </c>
      <c r="CZ18" t="s">
        <v>324</v>
      </c>
      <c r="DA18" t="s">
        <v>337</v>
      </c>
      <c r="DB18" t="s">
        <v>324</v>
      </c>
      <c r="DD18" t="s">
        <v>325</v>
      </c>
      <c r="DE18" t="s">
        <v>338</v>
      </c>
      <c r="DF18" t="s">
        <v>325</v>
      </c>
      <c r="DH18" t="s">
        <v>324</v>
      </c>
      <c r="DI18" t="s">
        <v>337</v>
      </c>
      <c r="DJ18" t="s">
        <v>324</v>
      </c>
      <c r="DO18" t="s">
        <v>339</v>
      </c>
      <c r="DP18" t="s">
        <v>339</v>
      </c>
      <c r="EC18" t="s">
        <v>339</v>
      </c>
      <c r="ED18" t="s">
        <v>339</v>
      </c>
      <c r="EE18" t="s">
        <v>340</v>
      </c>
      <c r="EF18" t="s">
        <v>340</v>
      </c>
      <c r="EG18" t="s">
        <v>327</v>
      </c>
      <c r="EH18" t="s">
        <v>327</v>
      </c>
      <c r="EI18" t="s">
        <v>329</v>
      </c>
      <c r="EJ18" t="s">
        <v>327</v>
      </c>
      <c r="EK18" t="s">
        <v>332</v>
      </c>
      <c r="EL18" t="s">
        <v>329</v>
      </c>
      <c r="EM18" t="s">
        <v>329</v>
      </c>
      <c r="EO18" t="s">
        <v>339</v>
      </c>
      <c r="EP18" t="s">
        <v>339</v>
      </c>
      <c r="EQ18" t="s">
        <v>339</v>
      </c>
      <c r="ER18" t="s">
        <v>339</v>
      </c>
      <c r="ES18" t="s">
        <v>339</v>
      </c>
      <c r="ET18" t="s">
        <v>339</v>
      </c>
      <c r="EU18" t="s">
        <v>339</v>
      </c>
      <c r="EV18" t="s">
        <v>341</v>
      </c>
      <c r="EW18" t="s">
        <v>341</v>
      </c>
      <c r="EX18" t="s">
        <v>341</v>
      </c>
      <c r="EY18" t="s">
        <v>342</v>
      </c>
      <c r="EZ18" t="s">
        <v>339</v>
      </c>
      <c r="FA18" t="s">
        <v>339</v>
      </c>
      <c r="FB18" t="s">
        <v>339</v>
      </c>
      <c r="FC18" t="s">
        <v>339</v>
      </c>
      <c r="FD18" t="s">
        <v>339</v>
      </c>
      <c r="FE18" t="s">
        <v>339</v>
      </c>
      <c r="FF18" t="s">
        <v>339</v>
      </c>
      <c r="FG18" t="s">
        <v>339</v>
      </c>
      <c r="FH18" t="s">
        <v>339</v>
      </c>
      <c r="FI18" t="s">
        <v>339</v>
      </c>
      <c r="FJ18" t="s">
        <v>339</v>
      </c>
      <c r="FK18" t="s">
        <v>339</v>
      </c>
      <c r="FR18" t="s">
        <v>339</v>
      </c>
      <c r="FS18" t="s">
        <v>329</v>
      </c>
      <c r="FT18" t="s">
        <v>329</v>
      </c>
      <c r="FU18" t="s">
        <v>335</v>
      </c>
      <c r="FV18" t="s">
        <v>336</v>
      </c>
      <c r="FW18" t="s">
        <v>336</v>
      </c>
      <c r="GA18" t="s">
        <v>336</v>
      </c>
      <c r="GE18" t="s">
        <v>325</v>
      </c>
      <c r="GF18" t="s">
        <v>325</v>
      </c>
      <c r="GG18" t="s">
        <v>332</v>
      </c>
      <c r="GH18" t="s">
        <v>332</v>
      </c>
      <c r="GI18" t="s">
        <v>343</v>
      </c>
      <c r="GJ18" t="s">
        <v>343</v>
      </c>
      <c r="GK18" t="s">
        <v>339</v>
      </c>
      <c r="GL18" t="s">
        <v>339</v>
      </c>
      <c r="GM18" t="s">
        <v>339</v>
      </c>
      <c r="GN18" t="s">
        <v>339</v>
      </c>
      <c r="GO18" t="s">
        <v>339</v>
      </c>
      <c r="GP18" t="s">
        <v>339</v>
      </c>
      <c r="GQ18" t="s">
        <v>327</v>
      </c>
      <c r="GR18" t="s">
        <v>339</v>
      </c>
      <c r="GT18" t="s">
        <v>330</v>
      </c>
      <c r="GU18" t="s">
        <v>330</v>
      </c>
      <c r="GV18" t="s">
        <v>327</v>
      </c>
      <c r="GW18" t="s">
        <v>327</v>
      </c>
      <c r="GX18" t="s">
        <v>327</v>
      </c>
      <c r="GY18" t="s">
        <v>327</v>
      </c>
      <c r="GZ18" t="s">
        <v>327</v>
      </c>
      <c r="HA18" t="s">
        <v>329</v>
      </c>
      <c r="HB18" t="s">
        <v>329</v>
      </c>
      <c r="HC18" t="s">
        <v>329</v>
      </c>
      <c r="HD18" t="s">
        <v>327</v>
      </c>
      <c r="HE18" t="s">
        <v>325</v>
      </c>
      <c r="HF18" t="s">
        <v>332</v>
      </c>
      <c r="HG18" t="s">
        <v>329</v>
      </c>
      <c r="HH18" t="s">
        <v>329</v>
      </c>
    </row>
    <row r="19" spans="1:216" x14ac:dyDescent="0.2">
      <c r="A19">
        <v>1</v>
      </c>
      <c r="B19">
        <v>1689106819.0999999</v>
      </c>
      <c r="C19">
        <v>0</v>
      </c>
      <c r="D19" t="s">
        <v>344</v>
      </c>
      <c r="E19" t="s">
        <v>345</v>
      </c>
      <c r="F19" t="s">
        <v>346</v>
      </c>
      <c r="G19" t="s">
        <v>347</v>
      </c>
      <c r="H19" t="s">
        <v>348</v>
      </c>
      <c r="I19" t="s">
        <v>349</v>
      </c>
      <c r="J19" t="s">
        <v>350</v>
      </c>
      <c r="K19" t="s">
        <v>351</v>
      </c>
      <c r="L19">
        <v>1689106819.0999999</v>
      </c>
      <c r="M19">
        <f t="shared" ref="M19:M36" si="0">(N19)/1000</f>
        <v>9.9036434087288296E-4</v>
      </c>
      <c r="N19">
        <f t="shared" ref="N19:N36" si="1">1000*AZ19*AL19*(AV19-AW19)/(100*$B$7*(1000-AL19*AV19))</f>
        <v>0.99036434087288305</v>
      </c>
      <c r="O19">
        <f t="shared" ref="O19:O36" si="2">AZ19*AL19*(AU19-AT19*(1000-AL19*AW19)/(1000-AL19*AV19))/(100*$B$7)</f>
        <v>13.496884909795558</v>
      </c>
      <c r="P19">
        <f t="shared" ref="P19:P36" si="3">AT19 - IF(AL19&gt;1, O19*$B$7*100/(AN19*BH19), 0)</f>
        <v>391.47699999999998</v>
      </c>
      <c r="Q19">
        <f t="shared" ref="Q19:Q36" si="4">((W19-M19/2)*P19-O19)/(W19+M19/2)</f>
        <v>158.43307058843217</v>
      </c>
      <c r="R19">
        <f t="shared" ref="R19:R36" si="5">Q19*(BA19+BB19)/1000</f>
        <v>15.983693335227063</v>
      </c>
      <c r="S19">
        <f t="shared" ref="S19:S36" si="6">(AT19 - IF(AL19&gt;1, O19*$B$7*100/(AN19*BH19), 0))*(BA19+BB19)/1000</f>
        <v>39.494584637884003</v>
      </c>
      <c r="T19">
        <f t="shared" ref="T19:T36" si="7">2/((1/V19-1/U19)+SIGN(V19)*SQRT((1/V19-1/U19)*(1/V19-1/U19) + 4*$C$7/(($C$7+1)*($C$7+1))*(2*1/V19*1/U19-1/U19*1/U19)))</f>
        <v>9.5740857150570693E-2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3.5655089178113846</v>
      </c>
      <c r="V19">
        <f t="shared" ref="V19:V36" si="9">M19*(1000-(1000*0.61365*EXP(17.502*Z19/(240.97+Z19))/(BA19+BB19)+AV19)/2)/(1000*0.61365*EXP(17.502*Z19/(240.97+Z19))/(BA19+BB19)-AV19)</f>
        <v>9.433524731908266E-2</v>
      </c>
      <c r="W19">
        <f t="shared" ref="W19:W36" si="10">1/(($C$7+1)/(T19/1.6)+1/(U19/1.37)) + $C$7/(($C$7+1)/(T19/1.6) + $C$7/(U19/1.37))</f>
        <v>5.9084098894407494E-2</v>
      </c>
      <c r="X19">
        <f t="shared" ref="X19:X36" si="11">(AO19*AR19)</f>
        <v>281.17155899999995</v>
      </c>
      <c r="Y19">
        <f t="shared" ref="Y19:Y36" si="12">(BC19+(X19+2*0.95*0.0000000567*(((BC19+$B$9)+273)^4-(BC19+273)^4)-44100*M19)/(1.84*29.3*U19+8*0.95*0.0000000567*(BC19+273)^3))</f>
        <v>22.906654011307666</v>
      </c>
      <c r="Z19">
        <f t="shared" ref="Z19:Z36" si="13">($C$9*BD19+$D$9*BE19+$E$9*Y19)</f>
        <v>22.906654011307666</v>
      </c>
      <c r="AA19">
        <f t="shared" ref="AA19:AA36" si="14">0.61365*EXP(17.502*Z19/(240.97+Z19))</f>
        <v>2.8038300249843626</v>
      </c>
      <c r="AB19">
        <f t="shared" ref="AB19:AB36" si="15">(AC19/AD19*100)</f>
        <v>67.728847300181712</v>
      </c>
      <c r="AC19">
        <f t="shared" ref="AC19:AC36" si="16">AV19*(BA19+BB19)/1000</f>
        <v>1.7686946105072001</v>
      </c>
      <c r="AD19">
        <f t="shared" ref="AD19:AD36" si="17">0.61365*EXP(17.502*BC19/(240.97+BC19))</f>
        <v>2.6114346855308943</v>
      </c>
      <c r="AE19">
        <f t="shared" ref="AE19:AE36" si="18">(AA19-AV19*(BA19+BB19)/1000)</f>
        <v>1.0351354144771625</v>
      </c>
      <c r="AF19">
        <f t="shared" ref="AF19:AF36" si="19">(-M19*44100)</f>
        <v>-43.675067432494139</v>
      </c>
      <c r="AG19">
        <f t="shared" ref="AG19:AG36" si="20">2*29.3*U19*0.92*(BC19-Z19)</f>
        <v>-224.6045729366098</v>
      </c>
      <c r="AH19">
        <f t="shared" ref="AH19:AH36" si="21">2*0.95*0.0000000567*(((BC19+$B$9)+273)^4-(Z19+273)^4)</f>
        <v>-12.968784127535859</v>
      </c>
      <c r="AI19">
        <f t="shared" ref="AI19:AI36" si="22">X19+AH19+AF19+AG19</f>
        <v>-7.6865496639840103E-2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54138.388745637829</v>
      </c>
      <c r="AO19">
        <f t="shared" ref="AO19:AO36" si="26">$B$13*BI19+$C$13*BJ19+$F$13*BU19*(1-BX19)</f>
        <v>1700.05</v>
      </c>
      <c r="AP19">
        <f t="shared" ref="AP19:AP36" si="27">AO19*AQ19</f>
        <v>1433.1423</v>
      </c>
      <c r="AQ19">
        <f t="shared" ref="AQ19:AQ36" si="28">($B$13*$D$11+$C$13*$D$11+$F$13*((CH19+BZ19)/MAX(CH19+BZ19+CI19, 0.1)*$I$11+CI19/MAX(CH19+BZ19+CI19, 0.1)*$J$11))/($B$13+$C$13+$F$13)</f>
        <v>0.84300008823269901</v>
      </c>
      <c r="AR19">
        <f t="shared" ref="AR19:AR36" si="29">($B$13*$K$11+$C$13*$K$11+$F$13*((CH19+BZ19)/MAX(CH19+BZ19+CI19, 0.1)*$P$11+CI19/MAX(CH19+BZ19+CI19, 0.1)*$Q$11))/($B$13+$C$13+$F$13)</f>
        <v>0.16539017028910913</v>
      </c>
      <c r="AS19">
        <v>1689106819.0999999</v>
      </c>
      <c r="AT19">
        <v>391.47699999999998</v>
      </c>
      <c r="AU19">
        <v>399.959</v>
      </c>
      <c r="AV19">
        <v>17.531600000000001</v>
      </c>
      <c r="AW19">
        <v>16.937200000000001</v>
      </c>
      <c r="AX19">
        <v>393.48200000000003</v>
      </c>
      <c r="AY19">
        <v>17.437100000000001</v>
      </c>
      <c r="AZ19">
        <v>600.10500000000002</v>
      </c>
      <c r="BA19">
        <v>100.68600000000001</v>
      </c>
      <c r="BB19">
        <v>0.20009199999999999</v>
      </c>
      <c r="BC19">
        <v>21.738199999999999</v>
      </c>
      <c r="BD19">
        <v>21.9802</v>
      </c>
      <c r="BE19">
        <v>999.9</v>
      </c>
      <c r="BF19">
        <v>0</v>
      </c>
      <c r="BG19">
        <v>0</v>
      </c>
      <c r="BH19">
        <v>9990</v>
      </c>
      <c r="BI19">
        <v>0</v>
      </c>
      <c r="BJ19">
        <v>360.94400000000002</v>
      </c>
      <c r="BK19">
        <v>-8.4822399999999991</v>
      </c>
      <c r="BL19">
        <v>398.46300000000002</v>
      </c>
      <c r="BM19">
        <v>406.85</v>
      </c>
      <c r="BN19">
        <v>0.59448100000000004</v>
      </c>
      <c r="BO19">
        <v>399.959</v>
      </c>
      <c r="BP19">
        <v>16.937200000000001</v>
      </c>
      <c r="BQ19">
        <v>1.76518</v>
      </c>
      <c r="BR19">
        <v>1.70533</v>
      </c>
      <c r="BS19">
        <v>15.4818</v>
      </c>
      <c r="BT19">
        <v>14.945</v>
      </c>
      <c r="BU19">
        <v>1700.05</v>
      </c>
      <c r="BV19">
        <v>0.89999499999999999</v>
      </c>
      <c r="BW19">
        <v>0.100005</v>
      </c>
      <c r="BX19">
        <v>0</v>
      </c>
      <c r="BY19">
        <v>2.2545999999999999</v>
      </c>
      <c r="BZ19">
        <v>0</v>
      </c>
      <c r="CA19">
        <v>7626.72</v>
      </c>
      <c r="CB19">
        <v>13789.6</v>
      </c>
      <c r="CC19">
        <v>38.375</v>
      </c>
      <c r="CD19">
        <v>39.936999999999998</v>
      </c>
      <c r="CE19">
        <v>38.625</v>
      </c>
      <c r="CF19">
        <v>38.125</v>
      </c>
      <c r="CG19">
        <v>37.75</v>
      </c>
      <c r="CH19">
        <v>1530.04</v>
      </c>
      <c r="CI19">
        <v>170.01</v>
      </c>
      <c r="CJ19">
        <v>0</v>
      </c>
      <c r="CK19">
        <v>1689106824.0999999</v>
      </c>
      <c r="CL19">
        <v>0</v>
      </c>
      <c r="CM19">
        <v>1689106792.0999999</v>
      </c>
      <c r="CN19" t="s">
        <v>352</v>
      </c>
      <c r="CO19">
        <v>1689106792.0999999</v>
      </c>
      <c r="CP19">
        <v>1689106789.5999999</v>
      </c>
      <c r="CQ19">
        <v>3</v>
      </c>
      <c r="CR19">
        <v>3.6999999999999998E-2</v>
      </c>
      <c r="CS19">
        <v>8.0000000000000002E-3</v>
      </c>
      <c r="CT19">
        <v>-2.032</v>
      </c>
      <c r="CU19">
        <v>9.5000000000000001E-2</v>
      </c>
      <c r="CV19">
        <v>400</v>
      </c>
      <c r="CW19">
        <v>17</v>
      </c>
      <c r="CX19">
        <v>0.3</v>
      </c>
      <c r="CY19">
        <v>0.06</v>
      </c>
      <c r="CZ19">
        <v>12.451234993854481</v>
      </c>
      <c r="DA19">
        <v>0.10457697810927601</v>
      </c>
      <c r="DB19">
        <v>6.3939207161340009E-2</v>
      </c>
      <c r="DC19">
        <v>1</v>
      </c>
      <c r="DD19">
        <v>399.95182499999999</v>
      </c>
      <c r="DE19">
        <v>0.17098311444575401</v>
      </c>
      <c r="DF19">
        <v>2.4546779320311209E-2</v>
      </c>
      <c r="DG19">
        <v>1</v>
      </c>
      <c r="DH19">
        <v>1700.0373170731709</v>
      </c>
      <c r="DI19">
        <v>-2.9225024872827549E-2</v>
      </c>
      <c r="DJ19">
        <v>0.10002498200739721</v>
      </c>
      <c r="DK19">
        <v>-1</v>
      </c>
      <c r="DL19">
        <v>2</v>
      </c>
      <c r="DM19">
        <v>2</v>
      </c>
      <c r="DN19" t="s">
        <v>353</v>
      </c>
      <c r="DO19">
        <v>3.20581</v>
      </c>
      <c r="DP19">
        <v>2.8089300000000001</v>
      </c>
      <c r="DQ19">
        <v>9.27375E-2</v>
      </c>
      <c r="DR19">
        <v>9.3487200000000006E-2</v>
      </c>
      <c r="DS19">
        <v>9.1749499999999998E-2</v>
      </c>
      <c r="DT19">
        <v>8.8858800000000002E-2</v>
      </c>
      <c r="DU19">
        <v>27415.1</v>
      </c>
      <c r="DV19">
        <v>30935.8</v>
      </c>
      <c r="DW19">
        <v>28442.9</v>
      </c>
      <c r="DX19">
        <v>32729.5</v>
      </c>
      <c r="DY19">
        <v>35896.199999999997</v>
      </c>
      <c r="DZ19">
        <v>40515.599999999999</v>
      </c>
      <c r="EA19">
        <v>41732.9</v>
      </c>
      <c r="EB19">
        <v>47342.1</v>
      </c>
      <c r="EC19">
        <v>2.1925500000000002</v>
      </c>
      <c r="ED19">
        <v>1.8259799999999999</v>
      </c>
      <c r="EE19">
        <v>-2.8897099999999998E-2</v>
      </c>
      <c r="EF19">
        <v>0</v>
      </c>
      <c r="EG19">
        <v>22.456499999999998</v>
      </c>
      <c r="EH19">
        <v>999.9</v>
      </c>
      <c r="EI19">
        <v>63.1</v>
      </c>
      <c r="EJ19">
        <v>24.4</v>
      </c>
      <c r="EK19">
        <v>19.225000000000001</v>
      </c>
      <c r="EL19">
        <v>63.640700000000002</v>
      </c>
      <c r="EM19">
        <v>22.259599999999999</v>
      </c>
      <c r="EN19">
        <v>1</v>
      </c>
      <c r="EO19">
        <v>-0.16753299999999999</v>
      </c>
      <c r="EP19">
        <v>3.0129899999999998</v>
      </c>
      <c r="EQ19">
        <v>20.207000000000001</v>
      </c>
      <c r="ER19">
        <v>5.2244799999999998</v>
      </c>
      <c r="ES19">
        <v>12.0099</v>
      </c>
      <c r="ET19">
        <v>4.9892000000000003</v>
      </c>
      <c r="EU19">
        <v>3.3043300000000002</v>
      </c>
      <c r="EV19">
        <v>2753.2</v>
      </c>
      <c r="EW19">
        <v>835.8</v>
      </c>
      <c r="EX19">
        <v>67.400000000000006</v>
      </c>
      <c r="EY19">
        <v>9.6</v>
      </c>
      <c r="EZ19">
        <v>1.85259</v>
      </c>
      <c r="FA19">
        <v>1.8615600000000001</v>
      </c>
      <c r="FB19">
        <v>1.86059</v>
      </c>
      <c r="FC19">
        <v>1.85659</v>
      </c>
      <c r="FD19">
        <v>1.8609599999999999</v>
      </c>
      <c r="FE19">
        <v>1.85728</v>
      </c>
      <c r="FF19">
        <v>1.85928</v>
      </c>
      <c r="FG19">
        <v>1.8621799999999999</v>
      </c>
      <c r="FH19">
        <v>0</v>
      </c>
      <c r="FI19">
        <v>0</v>
      </c>
      <c r="FJ19">
        <v>0</v>
      </c>
      <c r="FK19">
        <v>0</v>
      </c>
      <c r="FL19" t="s">
        <v>354</v>
      </c>
      <c r="FM19" t="s">
        <v>355</v>
      </c>
      <c r="FN19" t="s">
        <v>356</v>
      </c>
      <c r="FO19" t="s">
        <v>356</v>
      </c>
      <c r="FP19" t="s">
        <v>356</v>
      </c>
      <c r="FQ19" t="s">
        <v>356</v>
      </c>
      <c r="FR19">
        <v>0</v>
      </c>
      <c r="FS19">
        <v>100</v>
      </c>
      <c r="FT19">
        <v>100</v>
      </c>
      <c r="FU19">
        <v>-2.0049999999999999</v>
      </c>
      <c r="FV19">
        <v>9.4500000000000001E-2</v>
      </c>
      <c r="FW19">
        <v>-0.58971084880816149</v>
      </c>
      <c r="FX19">
        <v>-4.0117494158234393E-3</v>
      </c>
      <c r="FY19">
        <v>1.087516141204025E-6</v>
      </c>
      <c r="FZ19">
        <v>-8.657206703991749E-11</v>
      </c>
      <c r="GA19">
        <v>9.4514999999994131E-2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0.98999000000000004</v>
      </c>
      <c r="GL19">
        <v>2.34009</v>
      </c>
      <c r="GM19">
        <v>1.5942400000000001</v>
      </c>
      <c r="GN19">
        <v>2.34131</v>
      </c>
      <c r="GO19">
        <v>1.40015</v>
      </c>
      <c r="GP19">
        <v>2.3718300000000001</v>
      </c>
      <c r="GQ19">
        <v>27.9756</v>
      </c>
      <c r="GR19">
        <v>15.2178</v>
      </c>
      <c r="GS19">
        <v>18</v>
      </c>
      <c r="GT19">
        <v>645.83299999999997</v>
      </c>
      <c r="GU19">
        <v>424.55700000000002</v>
      </c>
      <c r="GV19">
        <v>18.198899999999998</v>
      </c>
      <c r="GW19">
        <v>25.0397</v>
      </c>
      <c r="GX19">
        <v>29.9998</v>
      </c>
      <c r="GY19">
        <v>24.887899999999998</v>
      </c>
      <c r="GZ19">
        <v>24.832100000000001</v>
      </c>
      <c r="HA19">
        <v>19.863600000000002</v>
      </c>
      <c r="HB19">
        <v>10</v>
      </c>
      <c r="HC19">
        <v>-30</v>
      </c>
      <c r="HD19">
        <v>18.22</v>
      </c>
      <c r="HE19">
        <v>400</v>
      </c>
      <c r="HF19">
        <v>0</v>
      </c>
      <c r="HG19">
        <v>104.408</v>
      </c>
      <c r="HH19">
        <v>104.15600000000001</v>
      </c>
    </row>
    <row r="20" spans="1:216" x14ac:dyDescent="0.2">
      <c r="A20">
        <v>2</v>
      </c>
      <c r="B20">
        <v>1689106902.5999999</v>
      </c>
      <c r="C20">
        <v>83.5</v>
      </c>
      <c r="D20" t="s">
        <v>357</v>
      </c>
      <c r="E20" t="s">
        <v>358</v>
      </c>
      <c r="F20" t="s">
        <v>346</v>
      </c>
      <c r="G20" t="s">
        <v>347</v>
      </c>
      <c r="H20" t="s">
        <v>348</v>
      </c>
      <c r="I20" t="s">
        <v>349</v>
      </c>
      <c r="J20" t="s">
        <v>350</v>
      </c>
      <c r="K20" t="s">
        <v>351</v>
      </c>
      <c r="L20">
        <v>1689106902.5999999</v>
      </c>
      <c r="M20">
        <f t="shared" si="0"/>
        <v>9.8834467830040363E-4</v>
      </c>
      <c r="N20">
        <f t="shared" si="1"/>
        <v>0.98834467830040362</v>
      </c>
      <c r="O20">
        <f t="shared" si="2"/>
        <v>9.8918790815500977</v>
      </c>
      <c r="P20">
        <f t="shared" si="3"/>
        <v>293.74</v>
      </c>
      <c r="Q20">
        <f t="shared" si="4"/>
        <v>125.16663530087375</v>
      </c>
      <c r="R20">
        <f t="shared" si="5"/>
        <v>12.627938421202746</v>
      </c>
      <c r="S20">
        <f t="shared" si="6"/>
        <v>29.635138972359997</v>
      </c>
      <c r="T20">
        <f t="shared" si="7"/>
        <v>9.7093396811005178E-2</v>
      </c>
      <c r="U20">
        <f t="shared" si="8"/>
        <v>3.5648355598541506</v>
      </c>
      <c r="V20">
        <f t="shared" si="9"/>
        <v>9.564784671804781E-2</v>
      </c>
      <c r="W20">
        <f t="shared" si="10"/>
        <v>5.9907988260345942E-2</v>
      </c>
      <c r="X20">
        <f t="shared" si="11"/>
        <v>281.18011799999999</v>
      </c>
      <c r="Y20">
        <f t="shared" si="12"/>
        <v>22.871066581600395</v>
      </c>
      <c r="Z20">
        <f t="shared" si="13"/>
        <v>22.871066581600395</v>
      </c>
      <c r="AA20">
        <f t="shared" si="14"/>
        <v>2.7977921020982084</v>
      </c>
      <c r="AB20">
        <f t="shared" si="15"/>
        <v>68.272305808811069</v>
      </c>
      <c r="AC20">
        <f t="shared" si="16"/>
        <v>1.7789356282563997</v>
      </c>
      <c r="AD20">
        <f t="shared" si="17"/>
        <v>2.605647498178997</v>
      </c>
      <c r="AE20">
        <f t="shared" si="18"/>
        <v>1.0188564738418087</v>
      </c>
      <c r="AF20">
        <f t="shared" si="19"/>
        <v>-43.586000313047798</v>
      </c>
      <c r="AG20">
        <f t="shared" si="20"/>
        <v>-224.69910267475714</v>
      </c>
      <c r="AH20">
        <f t="shared" si="21"/>
        <v>-12.971955482279904</v>
      </c>
      <c r="AI20">
        <f t="shared" si="22"/>
        <v>-7.6940470084849721E-2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54130.44624353214</v>
      </c>
      <c r="AO20">
        <f t="shared" si="26"/>
        <v>1700.1</v>
      </c>
      <c r="AP20">
        <f t="shared" si="27"/>
        <v>1433.1845999999998</v>
      </c>
      <c r="AQ20">
        <f t="shared" si="28"/>
        <v>0.84300017646020819</v>
      </c>
      <c r="AR20">
        <f t="shared" si="29"/>
        <v>0.16539034056820187</v>
      </c>
      <c r="AS20">
        <v>1689106902.5999999</v>
      </c>
      <c r="AT20">
        <v>293.74</v>
      </c>
      <c r="AU20">
        <v>299.96100000000001</v>
      </c>
      <c r="AV20">
        <v>17.6326</v>
      </c>
      <c r="AW20">
        <v>17.039400000000001</v>
      </c>
      <c r="AX20">
        <v>295.685</v>
      </c>
      <c r="AY20">
        <v>17.535299999999999</v>
      </c>
      <c r="AZ20">
        <v>600.03099999999995</v>
      </c>
      <c r="BA20">
        <v>100.68899999999999</v>
      </c>
      <c r="BB20">
        <v>0.200014</v>
      </c>
      <c r="BC20">
        <v>21.701899999999998</v>
      </c>
      <c r="BD20">
        <v>21.9727</v>
      </c>
      <c r="BE20">
        <v>999.9</v>
      </c>
      <c r="BF20">
        <v>0</v>
      </c>
      <c r="BG20">
        <v>0</v>
      </c>
      <c r="BH20">
        <v>9986.8799999999992</v>
      </c>
      <c r="BI20">
        <v>0</v>
      </c>
      <c r="BJ20">
        <v>364.33100000000002</v>
      </c>
      <c r="BK20">
        <v>-6.22018</v>
      </c>
      <c r="BL20">
        <v>299.01299999999998</v>
      </c>
      <c r="BM20">
        <v>305.16000000000003</v>
      </c>
      <c r="BN20">
        <v>0.59323099999999995</v>
      </c>
      <c r="BO20">
        <v>299.96100000000001</v>
      </c>
      <c r="BP20">
        <v>17.039400000000001</v>
      </c>
      <c r="BQ20">
        <v>1.7754000000000001</v>
      </c>
      <c r="BR20">
        <v>1.71567</v>
      </c>
      <c r="BS20">
        <v>15.571899999999999</v>
      </c>
      <c r="BT20">
        <v>15.039</v>
      </c>
      <c r="BU20">
        <v>1700.1</v>
      </c>
      <c r="BV20">
        <v>0.89999499999999999</v>
      </c>
      <c r="BW20">
        <v>0.100005</v>
      </c>
      <c r="BX20">
        <v>0</v>
      </c>
      <c r="BY20">
        <v>2.5558000000000001</v>
      </c>
      <c r="BZ20">
        <v>0</v>
      </c>
      <c r="CA20">
        <v>7581.54</v>
      </c>
      <c r="CB20">
        <v>13790</v>
      </c>
      <c r="CC20">
        <v>37.186999999999998</v>
      </c>
      <c r="CD20">
        <v>38.811999999999998</v>
      </c>
      <c r="CE20">
        <v>37.436999999999998</v>
      </c>
      <c r="CF20">
        <v>36.936999999999998</v>
      </c>
      <c r="CG20">
        <v>36.625</v>
      </c>
      <c r="CH20">
        <v>1530.08</v>
      </c>
      <c r="CI20">
        <v>170.02</v>
      </c>
      <c r="CJ20">
        <v>0</v>
      </c>
      <c r="CK20">
        <v>1689106907.5</v>
      </c>
      <c r="CL20">
        <v>0</v>
      </c>
      <c r="CM20">
        <v>1689106876.0999999</v>
      </c>
      <c r="CN20" t="s">
        <v>359</v>
      </c>
      <c r="CO20">
        <v>1689106876.0999999</v>
      </c>
      <c r="CP20">
        <v>1689106874.5999999</v>
      </c>
      <c r="CQ20">
        <v>4</v>
      </c>
      <c r="CR20">
        <v>-0.26100000000000001</v>
      </c>
      <c r="CS20">
        <v>3.0000000000000001E-3</v>
      </c>
      <c r="CT20">
        <v>-1.9650000000000001</v>
      </c>
      <c r="CU20">
        <v>9.7000000000000003E-2</v>
      </c>
      <c r="CV20">
        <v>300</v>
      </c>
      <c r="CW20">
        <v>17</v>
      </c>
      <c r="CX20">
        <v>0.42</v>
      </c>
      <c r="CY20">
        <v>0.12</v>
      </c>
      <c r="CZ20">
        <v>9.0903250326141656</v>
      </c>
      <c r="DA20">
        <v>6.3048703517966931E-2</v>
      </c>
      <c r="DB20">
        <v>3.634316073911803E-2</v>
      </c>
      <c r="DC20">
        <v>1</v>
      </c>
      <c r="DD20">
        <v>299.94490243902442</v>
      </c>
      <c r="DE20">
        <v>0.30117073170768782</v>
      </c>
      <c r="DF20">
        <v>4.1313084727007107E-2</v>
      </c>
      <c r="DG20">
        <v>1</v>
      </c>
      <c r="DH20">
        <v>1700.0139999999999</v>
      </c>
      <c r="DI20">
        <v>0.32576775247382872</v>
      </c>
      <c r="DJ20">
        <v>9.3802985027109903E-2</v>
      </c>
      <c r="DK20">
        <v>-1</v>
      </c>
      <c r="DL20">
        <v>2</v>
      </c>
      <c r="DM20">
        <v>2</v>
      </c>
      <c r="DN20" t="s">
        <v>353</v>
      </c>
      <c r="DO20">
        <v>3.2055899999999999</v>
      </c>
      <c r="DP20">
        <v>2.8088299999999999</v>
      </c>
      <c r="DQ20">
        <v>7.3980400000000002E-2</v>
      </c>
      <c r="DR20">
        <v>7.4531899999999998E-2</v>
      </c>
      <c r="DS20">
        <v>9.2118000000000005E-2</v>
      </c>
      <c r="DT20">
        <v>8.9237800000000006E-2</v>
      </c>
      <c r="DU20">
        <v>27979.200000000001</v>
      </c>
      <c r="DV20">
        <v>31578.2</v>
      </c>
      <c r="DW20">
        <v>28440.3</v>
      </c>
      <c r="DX20">
        <v>32724.9</v>
      </c>
      <c r="DY20">
        <v>35878.1</v>
      </c>
      <c r="DZ20">
        <v>40493.300000000003</v>
      </c>
      <c r="EA20">
        <v>41729.199999999997</v>
      </c>
      <c r="EB20">
        <v>47335.9</v>
      </c>
      <c r="EC20">
        <v>2.1917300000000002</v>
      </c>
      <c r="ED20">
        <v>1.8248</v>
      </c>
      <c r="EE20">
        <v>-2.9817199999999999E-2</v>
      </c>
      <c r="EF20">
        <v>0</v>
      </c>
      <c r="EG20">
        <v>22.464200000000002</v>
      </c>
      <c r="EH20">
        <v>999.9</v>
      </c>
      <c r="EI20">
        <v>63.2</v>
      </c>
      <c r="EJ20">
        <v>24.4</v>
      </c>
      <c r="EK20">
        <v>19.255099999999999</v>
      </c>
      <c r="EL20">
        <v>63.680700000000002</v>
      </c>
      <c r="EM20">
        <v>22.752400000000002</v>
      </c>
      <c r="EN20">
        <v>1</v>
      </c>
      <c r="EO20">
        <v>-0.162607</v>
      </c>
      <c r="EP20">
        <v>2.9035000000000002</v>
      </c>
      <c r="EQ20">
        <v>20.209299999999999</v>
      </c>
      <c r="ER20">
        <v>5.2256799999999997</v>
      </c>
      <c r="ES20">
        <v>12.0099</v>
      </c>
      <c r="ET20">
        <v>4.9896500000000001</v>
      </c>
      <c r="EU20">
        <v>3.3050000000000002</v>
      </c>
      <c r="EV20">
        <v>2755</v>
      </c>
      <c r="EW20">
        <v>838.6</v>
      </c>
      <c r="EX20">
        <v>67.400000000000006</v>
      </c>
      <c r="EY20">
        <v>9.6999999999999993</v>
      </c>
      <c r="EZ20">
        <v>1.8525700000000001</v>
      </c>
      <c r="FA20">
        <v>1.86155</v>
      </c>
      <c r="FB20">
        <v>1.8605799999999999</v>
      </c>
      <c r="FC20">
        <v>1.8566400000000001</v>
      </c>
      <c r="FD20">
        <v>1.8609599999999999</v>
      </c>
      <c r="FE20">
        <v>1.85727</v>
      </c>
      <c r="FF20">
        <v>1.8593</v>
      </c>
      <c r="FG20">
        <v>1.8621799999999999</v>
      </c>
      <c r="FH20">
        <v>0</v>
      </c>
      <c r="FI20">
        <v>0</v>
      </c>
      <c r="FJ20">
        <v>0</v>
      </c>
      <c r="FK20">
        <v>0</v>
      </c>
      <c r="FL20" t="s">
        <v>354</v>
      </c>
      <c r="FM20" t="s">
        <v>355</v>
      </c>
      <c r="FN20" t="s">
        <v>356</v>
      </c>
      <c r="FO20" t="s">
        <v>356</v>
      </c>
      <c r="FP20" t="s">
        <v>356</v>
      </c>
      <c r="FQ20" t="s">
        <v>356</v>
      </c>
      <c r="FR20">
        <v>0</v>
      </c>
      <c r="FS20">
        <v>100</v>
      </c>
      <c r="FT20">
        <v>100</v>
      </c>
      <c r="FU20">
        <v>-1.9450000000000001</v>
      </c>
      <c r="FV20">
        <v>9.7299999999999998E-2</v>
      </c>
      <c r="FW20">
        <v>-0.85099406571072422</v>
      </c>
      <c r="FX20">
        <v>-4.0117494158234393E-3</v>
      </c>
      <c r="FY20">
        <v>1.087516141204025E-6</v>
      </c>
      <c r="FZ20">
        <v>-8.657206703991749E-11</v>
      </c>
      <c r="GA20">
        <v>9.7359999999994784E-2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0.4</v>
      </c>
      <c r="GJ20">
        <v>0.5</v>
      </c>
      <c r="GK20">
        <v>0.788574</v>
      </c>
      <c r="GL20">
        <v>2.3547400000000001</v>
      </c>
      <c r="GM20">
        <v>1.5942400000000001</v>
      </c>
      <c r="GN20">
        <v>2.34009</v>
      </c>
      <c r="GO20">
        <v>1.40015</v>
      </c>
      <c r="GP20">
        <v>2.2814899999999998</v>
      </c>
      <c r="GQ20">
        <v>27.912800000000001</v>
      </c>
      <c r="GR20">
        <v>15.2003</v>
      </c>
      <c r="GS20">
        <v>18</v>
      </c>
      <c r="GT20">
        <v>645.69000000000005</v>
      </c>
      <c r="GU20">
        <v>424.19099999999997</v>
      </c>
      <c r="GV20">
        <v>18.297499999999999</v>
      </c>
      <c r="GW20">
        <v>25.076799999999999</v>
      </c>
      <c r="GX20">
        <v>30.0002</v>
      </c>
      <c r="GY20">
        <v>24.929400000000001</v>
      </c>
      <c r="GZ20">
        <v>24.875499999999999</v>
      </c>
      <c r="HA20">
        <v>15.8508</v>
      </c>
      <c r="HB20">
        <v>10</v>
      </c>
      <c r="HC20">
        <v>-30</v>
      </c>
      <c r="HD20">
        <v>18.309699999999999</v>
      </c>
      <c r="HE20">
        <v>300</v>
      </c>
      <c r="HF20">
        <v>0</v>
      </c>
      <c r="HG20">
        <v>104.399</v>
      </c>
      <c r="HH20">
        <v>104.142</v>
      </c>
    </row>
    <row r="21" spans="1:216" x14ac:dyDescent="0.2">
      <c r="A21">
        <v>3</v>
      </c>
      <c r="B21">
        <v>1689106987.5999999</v>
      </c>
      <c r="C21">
        <v>168.5</v>
      </c>
      <c r="D21" t="s">
        <v>360</v>
      </c>
      <c r="E21" t="s">
        <v>361</v>
      </c>
      <c r="F21" t="s">
        <v>346</v>
      </c>
      <c r="G21" t="s">
        <v>347</v>
      </c>
      <c r="H21" t="s">
        <v>348</v>
      </c>
      <c r="I21" t="s">
        <v>349</v>
      </c>
      <c r="J21" t="s">
        <v>350</v>
      </c>
      <c r="K21" t="s">
        <v>351</v>
      </c>
      <c r="L21">
        <v>1689106987.5999999</v>
      </c>
      <c r="M21">
        <f t="shared" si="0"/>
        <v>9.6555330407854659E-4</v>
      </c>
      <c r="N21">
        <f t="shared" si="1"/>
        <v>0.96555330407854656</v>
      </c>
      <c r="O21">
        <f t="shared" si="2"/>
        <v>7.8713028103330664</v>
      </c>
      <c r="P21">
        <f t="shared" si="3"/>
        <v>244.97800000000001</v>
      </c>
      <c r="Q21">
        <f t="shared" si="4"/>
        <v>108.44024681453891</v>
      </c>
      <c r="R21">
        <f t="shared" si="5"/>
        <v>10.940749369323326</v>
      </c>
      <c r="S21">
        <f t="shared" si="6"/>
        <v>24.716311311814</v>
      </c>
      <c r="T21">
        <f t="shared" si="7"/>
        <v>9.5435091415667903E-2</v>
      </c>
      <c r="U21">
        <f t="shared" si="8"/>
        <v>3.5710155412975029</v>
      </c>
      <c r="V21">
        <f t="shared" si="9"/>
        <v>9.4040494613230094E-2</v>
      </c>
      <c r="W21">
        <f t="shared" si="10"/>
        <v>5.8898910379580671E-2</v>
      </c>
      <c r="X21">
        <f t="shared" si="11"/>
        <v>281.16357899999997</v>
      </c>
      <c r="Y21">
        <f t="shared" si="12"/>
        <v>22.879805714809844</v>
      </c>
      <c r="Z21">
        <f t="shared" si="13"/>
        <v>22.879805714809844</v>
      </c>
      <c r="AA21">
        <f t="shared" si="14"/>
        <v>2.7992737678962394</v>
      </c>
      <c r="AB21">
        <f t="shared" si="15"/>
        <v>68.554336261918579</v>
      </c>
      <c r="AC21">
        <f t="shared" si="16"/>
        <v>1.7869177350856</v>
      </c>
      <c r="AD21">
        <f t="shared" si="17"/>
        <v>2.6065714184125497</v>
      </c>
      <c r="AE21">
        <f t="shared" si="18"/>
        <v>1.0123560328106394</v>
      </c>
      <c r="AF21">
        <f t="shared" si="19"/>
        <v>-42.580900709863904</v>
      </c>
      <c r="AG21">
        <f t="shared" si="20"/>
        <v>-225.65448359631773</v>
      </c>
      <c r="AH21">
        <f t="shared" si="21"/>
        <v>-13.005526040444268</v>
      </c>
      <c r="AI21">
        <f t="shared" si="22"/>
        <v>-7.7331346625953756E-2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54264.177763600397</v>
      </c>
      <c r="AO21">
        <f t="shared" si="26"/>
        <v>1700</v>
      </c>
      <c r="AP21">
        <f t="shared" si="27"/>
        <v>1433.1002999999998</v>
      </c>
      <c r="AQ21">
        <f t="shared" si="28"/>
        <v>0.84300017647058811</v>
      </c>
      <c r="AR21">
        <f t="shared" si="29"/>
        <v>0.16539034058823526</v>
      </c>
      <c r="AS21">
        <v>1689106987.5999999</v>
      </c>
      <c r="AT21">
        <v>244.97800000000001</v>
      </c>
      <c r="AU21">
        <v>249.93100000000001</v>
      </c>
      <c r="AV21">
        <v>17.711200000000002</v>
      </c>
      <c r="AW21">
        <v>17.131799999999998</v>
      </c>
      <c r="AX21">
        <v>246.93600000000001</v>
      </c>
      <c r="AY21">
        <v>17.607600000000001</v>
      </c>
      <c r="AZ21">
        <v>600.10799999999995</v>
      </c>
      <c r="BA21">
        <v>100.69199999999999</v>
      </c>
      <c r="BB21">
        <v>0.199963</v>
      </c>
      <c r="BC21">
        <v>21.707699999999999</v>
      </c>
      <c r="BD21">
        <v>21.996500000000001</v>
      </c>
      <c r="BE21">
        <v>999.9</v>
      </c>
      <c r="BF21">
        <v>0</v>
      </c>
      <c r="BG21">
        <v>0</v>
      </c>
      <c r="BH21">
        <v>10012.5</v>
      </c>
      <c r="BI21">
        <v>0</v>
      </c>
      <c r="BJ21">
        <v>367.08</v>
      </c>
      <c r="BK21">
        <v>-4.9527299999999999</v>
      </c>
      <c r="BL21">
        <v>249.39500000000001</v>
      </c>
      <c r="BM21">
        <v>254.28700000000001</v>
      </c>
      <c r="BN21">
        <v>0.57933199999999996</v>
      </c>
      <c r="BO21">
        <v>249.93100000000001</v>
      </c>
      <c r="BP21">
        <v>17.131799999999998</v>
      </c>
      <c r="BQ21">
        <v>1.78338</v>
      </c>
      <c r="BR21">
        <v>1.7250399999999999</v>
      </c>
      <c r="BS21">
        <v>15.6418</v>
      </c>
      <c r="BT21">
        <v>15.1236</v>
      </c>
      <c r="BU21">
        <v>1700</v>
      </c>
      <c r="BV21">
        <v>0.89999399999999996</v>
      </c>
      <c r="BW21">
        <v>0.100006</v>
      </c>
      <c r="BX21">
        <v>0</v>
      </c>
      <c r="BY21">
        <v>2.5287000000000002</v>
      </c>
      <c r="BZ21">
        <v>0</v>
      </c>
      <c r="CA21">
        <v>7631.21</v>
      </c>
      <c r="CB21">
        <v>13789.2</v>
      </c>
      <c r="CC21">
        <v>36.186999999999998</v>
      </c>
      <c r="CD21">
        <v>38</v>
      </c>
      <c r="CE21">
        <v>36.5</v>
      </c>
      <c r="CF21">
        <v>36.186999999999998</v>
      </c>
      <c r="CG21">
        <v>35.75</v>
      </c>
      <c r="CH21">
        <v>1529.99</v>
      </c>
      <c r="CI21">
        <v>170.01</v>
      </c>
      <c r="CJ21">
        <v>0</v>
      </c>
      <c r="CK21">
        <v>1689106992.7</v>
      </c>
      <c r="CL21">
        <v>0</v>
      </c>
      <c r="CM21">
        <v>1689106961.0999999</v>
      </c>
      <c r="CN21" t="s">
        <v>362</v>
      </c>
      <c r="CO21">
        <v>1689106957.0999999</v>
      </c>
      <c r="CP21">
        <v>1689106961.0999999</v>
      </c>
      <c r="CQ21">
        <v>5</v>
      </c>
      <c r="CR21">
        <v>-0.18099999999999999</v>
      </c>
      <c r="CS21">
        <v>6.0000000000000001E-3</v>
      </c>
      <c r="CT21">
        <v>-1.9750000000000001</v>
      </c>
      <c r="CU21">
        <v>0.104</v>
      </c>
      <c r="CV21">
        <v>250</v>
      </c>
      <c r="CW21">
        <v>17</v>
      </c>
      <c r="CX21">
        <v>0.26</v>
      </c>
      <c r="CY21">
        <v>0.16</v>
      </c>
      <c r="CZ21">
        <v>7.2869486558541299</v>
      </c>
      <c r="DA21">
        <v>6.3812784978961173E-2</v>
      </c>
      <c r="DB21">
        <v>6.5168687134256928E-2</v>
      </c>
      <c r="DC21">
        <v>1</v>
      </c>
      <c r="DD21">
        <v>249.955487804878</v>
      </c>
      <c r="DE21">
        <v>0.18679442508714519</v>
      </c>
      <c r="DF21">
        <v>2.6205679845352658E-2</v>
      </c>
      <c r="DG21">
        <v>1</v>
      </c>
      <c r="DH21">
        <v>1700.015609756098</v>
      </c>
      <c r="DI21">
        <v>-6.5460702037920565E-2</v>
      </c>
      <c r="DJ21">
        <v>0.1240583808375713</v>
      </c>
      <c r="DK21">
        <v>-1</v>
      </c>
      <c r="DL21">
        <v>2</v>
      </c>
      <c r="DM21">
        <v>2</v>
      </c>
      <c r="DN21" t="s">
        <v>353</v>
      </c>
      <c r="DO21">
        <v>3.20567</v>
      </c>
      <c r="DP21">
        <v>2.8090000000000002</v>
      </c>
      <c r="DQ21">
        <v>6.3685599999999995E-2</v>
      </c>
      <c r="DR21">
        <v>6.4071799999999998E-2</v>
      </c>
      <c r="DS21">
        <v>9.2383900000000005E-2</v>
      </c>
      <c r="DT21">
        <v>8.9576600000000006E-2</v>
      </c>
      <c r="DU21">
        <v>28286</v>
      </c>
      <c r="DV21">
        <v>31930.6</v>
      </c>
      <c r="DW21">
        <v>28436.2</v>
      </c>
      <c r="DX21">
        <v>32720.5</v>
      </c>
      <c r="DY21">
        <v>35862.1</v>
      </c>
      <c r="DZ21">
        <v>40472.800000000003</v>
      </c>
      <c r="EA21">
        <v>41723</v>
      </c>
      <c r="EB21">
        <v>47329.8</v>
      </c>
      <c r="EC21">
        <v>2.19095</v>
      </c>
      <c r="ED21">
        <v>1.8232299999999999</v>
      </c>
      <c r="EE21">
        <v>-2.75299E-2</v>
      </c>
      <c r="EF21">
        <v>0</v>
      </c>
      <c r="EG21">
        <v>22.450299999999999</v>
      </c>
      <c r="EH21">
        <v>999.9</v>
      </c>
      <c r="EI21">
        <v>63.3</v>
      </c>
      <c r="EJ21">
        <v>24.5</v>
      </c>
      <c r="EK21">
        <v>19.401</v>
      </c>
      <c r="EL21">
        <v>63.310699999999997</v>
      </c>
      <c r="EM21">
        <v>22.1675</v>
      </c>
      <c r="EN21">
        <v>1</v>
      </c>
      <c r="EO21">
        <v>-0.156387</v>
      </c>
      <c r="EP21">
        <v>3.0023200000000001</v>
      </c>
      <c r="EQ21">
        <v>20.2072</v>
      </c>
      <c r="ER21">
        <v>5.2270200000000004</v>
      </c>
      <c r="ES21">
        <v>12.0099</v>
      </c>
      <c r="ET21">
        <v>4.9897999999999998</v>
      </c>
      <c r="EU21">
        <v>3.3050000000000002</v>
      </c>
      <c r="EV21">
        <v>2756.8</v>
      </c>
      <c r="EW21">
        <v>841.4</v>
      </c>
      <c r="EX21">
        <v>67.400000000000006</v>
      </c>
      <c r="EY21">
        <v>9.6999999999999993</v>
      </c>
      <c r="EZ21">
        <v>1.8525799999999999</v>
      </c>
      <c r="FA21">
        <v>1.8615600000000001</v>
      </c>
      <c r="FB21">
        <v>1.8605400000000001</v>
      </c>
      <c r="FC21">
        <v>1.85667</v>
      </c>
      <c r="FD21">
        <v>1.8609599999999999</v>
      </c>
      <c r="FE21">
        <v>1.85727</v>
      </c>
      <c r="FF21">
        <v>1.8592900000000001</v>
      </c>
      <c r="FG21">
        <v>1.8622000000000001</v>
      </c>
      <c r="FH21">
        <v>0</v>
      </c>
      <c r="FI21">
        <v>0</v>
      </c>
      <c r="FJ21">
        <v>0</v>
      </c>
      <c r="FK21">
        <v>0</v>
      </c>
      <c r="FL21" t="s">
        <v>354</v>
      </c>
      <c r="FM21" t="s">
        <v>355</v>
      </c>
      <c r="FN21" t="s">
        <v>356</v>
      </c>
      <c r="FO21" t="s">
        <v>356</v>
      </c>
      <c r="FP21" t="s">
        <v>356</v>
      </c>
      <c r="FQ21" t="s">
        <v>356</v>
      </c>
      <c r="FR21">
        <v>0</v>
      </c>
      <c r="FS21">
        <v>100</v>
      </c>
      <c r="FT21">
        <v>100</v>
      </c>
      <c r="FU21">
        <v>-1.958</v>
      </c>
      <c r="FV21">
        <v>0.1036</v>
      </c>
      <c r="FW21">
        <v>-1.0322498091072509</v>
      </c>
      <c r="FX21">
        <v>-4.0117494158234393E-3</v>
      </c>
      <c r="FY21">
        <v>1.087516141204025E-6</v>
      </c>
      <c r="FZ21">
        <v>-8.657206703991749E-11</v>
      </c>
      <c r="GA21">
        <v>0.10359000000000761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0.4</v>
      </c>
      <c r="GK21">
        <v>0.68603499999999995</v>
      </c>
      <c r="GL21">
        <v>2.36816</v>
      </c>
      <c r="GM21">
        <v>1.5942400000000001</v>
      </c>
      <c r="GN21">
        <v>2.33887</v>
      </c>
      <c r="GO21">
        <v>1.40015</v>
      </c>
      <c r="GP21">
        <v>2.33765</v>
      </c>
      <c r="GQ21">
        <v>27.996500000000001</v>
      </c>
      <c r="GR21">
        <v>15.182700000000001</v>
      </c>
      <c r="GS21">
        <v>18</v>
      </c>
      <c r="GT21">
        <v>645.78700000000003</v>
      </c>
      <c r="GU21">
        <v>423.685</v>
      </c>
      <c r="GV21">
        <v>18.347200000000001</v>
      </c>
      <c r="GW21">
        <v>25.138000000000002</v>
      </c>
      <c r="GX21">
        <v>30.0002</v>
      </c>
      <c r="GY21">
        <v>24.9876</v>
      </c>
      <c r="GZ21">
        <v>24.931999999999999</v>
      </c>
      <c r="HA21">
        <v>13.786</v>
      </c>
      <c r="HB21">
        <v>10</v>
      </c>
      <c r="HC21">
        <v>-30</v>
      </c>
      <c r="HD21">
        <v>18.352399999999999</v>
      </c>
      <c r="HE21">
        <v>250</v>
      </c>
      <c r="HF21">
        <v>0</v>
      </c>
      <c r="HG21">
        <v>104.383</v>
      </c>
      <c r="HH21">
        <v>104.129</v>
      </c>
    </row>
    <row r="22" spans="1:216" x14ac:dyDescent="0.2">
      <c r="A22">
        <v>4</v>
      </c>
      <c r="B22">
        <v>1689107069.5999999</v>
      </c>
      <c r="C22">
        <v>250.5</v>
      </c>
      <c r="D22" t="s">
        <v>363</v>
      </c>
      <c r="E22" t="s">
        <v>364</v>
      </c>
      <c r="F22" t="s">
        <v>346</v>
      </c>
      <c r="G22" t="s">
        <v>347</v>
      </c>
      <c r="H22" t="s">
        <v>348</v>
      </c>
      <c r="I22" t="s">
        <v>349</v>
      </c>
      <c r="J22" t="s">
        <v>350</v>
      </c>
      <c r="K22" t="s">
        <v>351</v>
      </c>
      <c r="L22">
        <v>1689107069.5999999</v>
      </c>
      <c r="M22">
        <f t="shared" si="0"/>
        <v>9.7561923054367773E-4</v>
      </c>
      <c r="N22">
        <f t="shared" si="1"/>
        <v>0.97561923054367772</v>
      </c>
      <c r="O22">
        <f t="shared" si="2"/>
        <v>5.0001528188002657</v>
      </c>
      <c r="P22">
        <f t="shared" si="3"/>
        <v>171.80199999999999</v>
      </c>
      <c r="Q22">
        <f t="shared" si="4"/>
        <v>86.326312516770045</v>
      </c>
      <c r="R22">
        <f t="shared" si="5"/>
        <v>8.7095612903815738</v>
      </c>
      <c r="S22">
        <f t="shared" si="6"/>
        <v>17.333302039507998</v>
      </c>
      <c r="T22">
        <f t="shared" si="7"/>
        <v>9.7193568768592614E-2</v>
      </c>
      <c r="U22">
        <f t="shared" si="8"/>
        <v>3.5745648284887297</v>
      </c>
      <c r="V22">
        <f t="shared" si="9"/>
        <v>9.574893773477372E-2</v>
      </c>
      <c r="W22">
        <f t="shared" si="10"/>
        <v>5.9971091693477856E-2</v>
      </c>
      <c r="X22">
        <f t="shared" si="11"/>
        <v>281.15182800000002</v>
      </c>
      <c r="Y22">
        <f t="shared" si="12"/>
        <v>22.885862398376688</v>
      </c>
      <c r="Z22">
        <f t="shared" si="13"/>
        <v>22.885862398376688</v>
      </c>
      <c r="AA22">
        <f t="shared" si="14"/>
        <v>2.8003010437161024</v>
      </c>
      <c r="AB22">
        <f t="shared" si="15"/>
        <v>68.851737791903389</v>
      </c>
      <c r="AC22">
        <f t="shared" si="16"/>
        <v>1.7957011153536</v>
      </c>
      <c r="AD22">
        <f t="shared" si="17"/>
        <v>2.6080694154458439</v>
      </c>
      <c r="AE22">
        <f t="shared" si="18"/>
        <v>1.0045999283625024</v>
      </c>
      <c r="AF22">
        <f t="shared" si="19"/>
        <v>-43.024808066976185</v>
      </c>
      <c r="AG22">
        <f t="shared" si="20"/>
        <v>-225.23446806059749</v>
      </c>
      <c r="AH22">
        <f t="shared" si="21"/>
        <v>-12.96944700553628</v>
      </c>
      <c r="AI22">
        <f t="shared" si="22"/>
        <v>-7.6895133109928793E-2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54339.835260761312</v>
      </c>
      <c r="AO22">
        <f t="shared" si="26"/>
        <v>1699.93</v>
      </c>
      <c r="AP22">
        <f t="shared" si="27"/>
        <v>1433.0412000000001</v>
      </c>
      <c r="AQ22">
        <f t="shared" si="28"/>
        <v>0.84300012353449849</v>
      </c>
      <c r="AR22">
        <f t="shared" si="29"/>
        <v>0.16539023842158207</v>
      </c>
      <c r="AS22">
        <v>1689107069.5999999</v>
      </c>
      <c r="AT22">
        <v>171.80199999999999</v>
      </c>
      <c r="AU22">
        <v>174.959</v>
      </c>
      <c r="AV22">
        <v>17.798400000000001</v>
      </c>
      <c r="AW22">
        <v>17.213000000000001</v>
      </c>
      <c r="AX22">
        <v>173.43799999999999</v>
      </c>
      <c r="AY22">
        <v>17.697900000000001</v>
      </c>
      <c r="AZ22">
        <v>600.096</v>
      </c>
      <c r="BA22">
        <v>100.691</v>
      </c>
      <c r="BB22">
        <v>0.200154</v>
      </c>
      <c r="BC22">
        <v>21.717099999999999</v>
      </c>
      <c r="BD22">
        <v>22.006399999999999</v>
      </c>
      <c r="BE22">
        <v>999.9</v>
      </c>
      <c r="BF22">
        <v>0</v>
      </c>
      <c r="BG22">
        <v>0</v>
      </c>
      <c r="BH22">
        <v>10027.5</v>
      </c>
      <c r="BI22">
        <v>0</v>
      </c>
      <c r="BJ22">
        <v>370.07299999999998</v>
      </c>
      <c r="BK22">
        <v>-3.1566800000000002</v>
      </c>
      <c r="BL22">
        <v>174.91499999999999</v>
      </c>
      <c r="BM22">
        <v>178.023</v>
      </c>
      <c r="BN22">
        <v>0.58535800000000004</v>
      </c>
      <c r="BO22">
        <v>174.959</v>
      </c>
      <c r="BP22">
        <v>17.213000000000001</v>
      </c>
      <c r="BQ22">
        <v>1.7921400000000001</v>
      </c>
      <c r="BR22">
        <v>1.7332000000000001</v>
      </c>
      <c r="BS22">
        <v>15.718400000000001</v>
      </c>
      <c r="BT22">
        <v>15.196999999999999</v>
      </c>
      <c r="BU22">
        <v>1699.93</v>
      </c>
      <c r="BV22">
        <v>0.89999499999999999</v>
      </c>
      <c r="BW22">
        <v>0.100005</v>
      </c>
      <c r="BX22">
        <v>0</v>
      </c>
      <c r="BY22">
        <v>2.4942000000000002</v>
      </c>
      <c r="BZ22">
        <v>0</v>
      </c>
      <c r="CA22">
        <v>7620.04</v>
      </c>
      <c r="CB22">
        <v>13788.6</v>
      </c>
      <c r="CC22">
        <v>37.686999999999998</v>
      </c>
      <c r="CD22">
        <v>39.875</v>
      </c>
      <c r="CE22">
        <v>38.125</v>
      </c>
      <c r="CF22">
        <v>38.061999999999998</v>
      </c>
      <c r="CG22">
        <v>37.25</v>
      </c>
      <c r="CH22">
        <v>1529.93</v>
      </c>
      <c r="CI22">
        <v>170</v>
      </c>
      <c r="CJ22">
        <v>0</v>
      </c>
      <c r="CK22">
        <v>1689107074.9000001</v>
      </c>
      <c r="CL22">
        <v>0</v>
      </c>
      <c r="CM22">
        <v>1689107042.5999999</v>
      </c>
      <c r="CN22" t="s">
        <v>365</v>
      </c>
      <c r="CO22">
        <v>1689107041.5999999</v>
      </c>
      <c r="CP22">
        <v>1689107042.5999999</v>
      </c>
      <c r="CQ22">
        <v>6</v>
      </c>
      <c r="CR22">
        <v>0.06</v>
      </c>
      <c r="CS22">
        <v>-3.0000000000000001E-3</v>
      </c>
      <c r="CT22">
        <v>-1.647</v>
      </c>
      <c r="CU22">
        <v>0.1</v>
      </c>
      <c r="CV22">
        <v>175</v>
      </c>
      <c r="CW22">
        <v>17</v>
      </c>
      <c r="CX22">
        <v>0.31</v>
      </c>
      <c r="CY22">
        <v>0.19</v>
      </c>
      <c r="CZ22">
        <v>4.6038774803825673</v>
      </c>
      <c r="DA22">
        <v>-9.8184583366821808E-3</v>
      </c>
      <c r="DB22">
        <v>4.6248652174354678E-2</v>
      </c>
      <c r="DC22">
        <v>1</v>
      </c>
      <c r="DD22">
        <v>174.9580975609756</v>
      </c>
      <c r="DE22">
        <v>0.27474564459977618</v>
      </c>
      <c r="DF22">
        <v>3.4947908886148737E-2</v>
      </c>
      <c r="DG22">
        <v>1</v>
      </c>
      <c r="DH22">
        <v>1699.96225</v>
      </c>
      <c r="DI22">
        <v>2.2284213440472558E-2</v>
      </c>
      <c r="DJ22">
        <v>0.1076217333999132</v>
      </c>
      <c r="DK22">
        <v>-1</v>
      </c>
      <c r="DL22">
        <v>2</v>
      </c>
      <c r="DM22">
        <v>2</v>
      </c>
      <c r="DN22" t="s">
        <v>353</v>
      </c>
      <c r="DO22">
        <v>3.2055500000000001</v>
      </c>
      <c r="DP22">
        <v>2.80932</v>
      </c>
      <c r="DQ22">
        <v>4.67546E-2</v>
      </c>
      <c r="DR22">
        <v>4.6937899999999998E-2</v>
      </c>
      <c r="DS22">
        <v>9.2715599999999995E-2</v>
      </c>
      <c r="DT22">
        <v>8.9870199999999997E-2</v>
      </c>
      <c r="DU22">
        <v>28794.5</v>
      </c>
      <c r="DV22">
        <v>32514.400000000001</v>
      </c>
      <c r="DW22">
        <v>28433.3</v>
      </c>
      <c r="DX22">
        <v>32719.8</v>
      </c>
      <c r="DY22">
        <v>35845.800000000003</v>
      </c>
      <c r="DZ22">
        <v>40458.699999999997</v>
      </c>
      <c r="EA22">
        <v>41719.699999999997</v>
      </c>
      <c r="EB22">
        <v>47328.800000000003</v>
      </c>
      <c r="EC22">
        <v>2.19042</v>
      </c>
      <c r="ED22">
        <v>1.8218700000000001</v>
      </c>
      <c r="EE22">
        <v>-2.7645400000000001E-2</v>
      </c>
      <c r="EF22">
        <v>0</v>
      </c>
      <c r="EG22">
        <v>22.462</v>
      </c>
      <c r="EH22">
        <v>999.9</v>
      </c>
      <c r="EI22">
        <v>63.3</v>
      </c>
      <c r="EJ22">
        <v>24.5</v>
      </c>
      <c r="EK22">
        <v>19.402699999999999</v>
      </c>
      <c r="EL22">
        <v>63.3307</v>
      </c>
      <c r="EM22">
        <v>22.620200000000001</v>
      </c>
      <c r="EN22">
        <v>1</v>
      </c>
      <c r="EO22">
        <v>-0.15221299999999999</v>
      </c>
      <c r="EP22">
        <v>3.0079400000000001</v>
      </c>
      <c r="EQ22">
        <v>20.208600000000001</v>
      </c>
      <c r="ER22">
        <v>5.2285199999999996</v>
      </c>
      <c r="ES22">
        <v>12.0099</v>
      </c>
      <c r="ET22">
        <v>4.9896500000000001</v>
      </c>
      <c r="EU22">
        <v>3.3050000000000002</v>
      </c>
      <c r="EV22">
        <v>2758.6</v>
      </c>
      <c r="EW22">
        <v>844.3</v>
      </c>
      <c r="EX22">
        <v>67.400000000000006</v>
      </c>
      <c r="EY22">
        <v>9.6999999999999993</v>
      </c>
      <c r="EZ22">
        <v>1.8527</v>
      </c>
      <c r="FA22">
        <v>1.8615699999999999</v>
      </c>
      <c r="FB22">
        <v>1.8606499999999999</v>
      </c>
      <c r="FC22">
        <v>1.85669</v>
      </c>
      <c r="FD22">
        <v>1.8609899999999999</v>
      </c>
      <c r="FE22">
        <v>1.8573</v>
      </c>
      <c r="FF22">
        <v>1.85938</v>
      </c>
      <c r="FG22">
        <v>1.8623099999999999</v>
      </c>
      <c r="FH22">
        <v>0</v>
      </c>
      <c r="FI22">
        <v>0</v>
      </c>
      <c r="FJ22">
        <v>0</v>
      </c>
      <c r="FK22">
        <v>0</v>
      </c>
      <c r="FL22" t="s">
        <v>354</v>
      </c>
      <c r="FM22" t="s">
        <v>355</v>
      </c>
      <c r="FN22" t="s">
        <v>356</v>
      </c>
      <c r="FO22" t="s">
        <v>356</v>
      </c>
      <c r="FP22" t="s">
        <v>356</v>
      </c>
      <c r="FQ22" t="s">
        <v>356</v>
      </c>
      <c r="FR22">
        <v>0</v>
      </c>
      <c r="FS22">
        <v>100</v>
      </c>
      <c r="FT22">
        <v>100</v>
      </c>
      <c r="FU22">
        <v>-1.6359999999999999</v>
      </c>
      <c r="FV22">
        <v>0.10050000000000001</v>
      </c>
      <c r="FW22">
        <v>-0.97188498436713844</v>
      </c>
      <c r="FX22">
        <v>-4.0117494158234393E-3</v>
      </c>
      <c r="FY22">
        <v>1.087516141204025E-6</v>
      </c>
      <c r="FZ22">
        <v>-8.657206703991749E-11</v>
      </c>
      <c r="GA22">
        <v>0.1004900000000077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0.5</v>
      </c>
      <c r="GK22">
        <v>0.52734400000000003</v>
      </c>
      <c r="GL22">
        <v>2.36816</v>
      </c>
      <c r="GM22">
        <v>1.5942400000000001</v>
      </c>
      <c r="GN22">
        <v>2.33887</v>
      </c>
      <c r="GO22">
        <v>1.40015</v>
      </c>
      <c r="GP22">
        <v>2.35229</v>
      </c>
      <c r="GQ22">
        <v>28.164200000000001</v>
      </c>
      <c r="GR22">
        <v>15.182700000000001</v>
      </c>
      <c r="GS22">
        <v>18</v>
      </c>
      <c r="GT22">
        <v>645.97299999999996</v>
      </c>
      <c r="GU22">
        <v>423.24700000000001</v>
      </c>
      <c r="GV22">
        <v>18.414999999999999</v>
      </c>
      <c r="GW22">
        <v>25.191400000000002</v>
      </c>
      <c r="GX22">
        <v>30.000399999999999</v>
      </c>
      <c r="GY22">
        <v>25.036899999999999</v>
      </c>
      <c r="GZ22">
        <v>24.98</v>
      </c>
      <c r="HA22">
        <v>10.593</v>
      </c>
      <c r="HB22">
        <v>10</v>
      </c>
      <c r="HC22">
        <v>-30</v>
      </c>
      <c r="HD22">
        <v>18.416899999999998</v>
      </c>
      <c r="HE22">
        <v>175</v>
      </c>
      <c r="HF22">
        <v>0</v>
      </c>
      <c r="HG22">
        <v>104.374</v>
      </c>
      <c r="HH22">
        <v>104.126</v>
      </c>
    </row>
    <row r="23" spans="1:216" x14ac:dyDescent="0.2">
      <c r="A23">
        <v>5</v>
      </c>
      <c r="B23">
        <v>1689107154.0999999</v>
      </c>
      <c r="C23">
        <v>335</v>
      </c>
      <c r="D23" t="s">
        <v>366</v>
      </c>
      <c r="E23" t="s">
        <v>367</v>
      </c>
      <c r="F23" t="s">
        <v>346</v>
      </c>
      <c r="G23" t="s">
        <v>347</v>
      </c>
      <c r="H23" t="s">
        <v>348</v>
      </c>
      <c r="I23" t="s">
        <v>349</v>
      </c>
      <c r="J23" t="s">
        <v>350</v>
      </c>
      <c r="K23" t="s">
        <v>351</v>
      </c>
      <c r="L23">
        <v>1689107154.0999999</v>
      </c>
      <c r="M23">
        <f t="shared" si="0"/>
        <v>8.9277459510078521E-4</v>
      </c>
      <c r="N23">
        <f t="shared" si="1"/>
        <v>0.89277459510078516</v>
      </c>
      <c r="O23">
        <f t="shared" si="2"/>
        <v>2.9394083934546793</v>
      </c>
      <c r="P23">
        <f t="shared" si="3"/>
        <v>123.139</v>
      </c>
      <c r="Q23">
        <f t="shared" si="4"/>
        <v>67.893434621222582</v>
      </c>
      <c r="R23">
        <f t="shared" si="5"/>
        <v>6.850242107748195</v>
      </c>
      <c r="S23">
        <f t="shared" si="6"/>
        <v>12.424352481386</v>
      </c>
      <c r="T23">
        <f t="shared" si="7"/>
        <v>8.8633489241547486E-2</v>
      </c>
      <c r="U23">
        <f t="shared" si="8"/>
        <v>3.5692034142681686</v>
      </c>
      <c r="V23">
        <f t="shared" si="9"/>
        <v>8.7428638067287609E-2</v>
      </c>
      <c r="W23">
        <f t="shared" si="10"/>
        <v>5.4749785343886644E-2</v>
      </c>
      <c r="X23">
        <f t="shared" si="11"/>
        <v>281.19332400000002</v>
      </c>
      <c r="Y23">
        <f t="shared" si="12"/>
        <v>22.935864128226502</v>
      </c>
      <c r="Z23">
        <f t="shared" si="13"/>
        <v>22.935864128226502</v>
      </c>
      <c r="AA23">
        <f t="shared" si="14"/>
        <v>2.8087944598949264</v>
      </c>
      <c r="AB23">
        <f t="shared" si="15"/>
        <v>68.967004167131094</v>
      </c>
      <c r="AC23">
        <f t="shared" si="16"/>
        <v>1.8020300453374001</v>
      </c>
      <c r="AD23">
        <f t="shared" si="17"/>
        <v>2.6128872307842355</v>
      </c>
      <c r="AE23">
        <f t="shared" si="18"/>
        <v>1.0067644145575263</v>
      </c>
      <c r="AF23">
        <f t="shared" si="19"/>
        <v>-39.371359643944629</v>
      </c>
      <c r="AG23">
        <f t="shared" si="20"/>
        <v>-228.70694981658619</v>
      </c>
      <c r="AH23">
        <f t="shared" si="21"/>
        <v>-13.194557170146696</v>
      </c>
      <c r="AI23">
        <f t="shared" si="22"/>
        <v>-7.9542630677508441E-2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54217.488400953545</v>
      </c>
      <c r="AO23">
        <f t="shared" si="26"/>
        <v>1700.19</v>
      </c>
      <c r="AP23">
        <f t="shared" si="27"/>
        <v>1433.2596000000001</v>
      </c>
      <c r="AQ23">
        <f t="shared" si="28"/>
        <v>0.8429996647433522</v>
      </c>
      <c r="AR23">
        <f t="shared" si="29"/>
        <v>0.16538935295466978</v>
      </c>
      <c r="AS23">
        <v>1689107154.0999999</v>
      </c>
      <c r="AT23">
        <v>123.139</v>
      </c>
      <c r="AU23">
        <v>125.002</v>
      </c>
      <c r="AV23">
        <v>17.860099999999999</v>
      </c>
      <c r="AW23">
        <v>17.324400000000001</v>
      </c>
      <c r="AX23">
        <v>124.46899999999999</v>
      </c>
      <c r="AY23">
        <v>17.754999999999999</v>
      </c>
      <c r="AZ23">
        <v>600.048</v>
      </c>
      <c r="BA23">
        <v>100.697</v>
      </c>
      <c r="BB23">
        <v>0.19997400000000001</v>
      </c>
      <c r="BC23">
        <v>21.747299999999999</v>
      </c>
      <c r="BD23">
        <v>22.013000000000002</v>
      </c>
      <c r="BE23">
        <v>999.9</v>
      </c>
      <c r="BF23">
        <v>0</v>
      </c>
      <c r="BG23">
        <v>0</v>
      </c>
      <c r="BH23">
        <v>10004.4</v>
      </c>
      <c r="BI23">
        <v>0</v>
      </c>
      <c r="BJ23">
        <v>370.803</v>
      </c>
      <c r="BK23">
        <v>-1.8626499999999999</v>
      </c>
      <c r="BL23">
        <v>125.378</v>
      </c>
      <c r="BM23">
        <v>127.206</v>
      </c>
      <c r="BN23">
        <v>0.53572699999999995</v>
      </c>
      <c r="BO23">
        <v>125.002</v>
      </c>
      <c r="BP23">
        <v>17.324400000000001</v>
      </c>
      <c r="BQ23">
        <v>1.7984599999999999</v>
      </c>
      <c r="BR23">
        <v>1.74451</v>
      </c>
      <c r="BS23">
        <v>15.773400000000001</v>
      </c>
      <c r="BT23">
        <v>15.298299999999999</v>
      </c>
      <c r="BU23">
        <v>1700.19</v>
      </c>
      <c r="BV23">
        <v>0.90001299999999995</v>
      </c>
      <c r="BW23">
        <v>9.9986699999999998E-2</v>
      </c>
      <c r="BX23">
        <v>0</v>
      </c>
      <c r="BY23">
        <v>2.3521000000000001</v>
      </c>
      <c r="BZ23">
        <v>0</v>
      </c>
      <c r="CA23">
        <v>7601.53</v>
      </c>
      <c r="CB23">
        <v>13790.8</v>
      </c>
      <c r="CC23">
        <v>39.125</v>
      </c>
      <c r="CD23">
        <v>41.311999999999998</v>
      </c>
      <c r="CE23">
        <v>39.436999999999998</v>
      </c>
      <c r="CF23">
        <v>39.75</v>
      </c>
      <c r="CG23">
        <v>38.561999999999998</v>
      </c>
      <c r="CH23">
        <v>1530.19</v>
      </c>
      <c r="CI23">
        <v>170</v>
      </c>
      <c r="CJ23">
        <v>0</v>
      </c>
      <c r="CK23">
        <v>1689107159.5</v>
      </c>
      <c r="CL23">
        <v>0</v>
      </c>
      <c r="CM23">
        <v>1689107128.0999999</v>
      </c>
      <c r="CN23" t="s">
        <v>368</v>
      </c>
      <c r="CO23">
        <v>1689107128.0999999</v>
      </c>
      <c r="CP23">
        <v>1689107126.0999999</v>
      </c>
      <c r="CQ23">
        <v>7</v>
      </c>
      <c r="CR23">
        <v>0.124</v>
      </c>
      <c r="CS23">
        <v>5.0000000000000001E-3</v>
      </c>
      <c r="CT23">
        <v>-1.337</v>
      </c>
      <c r="CU23">
        <v>0.105</v>
      </c>
      <c r="CV23">
        <v>125</v>
      </c>
      <c r="CW23">
        <v>17</v>
      </c>
      <c r="CX23">
        <v>0.2</v>
      </c>
      <c r="CY23">
        <v>0.21</v>
      </c>
      <c r="CZ23">
        <v>2.6661012244815718</v>
      </c>
      <c r="DA23">
        <v>0.35259792964041681</v>
      </c>
      <c r="DB23">
        <v>0.11817749008012519</v>
      </c>
      <c r="DC23">
        <v>1</v>
      </c>
      <c r="DD23">
        <v>124.97222499999999</v>
      </c>
      <c r="DE23">
        <v>0.14052157598478479</v>
      </c>
      <c r="DF23">
        <v>1.6839666712853571E-2</v>
      </c>
      <c r="DG23">
        <v>1</v>
      </c>
      <c r="DH23">
        <v>1699.973902439024</v>
      </c>
      <c r="DI23">
        <v>-5.784126964700248E-2</v>
      </c>
      <c r="DJ23">
        <v>0.1044819519665067</v>
      </c>
      <c r="DK23">
        <v>-1</v>
      </c>
      <c r="DL23">
        <v>2</v>
      </c>
      <c r="DM23">
        <v>2</v>
      </c>
      <c r="DN23" t="s">
        <v>353</v>
      </c>
      <c r="DO23">
        <v>3.2053400000000001</v>
      </c>
      <c r="DP23">
        <v>2.8089400000000002</v>
      </c>
      <c r="DQ23">
        <v>3.4440900000000003E-2</v>
      </c>
      <c r="DR23">
        <v>3.4447999999999999E-2</v>
      </c>
      <c r="DS23">
        <v>9.2922000000000005E-2</v>
      </c>
      <c r="DT23">
        <v>9.0277200000000002E-2</v>
      </c>
      <c r="DU23">
        <v>29162.400000000001</v>
      </c>
      <c r="DV23">
        <v>32936.6</v>
      </c>
      <c r="DW23">
        <v>28429.5</v>
      </c>
      <c r="DX23">
        <v>32716</v>
      </c>
      <c r="DY23">
        <v>35832.400000000001</v>
      </c>
      <c r="DZ23">
        <v>40435.4</v>
      </c>
      <c r="EA23">
        <v>41713.800000000003</v>
      </c>
      <c r="EB23">
        <v>47322.9</v>
      </c>
      <c r="EC23">
        <v>2.1891500000000002</v>
      </c>
      <c r="ED23">
        <v>1.8200799999999999</v>
      </c>
      <c r="EE23">
        <v>-3.12775E-2</v>
      </c>
      <c r="EF23">
        <v>0</v>
      </c>
      <c r="EG23">
        <v>22.528500000000001</v>
      </c>
      <c r="EH23">
        <v>999.9</v>
      </c>
      <c r="EI23">
        <v>63.2</v>
      </c>
      <c r="EJ23">
        <v>24.7</v>
      </c>
      <c r="EK23">
        <v>19.601700000000001</v>
      </c>
      <c r="EL23">
        <v>63.740699999999997</v>
      </c>
      <c r="EM23">
        <v>22.504000000000001</v>
      </c>
      <c r="EN23">
        <v>1</v>
      </c>
      <c r="EO23">
        <v>-0.14402699999999999</v>
      </c>
      <c r="EP23">
        <v>3.36402</v>
      </c>
      <c r="EQ23">
        <v>20.201699999999999</v>
      </c>
      <c r="ER23">
        <v>5.2285199999999996</v>
      </c>
      <c r="ES23">
        <v>12.0099</v>
      </c>
      <c r="ET23">
        <v>4.9897</v>
      </c>
      <c r="EU23">
        <v>3.3050000000000002</v>
      </c>
      <c r="EV23">
        <v>2760.4</v>
      </c>
      <c r="EW23">
        <v>847.1</v>
      </c>
      <c r="EX23">
        <v>67.400000000000006</v>
      </c>
      <c r="EY23">
        <v>9.6999999999999993</v>
      </c>
      <c r="EZ23">
        <v>1.8527100000000001</v>
      </c>
      <c r="FA23">
        <v>1.8615699999999999</v>
      </c>
      <c r="FB23">
        <v>1.86066</v>
      </c>
      <c r="FC23">
        <v>1.85669</v>
      </c>
      <c r="FD23">
        <v>1.8609800000000001</v>
      </c>
      <c r="FE23">
        <v>1.8573</v>
      </c>
      <c r="FF23">
        <v>1.8593900000000001</v>
      </c>
      <c r="FG23">
        <v>1.8623400000000001</v>
      </c>
      <c r="FH23">
        <v>0</v>
      </c>
      <c r="FI23">
        <v>0</v>
      </c>
      <c r="FJ23">
        <v>0</v>
      </c>
      <c r="FK23">
        <v>0</v>
      </c>
      <c r="FL23" t="s">
        <v>354</v>
      </c>
      <c r="FM23" t="s">
        <v>355</v>
      </c>
      <c r="FN23" t="s">
        <v>356</v>
      </c>
      <c r="FO23" t="s">
        <v>356</v>
      </c>
      <c r="FP23" t="s">
        <v>356</v>
      </c>
      <c r="FQ23" t="s">
        <v>356</v>
      </c>
      <c r="FR23">
        <v>0</v>
      </c>
      <c r="FS23">
        <v>100</v>
      </c>
      <c r="FT23">
        <v>100</v>
      </c>
      <c r="FU23">
        <v>-1.33</v>
      </c>
      <c r="FV23">
        <v>0.1051</v>
      </c>
      <c r="FW23">
        <v>-0.8475408722798321</v>
      </c>
      <c r="FX23">
        <v>-4.0117494158234393E-3</v>
      </c>
      <c r="FY23">
        <v>1.087516141204025E-6</v>
      </c>
      <c r="FZ23">
        <v>-8.657206703991749E-11</v>
      </c>
      <c r="GA23">
        <v>0.1051499999999983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0.4</v>
      </c>
      <c r="GJ23">
        <v>0.5</v>
      </c>
      <c r="GK23">
        <v>0.41870099999999999</v>
      </c>
      <c r="GL23">
        <v>2.3950200000000001</v>
      </c>
      <c r="GM23">
        <v>1.5942400000000001</v>
      </c>
      <c r="GN23">
        <v>2.33887</v>
      </c>
      <c r="GO23">
        <v>1.40015</v>
      </c>
      <c r="GP23">
        <v>2.2644000000000002</v>
      </c>
      <c r="GQ23">
        <v>28.4163</v>
      </c>
      <c r="GR23">
        <v>15.1477</v>
      </c>
      <c r="GS23">
        <v>18</v>
      </c>
      <c r="GT23">
        <v>645.81600000000003</v>
      </c>
      <c r="GU23">
        <v>422.72199999999998</v>
      </c>
      <c r="GV23">
        <v>18.0855</v>
      </c>
      <c r="GW23">
        <v>25.264700000000001</v>
      </c>
      <c r="GX23">
        <v>30.000599999999999</v>
      </c>
      <c r="GY23">
        <v>25.1067</v>
      </c>
      <c r="GZ23">
        <v>25.050999999999998</v>
      </c>
      <c r="HA23">
        <v>8.4229199999999995</v>
      </c>
      <c r="HB23">
        <v>10</v>
      </c>
      <c r="HC23">
        <v>-30</v>
      </c>
      <c r="HD23">
        <v>18.071100000000001</v>
      </c>
      <c r="HE23">
        <v>125</v>
      </c>
      <c r="HF23">
        <v>0</v>
      </c>
      <c r="HG23">
        <v>104.36</v>
      </c>
      <c r="HH23">
        <v>104.114</v>
      </c>
    </row>
    <row r="24" spans="1:216" x14ac:dyDescent="0.2">
      <c r="A24">
        <v>6</v>
      </c>
      <c r="B24">
        <v>1689107223.5</v>
      </c>
      <c r="C24">
        <v>404.40000009536737</v>
      </c>
      <c r="D24" t="s">
        <v>369</v>
      </c>
      <c r="E24" t="s">
        <v>370</v>
      </c>
      <c r="F24" t="s">
        <v>346</v>
      </c>
      <c r="G24" t="s">
        <v>347</v>
      </c>
      <c r="H24" t="s">
        <v>348</v>
      </c>
      <c r="I24" t="s">
        <v>349</v>
      </c>
      <c r="J24" t="s">
        <v>350</v>
      </c>
      <c r="K24" t="s">
        <v>351</v>
      </c>
      <c r="L24">
        <v>1689107223.5</v>
      </c>
      <c r="M24">
        <f t="shared" si="0"/>
        <v>9.4448551555069112E-4</v>
      </c>
      <c r="N24">
        <f t="shared" si="1"/>
        <v>0.94448551555069116</v>
      </c>
      <c r="O24">
        <f t="shared" si="2"/>
        <v>0.8330531891555486</v>
      </c>
      <c r="P24">
        <f t="shared" si="3"/>
        <v>69.344399999999993</v>
      </c>
      <c r="Q24">
        <f t="shared" si="4"/>
        <v>54.106072040213171</v>
      </c>
      <c r="R24">
        <f t="shared" si="5"/>
        <v>5.4591718403753156</v>
      </c>
      <c r="S24">
        <f t="shared" si="6"/>
        <v>6.9966822852407997</v>
      </c>
      <c r="T24">
        <f t="shared" si="7"/>
        <v>9.47714895256275E-2</v>
      </c>
      <c r="U24">
        <f t="shared" si="8"/>
        <v>3.5691077433665512</v>
      </c>
      <c r="V24">
        <f t="shared" si="9"/>
        <v>9.3395345379372885E-2</v>
      </c>
      <c r="W24">
        <f t="shared" si="10"/>
        <v>5.849406725414491E-2</v>
      </c>
      <c r="X24">
        <f t="shared" si="11"/>
        <v>281.18171399999994</v>
      </c>
      <c r="Y24">
        <f t="shared" si="12"/>
        <v>22.940817875783321</v>
      </c>
      <c r="Z24">
        <f t="shared" si="13"/>
        <v>22.940817875783321</v>
      </c>
      <c r="AA24">
        <f t="shared" si="14"/>
        <v>2.8096371412682113</v>
      </c>
      <c r="AB24">
        <f t="shared" si="15"/>
        <v>69.305019052314435</v>
      </c>
      <c r="AC24">
        <f t="shared" si="16"/>
        <v>1.8126553299046</v>
      </c>
      <c r="AD24">
        <f t="shared" si="17"/>
        <v>2.6154748309589659</v>
      </c>
      <c r="AE24">
        <f t="shared" si="18"/>
        <v>0.9969818113636113</v>
      </c>
      <c r="AF24">
        <f t="shared" si="19"/>
        <v>-41.65181123578548</v>
      </c>
      <c r="AG24">
        <f t="shared" si="20"/>
        <v>-226.53684098802992</v>
      </c>
      <c r="AH24">
        <f t="shared" si="21"/>
        <v>-13.071112839498607</v>
      </c>
      <c r="AI24">
        <f t="shared" si="22"/>
        <v>-7.805106331406364E-2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54212.467140357956</v>
      </c>
      <c r="AO24">
        <f t="shared" si="26"/>
        <v>1700.11</v>
      </c>
      <c r="AP24">
        <f t="shared" si="27"/>
        <v>1433.1929999999998</v>
      </c>
      <c r="AQ24">
        <f t="shared" si="28"/>
        <v>0.84300015881325319</v>
      </c>
      <c r="AR24">
        <f t="shared" si="29"/>
        <v>0.16539030650957878</v>
      </c>
      <c r="AS24">
        <v>1689107223.5</v>
      </c>
      <c r="AT24">
        <v>69.344399999999993</v>
      </c>
      <c r="AU24">
        <v>69.8934</v>
      </c>
      <c r="AV24">
        <v>17.965299999999999</v>
      </c>
      <c r="AW24">
        <v>17.398599999999998</v>
      </c>
      <c r="AX24">
        <v>70.658500000000004</v>
      </c>
      <c r="AY24">
        <v>17.854299999999999</v>
      </c>
      <c r="AZ24">
        <v>600.01400000000001</v>
      </c>
      <c r="BA24">
        <v>100.699</v>
      </c>
      <c r="BB24">
        <v>0.19858200000000001</v>
      </c>
      <c r="BC24">
        <v>21.763500000000001</v>
      </c>
      <c r="BD24">
        <v>22.0182</v>
      </c>
      <c r="BE24">
        <v>999.9</v>
      </c>
      <c r="BF24">
        <v>0</v>
      </c>
      <c r="BG24">
        <v>0</v>
      </c>
      <c r="BH24">
        <v>10003.799999999999</v>
      </c>
      <c r="BI24">
        <v>0</v>
      </c>
      <c r="BJ24">
        <v>369.98599999999999</v>
      </c>
      <c r="BK24">
        <v>-0.54895000000000005</v>
      </c>
      <c r="BL24">
        <v>70.613</v>
      </c>
      <c r="BM24">
        <v>71.131</v>
      </c>
      <c r="BN24">
        <v>0.56669999999999998</v>
      </c>
      <c r="BO24">
        <v>69.8934</v>
      </c>
      <c r="BP24">
        <v>17.398599999999998</v>
      </c>
      <c r="BQ24">
        <v>1.80908</v>
      </c>
      <c r="BR24">
        <v>1.7520100000000001</v>
      </c>
      <c r="BS24">
        <v>15.865399999999999</v>
      </c>
      <c r="BT24">
        <v>15.3651</v>
      </c>
      <c r="BU24">
        <v>1700.11</v>
      </c>
      <c r="BV24">
        <v>0.89999600000000002</v>
      </c>
      <c r="BW24">
        <v>0.100004</v>
      </c>
      <c r="BX24">
        <v>0</v>
      </c>
      <c r="BY24">
        <v>2.2993000000000001</v>
      </c>
      <c r="BZ24">
        <v>0</v>
      </c>
      <c r="CA24">
        <v>7569.84</v>
      </c>
      <c r="CB24">
        <v>13790.1</v>
      </c>
      <c r="CC24">
        <v>39.686999999999998</v>
      </c>
      <c r="CD24">
        <v>41.625</v>
      </c>
      <c r="CE24">
        <v>39.875</v>
      </c>
      <c r="CF24">
        <v>40</v>
      </c>
      <c r="CG24">
        <v>38.875</v>
      </c>
      <c r="CH24">
        <v>1530.09</v>
      </c>
      <c r="CI24">
        <v>170.02</v>
      </c>
      <c r="CJ24">
        <v>0</v>
      </c>
      <c r="CK24">
        <v>1689107228.5</v>
      </c>
      <c r="CL24">
        <v>0</v>
      </c>
      <c r="CM24">
        <v>1689107218</v>
      </c>
      <c r="CN24" t="s">
        <v>371</v>
      </c>
      <c r="CO24">
        <v>1689107210</v>
      </c>
      <c r="CP24">
        <v>1689107218</v>
      </c>
      <c r="CQ24">
        <v>8</v>
      </c>
      <c r="CR24">
        <v>-0.188</v>
      </c>
      <c r="CS24">
        <v>6.0000000000000001E-3</v>
      </c>
      <c r="CT24">
        <v>-1.3160000000000001</v>
      </c>
      <c r="CU24">
        <v>0.111</v>
      </c>
      <c r="CV24">
        <v>70</v>
      </c>
      <c r="CW24">
        <v>17</v>
      </c>
      <c r="CX24">
        <v>0.25</v>
      </c>
      <c r="CY24">
        <v>0.18</v>
      </c>
      <c r="CZ24">
        <v>-5.8350563785852919E-2</v>
      </c>
      <c r="DA24">
        <v>2.0486734609537431</v>
      </c>
      <c r="DB24">
        <v>0.22076240616852971</v>
      </c>
      <c r="DC24">
        <v>0</v>
      </c>
      <c r="DD24">
        <v>69.82373658536585</v>
      </c>
      <c r="DE24">
        <v>-9.1332752102935927E-2</v>
      </c>
      <c r="DF24">
        <v>2.4279477995931349E-2</v>
      </c>
      <c r="DG24">
        <v>1</v>
      </c>
      <c r="DH24">
        <v>1700.0550000000001</v>
      </c>
      <c r="DI24">
        <v>0.55789853723225014</v>
      </c>
      <c r="DJ24">
        <v>0.1344804818551954</v>
      </c>
      <c r="DK24">
        <v>-1</v>
      </c>
      <c r="DL24">
        <v>1</v>
      </c>
      <c r="DM24">
        <v>2</v>
      </c>
      <c r="DN24" t="s">
        <v>372</v>
      </c>
      <c r="DO24">
        <v>3.2051699999999999</v>
      </c>
      <c r="DP24">
        <v>2.80755</v>
      </c>
      <c r="DQ24">
        <v>1.9985099999999999E-2</v>
      </c>
      <c r="DR24">
        <v>1.97015E-2</v>
      </c>
      <c r="DS24">
        <v>9.3281500000000003E-2</v>
      </c>
      <c r="DT24">
        <v>9.0538300000000002E-2</v>
      </c>
      <c r="DU24">
        <v>29596.2</v>
      </c>
      <c r="DV24">
        <v>33436.9</v>
      </c>
      <c r="DW24">
        <v>28426.9</v>
      </c>
      <c r="DX24">
        <v>32713.4</v>
      </c>
      <c r="DY24">
        <v>35815.199999999997</v>
      </c>
      <c r="DZ24">
        <v>40420.300000000003</v>
      </c>
      <c r="EA24">
        <v>41710.5</v>
      </c>
      <c r="EB24">
        <v>47319</v>
      </c>
      <c r="EC24">
        <v>2.1706500000000002</v>
      </c>
      <c r="ED24">
        <v>1.81332</v>
      </c>
      <c r="EE24">
        <v>-3.1307300000000003E-2</v>
      </c>
      <c r="EF24">
        <v>0</v>
      </c>
      <c r="EG24">
        <v>22.534099999999999</v>
      </c>
      <c r="EH24">
        <v>999.9</v>
      </c>
      <c r="EI24">
        <v>63.1</v>
      </c>
      <c r="EJ24">
        <v>24.8</v>
      </c>
      <c r="EK24">
        <v>19.689499999999999</v>
      </c>
      <c r="EL24">
        <v>63.500700000000002</v>
      </c>
      <c r="EM24">
        <v>22.3277</v>
      </c>
      <c r="EN24">
        <v>1</v>
      </c>
      <c r="EO24">
        <v>-0.14044200000000001</v>
      </c>
      <c r="EP24">
        <v>3.1997499999999999</v>
      </c>
      <c r="EQ24">
        <v>20.2027</v>
      </c>
      <c r="ER24">
        <v>5.2267200000000003</v>
      </c>
      <c r="ES24">
        <v>12.0099</v>
      </c>
      <c r="ET24">
        <v>4.9893999999999998</v>
      </c>
      <c r="EU24">
        <v>3.3045499999999999</v>
      </c>
      <c r="EV24">
        <v>2761.7</v>
      </c>
      <c r="EW24">
        <v>849.2</v>
      </c>
      <c r="EX24">
        <v>67.400000000000006</v>
      </c>
      <c r="EY24">
        <v>9.6999999999999993</v>
      </c>
      <c r="EZ24">
        <v>1.8526899999999999</v>
      </c>
      <c r="FA24">
        <v>1.8615699999999999</v>
      </c>
      <c r="FB24">
        <v>1.86066</v>
      </c>
      <c r="FC24">
        <v>1.85669</v>
      </c>
      <c r="FD24">
        <v>1.8610100000000001</v>
      </c>
      <c r="FE24">
        <v>1.8573</v>
      </c>
      <c r="FF24">
        <v>1.8594200000000001</v>
      </c>
      <c r="FG24">
        <v>1.86226</v>
      </c>
      <c r="FH24">
        <v>0</v>
      </c>
      <c r="FI24">
        <v>0</v>
      </c>
      <c r="FJ24">
        <v>0</v>
      </c>
      <c r="FK24">
        <v>0</v>
      </c>
      <c r="FL24" t="s">
        <v>354</v>
      </c>
      <c r="FM24" t="s">
        <v>355</v>
      </c>
      <c r="FN24" t="s">
        <v>356</v>
      </c>
      <c r="FO24" t="s">
        <v>356</v>
      </c>
      <c r="FP24" t="s">
        <v>356</v>
      </c>
      <c r="FQ24" t="s">
        <v>356</v>
      </c>
      <c r="FR24">
        <v>0</v>
      </c>
      <c r="FS24">
        <v>100</v>
      </c>
      <c r="FT24">
        <v>100</v>
      </c>
      <c r="FU24">
        <v>-1.3140000000000001</v>
      </c>
      <c r="FV24">
        <v>0.111</v>
      </c>
      <c r="FW24">
        <v>-1.0359644111516719</v>
      </c>
      <c r="FX24">
        <v>-4.0117494158234393E-3</v>
      </c>
      <c r="FY24">
        <v>1.087516141204025E-6</v>
      </c>
      <c r="FZ24">
        <v>-8.657206703991749E-11</v>
      </c>
      <c r="GA24">
        <v>0.1109750000000034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0.299072</v>
      </c>
      <c r="GL24">
        <v>2.4108900000000002</v>
      </c>
      <c r="GM24">
        <v>1.5942400000000001</v>
      </c>
      <c r="GN24">
        <v>2.33765</v>
      </c>
      <c r="GO24">
        <v>1.40015</v>
      </c>
      <c r="GP24">
        <v>2.3107899999999999</v>
      </c>
      <c r="GQ24">
        <v>28.605799999999999</v>
      </c>
      <c r="GR24">
        <v>15.138999999999999</v>
      </c>
      <c r="GS24">
        <v>18</v>
      </c>
      <c r="GT24">
        <v>632.49300000000005</v>
      </c>
      <c r="GU24">
        <v>419.25200000000001</v>
      </c>
      <c r="GV24">
        <v>18.241900000000001</v>
      </c>
      <c r="GW24">
        <v>25.3263</v>
      </c>
      <c r="GX24">
        <v>30.000499999999999</v>
      </c>
      <c r="GY24">
        <v>25.189299999999999</v>
      </c>
      <c r="GZ24">
        <v>25.1327</v>
      </c>
      <c r="HA24">
        <v>6.0204199999999997</v>
      </c>
      <c r="HB24">
        <v>10</v>
      </c>
      <c r="HC24">
        <v>-30</v>
      </c>
      <c r="HD24">
        <v>18.2348</v>
      </c>
      <c r="HE24">
        <v>70</v>
      </c>
      <c r="HF24">
        <v>0</v>
      </c>
      <c r="HG24">
        <v>104.351</v>
      </c>
      <c r="HH24">
        <v>104.105</v>
      </c>
    </row>
    <row r="25" spans="1:216" x14ac:dyDescent="0.2">
      <c r="A25">
        <v>7</v>
      </c>
      <c r="B25">
        <v>1689107284</v>
      </c>
      <c r="C25">
        <v>464.90000009536737</v>
      </c>
      <c r="D25" t="s">
        <v>373</v>
      </c>
      <c r="E25" t="s">
        <v>374</v>
      </c>
      <c r="F25" t="s">
        <v>346</v>
      </c>
      <c r="G25" t="s">
        <v>347</v>
      </c>
      <c r="H25" t="s">
        <v>348</v>
      </c>
      <c r="I25" t="s">
        <v>349</v>
      </c>
      <c r="J25" t="s">
        <v>350</v>
      </c>
      <c r="K25" t="s">
        <v>351</v>
      </c>
      <c r="L25">
        <v>1689107284</v>
      </c>
      <c r="M25">
        <f t="shared" si="0"/>
        <v>8.4876305402095664E-4</v>
      </c>
      <c r="N25">
        <f t="shared" si="1"/>
        <v>0.84876305402095664</v>
      </c>
      <c r="O25">
        <f t="shared" si="2"/>
        <v>2.7830127082308441E-2</v>
      </c>
      <c r="P25">
        <f t="shared" si="3"/>
        <v>49.945900000000002</v>
      </c>
      <c r="Q25">
        <f t="shared" si="4"/>
        <v>48.620328441413221</v>
      </c>
      <c r="R25">
        <f t="shared" si="5"/>
        <v>4.9058419966021436</v>
      </c>
      <c r="S25">
        <f t="shared" si="6"/>
        <v>5.0395935534113994</v>
      </c>
      <c r="T25">
        <f t="shared" si="7"/>
        <v>8.5033617077883455E-2</v>
      </c>
      <c r="U25">
        <f t="shared" si="8"/>
        <v>3.5679510028737327</v>
      </c>
      <c r="V25">
        <f t="shared" si="9"/>
        <v>8.3923604346452504E-2</v>
      </c>
      <c r="W25">
        <f t="shared" si="10"/>
        <v>5.25507756776291E-2</v>
      </c>
      <c r="X25">
        <f t="shared" si="11"/>
        <v>281.19332400000002</v>
      </c>
      <c r="Y25">
        <f t="shared" si="12"/>
        <v>22.950798199107545</v>
      </c>
      <c r="Z25">
        <f t="shared" si="13"/>
        <v>22.950798199107545</v>
      </c>
      <c r="AA25">
        <f t="shared" si="14"/>
        <v>2.8113355645213045</v>
      </c>
      <c r="AB25">
        <f t="shared" si="15"/>
        <v>69.413908252073455</v>
      </c>
      <c r="AC25">
        <f t="shared" si="16"/>
        <v>1.8142613477075997</v>
      </c>
      <c r="AD25">
        <f t="shared" si="17"/>
        <v>2.6136856336041361</v>
      </c>
      <c r="AE25">
        <f t="shared" si="18"/>
        <v>0.99707421681370478</v>
      </c>
      <c r="AF25">
        <f t="shared" si="19"/>
        <v>-37.430450682324185</v>
      </c>
      <c r="AG25">
        <f t="shared" si="20"/>
        <v>-230.53756988727119</v>
      </c>
      <c r="AH25">
        <f t="shared" si="21"/>
        <v>-13.306185815630959</v>
      </c>
      <c r="AI25">
        <f t="shared" si="22"/>
        <v>-8.088238522631741E-2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54189.354583135253</v>
      </c>
      <c r="AO25">
        <f t="shared" si="26"/>
        <v>1700.19</v>
      </c>
      <c r="AP25">
        <f t="shared" si="27"/>
        <v>1433.2596000000001</v>
      </c>
      <c r="AQ25">
        <f t="shared" si="28"/>
        <v>0.8429996647433522</v>
      </c>
      <c r="AR25">
        <f t="shared" si="29"/>
        <v>0.16538935295466978</v>
      </c>
      <c r="AS25">
        <v>1689107284</v>
      </c>
      <c r="AT25">
        <v>49.945900000000002</v>
      </c>
      <c r="AU25">
        <v>49.988799999999998</v>
      </c>
      <c r="AV25">
        <v>17.980599999999999</v>
      </c>
      <c r="AW25">
        <v>17.471399999999999</v>
      </c>
      <c r="AX25">
        <v>51.194899999999997</v>
      </c>
      <c r="AY25">
        <v>17.8736</v>
      </c>
      <c r="AZ25">
        <v>600.08199999999999</v>
      </c>
      <c r="BA25">
        <v>100.70099999999999</v>
      </c>
      <c r="BB25">
        <v>0.200046</v>
      </c>
      <c r="BC25">
        <v>21.752300000000002</v>
      </c>
      <c r="BD25">
        <v>22.0059</v>
      </c>
      <c r="BE25">
        <v>999.9</v>
      </c>
      <c r="BF25">
        <v>0</v>
      </c>
      <c r="BG25">
        <v>0</v>
      </c>
      <c r="BH25">
        <v>9998.75</v>
      </c>
      <c r="BI25">
        <v>0</v>
      </c>
      <c r="BJ25">
        <v>372.952</v>
      </c>
      <c r="BK25">
        <v>-4.2915300000000003E-2</v>
      </c>
      <c r="BL25">
        <v>50.860399999999998</v>
      </c>
      <c r="BM25">
        <v>50.877699999999997</v>
      </c>
      <c r="BN25">
        <v>0.50916099999999997</v>
      </c>
      <c r="BO25">
        <v>49.988799999999998</v>
      </c>
      <c r="BP25">
        <v>17.471399999999999</v>
      </c>
      <c r="BQ25">
        <v>1.81067</v>
      </c>
      <c r="BR25">
        <v>1.75939</v>
      </c>
      <c r="BS25">
        <v>15.879200000000001</v>
      </c>
      <c r="BT25">
        <v>15.4306</v>
      </c>
      <c r="BU25">
        <v>1700.19</v>
      </c>
      <c r="BV25">
        <v>0.90001200000000003</v>
      </c>
      <c r="BW25">
        <v>9.9987599999999996E-2</v>
      </c>
      <c r="BX25">
        <v>0</v>
      </c>
      <c r="BY25">
        <v>2.4780000000000002</v>
      </c>
      <c r="BZ25">
        <v>0</v>
      </c>
      <c r="CA25">
        <v>7597.89</v>
      </c>
      <c r="CB25">
        <v>13790.8</v>
      </c>
      <c r="CC25">
        <v>38.561999999999998</v>
      </c>
      <c r="CD25">
        <v>40.125</v>
      </c>
      <c r="CE25">
        <v>38.811999999999998</v>
      </c>
      <c r="CF25">
        <v>38.375</v>
      </c>
      <c r="CG25">
        <v>37.875</v>
      </c>
      <c r="CH25">
        <v>1530.19</v>
      </c>
      <c r="CI25">
        <v>170</v>
      </c>
      <c r="CJ25">
        <v>0</v>
      </c>
      <c r="CK25">
        <v>1689107289.0999999</v>
      </c>
      <c r="CL25">
        <v>0</v>
      </c>
      <c r="CM25">
        <v>1689107273</v>
      </c>
      <c r="CN25" t="s">
        <v>375</v>
      </c>
      <c r="CO25">
        <v>1689107273</v>
      </c>
      <c r="CP25">
        <v>1689107273</v>
      </c>
      <c r="CQ25">
        <v>9</v>
      </c>
      <c r="CR25">
        <v>-0.01</v>
      </c>
      <c r="CS25">
        <v>-4.0000000000000001E-3</v>
      </c>
      <c r="CT25">
        <v>-1.2490000000000001</v>
      </c>
      <c r="CU25">
        <v>0.107</v>
      </c>
      <c r="CV25">
        <v>50</v>
      </c>
      <c r="CW25">
        <v>17</v>
      </c>
      <c r="CX25">
        <v>0.4</v>
      </c>
      <c r="CY25">
        <v>0.3</v>
      </c>
      <c r="CZ25">
        <v>-2.403320635915886E-2</v>
      </c>
      <c r="DA25">
        <v>9.8413254061902405E-2</v>
      </c>
      <c r="DB25">
        <v>6.6742253337757823E-2</v>
      </c>
      <c r="DC25">
        <v>1</v>
      </c>
      <c r="DD25">
        <v>49.958126829268302</v>
      </c>
      <c r="DE25">
        <v>-8.3268292683019676E-2</v>
      </c>
      <c r="DF25">
        <v>3.5283700544200332E-2</v>
      </c>
      <c r="DG25">
        <v>1</v>
      </c>
      <c r="DH25">
        <v>1700.0239024390239</v>
      </c>
      <c r="DI25">
        <v>-7.0320055735238099E-2</v>
      </c>
      <c r="DJ25">
        <v>0.1010886606456169</v>
      </c>
      <c r="DK25">
        <v>-1</v>
      </c>
      <c r="DL25">
        <v>2</v>
      </c>
      <c r="DM25">
        <v>2</v>
      </c>
      <c r="DN25" t="s">
        <v>353</v>
      </c>
      <c r="DO25">
        <v>3.2052299999999998</v>
      </c>
      <c r="DP25">
        <v>2.8089599999999999</v>
      </c>
      <c r="DQ25">
        <v>1.45583E-2</v>
      </c>
      <c r="DR25">
        <v>1.4168200000000001E-2</v>
      </c>
      <c r="DS25">
        <v>9.3350100000000005E-2</v>
      </c>
      <c r="DT25">
        <v>9.0806200000000004E-2</v>
      </c>
      <c r="DU25">
        <v>29758.1</v>
      </c>
      <c r="DV25">
        <v>33622.6</v>
      </c>
      <c r="DW25">
        <v>28425.200000000001</v>
      </c>
      <c r="DX25">
        <v>32710.6</v>
      </c>
      <c r="DY25">
        <v>35809.599999999999</v>
      </c>
      <c r="DZ25">
        <v>40405.300000000003</v>
      </c>
      <c r="EA25">
        <v>41707.199999999997</v>
      </c>
      <c r="EB25">
        <v>47315.5</v>
      </c>
      <c r="EC25">
        <v>2.1848000000000001</v>
      </c>
      <c r="ED25">
        <v>1.8156000000000001</v>
      </c>
      <c r="EE25">
        <v>-3.3989499999999999E-2</v>
      </c>
      <c r="EF25">
        <v>0</v>
      </c>
      <c r="EG25">
        <v>22.565999999999999</v>
      </c>
      <c r="EH25">
        <v>999.9</v>
      </c>
      <c r="EI25">
        <v>63</v>
      </c>
      <c r="EJ25">
        <v>24.9</v>
      </c>
      <c r="EK25">
        <v>19.777100000000001</v>
      </c>
      <c r="EL25">
        <v>63.520699999999998</v>
      </c>
      <c r="EM25">
        <v>22.492000000000001</v>
      </c>
      <c r="EN25">
        <v>1</v>
      </c>
      <c r="EO25">
        <v>-0.134522</v>
      </c>
      <c r="EP25">
        <v>3.53688</v>
      </c>
      <c r="EQ25">
        <v>20.196400000000001</v>
      </c>
      <c r="ER25">
        <v>5.2228300000000001</v>
      </c>
      <c r="ES25">
        <v>12.0099</v>
      </c>
      <c r="ET25">
        <v>4.9890999999999996</v>
      </c>
      <c r="EU25">
        <v>3.3043300000000002</v>
      </c>
      <c r="EV25">
        <v>2763</v>
      </c>
      <c r="EW25">
        <v>851.4</v>
      </c>
      <c r="EX25">
        <v>67.400000000000006</v>
      </c>
      <c r="EY25">
        <v>9.8000000000000007</v>
      </c>
      <c r="EZ25">
        <v>1.8527199999999999</v>
      </c>
      <c r="FA25">
        <v>1.8615699999999999</v>
      </c>
      <c r="FB25">
        <v>1.86066</v>
      </c>
      <c r="FC25">
        <v>1.85669</v>
      </c>
      <c r="FD25">
        <v>1.8609899999999999</v>
      </c>
      <c r="FE25">
        <v>1.8573</v>
      </c>
      <c r="FF25">
        <v>1.85944</v>
      </c>
      <c r="FG25">
        <v>1.8623000000000001</v>
      </c>
      <c r="FH25">
        <v>0</v>
      </c>
      <c r="FI25">
        <v>0</v>
      </c>
      <c r="FJ25">
        <v>0</v>
      </c>
      <c r="FK25">
        <v>0</v>
      </c>
      <c r="FL25" t="s">
        <v>354</v>
      </c>
      <c r="FM25" t="s">
        <v>355</v>
      </c>
      <c r="FN25" t="s">
        <v>356</v>
      </c>
      <c r="FO25" t="s">
        <v>356</v>
      </c>
      <c r="FP25" t="s">
        <v>356</v>
      </c>
      <c r="FQ25" t="s">
        <v>356</v>
      </c>
      <c r="FR25">
        <v>0</v>
      </c>
      <c r="FS25">
        <v>100</v>
      </c>
      <c r="FT25">
        <v>100</v>
      </c>
      <c r="FU25">
        <v>-1.2490000000000001</v>
      </c>
      <c r="FV25">
        <v>0.107</v>
      </c>
      <c r="FW25">
        <v>-1.0464450825074489</v>
      </c>
      <c r="FX25">
        <v>-4.0117494158234393E-3</v>
      </c>
      <c r="FY25">
        <v>1.087516141204025E-6</v>
      </c>
      <c r="FZ25">
        <v>-8.657206703991749E-11</v>
      </c>
      <c r="GA25">
        <v>0.1070399999999978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0.2</v>
      </c>
      <c r="GJ25">
        <v>0.2</v>
      </c>
      <c r="GK25">
        <v>0.25634800000000002</v>
      </c>
      <c r="GL25">
        <v>2.4255399999999998</v>
      </c>
      <c r="GM25">
        <v>1.5942400000000001</v>
      </c>
      <c r="GN25">
        <v>2.33643</v>
      </c>
      <c r="GO25">
        <v>1.40015</v>
      </c>
      <c r="GP25">
        <v>2.2741699999999998</v>
      </c>
      <c r="GQ25">
        <v>28.7956</v>
      </c>
      <c r="GR25">
        <v>15.121499999999999</v>
      </c>
      <c r="GS25">
        <v>18</v>
      </c>
      <c r="GT25">
        <v>643.77800000000002</v>
      </c>
      <c r="GU25">
        <v>420.87700000000001</v>
      </c>
      <c r="GV25">
        <v>17.934899999999999</v>
      </c>
      <c r="GW25">
        <v>25.379799999999999</v>
      </c>
      <c r="GX25">
        <v>30.000499999999999</v>
      </c>
      <c r="GY25">
        <v>25.219799999999999</v>
      </c>
      <c r="GZ25">
        <v>25.161999999999999</v>
      </c>
      <c r="HA25">
        <v>5.1618500000000003</v>
      </c>
      <c r="HB25">
        <v>10</v>
      </c>
      <c r="HC25">
        <v>-30</v>
      </c>
      <c r="HD25">
        <v>17.921900000000001</v>
      </c>
      <c r="HE25">
        <v>50</v>
      </c>
      <c r="HF25">
        <v>0</v>
      </c>
      <c r="HG25">
        <v>104.343</v>
      </c>
      <c r="HH25">
        <v>104.09699999999999</v>
      </c>
    </row>
    <row r="26" spans="1:216" x14ac:dyDescent="0.2">
      <c r="A26">
        <v>8</v>
      </c>
      <c r="B26">
        <v>1689107366.5</v>
      </c>
      <c r="C26">
        <v>547.40000009536743</v>
      </c>
      <c r="D26" t="s">
        <v>376</v>
      </c>
      <c r="E26" t="s">
        <v>377</v>
      </c>
      <c r="F26" t="s">
        <v>346</v>
      </c>
      <c r="G26" t="s">
        <v>347</v>
      </c>
      <c r="H26" t="s">
        <v>348</v>
      </c>
      <c r="I26" t="s">
        <v>349</v>
      </c>
      <c r="J26" t="s">
        <v>350</v>
      </c>
      <c r="K26" t="s">
        <v>351</v>
      </c>
      <c r="L26">
        <v>1689107366.5</v>
      </c>
      <c r="M26">
        <f t="shared" si="0"/>
        <v>8.926441032162828E-4</v>
      </c>
      <c r="N26">
        <f t="shared" si="1"/>
        <v>0.89264410321628285</v>
      </c>
      <c r="O26">
        <f t="shared" si="2"/>
        <v>13.774180253183408</v>
      </c>
      <c r="P26">
        <f t="shared" si="3"/>
        <v>391.36099999999999</v>
      </c>
      <c r="Q26">
        <f t="shared" si="4"/>
        <v>142.7648343263136</v>
      </c>
      <c r="R26">
        <f t="shared" si="5"/>
        <v>14.403967147385886</v>
      </c>
      <c r="S26">
        <f t="shared" si="6"/>
        <v>39.485570892642997</v>
      </c>
      <c r="T26">
        <f t="shared" si="7"/>
        <v>9.1283313394342411E-2</v>
      </c>
      <c r="U26">
        <f t="shared" si="8"/>
        <v>3.5683457635008708</v>
      </c>
      <c r="V26">
        <f t="shared" si="9"/>
        <v>9.0005601308081953E-2</v>
      </c>
      <c r="W26">
        <f t="shared" si="10"/>
        <v>5.6366808206406903E-2</v>
      </c>
      <c r="X26">
        <f t="shared" si="11"/>
        <v>281.15879099999995</v>
      </c>
      <c r="Y26">
        <f t="shared" si="12"/>
        <v>22.911209099438555</v>
      </c>
      <c r="Z26">
        <f t="shared" si="13"/>
        <v>22.911209099438555</v>
      </c>
      <c r="AA26">
        <f t="shared" si="14"/>
        <v>2.8046036840160031</v>
      </c>
      <c r="AB26">
        <f t="shared" si="15"/>
        <v>70.026768825673486</v>
      </c>
      <c r="AC26">
        <f t="shared" si="16"/>
        <v>1.8269495954113999</v>
      </c>
      <c r="AD26">
        <f t="shared" si="17"/>
        <v>2.6089303077219759</v>
      </c>
      <c r="AE26">
        <f t="shared" si="18"/>
        <v>0.97765408860460323</v>
      </c>
      <c r="AF26">
        <f t="shared" si="19"/>
        <v>-39.365604951838073</v>
      </c>
      <c r="AG26">
        <f t="shared" si="20"/>
        <v>-228.67988245993766</v>
      </c>
      <c r="AH26">
        <f t="shared" si="21"/>
        <v>-13.192852279923958</v>
      </c>
      <c r="AI26">
        <f t="shared" si="22"/>
        <v>-7.9548691699727669E-2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54203.263936436313</v>
      </c>
      <c r="AO26">
        <f t="shared" si="26"/>
        <v>1699.97</v>
      </c>
      <c r="AP26">
        <f t="shared" si="27"/>
        <v>1433.0751</v>
      </c>
      <c r="AQ26">
        <f t="shared" si="28"/>
        <v>0.84300022941581321</v>
      </c>
      <c r="AR26">
        <f t="shared" si="29"/>
        <v>0.16539044277251949</v>
      </c>
      <c r="AS26">
        <v>1689107366.5</v>
      </c>
      <c r="AT26">
        <v>391.36099999999999</v>
      </c>
      <c r="AU26">
        <v>399.99</v>
      </c>
      <c r="AV26">
        <v>18.107800000000001</v>
      </c>
      <c r="AW26">
        <v>17.572299999999998</v>
      </c>
      <c r="AX26">
        <v>393.27600000000001</v>
      </c>
      <c r="AY26">
        <v>17.997900000000001</v>
      </c>
      <c r="AZ26">
        <v>600.03300000000002</v>
      </c>
      <c r="BA26">
        <v>100.693</v>
      </c>
      <c r="BB26">
        <v>0.199963</v>
      </c>
      <c r="BC26">
        <v>21.7225</v>
      </c>
      <c r="BD26">
        <v>22.0017</v>
      </c>
      <c r="BE26">
        <v>999.9</v>
      </c>
      <c r="BF26">
        <v>0</v>
      </c>
      <c r="BG26">
        <v>0</v>
      </c>
      <c r="BH26">
        <v>10001.200000000001</v>
      </c>
      <c r="BI26">
        <v>0</v>
      </c>
      <c r="BJ26">
        <v>378.327</v>
      </c>
      <c r="BK26">
        <v>-8.6289700000000007</v>
      </c>
      <c r="BL26">
        <v>398.57799999999997</v>
      </c>
      <c r="BM26">
        <v>407.14400000000001</v>
      </c>
      <c r="BN26">
        <v>0.535582</v>
      </c>
      <c r="BO26">
        <v>399.99</v>
      </c>
      <c r="BP26">
        <v>17.572299999999998</v>
      </c>
      <c r="BQ26">
        <v>1.82334</v>
      </c>
      <c r="BR26">
        <v>1.7694099999999999</v>
      </c>
      <c r="BS26">
        <v>15.988300000000001</v>
      </c>
      <c r="BT26">
        <v>15.5191</v>
      </c>
      <c r="BU26">
        <v>1699.97</v>
      </c>
      <c r="BV26">
        <v>0.89999499999999999</v>
      </c>
      <c r="BW26">
        <v>0.100005</v>
      </c>
      <c r="BX26">
        <v>0</v>
      </c>
      <c r="BY26">
        <v>2.4026000000000001</v>
      </c>
      <c r="BZ26">
        <v>0</v>
      </c>
      <c r="CA26">
        <v>7728.35</v>
      </c>
      <c r="CB26">
        <v>13789</v>
      </c>
      <c r="CC26">
        <v>37.436999999999998</v>
      </c>
      <c r="CD26">
        <v>39.061999999999998</v>
      </c>
      <c r="CE26">
        <v>37.686999999999998</v>
      </c>
      <c r="CF26">
        <v>37.25</v>
      </c>
      <c r="CG26">
        <v>36.811999999999998</v>
      </c>
      <c r="CH26">
        <v>1529.96</v>
      </c>
      <c r="CI26">
        <v>170.01</v>
      </c>
      <c r="CJ26">
        <v>0</v>
      </c>
      <c r="CK26">
        <v>1689107371.9000001</v>
      </c>
      <c r="CL26">
        <v>0</v>
      </c>
      <c r="CM26">
        <v>1689107340</v>
      </c>
      <c r="CN26" t="s">
        <v>378</v>
      </c>
      <c r="CO26">
        <v>1689107340</v>
      </c>
      <c r="CP26">
        <v>1689107338.5</v>
      </c>
      <c r="CQ26">
        <v>10</v>
      </c>
      <c r="CR26">
        <v>0.54600000000000004</v>
      </c>
      <c r="CS26">
        <v>3.0000000000000001E-3</v>
      </c>
      <c r="CT26">
        <v>-1.9430000000000001</v>
      </c>
      <c r="CU26">
        <v>0.11</v>
      </c>
      <c r="CV26">
        <v>400</v>
      </c>
      <c r="CW26">
        <v>18</v>
      </c>
      <c r="CX26">
        <v>0.14000000000000001</v>
      </c>
      <c r="CY26">
        <v>0.15</v>
      </c>
      <c r="CZ26">
        <v>12.530913665813509</v>
      </c>
      <c r="DA26">
        <v>0.62253370170492395</v>
      </c>
      <c r="DB26">
        <v>8.149432335921486E-2</v>
      </c>
      <c r="DC26">
        <v>1</v>
      </c>
      <c r="DD26">
        <v>400.04209756097572</v>
      </c>
      <c r="DE26">
        <v>-0.37406968641043292</v>
      </c>
      <c r="DF26">
        <v>4.9230569958525969E-2</v>
      </c>
      <c r="DG26">
        <v>1</v>
      </c>
      <c r="DH26">
        <v>1700.00243902439</v>
      </c>
      <c r="DI26">
        <v>-0.23134984441940909</v>
      </c>
      <c r="DJ26">
        <v>0.1235013673826782</v>
      </c>
      <c r="DK26">
        <v>-1</v>
      </c>
      <c r="DL26">
        <v>2</v>
      </c>
      <c r="DM26">
        <v>2</v>
      </c>
      <c r="DN26" t="s">
        <v>353</v>
      </c>
      <c r="DO26">
        <v>3.2050000000000001</v>
      </c>
      <c r="DP26">
        <v>2.8089</v>
      </c>
      <c r="DQ26">
        <v>9.2616500000000004E-2</v>
      </c>
      <c r="DR26">
        <v>9.3410300000000002E-2</v>
      </c>
      <c r="DS26">
        <v>9.37973E-2</v>
      </c>
      <c r="DT26">
        <v>9.1159699999999996E-2</v>
      </c>
      <c r="DU26">
        <v>27397.5</v>
      </c>
      <c r="DV26">
        <v>30916.799999999999</v>
      </c>
      <c r="DW26">
        <v>28422.5</v>
      </c>
      <c r="DX26">
        <v>32708.3</v>
      </c>
      <c r="DY26">
        <v>35788.800000000003</v>
      </c>
      <c r="DZ26">
        <v>40386.6</v>
      </c>
      <c r="EA26">
        <v>41703.4</v>
      </c>
      <c r="EB26">
        <v>47311.6</v>
      </c>
      <c r="EC26">
        <v>2.1866500000000002</v>
      </c>
      <c r="ED26">
        <v>1.8167</v>
      </c>
      <c r="EE26">
        <v>-3.9506699999999999E-2</v>
      </c>
      <c r="EF26">
        <v>0</v>
      </c>
      <c r="EG26">
        <v>22.652699999999999</v>
      </c>
      <c r="EH26">
        <v>999.9</v>
      </c>
      <c r="EI26">
        <v>62.8</v>
      </c>
      <c r="EJ26">
        <v>25.1</v>
      </c>
      <c r="EK26">
        <v>19.9483</v>
      </c>
      <c r="EL26">
        <v>63.750700000000002</v>
      </c>
      <c r="EM26">
        <v>22.492000000000001</v>
      </c>
      <c r="EN26">
        <v>1</v>
      </c>
      <c r="EO26">
        <v>-0.12853700000000001</v>
      </c>
      <c r="EP26">
        <v>3.51092</v>
      </c>
      <c r="EQ26">
        <v>20.197399999999998</v>
      </c>
      <c r="ER26">
        <v>5.2279200000000001</v>
      </c>
      <c r="ES26">
        <v>12.0099</v>
      </c>
      <c r="ET26">
        <v>4.9897499999999999</v>
      </c>
      <c r="EU26">
        <v>3.3050000000000002</v>
      </c>
      <c r="EV26">
        <v>2764.8</v>
      </c>
      <c r="EW26">
        <v>854.2</v>
      </c>
      <c r="EX26">
        <v>67.400000000000006</v>
      </c>
      <c r="EY26">
        <v>9.8000000000000007</v>
      </c>
      <c r="EZ26">
        <v>1.8527199999999999</v>
      </c>
      <c r="FA26">
        <v>1.8615699999999999</v>
      </c>
      <c r="FB26">
        <v>1.86066</v>
      </c>
      <c r="FC26">
        <v>1.8567</v>
      </c>
      <c r="FD26">
        <v>1.86103</v>
      </c>
      <c r="FE26">
        <v>1.8573</v>
      </c>
      <c r="FF26">
        <v>1.8594200000000001</v>
      </c>
      <c r="FG26">
        <v>1.86232</v>
      </c>
      <c r="FH26">
        <v>0</v>
      </c>
      <c r="FI26">
        <v>0</v>
      </c>
      <c r="FJ26">
        <v>0</v>
      </c>
      <c r="FK26">
        <v>0</v>
      </c>
      <c r="FL26" t="s">
        <v>354</v>
      </c>
      <c r="FM26" t="s">
        <v>355</v>
      </c>
      <c r="FN26" t="s">
        <v>356</v>
      </c>
      <c r="FO26" t="s">
        <v>356</v>
      </c>
      <c r="FP26" t="s">
        <v>356</v>
      </c>
      <c r="FQ26" t="s">
        <v>356</v>
      </c>
      <c r="FR26">
        <v>0</v>
      </c>
      <c r="FS26">
        <v>100</v>
      </c>
      <c r="FT26">
        <v>100</v>
      </c>
      <c r="FU26">
        <v>-1.915</v>
      </c>
      <c r="FV26">
        <v>0.1099</v>
      </c>
      <c r="FW26">
        <v>-0.5001679882487593</v>
      </c>
      <c r="FX26">
        <v>-4.0117494158234393E-3</v>
      </c>
      <c r="FY26">
        <v>1.087516141204025E-6</v>
      </c>
      <c r="FZ26">
        <v>-8.657206703991749E-11</v>
      </c>
      <c r="GA26">
        <v>0.10991000000000641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0.4</v>
      </c>
      <c r="GJ26">
        <v>0.5</v>
      </c>
      <c r="GK26">
        <v>0.99365199999999998</v>
      </c>
      <c r="GL26">
        <v>2.3754900000000001</v>
      </c>
      <c r="GM26">
        <v>1.5942400000000001</v>
      </c>
      <c r="GN26">
        <v>2.33765</v>
      </c>
      <c r="GO26">
        <v>1.40015</v>
      </c>
      <c r="GP26">
        <v>2.2851599999999999</v>
      </c>
      <c r="GQ26">
        <v>29.113</v>
      </c>
      <c r="GR26">
        <v>15.103899999999999</v>
      </c>
      <c r="GS26">
        <v>18</v>
      </c>
      <c r="GT26">
        <v>646.03899999999999</v>
      </c>
      <c r="GU26">
        <v>422.089</v>
      </c>
      <c r="GV26">
        <v>17.983899999999998</v>
      </c>
      <c r="GW26">
        <v>25.463799999999999</v>
      </c>
      <c r="GX26">
        <v>30.000399999999999</v>
      </c>
      <c r="GY26">
        <v>25.287600000000001</v>
      </c>
      <c r="GZ26">
        <v>25.227900000000002</v>
      </c>
      <c r="HA26">
        <v>19.9377</v>
      </c>
      <c r="HB26">
        <v>10</v>
      </c>
      <c r="HC26">
        <v>-30</v>
      </c>
      <c r="HD26">
        <v>17.9864</v>
      </c>
      <c r="HE26">
        <v>400</v>
      </c>
      <c r="HF26">
        <v>0</v>
      </c>
      <c r="HG26">
        <v>104.334</v>
      </c>
      <c r="HH26">
        <v>104.089</v>
      </c>
    </row>
    <row r="27" spans="1:216" x14ac:dyDescent="0.2">
      <c r="A27">
        <v>9</v>
      </c>
      <c r="B27">
        <v>1689107447.5</v>
      </c>
      <c r="C27">
        <v>628.40000009536743</v>
      </c>
      <c r="D27" t="s">
        <v>379</v>
      </c>
      <c r="E27" t="s">
        <v>380</v>
      </c>
      <c r="F27" t="s">
        <v>346</v>
      </c>
      <c r="G27" t="s">
        <v>347</v>
      </c>
      <c r="H27" t="s">
        <v>348</v>
      </c>
      <c r="I27" t="s">
        <v>349</v>
      </c>
      <c r="J27" t="s">
        <v>350</v>
      </c>
      <c r="K27" t="s">
        <v>351</v>
      </c>
      <c r="L27">
        <v>1689107447.5</v>
      </c>
      <c r="M27">
        <f t="shared" si="0"/>
        <v>9.5162897639582079E-4</v>
      </c>
      <c r="N27">
        <f t="shared" si="1"/>
        <v>0.95162897639582078</v>
      </c>
      <c r="O27">
        <f t="shared" si="2"/>
        <v>13.785097544328901</v>
      </c>
      <c r="P27">
        <f t="shared" si="3"/>
        <v>391.37799999999999</v>
      </c>
      <c r="Q27">
        <f t="shared" si="4"/>
        <v>163.46674312310043</v>
      </c>
      <c r="R27">
        <f t="shared" si="5"/>
        <v>16.492169194760702</v>
      </c>
      <c r="S27">
        <f t="shared" si="6"/>
        <v>39.486149119924001</v>
      </c>
      <c r="T27">
        <f t="shared" si="7"/>
        <v>9.9942578759064704E-2</v>
      </c>
      <c r="U27">
        <f t="shared" si="8"/>
        <v>3.5647089055556034</v>
      </c>
      <c r="V27">
        <f t="shared" si="9"/>
        <v>9.8411612946830304E-2</v>
      </c>
      <c r="W27">
        <f t="shared" si="10"/>
        <v>6.1642855663753292E-2</v>
      </c>
      <c r="X27">
        <f t="shared" si="11"/>
        <v>281.17213799999996</v>
      </c>
      <c r="Y27">
        <f t="shared" si="12"/>
        <v>22.868241555605827</v>
      </c>
      <c r="Z27">
        <f t="shared" si="13"/>
        <v>22.868241555605827</v>
      </c>
      <c r="AA27">
        <f t="shared" si="14"/>
        <v>2.797313283245134</v>
      </c>
      <c r="AB27">
        <f t="shared" si="15"/>
        <v>70.822210947940576</v>
      </c>
      <c r="AC27">
        <f t="shared" si="16"/>
        <v>1.8441592811762</v>
      </c>
      <c r="AD27">
        <f t="shared" si="17"/>
        <v>2.6039278589195551</v>
      </c>
      <c r="AE27">
        <f t="shared" si="18"/>
        <v>0.95315400206893397</v>
      </c>
      <c r="AF27">
        <f t="shared" si="19"/>
        <v>-41.966837859055694</v>
      </c>
      <c r="AG27">
        <f t="shared" si="20"/>
        <v>-226.22375456905405</v>
      </c>
      <c r="AH27">
        <f t="shared" si="21"/>
        <v>-13.059534952615216</v>
      </c>
      <c r="AI27">
        <f t="shared" si="22"/>
        <v>-7.7989380724972079E-2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54129.691273206896</v>
      </c>
      <c r="AO27">
        <f t="shared" si="26"/>
        <v>1700.05</v>
      </c>
      <c r="AP27">
        <f t="shared" si="27"/>
        <v>1433.1425999999999</v>
      </c>
      <c r="AQ27">
        <f t="shared" si="28"/>
        <v>0.84300026469809708</v>
      </c>
      <c r="AR27">
        <f t="shared" si="29"/>
        <v>0.16539051086732742</v>
      </c>
      <c r="AS27">
        <v>1689107447.5</v>
      </c>
      <c r="AT27">
        <v>391.37799999999999</v>
      </c>
      <c r="AU27">
        <v>400.02800000000002</v>
      </c>
      <c r="AV27">
        <v>18.2789</v>
      </c>
      <c r="AW27">
        <v>17.708100000000002</v>
      </c>
      <c r="AX27">
        <v>393.404</v>
      </c>
      <c r="AY27">
        <v>18.1631</v>
      </c>
      <c r="AZ27">
        <v>600.01800000000003</v>
      </c>
      <c r="BA27">
        <v>100.69</v>
      </c>
      <c r="BB27">
        <v>0.20005800000000001</v>
      </c>
      <c r="BC27">
        <v>21.691099999999999</v>
      </c>
      <c r="BD27">
        <v>21.9908</v>
      </c>
      <c r="BE27">
        <v>999.9</v>
      </c>
      <c r="BF27">
        <v>0</v>
      </c>
      <c r="BG27">
        <v>0</v>
      </c>
      <c r="BH27">
        <v>9986.25</v>
      </c>
      <c r="BI27">
        <v>0</v>
      </c>
      <c r="BJ27">
        <v>375.428</v>
      </c>
      <c r="BK27">
        <v>-8.6504799999999999</v>
      </c>
      <c r="BL27">
        <v>398.66500000000002</v>
      </c>
      <c r="BM27">
        <v>407.24</v>
      </c>
      <c r="BN27">
        <v>0.57082200000000005</v>
      </c>
      <c r="BO27">
        <v>400.02800000000002</v>
      </c>
      <c r="BP27">
        <v>17.708100000000002</v>
      </c>
      <c r="BQ27">
        <v>1.8405</v>
      </c>
      <c r="BR27">
        <v>1.78302</v>
      </c>
      <c r="BS27">
        <v>16.135000000000002</v>
      </c>
      <c r="BT27">
        <v>15.6387</v>
      </c>
      <c r="BU27">
        <v>1700.05</v>
      </c>
      <c r="BV27">
        <v>0.89999399999999996</v>
      </c>
      <c r="BW27">
        <v>0.100006</v>
      </c>
      <c r="BX27">
        <v>0</v>
      </c>
      <c r="BY27">
        <v>2.1150000000000002</v>
      </c>
      <c r="BZ27">
        <v>0</v>
      </c>
      <c r="CA27">
        <v>7636</v>
      </c>
      <c r="CB27">
        <v>13789.6</v>
      </c>
      <c r="CC27">
        <v>36.561999999999998</v>
      </c>
      <c r="CD27">
        <v>38.375</v>
      </c>
      <c r="CE27">
        <v>36.811999999999998</v>
      </c>
      <c r="CF27">
        <v>36.561999999999998</v>
      </c>
      <c r="CG27">
        <v>36.061999999999998</v>
      </c>
      <c r="CH27">
        <v>1530.03</v>
      </c>
      <c r="CI27">
        <v>170.02</v>
      </c>
      <c r="CJ27">
        <v>0</v>
      </c>
      <c r="CK27">
        <v>1689107452.9000001</v>
      </c>
      <c r="CL27">
        <v>0</v>
      </c>
      <c r="CM27">
        <v>1689107421</v>
      </c>
      <c r="CN27" t="s">
        <v>381</v>
      </c>
      <c r="CO27">
        <v>1689107419</v>
      </c>
      <c r="CP27">
        <v>1689107421</v>
      </c>
      <c r="CQ27">
        <v>11</v>
      </c>
      <c r="CR27">
        <v>-0.111</v>
      </c>
      <c r="CS27">
        <v>6.0000000000000001E-3</v>
      </c>
      <c r="CT27">
        <v>-2.0539999999999998</v>
      </c>
      <c r="CU27">
        <v>0.11600000000000001</v>
      </c>
      <c r="CV27">
        <v>400</v>
      </c>
      <c r="CW27">
        <v>18</v>
      </c>
      <c r="CX27">
        <v>0.32</v>
      </c>
      <c r="CY27">
        <v>0.16</v>
      </c>
      <c r="CZ27">
        <v>12.612860306796531</v>
      </c>
      <c r="DA27">
        <v>5.1809226718293563E-2</v>
      </c>
      <c r="DB27">
        <v>8.7427423606750473E-2</v>
      </c>
      <c r="DC27">
        <v>1</v>
      </c>
      <c r="DD27">
        <v>400.00456097560982</v>
      </c>
      <c r="DE27">
        <v>-0.13465505226343019</v>
      </c>
      <c r="DF27">
        <v>2.0294236572793209E-2</v>
      </c>
      <c r="DG27">
        <v>1</v>
      </c>
      <c r="DH27">
        <v>1700.0134146341461</v>
      </c>
      <c r="DI27">
        <v>0.21328361914545541</v>
      </c>
      <c r="DJ27">
        <v>0.1098915153762612</v>
      </c>
      <c r="DK27">
        <v>-1</v>
      </c>
      <c r="DL27">
        <v>2</v>
      </c>
      <c r="DM27">
        <v>2</v>
      </c>
      <c r="DN27" t="s">
        <v>353</v>
      </c>
      <c r="DO27">
        <v>3.2048299999999998</v>
      </c>
      <c r="DP27">
        <v>2.8088600000000001</v>
      </c>
      <c r="DQ27">
        <v>9.2616900000000002E-2</v>
      </c>
      <c r="DR27">
        <v>9.3394000000000005E-2</v>
      </c>
      <c r="DS27">
        <v>9.43967E-2</v>
      </c>
      <c r="DT27">
        <v>9.1641600000000004E-2</v>
      </c>
      <c r="DU27">
        <v>27394</v>
      </c>
      <c r="DV27">
        <v>30911.3</v>
      </c>
      <c r="DW27">
        <v>28419.200000000001</v>
      </c>
      <c r="DX27">
        <v>32702.3</v>
      </c>
      <c r="DY27">
        <v>35760.6</v>
      </c>
      <c r="DZ27">
        <v>40358.199999999997</v>
      </c>
      <c r="EA27">
        <v>41698.5</v>
      </c>
      <c r="EB27">
        <v>47303.6</v>
      </c>
      <c r="EC27">
        <v>2.1856</v>
      </c>
      <c r="ED27">
        <v>1.8143199999999999</v>
      </c>
      <c r="EE27">
        <v>-4.3526299999999997E-2</v>
      </c>
      <c r="EF27">
        <v>0</v>
      </c>
      <c r="EG27">
        <v>22.708100000000002</v>
      </c>
      <c r="EH27">
        <v>999.9</v>
      </c>
      <c r="EI27">
        <v>62.6</v>
      </c>
      <c r="EJ27">
        <v>25.3</v>
      </c>
      <c r="EK27">
        <v>20.123899999999999</v>
      </c>
      <c r="EL27">
        <v>64.110699999999994</v>
      </c>
      <c r="EM27">
        <v>22.548100000000002</v>
      </c>
      <c r="EN27">
        <v>1</v>
      </c>
      <c r="EO27">
        <v>-0.120696</v>
      </c>
      <c r="EP27">
        <v>3.3132700000000002</v>
      </c>
      <c r="EQ27">
        <v>20.200800000000001</v>
      </c>
      <c r="ER27">
        <v>5.2271700000000001</v>
      </c>
      <c r="ES27">
        <v>12.0099</v>
      </c>
      <c r="ET27">
        <v>4.9897499999999999</v>
      </c>
      <c r="EU27">
        <v>3.3050000000000002</v>
      </c>
      <c r="EV27">
        <v>2766.5</v>
      </c>
      <c r="EW27">
        <v>857.1</v>
      </c>
      <c r="EX27">
        <v>67.400000000000006</v>
      </c>
      <c r="EY27">
        <v>9.8000000000000007</v>
      </c>
      <c r="EZ27">
        <v>1.85273</v>
      </c>
      <c r="FA27">
        <v>1.86158</v>
      </c>
      <c r="FB27">
        <v>1.86069</v>
      </c>
      <c r="FC27">
        <v>1.85673</v>
      </c>
      <c r="FD27">
        <v>1.8611</v>
      </c>
      <c r="FE27">
        <v>1.8573599999999999</v>
      </c>
      <c r="FF27">
        <v>1.85944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354</v>
      </c>
      <c r="FM27" t="s">
        <v>355</v>
      </c>
      <c r="FN27" t="s">
        <v>356</v>
      </c>
      <c r="FO27" t="s">
        <v>356</v>
      </c>
      <c r="FP27" t="s">
        <v>356</v>
      </c>
      <c r="FQ27" t="s">
        <v>356</v>
      </c>
      <c r="FR27">
        <v>0</v>
      </c>
      <c r="FS27">
        <v>100</v>
      </c>
      <c r="FT27">
        <v>100</v>
      </c>
      <c r="FU27">
        <v>-2.0259999999999998</v>
      </c>
      <c r="FV27">
        <v>0.1158</v>
      </c>
      <c r="FW27">
        <v>-0.61089395675844904</v>
      </c>
      <c r="FX27">
        <v>-4.0117494158234393E-3</v>
      </c>
      <c r="FY27">
        <v>1.087516141204025E-6</v>
      </c>
      <c r="FZ27">
        <v>-8.657206703991749E-11</v>
      </c>
      <c r="GA27">
        <v>0.1157749999999957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0.4</v>
      </c>
      <c r="GK27">
        <v>0.99243199999999998</v>
      </c>
      <c r="GL27">
        <v>2.3767100000000001</v>
      </c>
      <c r="GM27">
        <v>1.5942400000000001</v>
      </c>
      <c r="GN27">
        <v>2.33765</v>
      </c>
      <c r="GO27">
        <v>1.40015</v>
      </c>
      <c r="GP27">
        <v>2.2583000000000002</v>
      </c>
      <c r="GQ27">
        <v>29.4527</v>
      </c>
      <c r="GR27">
        <v>15.0952</v>
      </c>
      <c r="GS27">
        <v>18</v>
      </c>
      <c r="GT27">
        <v>646.29899999999998</v>
      </c>
      <c r="GU27">
        <v>421.36399999999998</v>
      </c>
      <c r="GV27">
        <v>18.159700000000001</v>
      </c>
      <c r="GW27">
        <v>25.5534</v>
      </c>
      <c r="GX27">
        <v>30.000800000000002</v>
      </c>
      <c r="GY27">
        <v>25.377700000000001</v>
      </c>
      <c r="GZ27">
        <v>25.3184</v>
      </c>
      <c r="HA27">
        <v>19.934100000000001</v>
      </c>
      <c r="HB27">
        <v>10</v>
      </c>
      <c r="HC27">
        <v>-30</v>
      </c>
      <c r="HD27">
        <v>18.154599999999999</v>
      </c>
      <c r="HE27">
        <v>400</v>
      </c>
      <c r="HF27">
        <v>0</v>
      </c>
      <c r="HG27">
        <v>104.322</v>
      </c>
      <c r="HH27">
        <v>104.071</v>
      </c>
    </row>
    <row r="28" spans="1:216" x14ac:dyDescent="0.2">
      <c r="A28">
        <v>10</v>
      </c>
      <c r="B28">
        <v>1689107522.5</v>
      </c>
      <c r="C28">
        <v>703.40000009536743</v>
      </c>
      <c r="D28" t="s">
        <v>382</v>
      </c>
      <c r="E28" t="s">
        <v>383</v>
      </c>
      <c r="F28" t="s">
        <v>346</v>
      </c>
      <c r="G28" t="s">
        <v>347</v>
      </c>
      <c r="H28" t="s">
        <v>348</v>
      </c>
      <c r="I28" t="s">
        <v>349</v>
      </c>
      <c r="J28" t="s">
        <v>350</v>
      </c>
      <c r="K28" t="s">
        <v>351</v>
      </c>
      <c r="L28">
        <v>1689107522.5</v>
      </c>
      <c r="M28">
        <f t="shared" si="0"/>
        <v>8.8875833412276626E-4</v>
      </c>
      <c r="N28">
        <f t="shared" si="1"/>
        <v>0.88875833412276628</v>
      </c>
      <c r="O28">
        <f t="shared" si="2"/>
        <v>13.789516013758888</v>
      </c>
      <c r="P28">
        <f t="shared" si="3"/>
        <v>391.34500000000003</v>
      </c>
      <c r="Q28">
        <f t="shared" si="4"/>
        <v>150.32672115286258</v>
      </c>
      <c r="R28">
        <f t="shared" si="5"/>
        <v>15.165833479130841</v>
      </c>
      <c r="S28">
        <f t="shared" si="6"/>
        <v>39.481158488485008</v>
      </c>
      <c r="T28">
        <f t="shared" si="7"/>
        <v>9.4307549649211647E-2</v>
      </c>
      <c r="U28">
        <f t="shared" si="8"/>
        <v>3.574136721804718</v>
      </c>
      <c r="V28">
        <f t="shared" si="9"/>
        <v>9.2946629181050747E-2</v>
      </c>
      <c r="W28">
        <f t="shared" si="10"/>
        <v>5.8212280450828296E-2</v>
      </c>
      <c r="X28">
        <f t="shared" si="11"/>
        <v>281.16880499999996</v>
      </c>
      <c r="Y28">
        <f t="shared" si="12"/>
        <v>22.858711497230086</v>
      </c>
      <c r="Z28">
        <f t="shared" si="13"/>
        <v>22.858711497230086</v>
      </c>
      <c r="AA28">
        <f t="shared" si="14"/>
        <v>2.7956985449398077</v>
      </c>
      <c r="AB28">
        <f t="shared" si="15"/>
        <v>71.259357668199769</v>
      </c>
      <c r="AC28">
        <f t="shared" si="16"/>
        <v>1.8532522076474003</v>
      </c>
      <c r="AD28">
        <f t="shared" si="17"/>
        <v>2.6007141634318058</v>
      </c>
      <c r="AE28">
        <f t="shared" si="18"/>
        <v>0.94244633729240745</v>
      </c>
      <c r="AF28">
        <f t="shared" si="19"/>
        <v>-39.194242534813995</v>
      </c>
      <c r="AG28">
        <f t="shared" si="20"/>
        <v>-228.87804204412913</v>
      </c>
      <c r="AH28">
        <f t="shared" si="21"/>
        <v>-13.175921088564175</v>
      </c>
      <c r="AI28">
        <f t="shared" si="22"/>
        <v>-7.9400667507343314E-2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54338.903107282713</v>
      </c>
      <c r="AO28">
        <f t="shared" si="26"/>
        <v>1700.04</v>
      </c>
      <c r="AP28">
        <f t="shared" si="27"/>
        <v>1433.1332999999997</v>
      </c>
      <c r="AQ28">
        <f t="shared" si="28"/>
        <v>0.84299975294698937</v>
      </c>
      <c r="AR28">
        <f t="shared" si="29"/>
        <v>0.16538952318768968</v>
      </c>
      <c r="AS28">
        <v>1689107522.5</v>
      </c>
      <c r="AT28">
        <v>391.34500000000003</v>
      </c>
      <c r="AU28">
        <v>399.98200000000003</v>
      </c>
      <c r="AV28">
        <v>18.369800000000001</v>
      </c>
      <c r="AW28">
        <v>17.8368</v>
      </c>
      <c r="AX28">
        <v>393.37599999999998</v>
      </c>
      <c r="AY28">
        <v>18.252700000000001</v>
      </c>
      <c r="AZ28">
        <v>600.06299999999999</v>
      </c>
      <c r="BA28">
        <v>100.68600000000001</v>
      </c>
      <c r="BB28">
        <v>0.19981299999999999</v>
      </c>
      <c r="BC28">
        <v>21.6709</v>
      </c>
      <c r="BD28">
        <v>22.001899999999999</v>
      </c>
      <c r="BE28">
        <v>999.9</v>
      </c>
      <c r="BF28">
        <v>0</v>
      </c>
      <c r="BG28">
        <v>0</v>
      </c>
      <c r="BH28">
        <v>10026.200000000001</v>
      </c>
      <c r="BI28">
        <v>0</v>
      </c>
      <c r="BJ28">
        <v>374.72399999999999</v>
      </c>
      <c r="BK28">
        <v>-8.6370500000000003</v>
      </c>
      <c r="BL28">
        <v>398.66899999999998</v>
      </c>
      <c r="BM28">
        <v>407.24599999999998</v>
      </c>
      <c r="BN28">
        <v>0.53295700000000001</v>
      </c>
      <c r="BO28">
        <v>399.98200000000003</v>
      </c>
      <c r="BP28">
        <v>17.8368</v>
      </c>
      <c r="BQ28">
        <v>1.8495699999999999</v>
      </c>
      <c r="BR28">
        <v>1.7959099999999999</v>
      </c>
      <c r="BS28">
        <v>16.212199999999999</v>
      </c>
      <c r="BT28">
        <v>15.751200000000001</v>
      </c>
      <c r="BU28">
        <v>1700.04</v>
      </c>
      <c r="BV28">
        <v>0.90001100000000001</v>
      </c>
      <c r="BW28">
        <v>9.99892E-2</v>
      </c>
      <c r="BX28">
        <v>0</v>
      </c>
      <c r="BY28">
        <v>2.0478000000000001</v>
      </c>
      <c r="BZ28">
        <v>0</v>
      </c>
      <c r="CA28">
        <v>7635.18</v>
      </c>
      <c r="CB28">
        <v>13789.6</v>
      </c>
      <c r="CC28">
        <v>36</v>
      </c>
      <c r="CD28">
        <v>38</v>
      </c>
      <c r="CE28">
        <v>36.375</v>
      </c>
      <c r="CF28">
        <v>36.25</v>
      </c>
      <c r="CG28">
        <v>35.686999999999998</v>
      </c>
      <c r="CH28">
        <v>1530.05</v>
      </c>
      <c r="CI28">
        <v>169.99</v>
      </c>
      <c r="CJ28">
        <v>0</v>
      </c>
      <c r="CK28">
        <v>1689107527.9000001</v>
      </c>
      <c r="CL28">
        <v>0</v>
      </c>
      <c r="CM28">
        <v>1689107495</v>
      </c>
      <c r="CN28" t="s">
        <v>384</v>
      </c>
      <c r="CO28">
        <v>1689107495</v>
      </c>
      <c r="CP28">
        <v>1689107495</v>
      </c>
      <c r="CQ28">
        <v>12</v>
      </c>
      <c r="CR28">
        <v>-4.0000000000000001E-3</v>
      </c>
      <c r="CS28">
        <v>1E-3</v>
      </c>
      <c r="CT28">
        <v>-2.0579999999999998</v>
      </c>
      <c r="CU28">
        <v>0.11700000000000001</v>
      </c>
      <c r="CV28">
        <v>400</v>
      </c>
      <c r="CW28">
        <v>18</v>
      </c>
      <c r="CX28">
        <v>0.3</v>
      </c>
      <c r="CY28">
        <v>0.17</v>
      </c>
      <c r="CZ28">
        <v>12.70154820249229</v>
      </c>
      <c r="DA28">
        <v>0.42448713245544928</v>
      </c>
      <c r="DB28">
        <v>6.5808874311881815E-2</v>
      </c>
      <c r="DC28">
        <v>1</v>
      </c>
      <c r="DD28">
        <v>399.97712195121949</v>
      </c>
      <c r="DE28">
        <v>0.18275958188221059</v>
      </c>
      <c r="DF28">
        <v>4.1957699442825527E-2</v>
      </c>
      <c r="DG28">
        <v>1</v>
      </c>
      <c r="DH28">
        <v>1700.022926829268</v>
      </c>
      <c r="DI28">
        <v>-2.0100702925297829E-2</v>
      </c>
      <c r="DJ28">
        <v>0.13265109015465559</v>
      </c>
      <c r="DK28">
        <v>-1</v>
      </c>
      <c r="DL28">
        <v>2</v>
      </c>
      <c r="DM28">
        <v>2</v>
      </c>
      <c r="DN28" t="s">
        <v>353</v>
      </c>
      <c r="DO28">
        <v>3.2047699999999999</v>
      </c>
      <c r="DP28">
        <v>2.80897</v>
      </c>
      <c r="DQ28">
        <v>9.2587100000000006E-2</v>
      </c>
      <c r="DR28">
        <v>9.3361700000000006E-2</v>
      </c>
      <c r="DS28">
        <v>9.4708399999999998E-2</v>
      </c>
      <c r="DT28">
        <v>9.2094599999999999E-2</v>
      </c>
      <c r="DU28">
        <v>27391</v>
      </c>
      <c r="DV28">
        <v>30907.8</v>
      </c>
      <c r="DW28">
        <v>28415.5</v>
      </c>
      <c r="DX28">
        <v>32697.8</v>
      </c>
      <c r="DY28">
        <v>35743.4</v>
      </c>
      <c r="DZ28">
        <v>40332.300000000003</v>
      </c>
      <c r="EA28">
        <v>41693</v>
      </c>
      <c r="EB28">
        <v>47297</v>
      </c>
      <c r="EC28">
        <v>2.1842999999999999</v>
      </c>
      <c r="ED28">
        <v>1.81257</v>
      </c>
      <c r="EE28">
        <v>-4.8272299999999997E-2</v>
      </c>
      <c r="EF28">
        <v>0</v>
      </c>
      <c r="EG28">
        <v>22.7972</v>
      </c>
      <c r="EH28">
        <v>999.9</v>
      </c>
      <c r="EI28">
        <v>62.4</v>
      </c>
      <c r="EJ28">
        <v>25.4</v>
      </c>
      <c r="EK28">
        <v>20.180800000000001</v>
      </c>
      <c r="EL28">
        <v>63.3307</v>
      </c>
      <c r="EM28">
        <v>22.507999999999999</v>
      </c>
      <c r="EN28">
        <v>1</v>
      </c>
      <c r="EO28">
        <v>-0.111433</v>
      </c>
      <c r="EP28">
        <v>3.5089999999999999</v>
      </c>
      <c r="EQ28">
        <v>20.198899999999998</v>
      </c>
      <c r="ER28">
        <v>5.2270200000000004</v>
      </c>
      <c r="ES28">
        <v>12.0099</v>
      </c>
      <c r="ET28">
        <v>4.9897499999999999</v>
      </c>
      <c r="EU28">
        <v>3.3050000000000002</v>
      </c>
      <c r="EV28">
        <v>2768.1</v>
      </c>
      <c r="EW28">
        <v>859.7</v>
      </c>
      <c r="EX28">
        <v>67.400000000000006</v>
      </c>
      <c r="EY28">
        <v>9.8000000000000007</v>
      </c>
      <c r="EZ28">
        <v>1.8527899999999999</v>
      </c>
      <c r="FA28">
        <v>1.8616299999999999</v>
      </c>
      <c r="FB28">
        <v>1.86067</v>
      </c>
      <c r="FC28">
        <v>1.8567800000000001</v>
      </c>
      <c r="FD28">
        <v>1.86111</v>
      </c>
      <c r="FE28">
        <v>1.8573900000000001</v>
      </c>
      <c r="FF28">
        <v>1.85944</v>
      </c>
      <c r="FG28">
        <v>1.8623400000000001</v>
      </c>
      <c r="FH28">
        <v>0</v>
      </c>
      <c r="FI28">
        <v>0</v>
      </c>
      <c r="FJ28">
        <v>0</v>
      </c>
      <c r="FK28">
        <v>0</v>
      </c>
      <c r="FL28" t="s">
        <v>354</v>
      </c>
      <c r="FM28" t="s">
        <v>355</v>
      </c>
      <c r="FN28" t="s">
        <v>356</v>
      </c>
      <c r="FO28" t="s">
        <v>356</v>
      </c>
      <c r="FP28" t="s">
        <v>356</v>
      </c>
      <c r="FQ28" t="s">
        <v>356</v>
      </c>
      <c r="FR28">
        <v>0</v>
      </c>
      <c r="FS28">
        <v>100</v>
      </c>
      <c r="FT28">
        <v>100</v>
      </c>
      <c r="FU28">
        <v>-2.0310000000000001</v>
      </c>
      <c r="FV28">
        <v>0.1171</v>
      </c>
      <c r="FW28">
        <v>-0.61528495344890799</v>
      </c>
      <c r="FX28">
        <v>-4.0117494158234393E-3</v>
      </c>
      <c r="FY28">
        <v>1.087516141204025E-6</v>
      </c>
      <c r="FZ28">
        <v>-8.657206703991749E-11</v>
      </c>
      <c r="GA28">
        <v>0.1170899999999975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0.99365199999999998</v>
      </c>
      <c r="GL28">
        <v>2.36816</v>
      </c>
      <c r="GM28">
        <v>1.5942400000000001</v>
      </c>
      <c r="GN28">
        <v>2.33765</v>
      </c>
      <c r="GO28">
        <v>1.40015</v>
      </c>
      <c r="GP28">
        <v>2.36694</v>
      </c>
      <c r="GQ28">
        <v>29.772400000000001</v>
      </c>
      <c r="GR28">
        <v>15.0952</v>
      </c>
      <c r="GS28">
        <v>18</v>
      </c>
      <c r="GT28">
        <v>646.39</v>
      </c>
      <c r="GU28">
        <v>421.02499999999998</v>
      </c>
      <c r="GV28">
        <v>18.051600000000001</v>
      </c>
      <c r="GW28">
        <v>25.659500000000001</v>
      </c>
      <c r="GX28">
        <v>30.000599999999999</v>
      </c>
      <c r="GY28">
        <v>25.470300000000002</v>
      </c>
      <c r="GZ28">
        <v>25.409400000000002</v>
      </c>
      <c r="HA28">
        <v>19.936599999999999</v>
      </c>
      <c r="HB28">
        <v>10</v>
      </c>
      <c r="HC28">
        <v>-30</v>
      </c>
      <c r="HD28">
        <v>18.052800000000001</v>
      </c>
      <c r="HE28">
        <v>400</v>
      </c>
      <c r="HF28">
        <v>0</v>
      </c>
      <c r="HG28">
        <v>104.30800000000001</v>
      </c>
      <c r="HH28">
        <v>104.056</v>
      </c>
    </row>
    <row r="29" spans="1:216" x14ac:dyDescent="0.2">
      <c r="A29">
        <v>11</v>
      </c>
      <c r="B29">
        <v>1689107605.5</v>
      </c>
      <c r="C29">
        <v>786.40000009536743</v>
      </c>
      <c r="D29" t="s">
        <v>385</v>
      </c>
      <c r="E29" t="s">
        <v>386</v>
      </c>
      <c r="F29" t="s">
        <v>346</v>
      </c>
      <c r="G29" t="s">
        <v>347</v>
      </c>
      <c r="H29" t="s">
        <v>348</v>
      </c>
      <c r="I29" t="s">
        <v>349</v>
      </c>
      <c r="J29" t="s">
        <v>350</v>
      </c>
      <c r="K29" t="s">
        <v>351</v>
      </c>
      <c r="L29">
        <v>1689107605.5</v>
      </c>
      <c r="M29">
        <f t="shared" si="0"/>
        <v>9.8069599852345507E-4</v>
      </c>
      <c r="N29">
        <f t="shared" si="1"/>
        <v>0.98069599852345501</v>
      </c>
      <c r="O29">
        <f t="shared" si="2"/>
        <v>16.600991479502273</v>
      </c>
      <c r="P29">
        <f t="shared" si="3"/>
        <v>464.54399999999998</v>
      </c>
      <c r="Q29">
        <f t="shared" si="4"/>
        <v>207.45455055244244</v>
      </c>
      <c r="R29">
        <f t="shared" si="5"/>
        <v>20.929898954503958</v>
      </c>
      <c r="S29">
        <f t="shared" si="6"/>
        <v>46.867417244063994</v>
      </c>
      <c r="T29">
        <f t="shared" si="7"/>
        <v>0.1068673857920745</v>
      </c>
      <c r="U29">
        <f t="shared" si="8"/>
        <v>3.5666247013962527</v>
      </c>
      <c r="V29">
        <f t="shared" si="9"/>
        <v>0.10511983892760619</v>
      </c>
      <c r="W29">
        <f t="shared" si="10"/>
        <v>6.5854529077927104E-2</v>
      </c>
      <c r="X29">
        <f t="shared" si="11"/>
        <v>281.169963</v>
      </c>
      <c r="Y29">
        <f t="shared" si="12"/>
        <v>22.832546594333394</v>
      </c>
      <c r="Z29">
        <f t="shared" si="13"/>
        <v>22.832546594333394</v>
      </c>
      <c r="AA29">
        <f t="shared" si="14"/>
        <v>2.7912694515126768</v>
      </c>
      <c r="AB29">
        <f t="shared" si="15"/>
        <v>72.010205337982924</v>
      </c>
      <c r="AC29">
        <f t="shared" si="16"/>
        <v>1.8717951197929998</v>
      </c>
      <c r="AD29">
        <f t="shared" si="17"/>
        <v>2.5993470106183572</v>
      </c>
      <c r="AE29">
        <f t="shared" si="18"/>
        <v>0.91947433171967696</v>
      </c>
      <c r="AF29">
        <f t="shared" si="19"/>
        <v>-43.248693534884367</v>
      </c>
      <c r="AG29">
        <f t="shared" si="20"/>
        <v>-225.0195450679272</v>
      </c>
      <c r="AH29">
        <f t="shared" si="21"/>
        <v>-12.978786581068388</v>
      </c>
      <c r="AI29">
        <f t="shared" si="22"/>
        <v>-7.7062183879945678E-2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54176.724363914087</v>
      </c>
      <c r="AO29">
        <f t="shared" si="26"/>
        <v>1700.04</v>
      </c>
      <c r="AP29">
        <f t="shared" si="27"/>
        <v>1433.1339</v>
      </c>
      <c r="AQ29">
        <f t="shared" si="28"/>
        <v>0.84300010587986163</v>
      </c>
      <c r="AR29">
        <f t="shared" si="29"/>
        <v>0.16539020434813298</v>
      </c>
      <c r="AS29">
        <v>1689107605.5</v>
      </c>
      <c r="AT29">
        <v>464.54399999999998</v>
      </c>
      <c r="AU29">
        <v>474.964</v>
      </c>
      <c r="AV29">
        <v>18.553000000000001</v>
      </c>
      <c r="AW29">
        <v>17.965</v>
      </c>
      <c r="AX29">
        <v>466.89499999999998</v>
      </c>
      <c r="AY29">
        <v>18.4312</v>
      </c>
      <c r="AZ29">
        <v>600.09</v>
      </c>
      <c r="BA29">
        <v>100.68899999999999</v>
      </c>
      <c r="BB29">
        <v>0.20008100000000001</v>
      </c>
      <c r="BC29">
        <v>21.662299999999998</v>
      </c>
      <c r="BD29">
        <v>21.9817</v>
      </c>
      <c r="BE29">
        <v>999.9</v>
      </c>
      <c r="BF29">
        <v>0</v>
      </c>
      <c r="BG29">
        <v>0</v>
      </c>
      <c r="BH29">
        <v>9994.3799999999992</v>
      </c>
      <c r="BI29">
        <v>0</v>
      </c>
      <c r="BJ29">
        <v>371.00700000000001</v>
      </c>
      <c r="BK29">
        <v>-10.420400000000001</v>
      </c>
      <c r="BL29">
        <v>473.32600000000002</v>
      </c>
      <c r="BM29">
        <v>483.65300000000002</v>
      </c>
      <c r="BN29">
        <v>0.58803899999999998</v>
      </c>
      <c r="BO29">
        <v>474.964</v>
      </c>
      <c r="BP29">
        <v>17.965</v>
      </c>
      <c r="BQ29">
        <v>1.8681000000000001</v>
      </c>
      <c r="BR29">
        <v>1.8088900000000001</v>
      </c>
      <c r="BS29">
        <v>16.368500000000001</v>
      </c>
      <c r="BT29">
        <v>15.863799999999999</v>
      </c>
      <c r="BU29">
        <v>1700.04</v>
      </c>
      <c r="BV29">
        <v>0.89999499999999999</v>
      </c>
      <c r="BW29">
        <v>0.100005</v>
      </c>
      <c r="BX29">
        <v>0</v>
      </c>
      <c r="BY29">
        <v>2.5768</v>
      </c>
      <c r="BZ29">
        <v>0</v>
      </c>
      <c r="CA29">
        <v>7644.21</v>
      </c>
      <c r="CB29">
        <v>13789.5</v>
      </c>
      <c r="CC29">
        <v>37.625</v>
      </c>
      <c r="CD29">
        <v>40.125</v>
      </c>
      <c r="CE29">
        <v>38.125</v>
      </c>
      <c r="CF29">
        <v>38.311999999999998</v>
      </c>
      <c r="CG29">
        <v>37.25</v>
      </c>
      <c r="CH29">
        <v>1530.03</v>
      </c>
      <c r="CI29">
        <v>170.01</v>
      </c>
      <c r="CJ29">
        <v>0</v>
      </c>
      <c r="CK29">
        <v>1689107610.7</v>
      </c>
      <c r="CL29">
        <v>0</v>
      </c>
      <c r="CM29">
        <v>1689107579.5</v>
      </c>
      <c r="CN29" t="s">
        <v>387</v>
      </c>
      <c r="CO29">
        <v>1689107579.5</v>
      </c>
      <c r="CP29">
        <v>1689107575</v>
      </c>
      <c r="CQ29">
        <v>13</v>
      </c>
      <c r="CR29">
        <v>-9.0999999999999998E-2</v>
      </c>
      <c r="CS29">
        <v>5.0000000000000001E-3</v>
      </c>
      <c r="CT29">
        <v>-2.383</v>
      </c>
      <c r="CU29">
        <v>0.122</v>
      </c>
      <c r="CV29">
        <v>475</v>
      </c>
      <c r="CW29">
        <v>18</v>
      </c>
      <c r="CX29">
        <v>0.18</v>
      </c>
      <c r="CY29">
        <v>0.19</v>
      </c>
      <c r="CZ29">
        <v>15.292876576758591</v>
      </c>
      <c r="DA29">
        <v>8.0795457883428068E-2</v>
      </c>
      <c r="DB29">
        <v>0.1791813038277969</v>
      </c>
      <c r="DC29">
        <v>1</v>
      </c>
      <c r="DD29">
        <v>474.99714634146329</v>
      </c>
      <c r="DE29">
        <v>-0.19676655052369921</v>
      </c>
      <c r="DF29">
        <v>2.7976088200551381E-2</v>
      </c>
      <c r="DG29">
        <v>1</v>
      </c>
      <c r="DH29">
        <v>1699.9422500000001</v>
      </c>
      <c r="DI29">
        <v>6.303056893581091E-2</v>
      </c>
      <c r="DJ29">
        <v>0.12456900698008069</v>
      </c>
      <c r="DK29">
        <v>-1</v>
      </c>
      <c r="DL29">
        <v>2</v>
      </c>
      <c r="DM29">
        <v>2</v>
      </c>
      <c r="DN29" t="s">
        <v>353</v>
      </c>
      <c r="DO29">
        <v>3.2046800000000002</v>
      </c>
      <c r="DP29">
        <v>2.8089599999999999</v>
      </c>
      <c r="DQ29">
        <v>0.105298</v>
      </c>
      <c r="DR29">
        <v>0.106157</v>
      </c>
      <c r="DS29">
        <v>9.5358100000000001E-2</v>
      </c>
      <c r="DT29">
        <v>9.2550300000000002E-2</v>
      </c>
      <c r="DU29">
        <v>27002.9</v>
      </c>
      <c r="DV29">
        <v>30467.9</v>
      </c>
      <c r="DW29">
        <v>28411.3</v>
      </c>
      <c r="DX29">
        <v>32694.2</v>
      </c>
      <c r="DY29">
        <v>35712.1</v>
      </c>
      <c r="DZ29">
        <v>40307.599999999999</v>
      </c>
      <c r="EA29">
        <v>41686.699999999997</v>
      </c>
      <c r="EB29">
        <v>47291.8</v>
      </c>
      <c r="EC29">
        <v>2.1828799999999999</v>
      </c>
      <c r="ED29">
        <v>1.8101499999999999</v>
      </c>
      <c r="EE29">
        <v>-4.6580999999999997E-2</v>
      </c>
      <c r="EF29">
        <v>0</v>
      </c>
      <c r="EG29">
        <v>22.749300000000002</v>
      </c>
      <c r="EH29">
        <v>999.9</v>
      </c>
      <c r="EI29">
        <v>62.1</v>
      </c>
      <c r="EJ29">
        <v>25.6</v>
      </c>
      <c r="EK29">
        <v>20.322600000000001</v>
      </c>
      <c r="EL29">
        <v>64.060699999999997</v>
      </c>
      <c r="EM29">
        <v>22.247599999999998</v>
      </c>
      <c r="EN29">
        <v>1</v>
      </c>
      <c r="EO29">
        <v>-0.104883</v>
      </c>
      <c r="EP29">
        <v>3.1023999999999998</v>
      </c>
      <c r="EQ29">
        <v>20.206399999999999</v>
      </c>
      <c r="ER29">
        <v>5.2271700000000001</v>
      </c>
      <c r="ES29">
        <v>12.0099</v>
      </c>
      <c r="ET29">
        <v>4.9896000000000003</v>
      </c>
      <c r="EU29">
        <v>3.3050000000000002</v>
      </c>
      <c r="EV29">
        <v>2769.9</v>
      </c>
      <c r="EW29">
        <v>862.6</v>
      </c>
      <c r="EX29">
        <v>67.400000000000006</v>
      </c>
      <c r="EY29">
        <v>9.8000000000000007</v>
      </c>
      <c r="EZ29">
        <v>1.8527400000000001</v>
      </c>
      <c r="FA29">
        <v>1.86158</v>
      </c>
      <c r="FB29">
        <v>1.8607100000000001</v>
      </c>
      <c r="FC29">
        <v>1.8567800000000001</v>
      </c>
      <c r="FD29">
        <v>1.8611</v>
      </c>
      <c r="FE29">
        <v>1.8573999999999999</v>
      </c>
      <c r="FF29">
        <v>1.85944</v>
      </c>
      <c r="FG29">
        <v>1.8623400000000001</v>
      </c>
      <c r="FH29">
        <v>0</v>
      </c>
      <c r="FI29">
        <v>0</v>
      </c>
      <c r="FJ29">
        <v>0</v>
      </c>
      <c r="FK29">
        <v>0</v>
      </c>
      <c r="FL29" t="s">
        <v>354</v>
      </c>
      <c r="FM29" t="s">
        <v>355</v>
      </c>
      <c r="FN29" t="s">
        <v>356</v>
      </c>
      <c r="FO29" t="s">
        <v>356</v>
      </c>
      <c r="FP29" t="s">
        <v>356</v>
      </c>
      <c r="FQ29" t="s">
        <v>356</v>
      </c>
      <c r="FR29">
        <v>0</v>
      </c>
      <c r="FS29">
        <v>100</v>
      </c>
      <c r="FT29">
        <v>100</v>
      </c>
      <c r="FU29">
        <v>-2.351</v>
      </c>
      <c r="FV29">
        <v>0.12180000000000001</v>
      </c>
      <c r="FW29">
        <v>-0.70650131544965578</v>
      </c>
      <c r="FX29">
        <v>-4.0117494158234393E-3</v>
      </c>
      <c r="FY29">
        <v>1.087516141204025E-6</v>
      </c>
      <c r="FZ29">
        <v>-8.657206703991749E-11</v>
      </c>
      <c r="GA29">
        <v>0.1218700000000013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0.4</v>
      </c>
      <c r="GJ29">
        <v>0.5</v>
      </c>
      <c r="GK29">
        <v>1.1401399999999999</v>
      </c>
      <c r="GL29">
        <v>2.36206</v>
      </c>
      <c r="GM29">
        <v>1.5942400000000001</v>
      </c>
      <c r="GN29">
        <v>2.33643</v>
      </c>
      <c r="GO29">
        <v>1.40015</v>
      </c>
      <c r="GP29">
        <v>2.3864700000000001</v>
      </c>
      <c r="GQ29">
        <v>30.136099999999999</v>
      </c>
      <c r="GR29">
        <v>15.0952</v>
      </c>
      <c r="GS29">
        <v>18</v>
      </c>
      <c r="GT29">
        <v>646.44899999999996</v>
      </c>
      <c r="GU29">
        <v>420.29399999999998</v>
      </c>
      <c r="GV29">
        <v>18.341799999999999</v>
      </c>
      <c r="GW29">
        <v>25.757400000000001</v>
      </c>
      <c r="GX29">
        <v>30.000499999999999</v>
      </c>
      <c r="GY29">
        <v>25.5685</v>
      </c>
      <c r="GZ29">
        <v>25.503399999999999</v>
      </c>
      <c r="HA29">
        <v>22.863099999999999</v>
      </c>
      <c r="HB29">
        <v>10</v>
      </c>
      <c r="HC29">
        <v>-30</v>
      </c>
      <c r="HD29">
        <v>18.349499999999999</v>
      </c>
      <c r="HE29">
        <v>475</v>
      </c>
      <c r="HF29">
        <v>0</v>
      </c>
      <c r="HG29">
        <v>104.292</v>
      </c>
      <c r="HH29">
        <v>104.045</v>
      </c>
    </row>
    <row r="30" spans="1:216" x14ac:dyDescent="0.2">
      <c r="A30">
        <v>12</v>
      </c>
      <c r="B30">
        <v>1689107691</v>
      </c>
      <c r="C30">
        <v>871.90000009536743</v>
      </c>
      <c r="D30" t="s">
        <v>388</v>
      </c>
      <c r="E30" t="s">
        <v>389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L30">
        <v>1689107691</v>
      </c>
      <c r="M30">
        <f t="shared" si="0"/>
        <v>9.1386270746841489E-4</v>
      </c>
      <c r="N30">
        <f t="shared" si="1"/>
        <v>0.91386270746841491</v>
      </c>
      <c r="O30">
        <f t="shared" si="2"/>
        <v>19.74185610924345</v>
      </c>
      <c r="P30">
        <f t="shared" si="3"/>
        <v>562.58100000000002</v>
      </c>
      <c r="Q30">
        <f t="shared" si="4"/>
        <v>234.12940554704039</v>
      </c>
      <c r="R30">
        <f t="shared" si="5"/>
        <v>23.621330944052264</v>
      </c>
      <c r="S30">
        <f t="shared" si="6"/>
        <v>56.758833657764995</v>
      </c>
      <c r="T30">
        <f t="shared" si="7"/>
        <v>9.923778771479573E-2</v>
      </c>
      <c r="U30">
        <f t="shared" si="8"/>
        <v>3.5663478458601086</v>
      </c>
      <c r="V30">
        <f t="shared" si="9"/>
        <v>9.7728844933811204E-2</v>
      </c>
      <c r="W30">
        <f t="shared" si="10"/>
        <v>6.1214189283723283E-2</v>
      </c>
      <c r="X30">
        <f t="shared" si="11"/>
        <v>281.16677099999998</v>
      </c>
      <c r="Y30">
        <f t="shared" si="12"/>
        <v>22.896582404382787</v>
      </c>
      <c r="Z30">
        <f t="shared" si="13"/>
        <v>22.896582404382787</v>
      </c>
      <c r="AA30">
        <f t="shared" si="14"/>
        <v>2.8021200754910742</v>
      </c>
      <c r="AB30">
        <f t="shared" si="15"/>
        <v>72.129985813047909</v>
      </c>
      <c r="AC30">
        <f t="shared" si="16"/>
        <v>1.8805908115999999</v>
      </c>
      <c r="AD30">
        <f t="shared" si="17"/>
        <v>2.6072247074528216</v>
      </c>
      <c r="AE30">
        <f t="shared" si="18"/>
        <v>0.92152926389107437</v>
      </c>
      <c r="AF30">
        <f t="shared" si="19"/>
        <v>-40.301345399357096</v>
      </c>
      <c r="AG30">
        <f t="shared" si="20"/>
        <v>-227.79686302344956</v>
      </c>
      <c r="AH30">
        <f t="shared" si="21"/>
        <v>-13.147580154634445</v>
      </c>
      <c r="AI30">
        <f t="shared" si="22"/>
        <v>-7.9017577441135245E-2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54161.611822608669</v>
      </c>
      <c r="AO30">
        <f t="shared" si="26"/>
        <v>1700.02</v>
      </c>
      <c r="AP30">
        <f t="shared" si="27"/>
        <v>1433.1170999999997</v>
      </c>
      <c r="AQ30">
        <f t="shared" si="28"/>
        <v>0.84300014117480959</v>
      </c>
      <c r="AR30">
        <f t="shared" si="29"/>
        <v>0.16539027246738272</v>
      </c>
      <c r="AS30">
        <v>1689107691</v>
      </c>
      <c r="AT30">
        <v>562.58100000000002</v>
      </c>
      <c r="AU30">
        <v>574.95600000000002</v>
      </c>
      <c r="AV30">
        <v>18.64</v>
      </c>
      <c r="AW30">
        <v>18.092099999999999</v>
      </c>
      <c r="AX30">
        <v>565.24</v>
      </c>
      <c r="AY30">
        <v>18.512799999999999</v>
      </c>
      <c r="AZ30">
        <v>600.06799999999998</v>
      </c>
      <c r="BA30">
        <v>100.69</v>
      </c>
      <c r="BB30">
        <v>0.20006499999999999</v>
      </c>
      <c r="BC30">
        <v>21.7118</v>
      </c>
      <c r="BD30">
        <v>21.982399999999998</v>
      </c>
      <c r="BE30">
        <v>999.9</v>
      </c>
      <c r="BF30">
        <v>0</v>
      </c>
      <c r="BG30">
        <v>0</v>
      </c>
      <c r="BH30">
        <v>9993.1200000000008</v>
      </c>
      <c r="BI30">
        <v>0</v>
      </c>
      <c r="BJ30">
        <v>383.85899999999998</v>
      </c>
      <c r="BK30">
        <v>-12.375299999999999</v>
      </c>
      <c r="BL30">
        <v>573.26599999999996</v>
      </c>
      <c r="BM30">
        <v>585.54999999999995</v>
      </c>
      <c r="BN30">
        <v>0.54791100000000004</v>
      </c>
      <c r="BO30">
        <v>574.95600000000002</v>
      </c>
      <c r="BP30">
        <v>18.092099999999999</v>
      </c>
      <c r="BQ30">
        <v>1.87686</v>
      </c>
      <c r="BR30">
        <v>1.82169</v>
      </c>
      <c r="BS30">
        <v>16.4421</v>
      </c>
      <c r="BT30">
        <v>15.9742</v>
      </c>
      <c r="BU30">
        <v>1700.02</v>
      </c>
      <c r="BV30">
        <v>0.89999600000000002</v>
      </c>
      <c r="BW30">
        <v>0.100004</v>
      </c>
      <c r="BX30">
        <v>0</v>
      </c>
      <c r="BY30">
        <v>2.6562999999999999</v>
      </c>
      <c r="BZ30">
        <v>0</v>
      </c>
      <c r="CA30">
        <v>7873.75</v>
      </c>
      <c r="CB30">
        <v>13789.3</v>
      </c>
      <c r="CC30">
        <v>39.125</v>
      </c>
      <c r="CD30">
        <v>41.561999999999998</v>
      </c>
      <c r="CE30">
        <v>39.5</v>
      </c>
      <c r="CF30">
        <v>39.875</v>
      </c>
      <c r="CG30">
        <v>38.561999999999998</v>
      </c>
      <c r="CH30">
        <v>1530.01</v>
      </c>
      <c r="CI30">
        <v>170.01</v>
      </c>
      <c r="CJ30">
        <v>0</v>
      </c>
      <c r="CK30">
        <v>1689107696.5</v>
      </c>
      <c r="CL30">
        <v>0</v>
      </c>
      <c r="CM30">
        <v>1689107664</v>
      </c>
      <c r="CN30" t="s">
        <v>390</v>
      </c>
      <c r="CO30">
        <v>1689107664</v>
      </c>
      <c r="CP30">
        <v>1689107657</v>
      </c>
      <c r="CQ30">
        <v>14</v>
      </c>
      <c r="CR30">
        <v>-1.7000000000000001E-2</v>
      </c>
      <c r="CS30">
        <v>5.0000000000000001E-3</v>
      </c>
      <c r="CT30">
        <v>-2.6949999999999998</v>
      </c>
      <c r="CU30">
        <v>0.127</v>
      </c>
      <c r="CV30">
        <v>575</v>
      </c>
      <c r="CW30">
        <v>18</v>
      </c>
      <c r="CX30">
        <v>0.17</v>
      </c>
      <c r="CY30">
        <v>0.23</v>
      </c>
      <c r="CZ30">
        <v>18.141884467762111</v>
      </c>
      <c r="DA30">
        <v>0.32839589386248241</v>
      </c>
      <c r="DB30">
        <v>7.0200384994079656E-2</v>
      </c>
      <c r="DC30">
        <v>1</v>
      </c>
      <c r="DD30">
        <v>575.01067499999999</v>
      </c>
      <c r="DE30">
        <v>-3.2116322703380093E-2</v>
      </c>
      <c r="DF30">
        <v>3.7787820458454219E-2</v>
      </c>
      <c r="DG30">
        <v>1</v>
      </c>
      <c r="DH30">
        <v>1699.9629268292681</v>
      </c>
      <c r="DI30">
        <v>-0.14974011709673121</v>
      </c>
      <c r="DJ30">
        <v>0.1137657821255065</v>
      </c>
      <c r="DK30">
        <v>-1</v>
      </c>
      <c r="DL30">
        <v>2</v>
      </c>
      <c r="DM30">
        <v>2</v>
      </c>
      <c r="DN30" t="s">
        <v>353</v>
      </c>
      <c r="DO30">
        <v>3.20452</v>
      </c>
      <c r="DP30">
        <v>2.8089300000000001</v>
      </c>
      <c r="DQ30">
        <v>0.120879</v>
      </c>
      <c r="DR30">
        <v>0.121785</v>
      </c>
      <c r="DS30">
        <v>9.5644599999999996E-2</v>
      </c>
      <c r="DT30">
        <v>9.3000799999999995E-2</v>
      </c>
      <c r="DU30">
        <v>26528.5</v>
      </c>
      <c r="DV30">
        <v>29931.9</v>
      </c>
      <c r="DW30">
        <v>28407</v>
      </c>
      <c r="DX30">
        <v>32690.9</v>
      </c>
      <c r="DY30">
        <v>35695.5</v>
      </c>
      <c r="DZ30">
        <v>40283.800000000003</v>
      </c>
      <c r="EA30">
        <v>41680.6</v>
      </c>
      <c r="EB30">
        <v>47287.4</v>
      </c>
      <c r="EC30">
        <v>2.1818300000000002</v>
      </c>
      <c r="ED30">
        <v>1.8084</v>
      </c>
      <c r="EE30">
        <v>-4.0456699999999998E-2</v>
      </c>
      <c r="EF30">
        <v>0</v>
      </c>
      <c r="EG30">
        <v>22.649100000000001</v>
      </c>
      <c r="EH30">
        <v>999.9</v>
      </c>
      <c r="EI30">
        <v>61.8</v>
      </c>
      <c r="EJ30">
        <v>25.9</v>
      </c>
      <c r="EK30">
        <v>20.588000000000001</v>
      </c>
      <c r="EL30">
        <v>63.860700000000001</v>
      </c>
      <c r="EM30">
        <v>22.279599999999999</v>
      </c>
      <c r="EN30">
        <v>1</v>
      </c>
      <c r="EO30">
        <v>-9.8561999999999997E-2</v>
      </c>
      <c r="EP30">
        <v>3.0811999999999999</v>
      </c>
      <c r="EQ30">
        <v>20.206099999999999</v>
      </c>
      <c r="ER30">
        <v>5.2268699999999999</v>
      </c>
      <c r="ES30">
        <v>12.0099</v>
      </c>
      <c r="ET30">
        <v>4.9896000000000003</v>
      </c>
      <c r="EU30">
        <v>3.3050000000000002</v>
      </c>
      <c r="EV30">
        <v>2771.6</v>
      </c>
      <c r="EW30">
        <v>865.5</v>
      </c>
      <c r="EX30">
        <v>67.400000000000006</v>
      </c>
      <c r="EY30">
        <v>9.9</v>
      </c>
      <c r="EZ30">
        <v>1.8528500000000001</v>
      </c>
      <c r="FA30">
        <v>1.8615900000000001</v>
      </c>
      <c r="FB30">
        <v>1.8607899999999999</v>
      </c>
      <c r="FC30">
        <v>1.8568100000000001</v>
      </c>
      <c r="FD30">
        <v>1.86111</v>
      </c>
      <c r="FE30">
        <v>1.8573900000000001</v>
      </c>
      <c r="FF30">
        <v>1.85947</v>
      </c>
      <c r="FG30">
        <v>1.86239</v>
      </c>
      <c r="FH30">
        <v>0</v>
      </c>
      <c r="FI30">
        <v>0</v>
      </c>
      <c r="FJ30">
        <v>0</v>
      </c>
      <c r="FK30">
        <v>0</v>
      </c>
      <c r="FL30" t="s">
        <v>354</v>
      </c>
      <c r="FM30" t="s">
        <v>355</v>
      </c>
      <c r="FN30" t="s">
        <v>356</v>
      </c>
      <c r="FO30" t="s">
        <v>356</v>
      </c>
      <c r="FP30" t="s">
        <v>356</v>
      </c>
      <c r="FQ30" t="s">
        <v>356</v>
      </c>
      <c r="FR30">
        <v>0</v>
      </c>
      <c r="FS30">
        <v>100</v>
      </c>
      <c r="FT30">
        <v>100</v>
      </c>
      <c r="FU30">
        <v>-2.6589999999999998</v>
      </c>
      <c r="FV30">
        <v>0.12720000000000001</v>
      </c>
      <c r="FW30">
        <v>-0.72366854542524028</v>
      </c>
      <c r="FX30">
        <v>-4.0117494158234393E-3</v>
      </c>
      <c r="FY30">
        <v>1.087516141204025E-6</v>
      </c>
      <c r="FZ30">
        <v>-8.657206703991749E-11</v>
      </c>
      <c r="GA30">
        <v>0.12725999999999621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0.6</v>
      </c>
      <c r="GK30">
        <v>1.32935</v>
      </c>
      <c r="GL30">
        <v>2.36084</v>
      </c>
      <c r="GM30">
        <v>1.5942400000000001</v>
      </c>
      <c r="GN30">
        <v>2.33643</v>
      </c>
      <c r="GO30">
        <v>1.40015</v>
      </c>
      <c r="GP30">
        <v>2.3840300000000001</v>
      </c>
      <c r="GQ30">
        <v>30.415400000000002</v>
      </c>
      <c r="GR30">
        <v>15.0777</v>
      </c>
      <c r="GS30">
        <v>18</v>
      </c>
      <c r="GT30">
        <v>646.59299999999996</v>
      </c>
      <c r="GU30">
        <v>419.858</v>
      </c>
      <c r="GV30">
        <v>18.2925</v>
      </c>
      <c r="GW30">
        <v>25.8277</v>
      </c>
      <c r="GX30">
        <v>30.0002</v>
      </c>
      <c r="GY30">
        <v>25.6494</v>
      </c>
      <c r="GZ30">
        <v>25.582699999999999</v>
      </c>
      <c r="HA30">
        <v>26.664899999999999</v>
      </c>
      <c r="HB30">
        <v>10</v>
      </c>
      <c r="HC30">
        <v>-30</v>
      </c>
      <c r="HD30">
        <v>18.303999999999998</v>
      </c>
      <c r="HE30">
        <v>575</v>
      </c>
      <c r="HF30">
        <v>0</v>
      </c>
      <c r="HG30">
        <v>104.277</v>
      </c>
      <c r="HH30">
        <v>104.035</v>
      </c>
    </row>
    <row r="31" spans="1:216" x14ac:dyDescent="0.2">
      <c r="A31">
        <v>13</v>
      </c>
      <c r="B31">
        <v>1689107773.5</v>
      </c>
      <c r="C31">
        <v>954.40000009536743</v>
      </c>
      <c r="D31" t="s">
        <v>391</v>
      </c>
      <c r="E31" t="s">
        <v>392</v>
      </c>
      <c r="F31" t="s">
        <v>346</v>
      </c>
      <c r="G31" t="s">
        <v>347</v>
      </c>
      <c r="H31" t="s">
        <v>348</v>
      </c>
      <c r="I31" t="s">
        <v>349</v>
      </c>
      <c r="J31" t="s">
        <v>350</v>
      </c>
      <c r="K31" t="s">
        <v>351</v>
      </c>
      <c r="L31">
        <v>1689107773.5</v>
      </c>
      <c r="M31">
        <f t="shared" si="0"/>
        <v>8.890601765677989E-4</v>
      </c>
      <c r="N31">
        <f t="shared" si="1"/>
        <v>0.8890601765677989</v>
      </c>
      <c r="O31">
        <f t="shared" si="2"/>
        <v>22.206902612583161</v>
      </c>
      <c r="P31">
        <f t="shared" si="3"/>
        <v>661.04700000000003</v>
      </c>
      <c r="Q31">
        <f t="shared" si="4"/>
        <v>279.61653338938555</v>
      </c>
      <c r="R31">
        <f t="shared" si="5"/>
        <v>28.211325178534203</v>
      </c>
      <c r="S31">
        <f t="shared" si="6"/>
        <v>66.694954154675997</v>
      </c>
      <c r="T31">
        <f t="shared" si="7"/>
        <v>9.6119417763906936E-2</v>
      </c>
      <c r="U31">
        <f t="shared" si="8"/>
        <v>3.5729690037789785</v>
      </c>
      <c r="V31">
        <f t="shared" si="9"/>
        <v>9.470566999776657E-2</v>
      </c>
      <c r="W31">
        <f t="shared" si="10"/>
        <v>5.9316331118413543E-2</v>
      </c>
      <c r="X31">
        <f t="shared" si="11"/>
        <v>281.16517500000003</v>
      </c>
      <c r="Y31">
        <f t="shared" si="12"/>
        <v>22.953333656778963</v>
      </c>
      <c r="Z31">
        <f t="shared" si="13"/>
        <v>22.953333656778963</v>
      </c>
      <c r="AA31">
        <f t="shared" si="14"/>
        <v>2.8117671846006775</v>
      </c>
      <c r="AB31">
        <f t="shared" si="15"/>
        <v>72.127236898281211</v>
      </c>
      <c r="AC31">
        <f t="shared" si="16"/>
        <v>1.8866772010183996</v>
      </c>
      <c r="AD31">
        <f t="shared" si="17"/>
        <v>2.6157624805163708</v>
      </c>
      <c r="AE31">
        <f t="shared" si="18"/>
        <v>0.9250899835822779</v>
      </c>
      <c r="AF31">
        <f t="shared" si="19"/>
        <v>-39.207553786639934</v>
      </c>
      <c r="AG31">
        <f t="shared" si="20"/>
        <v>-228.84605822640273</v>
      </c>
      <c r="AH31">
        <f t="shared" si="21"/>
        <v>-13.191044230194365</v>
      </c>
      <c r="AI31">
        <f t="shared" si="22"/>
        <v>-7.9481243236983801E-2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54296.191674567643</v>
      </c>
      <c r="AO31">
        <f t="shared" si="26"/>
        <v>1700.01</v>
      </c>
      <c r="AP31">
        <f t="shared" si="27"/>
        <v>1433.1087</v>
      </c>
      <c r="AQ31">
        <f t="shared" si="28"/>
        <v>0.84300015882259516</v>
      </c>
      <c r="AR31">
        <f t="shared" si="29"/>
        <v>0.16539030652760867</v>
      </c>
      <c r="AS31">
        <v>1689107773.5</v>
      </c>
      <c r="AT31">
        <v>661.04700000000003</v>
      </c>
      <c r="AU31">
        <v>674.97299999999996</v>
      </c>
      <c r="AV31">
        <v>18.6998</v>
      </c>
      <c r="AW31">
        <v>18.166799999999999</v>
      </c>
      <c r="AX31">
        <v>664.06500000000005</v>
      </c>
      <c r="AY31">
        <v>18.5733</v>
      </c>
      <c r="AZ31">
        <v>600.06500000000005</v>
      </c>
      <c r="BA31">
        <v>100.693</v>
      </c>
      <c r="BB31">
        <v>0.199908</v>
      </c>
      <c r="BC31">
        <v>21.7653</v>
      </c>
      <c r="BD31">
        <v>22.0227</v>
      </c>
      <c r="BE31">
        <v>999.9</v>
      </c>
      <c r="BF31">
        <v>0</v>
      </c>
      <c r="BG31">
        <v>0</v>
      </c>
      <c r="BH31">
        <v>10020.6</v>
      </c>
      <c r="BI31">
        <v>0</v>
      </c>
      <c r="BJ31">
        <v>382.15800000000002</v>
      </c>
      <c r="BK31">
        <v>-13.9255</v>
      </c>
      <c r="BL31">
        <v>673.64400000000001</v>
      </c>
      <c r="BM31">
        <v>687.46199999999999</v>
      </c>
      <c r="BN31">
        <v>0.53303500000000004</v>
      </c>
      <c r="BO31">
        <v>674.97299999999996</v>
      </c>
      <c r="BP31">
        <v>18.166799999999999</v>
      </c>
      <c r="BQ31">
        <v>1.8829400000000001</v>
      </c>
      <c r="BR31">
        <v>1.8292600000000001</v>
      </c>
      <c r="BS31">
        <v>16.492799999999999</v>
      </c>
      <c r="BT31">
        <v>16.039100000000001</v>
      </c>
      <c r="BU31">
        <v>1700.01</v>
      </c>
      <c r="BV31">
        <v>0.89999600000000002</v>
      </c>
      <c r="BW31">
        <v>0.100004</v>
      </c>
      <c r="BX31">
        <v>0</v>
      </c>
      <c r="BY31">
        <v>2.3357999999999999</v>
      </c>
      <c r="BZ31">
        <v>0</v>
      </c>
      <c r="CA31">
        <v>7941.48</v>
      </c>
      <c r="CB31">
        <v>13789.3</v>
      </c>
      <c r="CC31">
        <v>38.936999999999998</v>
      </c>
      <c r="CD31">
        <v>40.811999999999998</v>
      </c>
      <c r="CE31">
        <v>39.186999999999998</v>
      </c>
      <c r="CF31">
        <v>39</v>
      </c>
      <c r="CG31">
        <v>38.186999999999998</v>
      </c>
      <c r="CH31">
        <v>1530</v>
      </c>
      <c r="CI31">
        <v>170.01</v>
      </c>
      <c r="CJ31">
        <v>0</v>
      </c>
      <c r="CK31">
        <v>1689107778.7</v>
      </c>
      <c r="CL31">
        <v>0</v>
      </c>
      <c r="CM31">
        <v>1689107746</v>
      </c>
      <c r="CN31" t="s">
        <v>393</v>
      </c>
      <c r="CO31">
        <v>1689107743.5</v>
      </c>
      <c r="CP31">
        <v>1689107746</v>
      </c>
      <c r="CQ31">
        <v>15</v>
      </c>
      <c r="CR31">
        <v>-8.5000000000000006E-2</v>
      </c>
      <c r="CS31">
        <v>-1E-3</v>
      </c>
      <c r="CT31">
        <v>-3.056</v>
      </c>
      <c r="CU31">
        <v>0.127</v>
      </c>
      <c r="CV31">
        <v>675</v>
      </c>
      <c r="CW31">
        <v>18</v>
      </c>
      <c r="CX31">
        <v>0.13</v>
      </c>
      <c r="CY31">
        <v>0.2</v>
      </c>
      <c r="CZ31">
        <v>20.48390840299972</v>
      </c>
      <c r="DA31">
        <v>0.56793132657307244</v>
      </c>
      <c r="DB31">
        <v>0.14472876512965341</v>
      </c>
      <c r="DC31">
        <v>1</v>
      </c>
      <c r="DD31">
        <v>674.99178048780493</v>
      </c>
      <c r="DE31">
        <v>-0.18236236933722941</v>
      </c>
      <c r="DF31">
        <v>6.3223379511338204E-2</v>
      </c>
      <c r="DG31">
        <v>1</v>
      </c>
      <c r="DH31">
        <v>1700.0192682926829</v>
      </c>
      <c r="DI31">
        <v>-0.27394472001181402</v>
      </c>
      <c r="DJ31">
        <v>0.11566120086221959</v>
      </c>
      <c r="DK31">
        <v>-1</v>
      </c>
      <c r="DL31">
        <v>2</v>
      </c>
      <c r="DM31">
        <v>2</v>
      </c>
      <c r="DN31" t="s">
        <v>353</v>
      </c>
      <c r="DO31">
        <v>3.2044800000000002</v>
      </c>
      <c r="DP31">
        <v>2.8090199999999999</v>
      </c>
      <c r="DQ31">
        <v>0.13523399999999999</v>
      </c>
      <c r="DR31">
        <v>0.13611699999999999</v>
      </c>
      <c r="DS31">
        <v>9.5863799999999999E-2</v>
      </c>
      <c r="DT31">
        <v>9.3268799999999999E-2</v>
      </c>
      <c r="DU31">
        <v>26095.1</v>
      </c>
      <c r="DV31">
        <v>29442.6</v>
      </c>
      <c r="DW31">
        <v>28406.7</v>
      </c>
      <c r="DX31">
        <v>32689.9</v>
      </c>
      <c r="DY31">
        <v>35686.5</v>
      </c>
      <c r="DZ31">
        <v>40270.6</v>
      </c>
      <c r="EA31">
        <v>41680.199999999997</v>
      </c>
      <c r="EB31">
        <v>47285.9</v>
      </c>
      <c r="EC31">
        <v>2.1817000000000002</v>
      </c>
      <c r="ED31">
        <v>1.8070200000000001</v>
      </c>
      <c r="EE31">
        <v>-3.3423300000000003E-2</v>
      </c>
      <c r="EF31">
        <v>0</v>
      </c>
      <c r="EG31">
        <v>22.573499999999999</v>
      </c>
      <c r="EH31">
        <v>999.9</v>
      </c>
      <c r="EI31">
        <v>61.5</v>
      </c>
      <c r="EJ31">
        <v>26.1</v>
      </c>
      <c r="EK31">
        <v>20.731000000000002</v>
      </c>
      <c r="EL31">
        <v>63.610799999999998</v>
      </c>
      <c r="EM31">
        <v>22.732399999999998</v>
      </c>
      <c r="EN31">
        <v>1</v>
      </c>
      <c r="EO31">
        <v>-9.6963900000000006E-2</v>
      </c>
      <c r="EP31">
        <v>3.21034</v>
      </c>
      <c r="EQ31">
        <v>20.202000000000002</v>
      </c>
      <c r="ER31">
        <v>5.2237299999999998</v>
      </c>
      <c r="ES31">
        <v>12.0099</v>
      </c>
      <c r="ET31">
        <v>4.9896500000000001</v>
      </c>
      <c r="EU31">
        <v>3.3050000000000002</v>
      </c>
      <c r="EV31">
        <v>2773.4</v>
      </c>
      <c r="EW31">
        <v>868.5</v>
      </c>
      <c r="EX31">
        <v>67.400000000000006</v>
      </c>
      <c r="EY31">
        <v>9.9</v>
      </c>
      <c r="EZ31">
        <v>1.85284</v>
      </c>
      <c r="FA31">
        <v>1.86158</v>
      </c>
      <c r="FB31">
        <v>1.8608</v>
      </c>
      <c r="FC31">
        <v>1.85684</v>
      </c>
      <c r="FD31">
        <v>1.86111</v>
      </c>
      <c r="FE31">
        <v>1.8573999999999999</v>
      </c>
      <c r="FF31">
        <v>1.85945</v>
      </c>
      <c r="FG31">
        <v>1.86236</v>
      </c>
      <c r="FH31">
        <v>0</v>
      </c>
      <c r="FI31">
        <v>0</v>
      </c>
      <c r="FJ31">
        <v>0</v>
      </c>
      <c r="FK31">
        <v>0</v>
      </c>
      <c r="FL31" t="s">
        <v>354</v>
      </c>
      <c r="FM31" t="s">
        <v>355</v>
      </c>
      <c r="FN31" t="s">
        <v>356</v>
      </c>
      <c r="FO31" t="s">
        <v>356</v>
      </c>
      <c r="FP31" t="s">
        <v>356</v>
      </c>
      <c r="FQ31" t="s">
        <v>356</v>
      </c>
      <c r="FR31">
        <v>0</v>
      </c>
      <c r="FS31">
        <v>100</v>
      </c>
      <c r="FT31">
        <v>100</v>
      </c>
      <c r="FU31">
        <v>-3.0179999999999998</v>
      </c>
      <c r="FV31">
        <v>0.1265</v>
      </c>
      <c r="FW31">
        <v>-0.80824805278260015</v>
      </c>
      <c r="FX31">
        <v>-4.0117494158234393E-3</v>
      </c>
      <c r="FY31">
        <v>1.087516141204025E-6</v>
      </c>
      <c r="FZ31">
        <v>-8.657206703991749E-11</v>
      </c>
      <c r="GA31">
        <v>0.12653499999998991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1.5136700000000001</v>
      </c>
      <c r="GL31">
        <v>2.36206</v>
      </c>
      <c r="GM31">
        <v>1.5942400000000001</v>
      </c>
      <c r="GN31">
        <v>2.33643</v>
      </c>
      <c r="GO31">
        <v>1.40015</v>
      </c>
      <c r="GP31">
        <v>2.2888199999999999</v>
      </c>
      <c r="GQ31">
        <v>30.6524</v>
      </c>
      <c r="GR31">
        <v>15.051399999999999</v>
      </c>
      <c r="GS31">
        <v>18</v>
      </c>
      <c r="GT31">
        <v>646.976</v>
      </c>
      <c r="GU31">
        <v>419.334</v>
      </c>
      <c r="GV31">
        <v>18.222799999999999</v>
      </c>
      <c r="GW31">
        <v>25.853400000000001</v>
      </c>
      <c r="GX31">
        <v>29.9999</v>
      </c>
      <c r="GY31">
        <v>25.689599999999999</v>
      </c>
      <c r="GZ31">
        <v>25.622499999999999</v>
      </c>
      <c r="HA31">
        <v>30.365100000000002</v>
      </c>
      <c r="HB31">
        <v>10</v>
      </c>
      <c r="HC31">
        <v>-30</v>
      </c>
      <c r="HD31">
        <v>18.2178</v>
      </c>
      <c r="HE31">
        <v>675</v>
      </c>
      <c r="HF31">
        <v>0</v>
      </c>
      <c r="HG31">
        <v>104.276</v>
      </c>
      <c r="HH31">
        <v>104.032</v>
      </c>
    </row>
    <row r="32" spans="1:216" x14ac:dyDescent="0.2">
      <c r="A32">
        <v>14</v>
      </c>
      <c r="B32">
        <v>1689107856.5</v>
      </c>
      <c r="C32">
        <v>1037.400000095367</v>
      </c>
      <c r="D32" t="s">
        <v>394</v>
      </c>
      <c r="E32" t="s">
        <v>395</v>
      </c>
      <c r="F32" t="s">
        <v>346</v>
      </c>
      <c r="G32" t="s">
        <v>347</v>
      </c>
      <c r="H32" t="s">
        <v>348</v>
      </c>
      <c r="I32" t="s">
        <v>349</v>
      </c>
      <c r="J32" t="s">
        <v>350</v>
      </c>
      <c r="K32" t="s">
        <v>351</v>
      </c>
      <c r="L32">
        <v>1689107856.5</v>
      </c>
      <c r="M32">
        <f t="shared" si="0"/>
        <v>8.9655743840980171E-4</v>
      </c>
      <c r="N32">
        <f t="shared" si="1"/>
        <v>0.89655743840980173</v>
      </c>
      <c r="O32">
        <f t="shared" si="2"/>
        <v>24.597205768395654</v>
      </c>
      <c r="P32">
        <f t="shared" si="3"/>
        <v>784.50900000000001</v>
      </c>
      <c r="Q32">
        <f t="shared" si="4"/>
        <v>369.87649002058129</v>
      </c>
      <c r="R32">
        <f t="shared" si="5"/>
        <v>37.318661459642776</v>
      </c>
      <c r="S32">
        <f t="shared" si="6"/>
        <v>79.152978285842991</v>
      </c>
      <c r="T32">
        <f t="shared" si="7"/>
        <v>9.8179642904672029E-2</v>
      </c>
      <c r="U32">
        <f t="shared" si="8"/>
        <v>3.5712295998541075</v>
      </c>
      <c r="V32">
        <f t="shared" si="9"/>
        <v>9.6704435757107604E-2</v>
      </c>
      <c r="W32">
        <f t="shared" si="10"/>
        <v>6.0570967333404294E-2</v>
      </c>
      <c r="X32">
        <f t="shared" si="11"/>
        <v>281.15182800000002</v>
      </c>
      <c r="Y32">
        <f t="shared" si="12"/>
        <v>22.919212807032462</v>
      </c>
      <c r="Z32">
        <f t="shared" si="13"/>
        <v>22.919212807032462</v>
      </c>
      <c r="AA32">
        <f t="shared" si="14"/>
        <v>2.805963526274216</v>
      </c>
      <c r="AB32">
        <f t="shared" si="15"/>
        <v>72.489548279228288</v>
      </c>
      <c r="AC32">
        <f t="shared" si="16"/>
        <v>1.8923348033485001</v>
      </c>
      <c r="AD32">
        <f t="shared" si="17"/>
        <v>2.6104933031990547</v>
      </c>
      <c r="AE32">
        <f t="shared" si="18"/>
        <v>0.91362872292571584</v>
      </c>
      <c r="AF32">
        <f t="shared" si="19"/>
        <v>-39.538183033872258</v>
      </c>
      <c r="AG32">
        <f t="shared" si="20"/>
        <v>-228.5188510845891</v>
      </c>
      <c r="AH32">
        <f t="shared" si="21"/>
        <v>-13.174107283498422</v>
      </c>
      <c r="AI32">
        <f t="shared" si="22"/>
        <v>-7.9313401959751673E-2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54264.382879528261</v>
      </c>
      <c r="AO32">
        <f t="shared" si="26"/>
        <v>1699.93</v>
      </c>
      <c r="AP32">
        <f t="shared" si="27"/>
        <v>1433.0412000000001</v>
      </c>
      <c r="AQ32">
        <f t="shared" si="28"/>
        <v>0.84300012353449849</v>
      </c>
      <c r="AR32">
        <f t="shared" si="29"/>
        <v>0.16539023842158207</v>
      </c>
      <c r="AS32">
        <v>1689107856.5</v>
      </c>
      <c r="AT32">
        <v>784.50900000000001</v>
      </c>
      <c r="AU32">
        <v>799.96699999999998</v>
      </c>
      <c r="AV32">
        <v>18.755500000000001</v>
      </c>
      <c r="AW32">
        <v>18.218</v>
      </c>
      <c r="AX32">
        <v>787.86599999999999</v>
      </c>
      <c r="AY32">
        <v>18.626799999999999</v>
      </c>
      <c r="AZ32">
        <v>600.02499999999998</v>
      </c>
      <c r="BA32">
        <v>100.69499999999999</v>
      </c>
      <c r="BB32">
        <v>0.19992699999999999</v>
      </c>
      <c r="BC32">
        <v>21.732299999999999</v>
      </c>
      <c r="BD32">
        <v>21.9955</v>
      </c>
      <c r="BE32">
        <v>999.9</v>
      </c>
      <c r="BF32">
        <v>0</v>
      </c>
      <c r="BG32">
        <v>0</v>
      </c>
      <c r="BH32">
        <v>10013.1</v>
      </c>
      <c r="BI32">
        <v>0</v>
      </c>
      <c r="BJ32">
        <v>377.87200000000001</v>
      </c>
      <c r="BK32">
        <v>-15.4579</v>
      </c>
      <c r="BL32">
        <v>799.50400000000002</v>
      </c>
      <c r="BM32">
        <v>814.81100000000004</v>
      </c>
      <c r="BN32">
        <v>0.53747699999999998</v>
      </c>
      <c r="BO32">
        <v>799.96699999999998</v>
      </c>
      <c r="BP32">
        <v>18.218</v>
      </c>
      <c r="BQ32">
        <v>1.8885799999999999</v>
      </c>
      <c r="BR32">
        <v>1.83446</v>
      </c>
      <c r="BS32">
        <v>16.539899999999999</v>
      </c>
      <c r="BT32">
        <v>16.083600000000001</v>
      </c>
      <c r="BU32">
        <v>1699.93</v>
      </c>
      <c r="BV32">
        <v>0.89999499999999999</v>
      </c>
      <c r="BW32">
        <v>0.100005</v>
      </c>
      <c r="BX32">
        <v>0</v>
      </c>
      <c r="BY32">
        <v>2.1785000000000001</v>
      </c>
      <c r="BZ32">
        <v>0</v>
      </c>
      <c r="CA32">
        <v>7771.46</v>
      </c>
      <c r="CB32">
        <v>13788.6</v>
      </c>
      <c r="CC32">
        <v>37.561999999999998</v>
      </c>
      <c r="CD32">
        <v>39.25</v>
      </c>
      <c r="CE32">
        <v>37.811999999999998</v>
      </c>
      <c r="CF32">
        <v>37.311999999999998</v>
      </c>
      <c r="CG32">
        <v>36.936999999999998</v>
      </c>
      <c r="CH32">
        <v>1529.93</v>
      </c>
      <c r="CI32">
        <v>170</v>
      </c>
      <c r="CJ32">
        <v>0</v>
      </c>
      <c r="CK32">
        <v>1689107862.0999999</v>
      </c>
      <c r="CL32">
        <v>0</v>
      </c>
      <c r="CM32">
        <v>1689107829</v>
      </c>
      <c r="CN32" t="s">
        <v>396</v>
      </c>
      <c r="CO32">
        <v>1689107827</v>
      </c>
      <c r="CP32">
        <v>1689107829</v>
      </c>
      <c r="CQ32">
        <v>16</v>
      </c>
      <c r="CR32">
        <v>-0.02</v>
      </c>
      <c r="CS32">
        <v>2E-3</v>
      </c>
      <c r="CT32">
        <v>-3.3940000000000001</v>
      </c>
      <c r="CU32">
        <v>0.129</v>
      </c>
      <c r="CV32">
        <v>800</v>
      </c>
      <c r="CW32">
        <v>18</v>
      </c>
      <c r="CX32">
        <v>0.19</v>
      </c>
      <c r="CY32">
        <v>0.23</v>
      </c>
      <c r="CZ32">
        <v>22.720987256641681</v>
      </c>
      <c r="DA32">
        <v>-6.7771871920044066E-2</v>
      </c>
      <c r="DB32">
        <v>6.8539092523128814E-2</v>
      </c>
      <c r="DC32">
        <v>1</v>
      </c>
      <c r="DD32">
        <v>799.99868292682936</v>
      </c>
      <c r="DE32">
        <v>8.9101045297226372E-2</v>
      </c>
      <c r="DF32">
        <v>3.538391464810537E-2</v>
      </c>
      <c r="DG32">
        <v>1</v>
      </c>
      <c r="DH32">
        <v>1700.0142499999999</v>
      </c>
      <c r="DI32">
        <v>-0.2671845177955936</v>
      </c>
      <c r="DJ32">
        <v>0.1251776237991368</v>
      </c>
      <c r="DK32">
        <v>-1</v>
      </c>
      <c r="DL32">
        <v>2</v>
      </c>
      <c r="DM32">
        <v>2</v>
      </c>
      <c r="DN32" t="s">
        <v>353</v>
      </c>
      <c r="DO32">
        <v>3.2043900000000001</v>
      </c>
      <c r="DP32">
        <v>2.80897</v>
      </c>
      <c r="DQ32">
        <v>0.15176100000000001</v>
      </c>
      <c r="DR32">
        <v>0.15258099999999999</v>
      </c>
      <c r="DS32">
        <v>9.6060900000000005E-2</v>
      </c>
      <c r="DT32">
        <v>9.3453099999999997E-2</v>
      </c>
      <c r="DU32">
        <v>25597.5</v>
      </c>
      <c r="DV32">
        <v>28881.599999999999</v>
      </c>
      <c r="DW32">
        <v>28407.8</v>
      </c>
      <c r="DX32">
        <v>32689.8</v>
      </c>
      <c r="DY32">
        <v>35680.1</v>
      </c>
      <c r="DZ32">
        <v>40262.1</v>
      </c>
      <c r="EA32">
        <v>41681.9</v>
      </c>
      <c r="EB32">
        <v>47285.4</v>
      </c>
      <c r="EC32">
        <v>2.18167</v>
      </c>
      <c r="ED32">
        <v>1.8066</v>
      </c>
      <c r="EE32">
        <v>-3.3289199999999998E-2</v>
      </c>
      <c r="EF32">
        <v>0</v>
      </c>
      <c r="EG32">
        <v>22.5441</v>
      </c>
      <c r="EH32">
        <v>999.9</v>
      </c>
      <c r="EI32">
        <v>61</v>
      </c>
      <c r="EJ32">
        <v>26.2</v>
      </c>
      <c r="EK32">
        <v>20.683800000000002</v>
      </c>
      <c r="EL32">
        <v>63.770800000000001</v>
      </c>
      <c r="EM32">
        <v>22.732399999999998</v>
      </c>
      <c r="EN32">
        <v>1</v>
      </c>
      <c r="EO32">
        <v>-9.7294199999999997E-2</v>
      </c>
      <c r="EP32">
        <v>3.22438</v>
      </c>
      <c r="EQ32">
        <v>20.201599999999999</v>
      </c>
      <c r="ER32">
        <v>5.2274700000000003</v>
      </c>
      <c r="ES32">
        <v>12.0099</v>
      </c>
      <c r="ET32">
        <v>4.9896500000000001</v>
      </c>
      <c r="EU32">
        <v>3.3050000000000002</v>
      </c>
      <c r="EV32">
        <v>2775.2</v>
      </c>
      <c r="EW32">
        <v>871.5</v>
      </c>
      <c r="EX32">
        <v>67.400000000000006</v>
      </c>
      <c r="EY32">
        <v>9.9</v>
      </c>
      <c r="EZ32">
        <v>1.8528199999999999</v>
      </c>
      <c r="FA32">
        <v>1.8615900000000001</v>
      </c>
      <c r="FB32">
        <v>1.86077</v>
      </c>
      <c r="FC32">
        <v>1.85683</v>
      </c>
      <c r="FD32">
        <v>1.86111</v>
      </c>
      <c r="FE32">
        <v>1.8573900000000001</v>
      </c>
      <c r="FF32">
        <v>1.85948</v>
      </c>
      <c r="FG32">
        <v>1.8623499999999999</v>
      </c>
      <c r="FH32">
        <v>0</v>
      </c>
      <c r="FI32">
        <v>0</v>
      </c>
      <c r="FJ32">
        <v>0</v>
      </c>
      <c r="FK32">
        <v>0</v>
      </c>
      <c r="FL32" t="s">
        <v>354</v>
      </c>
      <c r="FM32" t="s">
        <v>355</v>
      </c>
      <c r="FN32" t="s">
        <v>356</v>
      </c>
      <c r="FO32" t="s">
        <v>356</v>
      </c>
      <c r="FP32" t="s">
        <v>356</v>
      </c>
      <c r="FQ32" t="s">
        <v>356</v>
      </c>
      <c r="FR32">
        <v>0</v>
      </c>
      <c r="FS32">
        <v>100</v>
      </c>
      <c r="FT32">
        <v>100</v>
      </c>
      <c r="FU32">
        <v>-3.3570000000000002</v>
      </c>
      <c r="FV32">
        <v>0.12870000000000001</v>
      </c>
      <c r="FW32">
        <v>-0.82827442771395332</v>
      </c>
      <c r="FX32">
        <v>-4.0117494158234393E-3</v>
      </c>
      <c r="FY32">
        <v>1.087516141204025E-6</v>
      </c>
      <c r="FZ32">
        <v>-8.657206703991749E-11</v>
      </c>
      <c r="GA32">
        <v>0.12865500000000549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1.7395</v>
      </c>
      <c r="GL32">
        <v>2.36328</v>
      </c>
      <c r="GM32">
        <v>1.5942400000000001</v>
      </c>
      <c r="GN32">
        <v>2.33643</v>
      </c>
      <c r="GO32">
        <v>1.40015</v>
      </c>
      <c r="GP32">
        <v>2.2729499999999998</v>
      </c>
      <c r="GQ32">
        <v>30.868600000000001</v>
      </c>
      <c r="GR32">
        <v>15.0251</v>
      </c>
      <c r="GS32">
        <v>18</v>
      </c>
      <c r="GT32">
        <v>647.18899999999996</v>
      </c>
      <c r="GU32">
        <v>419.27199999999999</v>
      </c>
      <c r="GV32">
        <v>18.1844</v>
      </c>
      <c r="GW32">
        <v>25.853400000000001</v>
      </c>
      <c r="GX32">
        <v>30.0001</v>
      </c>
      <c r="GY32">
        <v>25.709099999999999</v>
      </c>
      <c r="GZ32">
        <v>25.647300000000001</v>
      </c>
      <c r="HA32">
        <v>34.872500000000002</v>
      </c>
      <c r="HB32">
        <v>10</v>
      </c>
      <c r="HC32">
        <v>-30</v>
      </c>
      <c r="HD32">
        <v>18.1891</v>
      </c>
      <c r="HE32">
        <v>800</v>
      </c>
      <c r="HF32">
        <v>0</v>
      </c>
      <c r="HG32">
        <v>104.28</v>
      </c>
      <c r="HH32">
        <v>104.03100000000001</v>
      </c>
    </row>
    <row r="33" spans="1:216" x14ac:dyDescent="0.2">
      <c r="A33">
        <v>15</v>
      </c>
      <c r="B33">
        <v>1689107937.5</v>
      </c>
      <c r="C33">
        <v>1118.400000095367</v>
      </c>
      <c r="D33" t="s">
        <v>397</v>
      </c>
      <c r="E33" t="s">
        <v>398</v>
      </c>
      <c r="F33" t="s">
        <v>346</v>
      </c>
      <c r="G33" t="s">
        <v>347</v>
      </c>
      <c r="H33" t="s">
        <v>348</v>
      </c>
      <c r="I33" t="s">
        <v>349</v>
      </c>
      <c r="J33" t="s">
        <v>350</v>
      </c>
      <c r="K33" t="s">
        <v>351</v>
      </c>
      <c r="L33">
        <v>1689107937.5</v>
      </c>
      <c r="M33">
        <f t="shared" si="0"/>
        <v>9.2468760317683844E-4</v>
      </c>
      <c r="N33">
        <f t="shared" si="1"/>
        <v>0.9246876031768384</v>
      </c>
      <c r="O33">
        <f t="shared" si="2"/>
        <v>26.172381226882909</v>
      </c>
      <c r="P33">
        <f t="shared" si="3"/>
        <v>983.42200000000003</v>
      </c>
      <c r="Q33">
        <f t="shared" si="4"/>
        <v>560.36833607485551</v>
      </c>
      <c r="R33">
        <f t="shared" si="5"/>
        <v>56.538867039406682</v>
      </c>
      <c r="S33">
        <f t="shared" si="6"/>
        <v>99.223246786377999</v>
      </c>
      <c r="T33">
        <f t="shared" si="7"/>
        <v>0.10307984237561695</v>
      </c>
      <c r="U33">
        <f t="shared" si="8"/>
        <v>3.5684168078592498</v>
      </c>
      <c r="V33">
        <f t="shared" si="9"/>
        <v>0.10145375846499834</v>
      </c>
      <c r="W33">
        <f t="shared" si="10"/>
        <v>6.3552559432451777E-2</v>
      </c>
      <c r="X33">
        <f t="shared" si="11"/>
        <v>281.17692599999998</v>
      </c>
      <c r="Y33">
        <f t="shared" si="12"/>
        <v>22.886640344407329</v>
      </c>
      <c r="Z33">
        <f t="shared" si="13"/>
        <v>22.886640344407329</v>
      </c>
      <c r="AA33">
        <f t="shared" si="14"/>
        <v>2.8004330152625823</v>
      </c>
      <c r="AB33">
        <f t="shared" si="15"/>
        <v>72.992369184034544</v>
      </c>
      <c r="AC33">
        <f t="shared" si="16"/>
        <v>1.9022610109763001</v>
      </c>
      <c r="AD33">
        <f t="shared" si="17"/>
        <v>2.6061094224523091</v>
      </c>
      <c r="AE33">
        <f t="shared" si="18"/>
        <v>0.89817200428628219</v>
      </c>
      <c r="AF33">
        <f t="shared" si="19"/>
        <v>-40.778723300098576</v>
      </c>
      <c r="AG33">
        <f t="shared" si="20"/>
        <v>-227.36302094869262</v>
      </c>
      <c r="AH33">
        <f t="shared" si="21"/>
        <v>-13.113803128997215</v>
      </c>
      <c r="AI33">
        <f t="shared" si="22"/>
        <v>-7.8621377788465452E-2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54208.134393539804</v>
      </c>
      <c r="AO33">
        <f t="shared" si="26"/>
        <v>1700.08</v>
      </c>
      <c r="AP33">
        <f t="shared" si="27"/>
        <v>1433.1677999999999</v>
      </c>
      <c r="AQ33">
        <f t="shared" si="28"/>
        <v>0.84300021175474094</v>
      </c>
      <c r="AR33">
        <f t="shared" si="29"/>
        <v>0.16539040868665003</v>
      </c>
      <c r="AS33">
        <v>1689107937.5</v>
      </c>
      <c r="AT33">
        <v>983.42200000000003</v>
      </c>
      <c r="AU33">
        <v>999.96500000000003</v>
      </c>
      <c r="AV33">
        <v>18.8537</v>
      </c>
      <c r="AW33">
        <v>18.299499999999998</v>
      </c>
      <c r="AX33">
        <v>986.87300000000005</v>
      </c>
      <c r="AY33">
        <v>18.724699999999999</v>
      </c>
      <c r="AZ33">
        <v>600.14300000000003</v>
      </c>
      <c r="BA33">
        <v>100.696</v>
      </c>
      <c r="BB33">
        <v>0.19989899999999999</v>
      </c>
      <c r="BC33">
        <v>21.704799999999999</v>
      </c>
      <c r="BD33">
        <v>21.983899999999998</v>
      </c>
      <c r="BE33">
        <v>999.9</v>
      </c>
      <c r="BF33">
        <v>0</v>
      </c>
      <c r="BG33">
        <v>0</v>
      </c>
      <c r="BH33">
        <v>10001.200000000001</v>
      </c>
      <c r="BI33">
        <v>0</v>
      </c>
      <c r="BJ33">
        <v>376.26799999999997</v>
      </c>
      <c r="BK33">
        <v>-16.543299999999999</v>
      </c>
      <c r="BL33">
        <v>1002.32</v>
      </c>
      <c r="BM33">
        <v>1018.61</v>
      </c>
      <c r="BN33">
        <v>0.55425100000000005</v>
      </c>
      <c r="BO33">
        <v>999.96500000000003</v>
      </c>
      <c r="BP33">
        <v>18.299499999999998</v>
      </c>
      <c r="BQ33">
        <v>1.8985000000000001</v>
      </c>
      <c r="BR33">
        <v>1.8426899999999999</v>
      </c>
      <c r="BS33">
        <v>16.622299999999999</v>
      </c>
      <c r="BT33">
        <v>16.153700000000001</v>
      </c>
      <c r="BU33">
        <v>1700.08</v>
      </c>
      <c r="BV33">
        <v>0.89999399999999996</v>
      </c>
      <c r="BW33">
        <v>0.100006</v>
      </c>
      <c r="BX33">
        <v>0</v>
      </c>
      <c r="BY33">
        <v>2.6244000000000001</v>
      </c>
      <c r="BZ33">
        <v>0</v>
      </c>
      <c r="CA33">
        <v>7930.93</v>
      </c>
      <c r="CB33">
        <v>13789.9</v>
      </c>
      <c r="CC33">
        <v>36.625</v>
      </c>
      <c r="CD33">
        <v>38.375</v>
      </c>
      <c r="CE33">
        <v>36.936999999999998</v>
      </c>
      <c r="CF33">
        <v>36.5</v>
      </c>
      <c r="CG33">
        <v>36.125</v>
      </c>
      <c r="CH33">
        <v>1530.06</v>
      </c>
      <c r="CI33">
        <v>170.02</v>
      </c>
      <c r="CJ33">
        <v>0</v>
      </c>
      <c r="CK33">
        <v>1689107943.0999999</v>
      </c>
      <c r="CL33">
        <v>0</v>
      </c>
      <c r="CM33">
        <v>1689107909.5</v>
      </c>
      <c r="CN33" t="s">
        <v>399</v>
      </c>
      <c r="CO33">
        <v>1689107909.5</v>
      </c>
      <c r="CP33">
        <v>1689107907.5</v>
      </c>
      <c r="CQ33">
        <v>17</v>
      </c>
      <c r="CR33">
        <v>0.36099999999999999</v>
      </c>
      <c r="CS33">
        <v>0</v>
      </c>
      <c r="CT33">
        <v>-3.4860000000000002</v>
      </c>
      <c r="CU33">
        <v>0.129</v>
      </c>
      <c r="CV33">
        <v>1000</v>
      </c>
      <c r="CW33">
        <v>18</v>
      </c>
      <c r="CX33">
        <v>0.12</v>
      </c>
      <c r="CY33">
        <v>0.2</v>
      </c>
      <c r="CZ33">
        <v>24.086659548155911</v>
      </c>
      <c r="DA33">
        <v>-0.3086284874785537</v>
      </c>
      <c r="DB33">
        <v>0.12979809921234309</v>
      </c>
      <c r="DC33">
        <v>1</v>
      </c>
      <c r="DD33">
        <v>999.96495121951205</v>
      </c>
      <c r="DE33">
        <v>-0.1467595818801592</v>
      </c>
      <c r="DF33">
        <v>6.8039784351580868E-2</v>
      </c>
      <c r="DG33">
        <v>1</v>
      </c>
      <c r="DH33">
        <v>1700.0072500000001</v>
      </c>
      <c r="DI33">
        <v>0.17351084443447451</v>
      </c>
      <c r="DJ33">
        <v>7.3620224802681752E-2</v>
      </c>
      <c r="DK33">
        <v>-1</v>
      </c>
      <c r="DL33">
        <v>2</v>
      </c>
      <c r="DM33">
        <v>2</v>
      </c>
      <c r="DN33" t="s">
        <v>353</v>
      </c>
      <c r="DO33">
        <v>3.2046299999999999</v>
      </c>
      <c r="DP33">
        <v>2.80884</v>
      </c>
      <c r="DQ33">
        <v>0.17571100000000001</v>
      </c>
      <c r="DR33">
        <v>0.176347</v>
      </c>
      <c r="DS33">
        <v>9.6419400000000002E-2</v>
      </c>
      <c r="DT33">
        <v>9.3744499999999994E-2</v>
      </c>
      <c r="DU33">
        <v>24873.599999999999</v>
      </c>
      <c r="DV33">
        <v>28070.1</v>
      </c>
      <c r="DW33">
        <v>28406.2</v>
      </c>
      <c r="DX33">
        <v>32687.8</v>
      </c>
      <c r="DY33">
        <v>35663.4</v>
      </c>
      <c r="DZ33">
        <v>40246.9</v>
      </c>
      <c r="EA33">
        <v>41679</v>
      </c>
      <c r="EB33">
        <v>47282.6</v>
      </c>
      <c r="EC33">
        <v>2.1819500000000001</v>
      </c>
      <c r="ED33">
        <v>1.8054300000000001</v>
      </c>
      <c r="EE33">
        <v>-3.5777700000000003E-2</v>
      </c>
      <c r="EF33">
        <v>0</v>
      </c>
      <c r="EG33">
        <v>22.573499999999999</v>
      </c>
      <c r="EH33">
        <v>999.9</v>
      </c>
      <c r="EI33">
        <v>60.7</v>
      </c>
      <c r="EJ33">
        <v>26.4</v>
      </c>
      <c r="EK33">
        <v>20.825399999999998</v>
      </c>
      <c r="EL33">
        <v>63.800800000000002</v>
      </c>
      <c r="EM33">
        <v>22.2837</v>
      </c>
      <c r="EN33">
        <v>1</v>
      </c>
      <c r="EO33">
        <v>-9.4913600000000001E-2</v>
      </c>
      <c r="EP33">
        <v>3.09558</v>
      </c>
      <c r="EQ33">
        <v>20.2044</v>
      </c>
      <c r="ER33">
        <v>5.2280699999999998</v>
      </c>
      <c r="ES33">
        <v>12.0099</v>
      </c>
      <c r="ET33">
        <v>4.9898499999999997</v>
      </c>
      <c r="EU33">
        <v>3.3050000000000002</v>
      </c>
      <c r="EV33">
        <v>2776.7</v>
      </c>
      <c r="EW33">
        <v>874.1</v>
      </c>
      <c r="EX33">
        <v>67.400000000000006</v>
      </c>
      <c r="EY33">
        <v>9.9</v>
      </c>
      <c r="EZ33">
        <v>1.85287</v>
      </c>
      <c r="FA33">
        <v>1.8616299999999999</v>
      </c>
      <c r="FB33">
        <v>1.8608100000000001</v>
      </c>
      <c r="FC33">
        <v>1.85684</v>
      </c>
      <c r="FD33">
        <v>1.8611200000000001</v>
      </c>
      <c r="FE33">
        <v>1.85745</v>
      </c>
      <c r="FF33">
        <v>1.8595299999999999</v>
      </c>
      <c r="FG33">
        <v>1.86239</v>
      </c>
      <c r="FH33">
        <v>0</v>
      </c>
      <c r="FI33">
        <v>0</v>
      </c>
      <c r="FJ33">
        <v>0</v>
      </c>
      <c r="FK33">
        <v>0</v>
      </c>
      <c r="FL33" t="s">
        <v>354</v>
      </c>
      <c r="FM33" t="s">
        <v>355</v>
      </c>
      <c r="FN33" t="s">
        <v>356</v>
      </c>
      <c r="FO33" t="s">
        <v>356</v>
      </c>
      <c r="FP33" t="s">
        <v>356</v>
      </c>
      <c r="FQ33" t="s">
        <v>356</v>
      </c>
      <c r="FR33">
        <v>0</v>
      </c>
      <c r="FS33">
        <v>100</v>
      </c>
      <c r="FT33">
        <v>100</v>
      </c>
      <c r="FU33">
        <v>-3.4510000000000001</v>
      </c>
      <c r="FV33">
        <v>0.129</v>
      </c>
      <c r="FW33">
        <v>-0.4673575763655069</v>
      </c>
      <c r="FX33">
        <v>-4.0117494158234393E-3</v>
      </c>
      <c r="FY33">
        <v>1.087516141204025E-6</v>
      </c>
      <c r="FZ33">
        <v>-8.657206703991749E-11</v>
      </c>
      <c r="GA33">
        <v>0.1290142857142875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2.0886200000000001</v>
      </c>
      <c r="GL33">
        <v>2.35229</v>
      </c>
      <c r="GM33">
        <v>1.5942400000000001</v>
      </c>
      <c r="GN33">
        <v>2.33521</v>
      </c>
      <c r="GO33">
        <v>1.40015</v>
      </c>
      <c r="GP33">
        <v>2.3913600000000002</v>
      </c>
      <c r="GQ33">
        <v>31.063600000000001</v>
      </c>
      <c r="GR33">
        <v>15.0251</v>
      </c>
      <c r="GS33">
        <v>18</v>
      </c>
      <c r="GT33">
        <v>647.75599999999997</v>
      </c>
      <c r="GU33">
        <v>418.84</v>
      </c>
      <c r="GV33">
        <v>18.261600000000001</v>
      </c>
      <c r="GW33">
        <v>25.869900000000001</v>
      </c>
      <c r="GX33">
        <v>30.0002</v>
      </c>
      <c r="GY33">
        <v>25.738399999999999</v>
      </c>
      <c r="GZ33">
        <v>25.683399999999999</v>
      </c>
      <c r="HA33">
        <v>41.865099999999998</v>
      </c>
      <c r="HB33">
        <v>10</v>
      </c>
      <c r="HC33">
        <v>-30</v>
      </c>
      <c r="HD33">
        <v>18.271100000000001</v>
      </c>
      <c r="HE33">
        <v>1000</v>
      </c>
      <c r="HF33">
        <v>0</v>
      </c>
      <c r="HG33">
        <v>104.273</v>
      </c>
      <c r="HH33">
        <v>104.02500000000001</v>
      </c>
    </row>
    <row r="34" spans="1:216" x14ac:dyDescent="0.2">
      <c r="A34">
        <v>16</v>
      </c>
      <c r="B34">
        <v>1689108028.5</v>
      </c>
      <c r="C34">
        <v>1209.400000095367</v>
      </c>
      <c r="D34" t="s">
        <v>400</v>
      </c>
      <c r="E34" t="s">
        <v>401</v>
      </c>
      <c r="F34" t="s">
        <v>346</v>
      </c>
      <c r="G34" t="s">
        <v>347</v>
      </c>
      <c r="H34" t="s">
        <v>348</v>
      </c>
      <c r="I34" t="s">
        <v>349</v>
      </c>
      <c r="J34" t="s">
        <v>350</v>
      </c>
      <c r="K34" t="s">
        <v>351</v>
      </c>
      <c r="L34">
        <v>1689108028.5</v>
      </c>
      <c r="M34">
        <f t="shared" si="0"/>
        <v>9.2260274677008198E-4</v>
      </c>
      <c r="N34">
        <f t="shared" si="1"/>
        <v>0.92260274677008203</v>
      </c>
      <c r="O34">
        <f t="shared" si="2"/>
        <v>27.122708207681743</v>
      </c>
      <c r="P34">
        <f t="shared" si="3"/>
        <v>1382.7</v>
      </c>
      <c r="Q34">
        <f t="shared" si="4"/>
        <v>945.04578953583689</v>
      </c>
      <c r="R34">
        <f t="shared" si="5"/>
        <v>95.35402580114166</v>
      </c>
      <c r="S34">
        <f t="shared" si="6"/>
        <v>139.51282883340002</v>
      </c>
      <c r="T34">
        <f t="shared" si="7"/>
        <v>0.104515389477934</v>
      </c>
      <c r="U34">
        <f t="shared" si="8"/>
        <v>3.5722298007578566</v>
      </c>
      <c r="V34">
        <f t="shared" si="9"/>
        <v>0.10284584778015034</v>
      </c>
      <c r="W34">
        <f t="shared" si="10"/>
        <v>6.4426434987067738E-2</v>
      </c>
      <c r="X34">
        <f t="shared" si="11"/>
        <v>281.14863599999995</v>
      </c>
      <c r="Y34">
        <f t="shared" si="12"/>
        <v>22.842787790840784</v>
      </c>
      <c r="Z34">
        <f t="shared" si="13"/>
        <v>22.842787790840784</v>
      </c>
      <c r="AA34">
        <f t="shared" si="14"/>
        <v>2.7930023098705301</v>
      </c>
      <c r="AB34">
        <f t="shared" si="15"/>
        <v>73.442060451638312</v>
      </c>
      <c r="AC34">
        <f t="shared" si="16"/>
        <v>1.9089556412190001</v>
      </c>
      <c r="AD34">
        <f t="shared" si="17"/>
        <v>2.5992675443468114</v>
      </c>
      <c r="AE34">
        <f t="shared" si="18"/>
        <v>0.88404666865153003</v>
      </c>
      <c r="AF34">
        <f t="shared" si="19"/>
        <v>-40.686781132560618</v>
      </c>
      <c r="AG34">
        <f t="shared" si="20"/>
        <v>-227.4417773010145</v>
      </c>
      <c r="AH34">
        <f t="shared" si="21"/>
        <v>-13.098562524654049</v>
      </c>
      <c r="AI34">
        <f t="shared" si="22"/>
        <v>-7.8484958229182666E-2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54299.271840724534</v>
      </c>
      <c r="AO34">
        <f t="shared" si="26"/>
        <v>1699.91</v>
      </c>
      <c r="AP34">
        <f t="shared" si="27"/>
        <v>1433.0244</v>
      </c>
      <c r="AQ34">
        <f t="shared" si="28"/>
        <v>0.84300015883193813</v>
      </c>
      <c r="AR34">
        <f t="shared" si="29"/>
        <v>0.16539030654564063</v>
      </c>
      <c r="AS34">
        <v>1689108028.5</v>
      </c>
      <c r="AT34">
        <v>1382.7</v>
      </c>
      <c r="AU34">
        <v>1400.05</v>
      </c>
      <c r="AV34">
        <v>18.919499999999999</v>
      </c>
      <c r="AW34">
        <v>18.366499999999998</v>
      </c>
      <c r="AX34">
        <v>1386.86</v>
      </c>
      <c r="AY34">
        <v>18.786899999999999</v>
      </c>
      <c r="AZ34">
        <v>600.04899999999998</v>
      </c>
      <c r="BA34">
        <v>100.699</v>
      </c>
      <c r="BB34">
        <v>0.19984199999999999</v>
      </c>
      <c r="BC34">
        <v>21.661799999999999</v>
      </c>
      <c r="BD34">
        <v>21.968299999999999</v>
      </c>
      <c r="BE34">
        <v>999.9</v>
      </c>
      <c r="BF34">
        <v>0</v>
      </c>
      <c r="BG34">
        <v>0</v>
      </c>
      <c r="BH34">
        <v>10016.9</v>
      </c>
      <c r="BI34">
        <v>0</v>
      </c>
      <c r="BJ34">
        <v>375.03899999999999</v>
      </c>
      <c r="BK34">
        <v>-17.355499999999999</v>
      </c>
      <c r="BL34">
        <v>1409.36</v>
      </c>
      <c r="BM34">
        <v>1426.25</v>
      </c>
      <c r="BN34">
        <v>0.55305300000000002</v>
      </c>
      <c r="BO34">
        <v>1400.05</v>
      </c>
      <c r="BP34">
        <v>18.366499999999998</v>
      </c>
      <c r="BQ34">
        <v>1.9051800000000001</v>
      </c>
      <c r="BR34">
        <v>1.8494900000000001</v>
      </c>
      <c r="BS34">
        <v>16.677600000000002</v>
      </c>
      <c r="BT34">
        <v>16.211400000000001</v>
      </c>
      <c r="BU34">
        <v>1699.91</v>
      </c>
      <c r="BV34">
        <v>0.89999499999999999</v>
      </c>
      <c r="BW34">
        <v>0.100005</v>
      </c>
      <c r="BX34">
        <v>0</v>
      </c>
      <c r="BY34">
        <v>2.5066999999999999</v>
      </c>
      <c r="BZ34">
        <v>0</v>
      </c>
      <c r="CA34">
        <v>7770.64</v>
      </c>
      <c r="CB34">
        <v>13788.5</v>
      </c>
      <c r="CC34">
        <v>36.875</v>
      </c>
      <c r="CD34">
        <v>38.936999999999998</v>
      </c>
      <c r="CE34">
        <v>37.311999999999998</v>
      </c>
      <c r="CF34">
        <v>36.936999999999998</v>
      </c>
      <c r="CG34">
        <v>36.5</v>
      </c>
      <c r="CH34">
        <v>1529.91</v>
      </c>
      <c r="CI34">
        <v>170</v>
      </c>
      <c r="CJ34">
        <v>0</v>
      </c>
      <c r="CK34">
        <v>1689108033.7</v>
      </c>
      <c r="CL34">
        <v>0</v>
      </c>
      <c r="CM34">
        <v>1689107997.5</v>
      </c>
      <c r="CN34" t="s">
        <v>402</v>
      </c>
      <c r="CO34">
        <v>1689107997.5</v>
      </c>
      <c r="CP34">
        <v>1689107987</v>
      </c>
      <c r="CQ34">
        <v>18</v>
      </c>
      <c r="CR34">
        <v>5.0000000000000001E-3</v>
      </c>
      <c r="CS34">
        <v>4.0000000000000001E-3</v>
      </c>
      <c r="CT34">
        <v>-4.1920000000000002</v>
      </c>
      <c r="CU34">
        <v>0.13300000000000001</v>
      </c>
      <c r="CV34">
        <v>1400</v>
      </c>
      <c r="CW34">
        <v>18</v>
      </c>
      <c r="CX34">
        <v>0.21</v>
      </c>
      <c r="CY34">
        <v>0.17</v>
      </c>
      <c r="CZ34">
        <v>24.425816381224251</v>
      </c>
      <c r="DA34">
        <v>1.783214959454936</v>
      </c>
      <c r="DB34">
        <v>0.19460112294806159</v>
      </c>
      <c r="DC34">
        <v>1</v>
      </c>
      <c r="DD34">
        <v>1399.99487804878</v>
      </c>
      <c r="DE34">
        <v>7.9860627178275495E-2</v>
      </c>
      <c r="DF34">
        <v>5.831461981349996E-2</v>
      </c>
      <c r="DG34">
        <v>1</v>
      </c>
      <c r="DH34">
        <v>1699.961707317073</v>
      </c>
      <c r="DI34">
        <v>9.4119002383709474E-2</v>
      </c>
      <c r="DJ34">
        <v>9.9704500938695109E-2</v>
      </c>
      <c r="DK34">
        <v>-1</v>
      </c>
      <c r="DL34">
        <v>2</v>
      </c>
      <c r="DM34">
        <v>2</v>
      </c>
      <c r="DN34" t="s">
        <v>353</v>
      </c>
      <c r="DO34">
        <v>3.2043599999999999</v>
      </c>
      <c r="DP34">
        <v>2.8089200000000001</v>
      </c>
      <c r="DQ34">
        <v>0.21699399999999999</v>
      </c>
      <c r="DR34">
        <v>0.21718599999999999</v>
      </c>
      <c r="DS34">
        <v>9.6643800000000002E-2</v>
      </c>
      <c r="DT34">
        <v>9.3983300000000006E-2</v>
      </c>
      <c r="DU34">
        <v>23625.7</v>
      </c>
      <c r="DV34">
        <v>26678.3</v>
      </c>
      <c r="DW34">
        <v>28403</v>
      </c>
      <c r="DX34">
        <v>32687</v>
      </c>
      <c r="DY34">
        <v>35651</v>
      </c>
      <c r="DZ34">
        <v>40235.4</v>
      </c>
      <c r="EA34">
        <v>41674.800000000003</v>
      </c>
      <c r="EB34">
        <v>47281.4</v>
      </c>
      <c r="EC34">
        <v>2.1814300000000002</v>
      </c>
      <c r="ED34">
        <v>1.8055000000000001</v>
      </c>
      <c r="EE34">
        <v>-3.5539300000000003E-2</v>
      </c>
      <c r="EF34">
        <v>0</v>
      </c>
      <c r="EG34">
        <v>22.554099999999998</v>
      </c>
      <c r="EH34">
        <v>999.9</v>
      </c>
      <c r="EI34">
        <v>60.4</v>
      </c>
      <c r="EJ34">
        <v>26.6</v>
      </c>
      <c r="EK34">
        <v>20.966699999999999</v>
      </c>
      <c r="EL34">
        <v>63.640799999999999</v>
      </c>
      <c r="EM34">
        <v>22.616199999999999</v>
      </c>
      <c r="EN34">
        <v>1</v>
      </c>
      <c r="EO34">
        <v>-9.2169699999999993E-2</v>
      </c>
      <c r="EP34">
        <v>2.8869600000000002</v>
      </c>
      <c r="EQ34">
        <v>20.210100000000001</v>
      </c>
      <c r="ER34">
        <v>5.2289700000000003</v>
      </c>
      <c r="ES34">
        <v>12.0099</v>
      </c>
      <c r="ET34">
        <v>4.9897999999999998</v>
      </c>
      <c r="EU34">
        <v>3.3050000000000002</v>
      </c>
      <c r="EV34">
        <v>2778.7</v>
      </c>
      <c r="EW34">
        <v>877.6</v>
      </c>
      <c r="EX34">
        <v>67.400000000000006</v>
      </c>
      <c r="EY34">
        <v>10</v>
      </c>
      <c r="EZ34">
        <v>1.8528500000000001</v>
      </c>
      <c r="FA34">
        <v>1.8615699999999999</v>
      </c>
      <c r="FB34">
        <v>1.8607899999999999</v>
      </c>
      <c r="FC34">
        <v>1.85684</v>
      </c>
      <c r="FD34">
        <v>1.86111</v>
      </c>
      <c r="FE34">
        <v>1.85741</v>
      </c>
      <c r="FF34">
        <v>1.85945</v>
      </c>
      <c r="FG34">
        <v>1.8623499999999999</v>
      </c>
      <c r="FH34">
        <v>0</v>
      </c>
      <c r="FI34">
        <v>0</v>
      </c>
      <c r="FJ34">
        <v>0</v>
      </c>
      <c r="FK34">
        <v>0</v>
      </c>
      <c r="FL34" t="s">
        <v>354</v>
      </c>
      <c r="FM34" t="s">
        <v>355</v>
      </c>
      <c r="FN34" t="s">
        <v>356</v>
      </c>
      <c r="FO34" t="s">
        <v>356</v>
      </c>
      <c r="FP34" t="s">
        <v>356</v>
      </c>
      <c r="FQ34" t="s">
        <v>356</v>
      </c>
      <c r="FR34">
        <v>0</v>
      </c>
      <c r="FS34">
        <v>100</v>
      </c>
      <c r="FT34">
        <v>100</v>
      </c>
      <c r="FU34">
        <v>-4.16</v>
      </c>
      <c r="FV34">
        <v>0.1326</v>
      </c>
      <c r="FW34">
        <v>-0.46270230814206109</v>
      </c>
      <c r="FX34">
        <v>-4.0117494158234393E-3</v>
      </c>
      <c r="FY34">
        <v>1.087516141204025E-6</v>
      </c>
      <c r="FZ34">
        <v>-8.657206703991749E-11</v>
      </c>
      <c r="GA34">
        <v>0.13260000000000011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2.7539099999999999</v>
      </c>
      <c r="GL34">
        <v>2.36572</v>
      </c>
      <c r="GM34">
        <v>1.5942400000000001</v>
      </c>
      <c r="GN34">
        <v>2.3339799999999999</v>
      </c>
      <c r="GO34">
        <v>1.39893</v>
      </c>
      <c r="GP34">
        <v>2.3290999999999999</v>
      </c>
      <c r="GQ34">
        <v>31.128699999999998</v>
      </c>
      <c r="GR34">
        <v>15.016400000000001</v>
      </c>
      <c r="GS34">
        <v>18</v>
      </c>
      <c r="GT34">
        <v>647.822</v>
      </c>
      <c r="GU34">
        <v>419.19799999999998</v>
      </c>
      <c r="GV34">
        <v>18.385999999999999</v>
      </c>
      <c r="GW34">
        <v>25.9057</v>
      </c>
      <c r="GX34">
        <v>29.9998</v>
      </c>
      <c r="GY34">
        <v>25.778500000000001</v>
      </c>
      <c r="GZ34">
        <v>25.722200000000001</v>
      </c>
      <c r="HA34">
        <v>55.167999999999999</v>
      </c>
      <c r="HB34">
        <v>10</v>
      </c>
      <c r="HC34">
        <v>-30</v>
      </c>
      <c r="HD34">
        <v>18.395800000000001</v>
      </c>
      <c r="HE34">
        <v>1400</v>
      </c>
      <c r="HF34">
        <v>0</v>
      </c>
      <c r="HG34">
        <v>104.262</v>
      </c>
      <c r="HH34">
        <v>104.02200000000001</v>
      </c>
    </row>
    <row r="35" spans="1:216" x14ac:dyDescent="0.2">
      <c r="A35">
        <v>17</v>
      </c>
      <c r="B35">
        <v>1689108119.5</v>
      </c>
      <c r="C35">
        <v>1300.400000095367</v>
      </c>
      <c r="D35" t="s">
        <v>403</v>
      </c>
      <c r="E35" t="s">
        <v>404</v>
      </c>
      <c r="F35" t="s">
        <v>346</v>
      </c>
      <c r="G35" t="s">
        <v>347</v>
      </c>
      <c r="H35" t="s">
        <v>348</v>
      </c>
      <c r="I35" t="s">
        <v>349</v>
      </c>
      <c r="J35" t="s">
        <v>350</v>
      </c>
      <c r="K35" t="s">
        <v>351</v>
      </c>
      <c r="L35">
        <v>1689108119.5</v>
      </c>
      <c r="M35">
        <f t="shared" si="0"/>
        <v>8.3764827633389205E-4</v>
      </c>
      <c r="N35">
        <f t="shared" si="1"/>
        <v>0.83764827633389205</v>
      </c>
      <c r="O35">
        <f t="shared" si="2"/>
        <v>27.690347108168329</v>
      </c>
      <c r="P35">
        <f t="shared" si="3"/>
        <v>1782.11</v>
      </c>
      <c r="Q35">
        <f t="shared" si="4"/>
        <v>1275.9839997756271</v>
      </c>
      <c r="R35">
        <f t="shared" si="5"/>
        <v>128.74168419332966</v>
      </c>
      <c r="S35">
        <f t="shared" si="6"/>
        <v>179.80777412421997</v>
      </c>
      <c r="T35">
        <f t="shared" si="7"/>
        <v>9.271782507233306E-2</v>
      </c>
      <c r="U35">
        <f t="shared" si="8"/>
        <v>3.5641039713201312</v>
      </c>
      <c r="V35">
        <f t="shared" si="9"/>
        <v>9.13984073268366E-2</v>
      </c>
      <c r="W35">
        <f t="shared" si="10"/>
        <v>5.7240984812506279E-2</v>
      </c>
      <c r="X35">
        <f t="shared" si="11"/>
        <v>281.15661599999999</v>
      </c>
      <c r="Y35">
        <f t="shared" si="12"/>
        <v>22.948657051637166</v>
      </c>
      <c r="Z35">
        <f t="shared" si="13"/>
        <v>22.948657051637166</v>
      </c>
      <c r="AA35">
        <f t="shared" si="14"/>
        <v>2.8109711144297544</v>
      </c>
      <c r="AB35">
        <f t="shared" si="15"/>
        <v>73.02163550259165</v>
      </c>
      <c r="AC35">
        <f t="shared" si="16"/>
        <v>1.9079030394192</v>
      </c>
      <c r="AD35">
        <f t="shared" si="17"/>
        <v>2.612791436794764</v>
      </c>
      <c r="AE35">
        <f t="shared" si="18"/>
        <v>0.90306807501055442</v>
      </c>
      <c r="AF35">
        <f t="shared" si="19"/>
        <v>-36.940288986324639</v>
      </c>
      <c r="AG35">
        <f t="shared" si="20"/>
        <v>-230.95361146790154</v>
      </c>
      <c r="AH35">
        <f t="shared" si="21"/>
        <v>-13.344063005054609</v>
      </c>
      <c r="AI35">
        <f t="shared" si="22"/>
        <v>-8.1347459280834755E-2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54106.428609294679</v>
      </c>
      <c r="AO35">
        <f t="shared" si="26"/>
        <v>1699.96</v>
      </c>
      <c r="AP35">
        <f t="shared" si="27"/>
        <v>1433.0663999999999</v>
      </c>
      <c r="AQ35">
        <f t="shared" si="28"/>
        <v>0.84300007058989623</v>
      </c>
      <c r="AR35">
        <f t="shared" si="29"/>
        <v>0.16539013623849971</v>
      </c>
      <c r="AS35">
        <v>1689108119.5</v>
      </c>
      <c r="AT35">
        <v>1782.11</v>
      </c>
      <c r="AU35">
        <v>1799.94</v>
      </c>
      <c r="AV35">
        <v>18.909600000000001</v>
      </c>
      <c r="AW35">
        <v>18.407499999999999</v>
      </c>
      <c r="AX35">
        <v>1786.8</v>
      </c>
      <c r="AY35">
        <v>18.778300000000002</v>
      </c>
      <c r="AZ35">
        <v>600.03</v>
      </c>
      <c r="BA35">
        <v>100.696</v>
      </c>
      <c r="BB35">
        <v>0.20000200000000001</v>
      </c>
      <c r="BC35">
        <v>21.746700000000001</v>
      </c>
      <c r="BD35">
        <v>22.0259</v>
      </c>
      <c r="BE35">
        <v>999.9</v>
      </c>
      <c r="BF35">
        <v>0</v>
      </c>
      <c r="BG35">
        <v>0</v>
      </c>
      <c r="BH35">
        <v>9983.1200000000008</v>
      </c>
      <c r="BI35">
        <v>0</v>
      </c>
      <c r="BJ35">
        <v>373.03</v>
      </c>
      <c r="BK35">
        <v>-17.8292</v>
      </c>
      <c r="BL35">
        <v>1816.46</v>
      </c>
      <c r="BM35">
        <v>1833.69</v>
      </c>
      <c r="BN35">
        <v>0.50210600000000005</v>
      </c>
      <c r="BO35">
        <v>1799.94</v>
      </c>
      <c r="BP35">
        <v>18.407499999999999</v>
      </c>
      <c r="BQ35">
        <v>1.90412</v>
      </c>
      <c r="BR35">
        <v>1.8535600000000001</v>
      </c>
      <c r="BS35">
        <v>16.668800000000001</v>
      </c>
      <c r="BT35">
        <v>16.245899999999999</v>
      </c>
      <c r="BU35">
        <v>1699.96</v>
      </c>
      <c r="BV35">
        <v>0.89999600000000002</v>
      </c>
      <c r="BW35">
        <v>0.100004</v>
      </c>
      <c r="BX35">
        <v>0</v>
      </c>
      <c r="BY35">
        <v>2.8187000000000002</v>
      </c>
      <c r="BZ35">
        <v>0</v>
      </c>
      <c r="CA35">
        <v>7730.96</v>
      </c>
      <c r="CB35">
        <v>13788.9</v>
      </c>
      <c r="CC35">
        <v>38.5</v>
      </c>
      <c r="CD35">
        <v>40.811999999999998</v>
      </c>
      <c r="CE35">
        <v>38.875</v>
      </c>
      <c r="CF35">
        <v>39.061999999999998</v>
      </c>
      <c r="CG35">
        <v>38</v>
      </c>
      <c r="CH35">
        <v>1529.96</v>
      </c>
      <c r="CI35">
        <v>170</v>
      </c>
      <c r="CJ35">
        <v>0</v>
      </c>
      <c r="CK35">
        <v>1689108124.9000001</v>
      </c>
      <c r="CL35">
        <v>0</v>
      </c>
      <c r="CM35">
        <v>1689108088</v>
      </c>
      <c r="CN35" t="s">
        <v>405</v>
      </c>
      <c r="CO35">
        <v>1689108088</v>
      </c>
      <c r="CP35">
        <v>1689108079</v>
      </c>
      <c r="CQ35">
        <v>19</v>
      </c>
      <c r="CR35">
        <v>-0.04</v>
      </c>
      <c r="CS35">
        <v>-1E-3</v>
      </c>
      <c r="CT35">
        <v>-4.7080000000000002</v>
      </c>
      <c r="CU35">
        <v>0.13100000000000001</v>
      </c>
      <c r="CV35">
        <v>1800</v>
      </c>
      <c r="CW35">
        <v>18</v>
      </c>
      <c r="CX35">
        <v>0.15</v>
      </c>
      <c r="CY35">
        <v>0.17</v>
      </c>
      <c r="CZ35">
        <v>25.119118074688561</v>
      </c>
      <c r="DA35">
        <v>1.0088350190152831</v>
      </c>
      <c r="DB35">
        <v>0.19468849566717461</v>
      </c>
      <c r="DC35">
        <v>1</v>
      </c>
      <c r="DD35">
        <v>1799.94756097561</v>
      </c>
      <c r="DE35">
        <v>-4.3902439024280163E-2</v>
      </c>
      <c r="DF35">
        <v>7.2407400504564096E-2</v>
      </c>
      <c r="DG35">
        <v>1</v>
      </c>
      <c r="DH35">
        <v>1699.9509756097559</v>
      </c>
      <c r="DI35">
        <v>8.9617997211807771E-2</v>
      </c>
      <c r="DJ35">
        <v>0.10577945021622399</v>
      </c>
      <c r="DK35">
        <v>-1</v>
      </c>
      <c r="DL35">
        <v>2</v>
      </c>
      <c r="DM35">
        <v>2</v>
      </c>
      <c r="DN35" t="s">
        <v>353</v>
      </c>
      <c r="DO35">
        <v>3.20431</v>
      </c>
      <c r="DP35">
        <v>2.8087800000000001</v>
      </c>
      <c r="DQ35">
        <v>0.25184400000000001</v>
      </c>
      <c r="DR35">
        <v>0.25169000000000002</v>
      </c>
      <c r="DS35">
        <v>9.6604999999999996E-2</v>
      </c>
      <c r="DT35">
        <v>9.4126000000000001E-2</v>
      </c>
      <c r="DU35">
        <v>22573.9</v>
      </c>
      <c r="DV35">
        <v>25502.400000000001</v>
      </c>
      <c r="DW35">
        <v>28401.8</v>
      </c>
      <c r="DX35">
        <v>32685.8</v>
      </c>
      <c r="DY35">
        <v>35652</v>
      </c>
      <c r="DZ35">
        <v>40227.9</v>
      </c>
      <c r="EA35">
        <v>41674</v>
      </c>
      <c r="EB35">
        <v>47279.8</v>
      </c>
      <c r="EC35">
        <v>2.1810499999999999</v>
      </c>
      <c r="ED35">
        <v>1.8061700000000001</v>
      </c>
      <c r="EE35">
        <v>-3.3177400000000003E-2</v>
      </c>
      <c r="EF35">
        <v>0</v>
      </c>
      <c r="EG35">
        <v>22.572600000000001</v>
      </c>
      <c r="EH35">
        <v>999.9</v>
      </c>
      <c r="EI35">
        <v>60</v>
      </c>
      <c r="EJ35">
        <v>26.8</v>
      </c>
      <c r="EK35">
        <v>21.077500000000001</v>
      </c>
      <c r="EL35">
        <v>63.960799999999999</v>
      </c>
      <c r="EM35">
        <v>22.7043</v>
      </c>
      <c r="EN35">
        <v>1</v>
      </c>
      <c r="EO35">
        <v>-9.0548799999999999E-2</v>
      </c>
      <c r="EP35">
        <v>3.3039200000000002</v>
      </c>
      <c r="EQ35">
        <v>20.202000000000002</v>
      </c>
      <c r="ER35">
        <v>5.2271700000000001</v>
      </c>
      <c r="ES35">
        <v>12.0099</v>
      </c>
      <c r="ET35">
        <v>4.9896500000000001</v>
      </c>
      <c r="EU35">
        <v>3.3047800000000001</v>
      </c>
      <c r="EV35">
        <v>2780.7</v>
      </c>
      <c r="EW35">
        <v>880.9</v>
      </c>
      <c r="EX35">
        <v>67.400000000000006</v>
      </c>
      <c r="EY35">
        <v>10</v>
      </c>
      <c r="EZ35">
        <v>1.85287</v>
      </c>
      <c r="FA35">
        <v>1.8615699999999999</v>
      </c>
      <c r="FB35">
        <v>1.8608</v>
      </c>
      <c r="FC35">
        <v>1.85684</v>
      </c>
      <c r="FD35">
        <v>1.86111</v>
      </c>
      <c r="FE35">
        <v>1.85741</v>
      </c>
      <c r="FF35">
        <v>1.85945</v>
      </c>
      <c r="FG35">
        <v>1.8623799999999999</v>
      </c>
      <c r="FH35">
        <v>0</v>
      </c>
      <c r="FI35">
        <v>0</v>
      </c>
      <c r="FJ35">
        <v>0</v>
      </c>
      <c r="FK35">
        <v>0</v>
      </c>
      <c r="FL35" t="s">
        <v>354</v>
      </c>
      <c r="FM35" t="s">
        <v>355</v>
      </c>
      <c r="FN35" t="s">
        <v>356</v>
      </c>
      <c r="FO35" t="s">
        <v>356</v>
      </c>
      <c r="FP35" t="s">
        <v>356</v>
      </c>
      <c r="FQ35" t="s">
        <v>356</v>
      </c>
      <c r="FR35">
        <v>0</v>
      </c>
      <c r="FS35">
        <v>100</v>
      </c>
      <c r="FT35">
        <v>100</v>
      </c>
      <c r="FU35">
        <v>-4.6900000000000004</v>
      </c>
      <c r="FV35">
        <v>0.1313</v>
      </c>
      <c r="FW35">
        <v>-0.50035692670504495</v>
      </c>
      <c r="FX35">
        <v>-4.0117494158234393E-3</v>
      </c>
      <c r="FY35">
        <v>1.087516141204025E-6</v>
      </c>
      <c r="FZ35">
        <v>-8.657206703991749E-11</v>
      </c>
      <c r="GA35">
        <v>0.1313200000000023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0.7</v>
      </c>
      <c r="GK35">
        <v>3.3764599999999998</v>
      </c>
      <c r="GL35">
        <v>2.34985</v>
      </c>
      <c r="GM35">
        <v>1.5942400000000001</v>
      </c>
      <c r="GN35">
        <v>2.3339799999999999</v>
      </c>
      <c r="GO35">
        <v>1.39893</v>
      </c>
      <c r="GP35">
        <v>2.2607400000000002</v>
      </c>
      <c r="GQ35">
        <v>31.237400000000001</v>
      </c>
      <c r="GR35">
        <v>14.981400000000001</v>
      </c>
      <c r="GS35">
        <v>18</v>
      </c>
      <c r="GT35">
        <v>647.70799999999997</v>
      </c>
      <c r="GU35">
        <v>419.755</v>
      </c>
      <c r="GV35">
        <v>18.2559</v>
      </c>
      <c r="GW35">
        <v>25.9145</v>
      </c>
      <c r="GX35">
        <v>30.000299999999999</v>
      </c>
      <c r="GY35">
        <v>25.793600000000001</v>
      </c>
      <c r="GZ35">
        <v>25.74</v>
      </c>
      <c r="HA35">
        <v>67.63</v>
      </c>
      <c r="HB35">
        <v>10</v>
      </c>
      <c r="HC35">
        <v>-30</v>
      </c>
      <c r="HD35">
        <v>18.233699999999999</v>
      </c>
      <c r="HE35">
        <v>1800</v>
      </c>
      <c r="HF35">
        <v>0</v>
      </c>
      <c r="HG35">
        <v>104.259</v>
      </c>
      <c r="HH35">
        <v>104.018</v>
      </c>
    </row>
    <row r="36" spans="1:216" x14ac:dyDescent="0.2">
      <c r="A36">
        <v>18</v>
      </c>
      <c r="B36">
        <v>1689108196.5</v>
      </c>
      <c r="C36">
        <v>1377.400000095367</v>
      </c>
      <c r="D36" t="s">
        <v>406</v>
      </c>
      <c r="E36" t="s">
        <v>407</v>
      </c>
      <c r="F36" t="s">
        <v>346</v>
      </c>
      <c r="G36" t="s">
        <v>347</v>
      </c>
      <c r="H36" t="s">
        <v>348</v>
      </c>
      <c r="I36" t="s">
        <v>349</v>
      </c>
      <c r="J36" t="s">
        <v>350</v>
      </c>
      <c r="K36" t="s">
        <v>351</v>
      </c>
      <c r="L36">
        <v>1689108196.5</v>
      </c>
      <c r="M36">
        <f t="shared" si="0"/>
        <v>1.110125814790989E-3</v>
      </c>
      <c r="N36">
        <f t="shared" si="1"/>
        <v>1.1101258147909889</v>
      </c>
      <c r="O36">
        <f t="shared" si="2"/>
        <v>13.022819880993801</v>
      </c>
      <c r="P36">
        <f t="shared" si="3"/>
        <v>391.74400000000003</v>
      </c>
      <c r="Q36">
        <f t="shared" si="4"/>
        <v>206.14434761758716</v>
      </c>
      <c r="R36">
        <f t="shared" si="5"/>
        <v>20.799531771484546</v>
      </c>
      <c r="S36">
        <f t="shared" si="6"/>
        <v>39.526146937600004</v>
      </c>
      <c r="T36">
        <f t="shared" si="7"/>
        <v>0.11691826743290139</v>
      </c>
      <c r="U36">
        <f t="shared" si="8"/>
        <v>3.5698230509975755</v>
      </c>
      <c r="V36">
        <f t="shared" si="9"/>
        <v>0.11483184630665549</v>
      </c>
      <c r="W36">
        <f t="shared" si="10"/>
        <v>7.1954259364689313E-2</v>
      </c>
      <c r="X36">
        <f t="shared" si="11"/>
        <v>281.12513399999995</v>
      </c>
      <c r="Y36">
        <f t="shared" si="12"/>
        <v>22.898723462757985</v>
      </c>
      <c r="Z36">
        <f t="shared" si="13"/>
        <v>22.898723462757985</v>
      </c>
      <c r="AA36">
        <f t="shared" si="14"/>
        <v>2.8024835063169995</v>
      </c>
      <c r="AB36">
        <f t="shared" si="15"/>
        <v>70.74025450660865</v>
      </c>
      <c r="AC36">
        <f t="shared" si="16"/>
        <v>1.84954931511</v>
      </c>
      <c r="AD36">
        <f t="shared" si="17"/>
        <v>2.6145641233694072</v>
      </c>
      <c r="AE36">
        <f t="shared" si="18"/>
        <v>0.95293419120699951</v>
      </c>
      <c r="AF36">
        <f t="shared" si="19"/>
        <v>-48.956548432282617</v>
      </c>
      <c r="AG36">
        <f t="shared" si="20"/>
        <v>-219.57790859682487</v>
      </c>
      <c r="AH36">
        <f t="shared" si="21"/>
        <v>-12.663968177351927</v>
      </c>
      <c r="AI36">
        <f t="shared" si="22"/>
        <v>-7.3291206459458635E-2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54229.087850739823</v>
      </c>
      <c r="AO36">
        <f t="shared" si="26"/>
        <v>1699.77</v>
      </c>
      <c r="AP36">
        <f t="shared" si="27"/>
        <v>1432.9061999999999</v>
      </c>
      <c r="AQ36">
        <f t="shared" si="28"/>
        <v>0.84300005294834002</v>
      </c>
      <c r="AR36">
        <f t="shared" si="29"/>
        <v>0.16539010219029632</v>
      </c>
      <c r="AS36">
        <v>1689108196.5</v>
      </c>
      <c r="AT36">
        <v>391.74400000000003</v>
      </c>
      <c r="AU36">
        <v>399.96600000000001</v>
      </c>
      <c r="AV36">
        <v>18.3309</v>
      </c>
      <c r="AW36">
        <v>17.665099999999999</v>
      </c>
      <c r="AX36">
        <v>393.98700000000002</v>
      </c>
      <c r="AY36">
        <v>18.2559</v>
      </c>
      <c r="AZ36">
        <v>600.048</v>
      </c>
      <c r="BA36">
        <v>100.69799999999999</v>
      </c>
      <c r="BB36">
        <v>0.19989999999999999</v>
      </c>
      <c r="BC36">
        <v>21.7578</v>
      </c>
      <c r="BD36">
        <v>22.023199999999999</v>
      </c>
      <c r="BE36">
        <v>999.9</v>
      </c>
      <c r="BF36">
        <v>0</v>
      </c>
      <c r="BG36">
        <v>0</v>
      </c>
      <c r="BH36">
        <v>10006.9</v>
      </c>
      <c r="BI36">
        <v>0</v>
      </c>
      <c r="BJ36">
        <v>375.62299999999999</v>
      </c>
      <c r="BK36">
        <v>-7.8965500000000004</v>
      </c>
      <c r="BL36">
        <v>399.41399999999999</v>
      </c>
      <c r="BM36">
        <v>407.15899999999999</v>
      </c>
      <c r="BN36">
        <v>0.72215700000000005</v>
      </c>
      <c r="BO36">
        <v>399.96600000000001</v>
      </c>
      <c r="BP36">
        <v>17.665099999999999</v>
      </c>
      <c r="BQ36">
        <v>1.85155</v>
      </c>
      <c r="BR36">
        <v>1.7788299999999999</v>
      </c>
      <c r="BS36">
        <v>16.228899999999999</v>
      </c>
      <c r="BT36">
        <v>15.602</v>
      </c>
      <c r="BU36">
        <v>1699.77</v>
      </c>
      <c r="BV36">
        <v>0.89999700000000005</v>
      </c>
      <c r="BW36">
        <v>0.10000299999999999</v>
      </c>
      <c r="BX36">
        <v>0</v>
      </c>
      <c r="BY36">
        <v>2.7801999999999998</v>
      </c>
      <c r="BZ36">
        <v>0</v>
      </c>
      <c r="CA36">
        <v>7502.02</v>
      </c>
      <c r="CB36">
        <v>13787.3</v>
      </c>
      <c r="CC36">
        <v>39.75</v>
      </c>
      <c r="CD36">
        <v>41.936999999999998</v>
      </c>
      <c r="CE36">
        <v>40.061999999999998</v>
      </c>
      <c r="CF36">
        <v>40.25</v>
      </c>
      <c r="CG36">
        <v>39.125</v>
      </c>
      <c r="CH36">
        <v>1529.79</v>
      </c>
      <c r="CI36">
        <v>169.98</v>
      </c>
      <c r="CJ36">
        <v>0</v>
      </c>
      <c r="CK36">
        <v>1689108201.7</v>
      </c>
      <c r="CL36">
        <v>0</v>
      </c>
      <c r="CM36">
        <v>1689108229.5</v>
      </c>
      <c r="CN36" t="s">
        <v>408</v>
      </c>
      <c r="CO36">
        <v>1689108213.5</v>
      </c>
      <c r="CP36">
        <v>1689108229.5</v>
      </c>
      <c r="CQ36">
        <v>20</v>
      </c>
      <c r="CR36">
        <v>-0.29899999999999999</v>
      </c>
      <c r="CS36">
        <v>-5.7000000000000002E-2</v>
      </c>
      <c r="CT36">
        <v>-2.2429999999999999</v>
      </c>
      <c r="CU36">
        <v>7.4999999999999997E-2</v>
      </c>
      <c r="CV36">
        <v>400</v>
      </c>
      <c r="CW36">
        <v>17</v>
      </c>
      <c r="CX36">
        <v>0.35</v>
      </c>
      <c r="CY36">
        <v>0.12</v>
      </c>
      <c r="CZ36">
        <v>11.18463618757232</v>
      </c>
      <c r="DA36">
        <v>1.8734474557887739</v>
      </c>
      <c r="DB36">
        <v>0.1864499328723149</v>
      </c>
      <c r="DC36">
        <v>1</v>
      </c>
      <c r="DD36">
        <v>399.9141951219512</v>
      </c>
      <c r="DE36">
        <v>0.32889198606353193</v>
      </c>
      <c r="DF36">
        <v>3.8859483892602943E-2</v>
      </c>
      <c r="DG36">
        <v>1</v>
      </c>
      <c r="DH36">
        <v>1699.9749999999999</v>
      </c>
      <c r="DI36">
        <v>-2.4604164535413E-2</v>
      </c>
      <c r="DJ36">
        <v>0.10416333327999711</v>
      </c>
      <c r="DK36">
        <v>-1</v>
      </c>
      <c r="DL36">
        <v>2</v>
      </c>
      <c r="DM36">
        <v>2</v>
      </c>
      <c r="DN36" t="s">
        <v>353</v>
      </c>
      <c r="DO36">
        <v>3.2042999999999999</v>
      </c>
      <c r="DP36">
        <v>2.8088899999999999</v>
      </c>
      <c r="DQ36">
        <v>9.2626399999999998E-2</v>
      </c>
      <c r="DR36">
        <v>9.3283099999999994E-2</v>
      </c>
      <c r="DS36">
        <v>9.4652799999999995E-2</v>
      </c>
      <c r="DT36">
        <v>9.1391E-2</v>
      </c>
      <c r="DU36">
        <v>27375.4</v>
      </c>
      <c r="DV36">
        <v>30897.4</v>
      </c>
      <c r="DW36">
        <v>28401.599999999999</v>
      </c>
      <c r="DX36">
        <v>32685.1</v>
      </c>
      <c r="DY36">
        <v>35728.6</v>
      </c>
      <c r="DZ36">
        <v>40347.9</v>
      </c>
      <c r="EA36">
        <v>41672.6</v>
      </c>
      <c r="EB36">
        <v>47278.9</v>
      </c>
      <c r="EC36">
        <v>2.18167</v>
      </c>
      <c r="ED36">
        <v>1.7982499999999999</v>
      </c>
      <c r="EE36">
        <v>-3.7908600000000001E-2</v>
      </c>
      <c r="EF36">
        <v>0</v>
      </c>
      <c r="EG36">
        <v>22.6479</v>
      </c>
      <c r="EH36">
        <v>999.9</v>
      </c>
      <c r="EI36">
        <v>59.6</v>
      </c>
      <c r="EJ36">
        <v>26.9</v>
      </c>
      <c r="EK36">
        <v>21.0578</v>
      </c>
      <c r="EL36">
        <v>63.220799999999997</v>
      </c>
      <c r="EM36">
        <v>22.860600000000002</v>
      </c>
      <c r="EN36">
        <v>1</v>
      </c>
      <c r="EO36">
        <v>-8.7017300000000006E-2</v>
      </c>
      <c r="EP36">
        <v>3.7395900000000002</v>
      </c>
      <c r="EQ36">
        <v>20.193899999999999</v>
      </c>
      <c r="ER36">
        <v>5.2232799999999999</v>
      </c>
      <c r="ES36">
        <v>12.0099</v>
      </c>
      <c r="ET36">
        <v>4.9897</v>
      </c>
      <c r="EU36">
        <v>3.3050000000000002</v>
      </c>
      <c r="EV36">
        <v>2782.3</v>
      </c>
      <c r="EW36">
        <v>884.6</v>
      </c>
      <c r="EX36">
        <v>67.400000000000006</v>
      </c>
      <c r="EY36">
        <v>10</v>
      </c>
      <c r="EZ36">
        <v>1.85287</v>
      </c>
      <c r="FA36">
        <v>1.8615900000000001</v>
      </c>
      <c r="FB36">
        <v>1.8608</v>
      </c>
      <c r="FC36">
        <v>1.85684</v>
      </c>
      <c r="FD36">
        <v>1.86111</v>
      </c>
      <c r="FE36">
        <v>1.85745</v>
      </c>
      <c r="FF36">
        <v>1.85948</v>
      </c>
      <c r="FG36">
        <v>1.8624000000000001</v>
      </c>
      <c r="FH36">
        <v>0</v>
      </c>
      <c r="FI36">
        <v>0</v>
      </c>
      <c r="FJ36">
        <v>0</v>
      </c>
      <c r="FK36">
        <v>0</v>
      </c>
      <c r="FL36" t="s">
        <v>354</v>
      </c>
      <c r="FM36" t="s">
        <v>355</v>
      </c>
      <c r="FN36" t="s">
        <v>356</v>
      </c>
      <c r="FO36" t="s">
        <v>356</v>
      </c>
      <c r="FP36" t="s">
        <v>356</v>
      </c>
      <c r="FQ36" t="s">
        <v>356</v>
      </c>
      <c r="FR36">
        <v>0</v>
      </c>
      <c r="FS36">
        <v>100</v>
      </c>
      <c r="FT36">
        <v>100</v>
      </c>
      <c r="FU36">
        <v>-2.2429999999999999</v>
      </c>
      <c r="FV36">
        <v>7.4999999999999997E-2</v>
      </c>
      <c r="FW36">
        <v>-0.50035692670504495</v>
      </c>
      <c r="FX36">
        <v>-4.0117494158234393E-3</v>
      </c>
      <c r="FY36">
        <v>1.087516141204025E-6</v>
      </c>
      <c r="FZ36">
        <v>-8.657206703991749E-11</v>
      </c>
      <c r="GA36">
        <v>0.1313200000000023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1.8</v>
      </c>
      <c r="GJ36">
        <v>2</v>
      </c>
      <c r="GK36">
        <v>0.99243199999999998</v>
      </c>
      <c r="GL36">
        <v>2.3645</v>
      </c>
      <c r="GM36">
        <v>1.5942400000000001</v>
      </c>
      <c r="GN36">
        <v>2.3327599999999999</v>
      </c>
      <c r="GO36">
        <v>1.40015</v>
      </c>
      <c r="GP36">
        <v>2.2900399999999999</v>
      </c>
      <c r="GQ36">
        <v>31.302600000000002</v>
      </c>
      <c r="GR36">
        <v>14.963800000000001</v>
      </c>
      <c r="GS36">
        <v>18</v>
      </c>
      <c r="GT36">
        <v>648.44100000000003</v>
      </c>
      <c r="GU36">
        <v>415.11200000000002</v>
      </c>
      <c r="GV36">
        <v>17.9373</v>
      </c>
      <c r="GW36">
        <v>25.938600000000001</v>
      </c>
      <c r="GX36">
        <v>30.000499999999999</v>
      </c>
      <c r="GY36">
        <v>25.813800000000001</v>
      </c>
      <c r="GZ36">
        <v>25.765999999999998</v>
      </c>
      <c r="HA36">
        <v>19.923300000000001</v>
      </c>
      <c r="HB36">
        <v>15</v>
      </c>
      <c r="HC36">
        <v>-30</v>
      </c>
      <c r="HD36">
        <v>17.922899999999998</v>
      </c>
      <c r="HE36">
        <v>400</v>
      </c>
      <c r="HF36">
        <v>0</v>
      </c>
      <c r="HG36">
        <v>104.25700000000001</v>
      </c>
      <c r="HH36">
        <v>104.01600000000001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2023-07-11T20:49:45Z</dcterms:created>
  <dcterms:modified xsi:type="dcterms:W3CDTF">2023-07-14T20:52:59Z</dcterms:modified>
</cp:coreProperties>
</file>