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3C82BEE9-2A45-8F4D-B9A8-903F05D36458}" xr6:coauthVersionLast="47" xr6:coauthVersionMax="47" xr10:uidLastSave="{00000000-0000-0000-0000-000000000000}"/>
  <bookViews>
    <workbookView xWindow="240" yWindow="760" windowWidth="18700" windowHeight="153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C36" i="1"/>
  <c r="AB36" i="1" s="1"/>
  <c r="U36" i="1"/>
  <c r="AR35" i="1"/>
  <c r="X35" i="1" s="1"/>
  <c r="AQ35" i="1"/>
  <c r="AP35" i="1" s="1"/>
  <c r="AO35" i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O34" i="1"/>
  <c r="AR33" i="1"/>
  <c r="AQ33" i="1"/>
  <c r="AO33" i="1"/>
  <c r="AP33" i="1" s="1"/>
  <c r="AN33" i="1"/>
  <c r="AM33" i="1"/>
  <c r="AL33" i="1"/>
  <c r="AD33" i="1"/>
  <c r="AC33" i="1"/>
  <c r="AB33" i="1" s="1"/>
  <c r="U33" i="1"/>
  <c r="S33" i="1"/>
  <c r="P33" i="1"/>
  <c r="O33" i="1"/>
  <c r="N33" i="1"/>
  <c r="M33" i="1"/>
  <c r="AF33" i="1" s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P31" i="1" s="1"/>
  <c r="AO31" i="1"/>
  <c r="AN31" i="1"/>
  <c r="AL31" i="1"/>
  <c r="P31" i="1" s="1"/>
  <c r="AD31" i="1"/>
  <c r="AC31" i="1"/>
  <c r="AB31" i="1"/>
  <c r="X31" i="1"/>
  <c r="U31" i="1"/>
  <c r="S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O30" i="1"/>
  <c r="AR29" i="1"/>
  <c r="AQ29" i="1"/>
  <c r="AO29" i="1"/>
  <c r="AP29" i="1" s="1"/>
  <c r="AN29" i="1"/>
  <c r="AM29" i="1"/>
  <c r="AL29" i="1"/>
  <c r="AD29" i="1"/>
  <c r="AC29" i="1"/>
  <c r="AB29" i="1" s="1"/>
  <c r="U29" i="1"/>
  <c r="S29" i="1"/>
  <c r="P29" i="1"/>
  <c r="O29" i="1"/>
  <c r="N29" i="1"/>
  <c r="M29" i="1" s="1"/>
  <c r="AF29" i="1" s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S26" i="1"/>
  <c r="O26" i="1"/>
  <c r="AR25" i="1"/>
  <c r="AQ25" i="1"/>
  <c r="AO25" i="1"/>
  <c r="X25" i="1" s="1"/>
  <c r="AN25" i="1"/>
  <c r="AM25" i="1"/>
  <c r="AL25" i="1"/>
  <c r="AD25" i="1"/>
  <c r="AC25" i="1"/>
  <c r="AB25" i="1" s="1"/>
  <c r="U25" i="1"/>
  <c r="S25" i="1"/>
  <c r="P25" i="1"/>
  <c r="O25" i="1"/>
  <c r="N25" i="1"/>
  <c r="M25" i="1"/>
  <c r="AF25" i="1" s="1"/>
  <c r="AR24" i="1"/>
  <c r="AQ24" i="1"/>
  <c r="AO24" i="1"/>
  <c r="AP24" i="1" s="1"/>
  <c r="AN24" i="1"/>
  <c r="AL24" i="1" s="1"/>
  <c r="AM24" i="1" s="1"/>
  <c r="AD24" i="1"/>
  <c r="AC24" i="1"/>
  <c r="AB24" i="1" s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S22" i="1"/>
  <c r="O22" i="1"/>
  <c r="AR21" i="1"/>
  <c r="AQ21" i="1"/>
  <c r="AO21" i="1"/>
  <c r="AN21" i="1"/>
  <c r="AM21" i="1"/>
  <c r="AL21" i="1"/>
  <c r="S21" i="1" s="1"/>
  <c r="AD21" i="1"/>
  <c r="AC21" i="1"/>
  <c r="AB21" i="1" s="1"/>
  <c r="U21" i="1"/>
  <c r="P21" i="1"/>
  <c r="O21" i="1"/>
  <c r="AR20" i="1"/>
  <c r="AQ20" i="1"/>
  <c r="AO20" i="1"/>
  <c r="AP20" i="1" s="1"/>
  <c r="AN20" i="1"/>
  <c r="AL20" i="1" s="1"/>
  <c r="AM20" i="1"/>
  <c r="AD20" i="1"/>
  <c r="AC20" i="1"/>
  <c r="AB20" i="1" s="1"/>
  <c r="U20" i="1"/>
  <c r="S20" i="1"/>
  <c r="AR19" i="1"/>
  <c r="AQ19" i="1"/>
  <c r="AP19" i="1" s="1"/>
  <c r="AO19" i="1"/>
  <c r="AN19" i="1"/>
  <c r="AL19" i="1"/>
  <c r="P19" i="1" s="1"/>
  <c r="AD19" i="1"/>
  <c r="AC19" i="1"/>
  <c r="AB19" i="1"/>
  <c r="X19" i="1"/>
  <c r="U19" i="1"/>
  <c r="S19" i="1"/>
  <c r="Y25" i="1" l="1"/>
  <c r="Z25" i="1" s="1"/>
  <c r="AG25" i="1" s="1"/>
  <c r="AF22" i="1"/>
  <c r="AP21" i="1"/>
  <c r="X21" i="1"/>
  <c r="N20" i="1"/>
  <c r="M20" i="1" s="1"/>
  <c r="P20" i="1"/>
  <c r="O20" i="1"/>
  <c r="AM32" i="1"/>
  <c r="P32" i="1"/>
  <c r="N32" i="1"/>
  <c r="M32" i="1" s="1"/>
  <c r="O32" i="1"/>
  <c r="S32" i="1"/>
  <c r="P36" i="1"/>
  <c r="N36" i="1"/>
  <c r="M36" i="1" s="1"/>
  <c r="AM36" i="1"/>
  <c r="O36" i="1"/>
  <c r="S36" i="1"/>
  <c r="P24" i="1"/>
  <c r="N24" i="1"/>
  <c r="M24" i="1" s="1"/>
  <c r="O24" i="1"/>
  <c r="S24" i="1"/>
  <c r="AF34" i="1"/>
  <c r="AF26" i="1"/>
  <c r="AM28" i="1"/>
  <c r="P28" i="1"/>
  <c r="N28" i="1"/>
  <c r="M28" i="1" s="1"/>
  <c r="O28" i="1"/>
  <c r="S28" i="1"/>
  <c r="AF30" i="1"/>
  <c r="N21" i="1"/>
  <c r="M21" i="1" s="1"/>
  <c r="P22" i="1"/>
  <c r="X22" i="1"/>
  <c r="V25" i="1"/>
  <c r="T25" i="1" s="1"/>
  <c r="W25" i="1" s="1"/>
  <c r="Q25" i="1" s="1"/>
  <c r="R25" i="1" s="1"/>
  <c r="P26" i="1"/>
  <c r="X26" i="1"/>
  <c r="P30" i="1"/>
  <c r="X30" i="1"/>
  <c r="P34" i="1"/>
  <c r="X34" i="1"/>
  <c r="X29" i="1"/>
  <c r="AM35" i="1"/>
  <c r="AP25" i="1"/>
  <c r="AM19" i="1"/>
  <c r="AM31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X33" i="1"/>
  <c r="AM23" i="1"/>
  <c r="AM27" i="1"/>
  <c r="O19" i="1"/>
  <c r="AM22" i="1"/>
  <c r="O23" i="1"/>
  <c r="AM26" i="1"/>
  <c r="O27" i="1"/>
  <c r="AM30" i="1"/>
  <c r="O31" i="1"/>
  <c r="AM34" i="1"/>
  <c r="O35" i="1"/>
  <c r="X23" i="1"/>
  <c r="X27" i="1"/>
  <c r="Y36" i="1" l="1"/>
  <c r="Z36" i="1" s="1"/>
  <c r="V36" i="1" s="1"/>
  <c r="T36" i="1" s="1"/>
  <c r="W36" i="1" s="1"/>
  <c r="Q36" i="1" s="1"/>
  <c r="R36" i="1" s="1"/>
  <c r="Y20" i="1"/>
  <c r="Z20" i="1" s="1"/>
  <c r="AF28" i="1"/>
  <c r="AF36" i="1"/>
  <c r="AF35" i="1"/>
  <c r="AF19" i="1"/>
  <c r="Y19" i="1"/>
  <c r="Z19" i="1" s="1"/>
  <c r="Y30" i="1"/>
  <c r="Z30" i="1" s="1"/>
  <c r="AF21" i="1"/>
  <c r="Y27" i="1"/>
  <c r="Z27" i="1" s="1"/>
  <c r="Y32" i="1"/>
  <c r="Z32" i="1" s="1"/>
  <c r="Y23" i="1"/>
  <c r="Z23" i="1" s="1"/>
  <c r="AF31" i="1"/>
  <c r="Y31" i="1"/>
  <c r="Z31" i="1" s="1"/>
  <c r="AF24" i="1"/>
  <c r="AF20" i="1"/>
  <c r="V20" i="1"/>
  <c r="T20" i="1" s="1"/>
  <c r="W20" i="1" s="1"/>
  <c r="Q20" i="1" s="1"/>
  <c r="R20" i="1" s="1"/>
  <c r="Y28" i="1"/>
  <c r="Z28" i="1" s="1"/>
  <c r="V28" i="1" s="1"/>
  <c r="T28" i="1" s="1"/>
  <c r="W28" i="1" s="1"/>
  <c r="Q28" i="1" s="1"/>
  <c r="R28" i="1" s="1"/>
  <c r="Y26" i="1"/>
  <c r="Z26" i="1" s="1"/>
  <c r="Y35" i="1"/>
  <c r="Z35" i="1" s="1"/>
  <c r="V35" i="1" s="1"/>
  <c r="T35" i="1" s="1"/>
  <c r="W35" i="1" s="1"/>
  <c r="Q35" i="1" s="1"/>
  <c r="R35" i="1" s="1"/>
  <c r="AF27" i="1"/>
  <c r="V27" i="1"/>
  <c r="T27" i="1" s="1"/>
  <c r="W27" i="1" s="1"/>
  <c r="Q27" i="1" s="1"/>
  <c r="R27" i="1" s="1"/>
  <c r="Y24" i="1"/>
  <c r="Z24" i="1" s="1"/>
  <c r="Y29" i="1"/>
  <c r="Z29" i="1" s="1"/>
  <c r="AF32" i="1"/>
  <c r="Y21" i="1"/>
  <c r="Z21" i="1" s="1"/>
  <c r="AA25" i="1"/>
  <c r="AE25" i="1" s="1"/>
  <c r="AH25" i="1"/>
  <c r="AI25" i="1" s="1"/>
  <c r="Y33" i="1"/>
  <c r="Z33" i="1" s="1"/>
  <c r="AF23" i="1"/>
  <c r="Y34" i="1"/>
  <c r="Z34" i="1" s="1"/>
  <c r="Y22" i="1"/>
  <c r="Z22" i="1" s="1"/>
  <c r="AH22" i="1" l="1"/>
  <c r="AA22" i="1"/>
  <c r="AE22" i="1" s="1"/>
  <c r="AG22" i="1"/>
  <c r="V22" i="1"/>
  <c r="T22" i="1" s="1"/>
  <c r="W22" i="1" s="1"/>
  <c r="Q22" i="1" s="1"/>
  <c r="R22" i="1" s="1"/>
  <c r="AH23" i="1"/>
  <c r="AG23" i="1"/>
  <c r="AA23" i="1"/>
  <c r="AE23" i="1" s="1"/>
  <c r="AG30" i="1"/>
  <c r="AA30" i="1"/>
  <c r="AE30" i="1" s="1"/>
  <c r="AH30" i="1"/>
  <c r="V30" i="1"/>
  <c r="T30" i="1" s="1"/>
  <c r="W30" i="1" s="1"/>
  <c r="Q30" i="1" s="1"/>
  <c r="R30" i="1" s="1"/>
  <c r="AA21" i="1"/>
  <c r="AE21" i="1" s="1"/>
  <c r="AH21" i="1"/>
  <c r="AG21" i="1"/>
  <c r="AH19" i="1"/>
  <c r="AA19" i="1"/>
  <c r="AE19" i="1" s="1"/>
  <c r="AG19" i="1"/>
  <c r="AH32" i="1"/>
  <c r="AA32" i="1"/>
  <c r="AE32" i="1" s="1"/>
  <c r="AG32" i="1"/>
  <c r="V23" i="1"/>
  <c r="T23" i="1" s="1"/>
  <c r="W23" i="1" s="1"/>
  <c r="Q23" i="1" s="1"/>
  <c r="R23" i="1" s="1"/>
  <c r="V32" i="1"/>
  <c r="T32" i="1" s="1"/>
  <c r="W32" i="1" s="1"/>
  <c r="Q32" i="1" s="1"/>
  <c r="R32" i="1" s="1"/>
  <c r="AA27" i="1"/>
  <c r="AE27" i="1" s="1"/>
  <c r="AH27" i="1"/>
  <c r="AI27" i="1" s="1"/>
  <c r="AG27" i="1"/>
  <c r="AH20" i="1"/>
  <c r="AA20" i="1"/>
  <c r="AE20" i="1" s="1"/>
  <c r="AG20" i="1"/>
  <c r="AA31" i="1"/>
  <c r="AE31" i="1" s="1"/>
  <c r="AH31" i="1"/>
  <c r="AG31" i="1"/>
  <c r="AH28" i="1"/>
  <c r="AI28" i="1" s="1"/>
  <c r="AA28" i="1"/>
  <c r="AE28" i="1" s="1"/>
  <c r="AG28" i="1"/>
  <c r="AH24" i="1"/>
  <c r="AA24" i="1"/>
  <c r="AE24" i="1" s="1"/>
  <c r="AG24" i="1"/>
  <c r="AA34" i="1"/>
  <c r="AE34" i="1" s="1"/>
  <c r="AH34" i="1"/>
  <c r="AG34" i="1"/>
  <c r="V34" i="1"/>
  <c r="T34" i="1" s="1"/>
  <c r="W34" i="1" s="1"/>
  <c r="Q34" i="1" s="1"/>
  <c r="R34" i="1" s="1"/>
  <c r="V24" i="1"/>
  <c r="T24" i="1" s="1"/>
  <c r="W24" i="1" s="1"/>
  <c r="Q24" i="1" s="1"/>
  <c r="R24" i="1" s="1"/>
  <c r="V19" i="1"/>
  <c r="T19" i="1" s="1"/>
  <c r="W19" i="1" s="1"/>
  <c r="Q19" i="1" s="1"/>
  <c r="R19" i="1" s="1"/>
  <c r="AA35" i="1"/>
  <c r="AE35" i="1" s="1"/>
  <c r="AH35" i="1"/>
  <c r="AG35" i="1"/>
  <c r="AA33" i="1"/>
  <c r="AE33" i="1" s="1"/>
  <c r="AH33" i="1"/>
  <c r="AG33" i="1"/>
  <c r="V33" i="1"/>
  <c r="T33" i="1" s="1"/>
  <c r="W33" i="1" s="1"/>
  <c r="Q33" i="1" s="1"/>
  <c r="R33" i="1" s="1"/>
  <c r="AA29" i="1"/>
  <c r="AE29" i="1" s="1"/>
  <c r="AH29" i="1"/>
  <c r="V29" i="1"/>
  <c r="T29" i="1" s="1"/>
  <c r="W29" i="1" s="1"/>
  <c r="Q29" i="1" s="1"/>
  <c r="R29" i="1" s="1"/>
  <c r="AG29" i="1"/>
  <c r="AH26" i="1"/>
  <c r="AG26" i="1"/>
  <c r="AA26" i="1"/>
  <c r="AE26" i="1" s="1"/>
  <c r="V26" i="1"/>
  <c r="T26" i="1" s="1"/>
  <c r="W26" i="1" s="1"/>
  <c r="Q26" i="1" s="1"/>
  <c r="R26" i="1" s="1"/>
  <c r="V31" i="1"/>
  <c r="T31" i="1" s="1"/>
  <c r="W31" i="1" s="1"/>
  <c r="Q31" i="1" s="1"/>
  <c r="R31" i="1" s="1"/>
  <c r="V21" i="1"/>
  <c r="T21" i="1" s="1"/>
  <c r="W21" i="1" s="1"/>
  <c r="Q21" i="1" s="1"/>
  <c r="R21" i="1" s="1"/>
  <c r="AH36" i="1"/>
  <c r="AA36" i="1"/>
  <c r="AE36" i="1" s="1"/>
  <c r="AG36" i="1"/>
  <c r="AI36" i="1" l="1"/>
  <c r="AI21" i="1"/>
  <c r="AI23" i="1"/>
  <c r="AI35" i="1"/>
  <c r="AI33" i="1"/>
  <c r="AI26" i="1"/>
  <c r="AI34" i="1"/>
  <c r="AI19" i="1"/>
  <c r="AI31" i="1"/>
  <c r="AI29" i="1"/>
  <c r="AI24" i="1"/>
  <c r="AI20" i="1"/>
  <c r="AI32" i="1"/>
  <c r="AI30" i="1"/>
  <c r="AI22" i="1"/>
</calcChain>
</file>

<file path=xl/sharedStrings.xml><?xml version="1.0" encoding="utf-8"?>
<sst xmlns="http://schemas.openxmlformats.org/spreadsheetml/2006/main" count="980" uniqueCount="407">
  <si>
    <t>File opened</t>
  </si>
  <si>
    <t>2023-07-11 14:08:09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</si>
  <si>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</si>
  <si>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</si>
  <si>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</si>
  <si>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</si>
  <si>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</si>
  <si>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</si>
  <si>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</si>
  <si>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</si>
  <si>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</si>
  <si>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</si>
  <si>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</si>
  <si>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</si>
  <si>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</si>
  <si>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</si>
  <si>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</si>
  <si>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</si>
  <si>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</si>
  <si>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</si>
  <si>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</si>
  <si>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</si>
  <si>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</si>
  <si>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</si>
  <si>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</si>
  <si>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</si>
  <si>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</si>
  <si>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14:08:09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</si>
  <si>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</si>
  <si>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</si>
  <si>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</si>
  <si>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</si>
  <si>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</si>
  <si>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</si>
  <si>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</si>
  <si>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</si>
  <si>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</si>
  <si>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</si>
  <si>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</si>
  <si>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</si>
  <si>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</si>
  <si>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</si>
  <si>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</si>
  <si>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</si>
  <si>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</si>
  <si>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</si>
  <si>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</si>
  <si>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</si>
  <si>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</si>
  <si>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</si>
  <si>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</si>
  <si>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</si>
  <si>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</si>
  <si>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</si>
  <si>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</si>
  <si>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</si>
  <si>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</si>
  <si>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</si>
  <si>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</si>
  <si>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</si>
  <si>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</si>
  <si>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</si>
  <si>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</si>
  <si>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</si>
  <si>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</si>
  <si>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</si>
  <si>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</si>
  <si>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</si>
  <si>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</si>
  <si>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</si>
  <si>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</si>
  <si>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</si>
  <si>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</si>
  <si>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</si>
  <si>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</si>
  <si>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</si>
  <si>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</si>
  <si>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</si>
  <si>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</si>
  <si>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</si>
  <si>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</si>
  <si>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</si>
  <si>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</si>
  <si>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</si>
  <si>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</si>
  <si>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</si>
  <si>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</si>
  <si>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5.44513 81.256 375.56 623.191 878.572 1084.54 1279.3 1413.35</t>
  </si>
  <si>
    <t>Fs_true</t>
  </si>
  <si>
    <t>0.187402 100.614 402.174 601.312 804.148 1001.1 1201.83 1401.21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</si>
  <si>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</si>
  <si>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</si>
  <si>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</si>
  <si>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</si>
  <si>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</si>
  <si>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</si>
  <si>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</si>
  <si>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</si>
  <si>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</si>
  <si>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</si>
  <si>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</si>
  <si>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</si>
  <si>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</si>
  <si>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</si>
  <si>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</si>
  <si>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</si>
  <si>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</si>
  <si>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</si>
  <si>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</si>
  <si>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</si>
  <si>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</si>
  <si>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</si>
  <si>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</si>
  <si>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</si>
  <si>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</si>
  <si>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</si>
  <si>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</si>
  <si>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</si>
  <si>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</si>
  <si>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</si>
  <si>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</si>
  <si>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</si>
  <si>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</si>
  <si>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</si>
  <si>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</si>
  <si>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</si>
  <si>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</si>
  <si>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</si>
  <si>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</si>
  <si>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</si>
  <si>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</si>
  <si>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</si>
  <si>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</si>
  <si>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</si>
  <si>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</si>
  <si>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</si>
  <si>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</si>
  <si>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</si>
  <si>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</si>
  <si>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</si>
  <si>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</si>
  <si>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</si>
  <si>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</si>
  <si>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</si>
  <si>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</si>
  <si>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</si>
  <si>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</si>
  <si>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</si>
  <si>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</si>
  <si>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</si>
  <si>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</si>
  <si>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</si>
  <si>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</si>
  <si>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</si>
  <si>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</si>
  <si>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</si>
  <si>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</si>
  <si>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</si>
  <si>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</si>
  <si>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</si>
  <si>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</si>
  <si>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</si>
  <si>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</si>
  <si>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</si>
  <si>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</si>
  <si>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</si>
  <si>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</si>
  <si>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</si>
  <si>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</si>
  <si>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</si>
  <si>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</si>
  <si>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</si>
  <si>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</si>
  <si>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</si>
  <si>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</si>
  <si>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</si>
  <si>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</si>
  <si>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</si>
  <si>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</si>
  <si>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</si>
  <si>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</si>
  <si>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</si>
  <si>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</si>
  <si>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</si>
  <si>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</si>
  <si>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</si>
  <si>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</si>
  <si>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</si>
  <si>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</si>
  <si>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</si>
  <si>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</si>
  <si>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</si>
  <si>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</si>
  <si>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</si>
  <si>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</si>
  <si>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</si>
  <si>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</si>
  <si>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</si>
  <si>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</si>
  <si>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</si>
  <si>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</si>
  <si>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</si>
  <si>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</si>
  <si>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</si>
  <si>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</si>
  <si>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</si>
  <si>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</si>
  <si>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</si>
  <si>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</si>
  <si>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</si>
  <si>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</si>
  <si>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</si>
  <si>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</si>
  <si>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</si>
  <si>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</si>
  <si>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</si>
  <si>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</si>
  <si>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</si>
  <si>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</si>
  <si>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</si>
  <si>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</si>
  <si>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</si>
  <si>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</si>
  <si>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</si>
  <si>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</si>
  <si>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</si>
  <si>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</si>
  <si>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</si>
  <si>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</si>
  <si>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</si>
  <si>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</si>
  <si>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</si>
  <si>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</si>
  <si>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</si>
  <si>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</si>
  <si>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</si>
  <si>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</si>
  <si>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</si>
  <si>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</si>
  <si>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</si>
  <si>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</si>
  <si>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</si>
  <si>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</si>
  <si>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</si>
  <si>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</si>
  <si>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</si>
  <si>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</si>
  <si>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</si>
  <si>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</si>
  <si>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</si>
  <si>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</si>
  <si>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</si>
  <si>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</si>
  <si>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</si>
  <si>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</si>
  <si>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</si>
  <si>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</si>
  <si>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</si>
  <si>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</si>
  <si>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</si>
  <si>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</si>
  <si>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</si>
  <si>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</si>
  <si>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</si>
  <si>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</si>
  <si>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</si>
  <si>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</si>
  <si>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</si>
  <si>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</si>
  <si>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</si>
  <si>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</si>
  <si>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</si>
  <si>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</si>
  <si>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</si>
  <si>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</si>
  <si>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</si>
  <si>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</si>
  <si>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</si>
  <si>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</si>
  <si>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</si>
  <si>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</si>
  <si>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</si>
  <si>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</si>
  <si>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</si>
  <si>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</si>
  <si>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</si>
  <si>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</si>
  <si>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</si>
  <si>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</si>
  <si>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</si>
  <si>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</si>
  <si>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</si>
  <si>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</si>
  <si>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</si>
  <si>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</si>
  <si>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</si>
  <si>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</si>
  <si>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</si>
  <si>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</si>
  <si>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</si>
  <si>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</si>
  <si>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</si>
  <si>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</si>
  <si>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</si>
  <si>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</si>
  <si>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</si>
  <si>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</si>
  <si>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</si>
  <si>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</si>
  <si>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</si>
  <si>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</si>
  <si>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</si>
  <si>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</si>
  <si>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</si>
  <si>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</si>
  <si>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</si>
  <si>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</si>
  <si>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</si>
  <si>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</si>
  <si>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</si>
  <si>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</si>
  <si>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</si>
  <si>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</si>
  <si>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</si>
  <si>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</si>
  <si>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</si>
  <si>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</si>
  <si>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</si>
  <si>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</si>
  <si>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</si>
  <si>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</si>
  <si>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</si>
  <si>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</si>
  <si>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</si>
  <si>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</si>
  <si>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</si>
  <si>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</si>
  <si>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</si>
  <si>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</si>
  <si>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</si>
  <si>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</si>
  <si>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20230711 14:29:53</t>
  </si>
  <si>
    <t>14:29:53</t>
  </si>
  <si>
    <t>none</t>
  </si>
  <si>
    <t>Picabo</t>
  </si>
  <si>
    <t>20230711</t>
  </si>
  <si>
    <t>kse</t>
  </si>
  <si>
    <t>14:29:26</t>
  </si>
  <si>
    <t>2/2</t>
  </si>
  <si>
    <t>00000000</t>
  </si>
  <si>
    <t>iiiiiiii</t>
  </si>
  <si>
    <t>off</t>
  </si>
  <si>
    <t>20230711 14:30:54</t>
  </si>
  <si>
    <t>14:30:54</t>
  </si>
  <si>
    <t>14:31:22</t>
  </si>
  <si>
    <t>20230711 14:32:51</t>
  </si>
  <si>
    <t>14:32:51</t>
  </si>
  <si>
    <t>14:32:24</t>
  </si>
  <si>
    <t>20230711 14:34:42</t>
  </si>
  <si>
    <t>14:34:42</t>
  </si>
  <si>
    <t>14:34:16</t>
  </si>
  <si>
    <t>20230711 14:35:51</t>
  </si>
  <si>
    <t>14:35:51</t>
  </si>
  <si>
    <t>14:35:45</t>
  </si>
  <si>
    <t>1/2</t>
  </si>
  <si>
    <t>20230711 14:36:57</t>
  </si>
  <si>
    <t>14:36:57</t>
  </si>
  <si>
    <t>14:36:51</t>
  </si>
  <si>
    <t>20230711 14:38:02</t>
  </si>
  <si>
    <t>14:38:02</t>
  </si>
  <si>
    <t>14:37:57</t>
  </si>
  <si>
    <t>20230711 14:39:33</t>
  </si>
  <si>
    <t>14:39:33</t>
  </si>
  <si>
    <t>14:39:06</t>
  </si>
  <si>
    <t>20230711 14:41:06</t>
  </si>
  <si>
    <t>14:41:06</t>
  </si>
  <si>
    <t>14:40:39</t>
  </si>
  <si>
    <t>20230711 14:42:34</t>
  </si>
  <si>
    <t>14:42:34</t>
  </si>
  <si>
    <t>14:42:08</t>
  </si>
  <si>
    <t>20230711 14:44:07</t>
  </si>
  <si>
    <t>14:44:07</t>
  </si>
  <si>
    <t>14:43:39</t>
  </si>
  <si>
    <t>20230711 14:45:38</t>
  </si>
  <si>
    <t>14:45:38</t>
  </si>
  <si>
    <t>14:45:11</t>
  </si>
  <si>
    <t>20230711 14:47:05</t>
  </si>
  <si>
    <t>14:47:05</t>
  </si>
  <si>
    <t>14:46:38</t>
  </si>
  <si>
    <t>20230711 14:48:37</t>
  </si>
  <si>
    <t>14:48:37</t>
  </si>
  <si>
    <t>14:48:10</t>
  </si>
  <si>
    <t>20230711 14:50:10</t>
  </si>
  <si>
    <t>14:50:10</t>
  </si>
  <si>
    <t>14:49:42</t>
  </si>
  <si>
    <t>20230711 14:51:50</t>
  </si>
  <si>
    <t>14:51:50</t>
  </si>
  <si>
    <t>14:51:23</t>
  </si>
  <si>
    <t>20230711 14:53:41</t>
  </si>
  <si>
    <t>14:53:41</t>
  </si>
  <si>
    <t>14:53:01</t>
  </si>
  <si>
    <t>20230711 14:55:16</t>
  </si>
  <si>
    <t>14:55:16</t>
  </si>
  <si>
    <t>14:54:48</t>
  </si>
  <si>
    <t>BNL13446</t>
  </si>
  <si>
    <t>BENA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</si>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</sst>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topLeftCell="A5" workbookViewId="0">
      <selection activeCell="F18" sqref="F1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2.762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406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136</v>
      </c>
      <c r="AF17" t="s">
        <v>137</v>
      </c>
      <c r="AG17" t="s">
        <v>138</v>
      </c>
      <c r="AH17" t="s">
        <v>139</v>
      </c>
      <c r="AI17" t="s">
        <v>140</v>
      </c>
      <c r="AJ17" t="s">
        <v>94</v>
      </c>
      <c r="AK17" t="s">
        <v>141</v>
      </c>
      <c r="AL17" t="s">
        <v>142</v>
      </c>
      <c r="AM17" t="s">
        <v>143</v>
      </c>
      <c r="AN17" t="s">
        <v>144</v>
      </c>
      <c r="AO17" t="s">
        <v>145</v>
      </c>
      <c r="AP17" t="s">
        <v>146</v>
      </c>
      <c r="AQ17" t="s">
        <v>147</v>
      </c>
      <c r="AR17" t="s">
        <v>148</v>
      </c>
      <c r="AS17" t="s">
        <v>117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189</v>
      </c>
      <c r="CI17" t="s">
        <v>190</v>
      </c>
      <c r="CJ17" t="s">
        <v>191</v>
      </c>
      <c r="CK17" t="s">
        <v>192</v>
      </c>
      <c r="CL17" t="s">
        <v>193</v>
      </c>
      <c r="CM17" t="s">
        <v>108</v>
      </c>
      <c r="CN17" t="s">
        <v>111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</row>
    <row r="18" spans="1:216" x14ac:dyDescent="0.2">
      <c r="B18" t="s">
        <v>318</v>
      </c>
      <c r="C18" t="s">
        <v>318</v>
      </c>
      <c r="F18" t="s">
        <v>318</v>
      </c>
      <c r="L18" t="s">
        <v>318</v>
      </c>
      <c r="M18" t="s">
        <v>319</v>
      </c>
      <c r="N18" t="s">
        <v>320</v>
      </c>
      <c r="O18" t="s">
        <v>321</v>
      </c>
      <c r="P18" t="s">
        <v>322</v>
      </c>
      <c r="Q18" t="s">
        <v>322</v>
      </c>
      <c r="R18" t="s">
        <v>156</v>
      </c>
      <c r="S18" t="s">
        <v>156</v>
      </c>
      <c r="T18" t="s">
        <v>319</v>
      </c>
      <c r="U18" t="s">
        <v>319</v>
      </c>
      <c r="V18" t="s">
        <v>319</v>
      </c>
      <c r="W18" t="s">
        <v>319</v>
      </c>
      <c r="X18" t="s">
        <v>323</v>
      </c>
      <c r="Y18" t="s">
        <v>324</v>
      </c>
      <c r="Z18" t="s">
        <v>324</v>
      </c>
      <c r="AA18" t="s">
        <v>325</v>
      </c>
      <c r="AB18" t="s">
        <v>326</v>
      </c>
      <c r="AC18" t="s">
        <v>325</v>
      </c>
      <c r="AD18" t="s">
        <v>325</v>
      </c>
      <c r="AE18" t="s">
        <v>325</v>
      </c>
      <c r="AF18" t="s">
        <v>323</v>
      </c>
      <c r="AG18" t="s">
        <v>323</v>
      </c>
      <c r="AH18" t="s">
        <v>323</v>
      </c>
      <c r="AI18" t="s">
        <v>323</v>
      </c>
      <c r="AJ18" t="s">
        <v>327</v>
      </c>
      <c r="AK18" t="s">
        <v>326</v>
      </c>
      <c r="AM18" t="s">
        <v>326</v>
      </c>
      <c r="AN18" t="s">
        <v>327</v>
      </c>
      <c r="AO18" t="s">
        <v>321</v>
      </c>
      <c r="AP18" t="s">
        <v>321</v>
      </c>
      <c r="AR18" t="s">
        <v>328</v>
      </c>
      <c r="AS18" t="s">
        <v>318</v>
      </c>
      <c r="AT18" t="s">
        <v>322</v>
      </c>
      <c r="AU18" t="s">
        <v>322</v>
      </c>
      <c r="AV18" t="s">
        <v>329</v>
      </c>
      <c r="AW18" t="s">
        <v>329</v>
      </c>
      <c r="AX18" t="s">
        <v>322</v>
      </c>
      <c r="AY18" t="s">
        <v>329</v>
      </c>
      <c r="AZ18" t="s">
        <v>327</v>
      </c>
      <c r="BA18" t="s">
        <v>325</v>
      </c>
      <c r="BB18" t="s">
        <v>325</v>
      </c>
      <c r="BC18" t="s">
        <v>324</v>
      </c>
      <c r="BD18" t="s">
        <v>324</v>
      </c>
      <c r="BE18" t="s">
        <v>324</v>
      </c>
      <c r="BF18" t="s">
        <v>324</v>
      </c>
      <c r="BG18" t="s">
        <v>324</v>
      </c>
      <c r="BH18" t="s">
        <v>330</v>
      </c>
      <c r="BI18" t="s">
        <v>321</v>
      </c>
      <c r="BJ18" t="s">
        <v>321</v>
      </c>
      <c r="BK18" t="s">
        <v>322</v>
      </c>
      <c r="BL18" t="s">
        <v>322</v>
      </c>
      <c r="BM18" t="s">
        <v>322</v>
      </c>
      <c r="BN18" t="s">
        <v>329</v>
      </c>
      <c r="BO18" t="s">
        <v>322</v>
      </c>
      <c r="BP18" t="s">
        <v>329</v>
      </c>
      <c r="BQ18" t="s">
        <v>325</v>
      </c>
      <c r="BR18" t="s">
        <v>325</v>
      </c>
      <c r="BS18" t="s">
        <v>324</v>
      </c>
      <c r="BT18" t="s">
        <v>324</v>
      </c>
      <c r="BU18" t="s">
        <v>321</v>
      </c>
      <c r="BZ18" t="s">
        <v>321</v>
      </c>
      <c r="CC18" t="s">
        <v>324</v>
      </c>
      <c r="CD18" t="s">
        <v>324</v>
      </c>
      <c r="CE18" t="s">
        <v>324</v>
      </c>
      <c r="CF18" t="s">
        <v>324</v>
      </c>
      <c r="CG18" t="s">
        <v>324</v>
      </c>
      <c r="CH18" t="s">
        <v>321</v>
      </c>
      <c r="CI18" t="s">
        <v>321</v>
      </c>
      <c r="CJ18" t="s">
        <v>321</v>
      </c>
      <c r="CK18" t="s">
        <v>318</v>
      </c>
      <c r="CM18" t="s">
        <v>331</v>
      </c>
      <c r="CO18" t="s">
        <v>318</v>
      </c>
      <c r="CP18" t="s">
        <v>318</v>
      </c>
      <c r="CR18" t="s">
        <v>332</v>
      </c>
      <c r="CS18" t="s">
        <v>333</v>
      </c>
      <c r="CT18" t="s">
        <v>332</v>
      </c>
      <c r="CU18" t="s">
        <v>333</v>
      </c>
      <c r="CV18" t="s">
        <v>332</v>
      </c>
      <c r="CW18" t="s">
        <v>333</v>
      </c>
      <c r="CX18" t="s">
        <v>326</v>
      </c>
      <c r="CY18" t="s">
        <v>326</v>
      </c>
      <c r="CZ18" t="s">
        <v>321</v>
      </c>
      <c r="DA18" t="s">
        <v>334</v>
      </c>
      <c r="DB18" t="s">
        <v>321</v>
      </c>
      <c r="DD18" t="s">
        <v>322</v>
      </c>
      <c r="DE18" t="s">
        <v>335</v>
      </c>
      <c r="DF18" t="s">
        <v>322</v>
      </c>
      <c r="DH18" t="s">
        <v>321</v>
      </c>
      <c r="DI18" t="s">
        <v>334</v>
      </c>
      <c r="DJ18" t="s">
        <v>321</v>
      </c>
      <c r="DO18" t="s">
        <v>336</v>
      </c>
      <c r="DP18" t="s">
        <v>336</v>
      </c>
      <c r="EC18" t="s">
        <v>336</v>
      </c>
      <c r="ED18" t="s">
        <v>336</v>
      </c>
      <c r="EE18" t="s">
        <v>337</v>
      </c>
      <c r="EF18" t="s">
        <v>337</v>
      </c>
      <c r="EG18" t="s">
        <v>324</v>
      </c>
      <c r="EH18" t="s">
        <v>324</v>
      </c>
      <c r="EI18" t="s">
        <v>326</v>
      </c>
      <c r="EJ18" t="s">
        <v>324</v>
      </c>
      <c r="EK18" t="s">
        <v>329</v>
      </c>
      <c r="EL18" t="s">
        <v>326</v>
      </c>
      <c r="EM18" t="s">
        <v>326</v>
      </c>
      <c r="EO18" t="s">
        <v>336</v>
      </c>
      <c r="EP18" t="s">
        <v>336</v>
      </c>
      <c r="EQ18" t="s">
        <v>336</v>
      </c>
      <c r="ER18" t="s">
        <v>336</v>
      </c>
      <c r="ES18" t="s">
        <v>336</v>
      </c>
      <c r="ET18" t="s">
        <v>336</v>
      </c>
      <c r="EU18" t="s">
        <v>336</v>
      </c>
      <c r="EV18" t="s">
        <v>338</v>
      </c>
      <c r="EW18" t="s">
        <v>338</v>
      </c>
      <c r="EX18" t="s">
        <v>338</v>
      </c>
      <c r="EY18" t="s">
        <v>339</v>
      </c>
      <c r="EZ18" t="s">
        <v>336</v>
      </c>
      <c r="FA18" t="s">
        <v>336</v>
      </c>
      <c r="FB18" t="s">
        <v>336</v>
      </c>
      <c r="FC18" t="s">
        <v>336</v>
      </c>
      <c r="FD18" t="s">
        <v>336</v>
      </c>
      <c r="FE18" t="s">
        <v>336</v>
      </c>
      <c r="FF18" t="s">
        <v>336</v>
      </c>
      <c r="FG18" t="s">
        <v>336</v>
      </c>
      <c r="FH18" t="s">
        <v>336</v>
      </c>
      <c r="FI18" t="s">
        <v>336</v>
      </c>
      <c r="FJ18" t="s">
        <v>336</v>
      </c>
      <c r="FK18" t="s">
        <v>336</v>
      </c>
      <c r="FR18" t="s">
        <v>336</v>
      </c>
      <c r="FS18" t="s">
        <v>326</v>
      </c>
      <c r="FT18" t="s">
        <v>326</v>
      </c>
      <c r="FU18" t="s">
        <v>332</v>
      </c>
      <c r="FV18" t="s">
        <v>333</v>
      </c>
      <c r="FW18" t="s">
        <v>333</v>
      </c>
      <c r="GA18" t="s">
        <v>333</v>
      </c>
      <c r="GE18" t="s">
        <v>322</v>
      </c>
      <c r="GF18" t="s">
        <v>322</v>
      </c>
      <c r="GG18" t="s">
        <v>329</v>
      </c>
      <c r="GH18" t="s">
        <v>329</v>
      </c>
      <c r="GI18" t="s">
        <v>340</v>
      </c>
      <c r="GJ18" t="s">
        <v>340</v>
      </c>
      <c r="GK18" t="s">
        <v>336</v>
      </c>
      <c r="GL18" t="s">
        <v>336</v>
      </c>
      <c r="GM18" t="s">
        <v>336</v>
      </c>
      <c r="GN18" t="s">
        <v>336</v>
      </c>
      <c r="GO18" t="s">
        <v>336</v>
      </c>
      <c r="GP18" t="s">
        <v>336</v>
      </c>
      <c r="GQ18" t="s">
        <v>324</v>
      </c>
      <c r="GR18" t="s">
        <v>336</v>
      </c>
      <c r="GT18" t="s">
        <v>327</v>
      </c>
      <c r="GU18" t="s">
        <v>327</v>
      </c>
      <c r="GV18" t="s">
        <v>324</v>
      </c>
      <c r="GW18" t="s">
        <v>324</v>
      </c>
      <c r="GX18" t="s">
        <v>324</v>
      </c>
      <c r="GY18" t="s">
        <v>324</v>
      </c>
      <c r="GZ18" t="s">
        <v>324</v>
      </c>
      <c r="HA18" t="s">
        <v>326</v>
      </c>
      <c r="HB18" t="s">
        <v>326</v>
      </c>
      <c r="HC18" t="s">
        <v>326</v>
      </c>
      <c r="HD18" t="s">
        <v>324</v>
      </c>
      <c r="HE18" t="s">
        <v>322</v>
      </c>
      <c r="HF18" t="s">
        <v>329</v>
      </c>
      <c r="HG18" t="s">
        <v>326</v>
      </c>
      <c r="HH18" t="s">
        <v>326</v>
      </c>
    </row>
    <row r="19" spans="1:216" x14ac:dyDescent="0.2">
      <c r="A19">
        <v>1</v>
      </c>
      <c r="B19">
        <v>1689114593.5</v>
      </c>
      <c r="C19">
        <v>0</v>
      </c>
      <c r="D19" t="s">
        <v>341</v>
      </c>
      <c r="E19" t="s">
        <v>342</v>
      </c>
      <c r="F19" t="s">
        <v>343</v>
      </c>
      <c r="G19" t="s">
        <v>344</v>
      </c>
      <c r="H19" t="s">
        <v>345</v>
      </c>
      <c r="I19" t="s">
        <v>346</v>
      </c>
      <c r="J19" t="s">
        <v>405</v>
      </c>
      <c r="K19" t="s">
        <v>404</v>
      </c>
      <c r="L19">
        <v>1689114593.5</v>
      </c>
      <c r="M19">
        <f t="shared" ref="M19:M36" si="0">(N19)/1000</f>
        <v>3.5316008275098117E-3</v>
      </c>
      <c r="N19">
        <f t="shared" ref="N19:N36" si="1">1000*AZ19*AL19*(AV19-AW19)/(100*$B$7*(1000-AL19*AV19))</f>
        <v>3.5316008275098119</v>
      </c>
      <c r="O19">
        <f t="shared" ref="O19:O36" si="2">AZ19*AL19*(AU19-AT19*(1000-AL19*AW19)/(1000-AL19*AV19))/(100*$B$7)</f>
        <v>18.766774137553824</v>
      </c>
      <c r="P19">
        <f t="shared" ref="P19:P36" si="3">AT19 - IF(AL19&gt;1, O19*$B$7*100/(AN19*BH19), 0)</f>
        <v>390.71300000000002</v>
      </c>
      <c r="Q19">
        <f t="shared" ref="Q19:Q36" si="4">((W19-M19/2)*P19-O19)/(W19+M19/2)</f>
        <v>275.21292393305515</v>
      </c>
      <c r="R19">
        <f t="shared" ref="R19:R36" si="5">Q19*(BA19+BB19)/1000</f>
        <v>27.807590618601669</v>
      </c>
      <c r="S19">
        <f t="shared" ref="S19:S36" si="6">(AT19 - IF(AL19&gt;1, O19*$B$7*100/(AN19*BH19), 0))*(BA19+BB19)/1000</f>
        <v>39.477750528927004</v>
      </c>
      <c r="T19">
        <f t="shared" ref="T19:T36" si="7">2/((1/V19-1/U19)+SIGN(V19)*SQRT((1/V19-1/U19)*(1/V19-1/U19) + 4*$C$7/(($C$7+1)*($C$7+1))*(2*1/V19*1/U19-1/U19*1/U19)))</f>
        <v>0.28582172186482396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3.9184853876003665</v>
      </c>
      <c r="V19">
        <f t="shared" ref="V19:V36" si="9">M19*(1000-(1000*0.61365*EXP(17.502*Z19/(240.97+Z19))/(BA19+BB19)+AV19)/2)/(1000*0.61365*EXP(17.502*Z19/(240.97+Z19))/(BA19+BB19)-AV19)</f>
        <v>0.27472396558843365</v>
      </c>
      <c r="W19">
        <f t="shared" ref="W19:W36" si="10">1/(($C$7+1)/(T19/1.6)+1/(U19/1.37)) + $C$7/(($C$7+1)/(T19/1.6) + $C$7/(U19/1.37))</f>
        <v>0.17266366472352782</v>
      </c>
      <c r="X19">
        <f t="shared" ref="X19:X36" si="11">(AO19*AR19)</f>
        <v>281.16517500000003</v>
      </c>
      <c r="Y19">
        <f t="shared" ref="Y19:Y36" si="12">(BC19+(X19+2*0.95*0.0000000567*(((BC19+$B$9)+273)^4-(BC19+273)^4)-44100*M19)/(1.84*29.3*U19+8*0.95*0.0000000567*(BC19+273)^3))</f>
        <v>27.409055782245751</v>
      </c>
      <c r="Z19">
        <f t="shared" ref="Z19:Z36" si="13">($C$9*BD19+$D$9*BE19+$E$9*Y19)</f>
        <v>27.409055782245751</v>
      </c>
      <c r="AA19">
        <f t="shared" ref="AA19:AA36" si="14">0.61365*EXP(17.502*Z19/(240.97+Z19))</f>
        <v>3.6660555086736908</v>
      </c>
      <c r="AB19">
        <f t="shared" ref="AB19:AB36" si="15">(AC19/AD19*100)</f>
        <v>67.838148496037761</v>
      </c>
      <c r="AC19">
        <f t="shared" ref="AC19:AC36" si="16">AV19*(BA19+BB19)/1000</f>
        <v>2.4062035161896995</v>
      </c>
      <c r="AD19">
        <f t="shared" ref="AD19:AD36" si="17">0.61365*EXP(17.502*BC19/(240.97+BC19))</f>
        <v>3.5469769879262536</v>
      </c>
      <c r="AE19">
        <f t="shared" ref="AE19:AE36" si="18">(AA19-AV19*(BA19+BB19)/1000)</f>
        <v>1.2598519924839913</v>
      </c>
      <c r="AF19">
        <f t="shared" ref="AF19:AF36" si="19">(-M19*44100)</f>
        <v>-155.74359649318271</v>
      </c>
      <c r="AG19">
        <f t="shared" ref="AG19:AG36" si="20">2*29.3*U19*0.92*(BC19-Z19)</f>
        <v>-118.88406348671244</v>
      </c>
      <c r="AH19">
        <f t="shared" ref="AH19:AH36" si="21">2*0.95*0.0000000567*(((BC19+$B$9)+273)^4-(Z19+273)^4)</f>
        <v>-6.5559426100179063</v>
      </c>
      <c r="AI19">
        <f t="shared" ref="AI19:AI36" si="22">X19+AH19+AF19+AG19</f>
        <v>-1.8427589913002862E-2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53163.089154925889</v>
      </c>
      <c r="AO19">
        <f t="shared" ref="AO19:AO36" si="26">$B$13*BI19+$C$13*BJ19+$F$13*BU19*(1-BX19)</f>
        <v>1700.01</v>
      </c>
      <c r="AP19">
        <f t="shared" ref="AP19:AP36" si="27">AO19*AQ19</f>
        <v>1433.1087</v>
      </c>
      <c r="AQ19">
        <f t="shared" ref="AQ19:AQ36" si="28">($B$13*$D$11+$C$13*$D$11+$F$13*((CH19+BZ19)/MAX(CH19+BZ19+CI19, 0.1)*$I$11+CI19/MAX(CH19+BZ19+CI19, 0.1)*$J$11))/($B$13+$C$13+$F$13)</f>
        <v>0.84300015882259516</v>
      </c>
      <c r="AR19">
        <f t="shared" ref="AR19:AR36" si="29">($B$13*$K$11+$C$13*$K$11+$F$13*((CH19+BZ19)/MAX(CH19+BZ19+CI19, 0.1)*$P$11+CI19/MAX(CH19+BZ19+CI19, 0.1)*$Q$11))/($B$13+$C$13+$F$13)</f>
        <v>0.16539030652760867</v>
      </c>
      <c r="AS19">
        <v>1689114593.5</v>
      </c>
      <c r="AT19">
        <v>390.71300000000002</v>
      </c>
      <c r="AU19">
        <v>399.98599999999999</v>
      </c>
      <c r="AV19">
        <v>23.814299999999999</v>
      </c>
      <c r="AW19">
        <v>22.227499999999999</v>
      </c>
      <c r="AX19">
        <v>392.96100000000001</v>
      </c>
      <c r="AY19">
        <v>23.521999999999998</v>
      </c>
      <c r="AZ19">
        <v>600.07500000000005</v>
      </c>
      <c r="BA19">
        <v>100.84</v>
      </c>
      <c r="BB19">
        <v>0.20027900000000001</v>
      </c>
      <c r="BC19">
        <v>26.846299999999999</v>
      </c>
      <c r="BD19">
        <v>26.953700000000001</v>
      </c>
      <c r="BE19">
        <v>999.9</v>
      </c>
      <c r="BF19">
        <v>0</v>
      </c>
      <c r="BG19">
        <v>0</v>
      </c>
      <c r="BH19">
        <v>9963.75</v>
      </c>
      <c r="BI19">
        <v>0</v>
      </c>
      <c r="BJ19">
        <v>243.417</v>
      </c>
      <c r="BK19">
        <v>-9.2726400000000009</v>
      </c>
      <c r="BL19">
        <v>400.245</v>
      </c>
      <c r="BM19">
        <v>409.07900000000001</v>
      </c>
      <c r="BN19">
        <v>1.5868199999999999</v>
      </c>
      <c r="BO19">
        <v>399.98599999999999</v>
      </c>
      <c r="BP19">
        <v>22.227499999999999</v>
      </c>
      <c r="BQ19">
        <v>2.4014199999999999</v>
      </c>
      <c r="BR19">
        <v>2.2414100000000001</v>
      </c>
      <c r="BS19">
        <v>20.3734</v>
      </c>
      <c r="BT19">
        <v>19.261399999999998</v>
      </c>
      <c r="BU19">
        <v>1700.01</v>
      </c>
      <c r="BV19">
        <v>0.89999399999999996</v>
      </c>
      <c r="BW19">
        <v>0.100006</v>
      </c>
      <c r="BX19">
        <v>0</v>
      </c>
      <c r="BY19">
        <v>2.2593999999999999</v>
      </c>
      <c r="BZ19">
        <v>0</v>
      </c>
      <c r="CA19">
        <v>8931.34</v>
      </c>
      <c r="CB19">
        <v>13789.3</v>
      </c>
      <c r="CC19">
        <v>40.25</v>
      </c>
      <c r="CD19">
        <v>41.936999999999998</v>
      </c>
      <c r="CE19">
        <v>40.311999999999998</v>
      </c>
      <c r="CF19">
        <v>40.125</v>
      </c>
      <c r="CG19">
        <v>39.811999999999998</v>
      </c>
      <c r="CH19">
        <v>1530</v>
      </c>
      <c r="CI19">
        <v>170.01</v>
      </c>
      <c r="CJ19">
        <v>0</v>
      </c>
      <c r="CK19">
        <v>1689114598.9000001</v>
      </c>
      <c r="CL19">
        <v>0</v>
      </c>
      <c r="CM19">
        <v>1689114566.5</v>
      </c>
      <c r="CN19" t="s">
        <v>347</v>
      </c>
      <c r="CO19">
        <v>1689114560.5</v>
      </c>
      <c r="CP19">
        <v>1689114566.5</v>
      </c>
      <c r="CQ19">
        <v>23</v>
      </c>
      <c r="CR19">
        <v>1.9E-2</v>
      </c>
      <c r="CS19">
        <v>7.0000000000000001E-3</v>
      </c>
      <c r="CT19">
        <v>-2.2770000000000001</v>
      </c>
      <c r="CU19">
        <v>0.29199999999999998</v>
      </c>
      <c r="CV19">
        <v>400</v>
      </c>
      <c r="CW19">
        <v>22</v>
      </c>
      <c r="CX19">
        <v>0.12</v>
      </c>
      <c r="CY19">
        <v>7.0000000000000007E-2</v>
      </c>
      <c r="CZ19">
        <v>12.88778814901235</v>
      </c>
      <c r="DA19">
        <v>0.44917318073908158</v>
      </c>
      <c r="DB19">
        <v>0.15396409255554649</v>
      </c>
      <c r="DC19">
        <v>1</v>
      </c>
      <c r="DD19">
        <v>399.98079999999999</v>
      </c>
      <c r="DE19">
        <v>6.9793621012820056E-3</v>
      </c>
      <c r="DF19">
        <v>1.5684705926471119E-2</v>
      </c>
      <c r="DG19">
        <v>1</v>
      </c>
      <c r="DH19">
        <v>1699.963</v>
      </c>
      <c r="DI19">
        <v>-0.30954141055108991</v>
      </c>
      <c r="DJ19">
        <v>0.10550355444250439</v>
      </c>
      <c r="DK19">
        <v>-1</v>
      </c>
      <c r="DL19">
        <v>2</v>
      </c>
      <c r="DM19">
        <v>2</v>
      </c>
      <c r="DN19" t="s">
        <v>348</v>
      </c>
      <c r="DO19">
        <v>3.2059000000000002</v>
      </c>
      <c r="DP19">
        <v>2.8088899999999999</v>
      </c>
      <c r="DQ19">
        <v>9.2860899999999996E-2</v>
      </c>
      <c r="DR19">
        <v>9.3709299999999995E-2</v>
      </c>
      <c r="DS19">
        <v>0.113861</v>
      </c>
      <c r="DT19">
        <v>0.107948</v>
      </c>
      <c r="DU19">
        <v>27389</v>
      </c>
      <c r="DV19">
        <v>30910</v>
      </c>
      <c r="DW19">
        <v>28419.200000000001</v>
      </c>
      <c r="DX19">
        <v>32709.599999999999</v>
      </c>
      <c r="DY19">
        <v>34978.199999999997</v>
      </c>
      <c r="DZ19">
        <v>39649.300000000003</v>
      </c>
      <c r="EA19">
        <v>41702.9</v>
      </c>
      <c r="EB19">
        <v>47322.7</v>
      </c>
      <c r="EC19">
        <v>2.1626500000000002</v>
      </c>
      <c r="ED19">
        <v>1.79697</v>
      </c>
      <c r="EE19">
        <v>7.51391E-2</v>
      </c>
      <c r="EF19">
        <v>0</v>
      </c>
      <c r="EG19">
        <v>25.723600000000001</v>
      </c>
      <c r="EH19">
        <v>999.9</v>
      </c>
      <c r="EI19">
        <v>53.9</v>
      </c>
      <c r="EJ19">
        <v>30.2</v>
      </c>
      <c r="EK19">
        <v>23.036799999999999</v>
      </c>
      <c r="EL19">
        <v>63.500100000000003</v>
      </c>
      <c r="EM19">
        <v>23.0288</v>
      </c>
      <c r="EN19">
        <v>1</v>
      </c>
      <c r="EO19">
        <v>-0.179705</v>
      </c>
      <c r="EP19">
        <v>-0.75334400000000001</v>
      </c>
      <c r="EQ19">
        <v>20.230899999999998</v>
      </c>
      <c r="ER19">
        <v>5.2277699999999996</v>
      </c>
      <c r="ES19">
        <v>12.0099</v>
      </c>
      <c r="ET19">
        <v>4.9896500000000001</v>
      </c>
      <c r="EU19">
        <v>3.3050000000000002</v>
      </c>
      <c r="EV19">
        <v>2923.9</v>
      </c>
      <c r="EW19">
        <v>1232.0999999999999</v>
      </c>
      <c r="EX19">
        <v>67.400000000000006</v>
      </c>
      <c r="EY19">
        <v>11.8</v>
      </c>
      <c r="EZ19">
        <v>1.85287</v>
      </c>
      <c r="FA19">
        <v>1.8615699999999999</v>
      </c>
      <c r="FB19">
        <v>1.8608100000000001</v>
      </c>
      <c r="FC19">
        <v>1.8568499999999999</v>
      </c>
      <c r="FD19">
        <v>1.86113</v>
      </c>
      <c r="FE19">
        <v>1.85744</v>
      </c>
      <c r="FF19">
        <v>1.85948</v>
      </c>
      <c r="FG19">
        <v>1.8624499999999999</v>
      </c>
      <c r="FH19">
        <v>0</v>
      </c>
      <c r="FI19">
        <v>0</v>
      </c>
      <c r="FJ19">
        <v>0</v>
      </c>
      <c r="FK19">
        <v>0</v>
      </c>
      <c r="FL19" t="s">
        <v>349</v>
      </c>
      <c r="FM19" t="s">
        <v>350</v>
      </c>
      <c r="FN19" t="s">
        <v>351</v>
      </c>
      <c r="FO19" t="s">
        <v>351</v>
      </c>
      <c r="FP19" t="s">
        <v>351</v>
      </c>
      <c r="FQ19" t="s">
        <v>351</v>
      </c>
      <c r="FR19">
        <v>0</v>
      </c>
      <c r="FS19">
        <v>100</v>
      </c>
      <c r="FT19">
        <v>100</v>
      </c>
      <c r="FU19">
        <v>-2.2480000000000002</v>
      </c>
      <c r="FV19">
        <v>0.2923</v>
      </c>
      <c r="FW19">
        <v>-0.8334901991267667</v>
      </c>
      <c r="FX19">
        <v>-4.0117494158234393E-3</v>
      </c>
      <c r="FY19">
        <v>1.087516141204025E-6</v>
      </c>
      <c r="FZ19">
        <v>-8.657206703991749E-11</v>
      </c>
      <c r="GA19">
        <v>0.29231000000000051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0.6</v>
      </c>
      <c r="GJ19">
        <v>0.5</v>
      </c>
      <c r="GK19">
        <v>1.00464</v>
      </c>
      <c r="GL19">
        <v>2.3815900000000001</v>
      </c>
      <c r="GM19">
        <v>1.5942400000000001</v>
      </c>
      <c r="GN19">
        <v>2.32422</v>
      </c>
      <c r="GO19">
        <v>1.39893</v>
      </c>
      <c r="GP19">
        <v>2.3767100000000001</v>
      </c>
      <c r="GQ19">
        <v>33.311100000000003</v>
      </c>
      <c r="GR19">
        <v>14.044499999999999</v>
      </c>
      <c r="GS19">
        <v>18</v>
      </c>
      <c r="GT19">
        <v>621.53899999999999</v>
      </c>
      <c r="GU19">
        <v>405.97</v>
      </c>
      <c r="GV19">
        <v>26.023199999999999</v>
      </c>
      <c r="GW19">
        <v>24.970300000000002</v>
      </c>
      <c r="GX19">
        <v>30.0001</v>
      </c>
      <c r="GY19">
        <v>24.781400000000001</v>
      </c>
      <c r="GZ19">
        <v>24.707699999999999</v>
      </c>
      <c r="HA19">
        <v>20.1709</v>
      </c>
      <c r="HB19">
        <v>-30</v>
      </c>
      <c r="HC19">
        <v>-30</v>
      </c>
      <c r="HD19">
        <v>26.029399999999999</v>
      </c>
      <c r="HE19">
        <v>400</v>
      </c>
      <c r="HF19">
        <v>0</v>
      </c>
      <c r="HG19">
        <v>104.328</v>
      </c>
      <c r="HH19">
        <v>104.105</v>
      </c>
    </row>
    <row r="20" spans="1:216" x14ac:dyDescent="0.2">
      <c r="A20">
        <v>2</v>
      </c>
      <c r="B20">
        <v>1689114654</v>
      </c>
      <c r="C20">
        <v>60.5</v>
      </c>
      <c r="D20" t="s">
        <v>352</v>
      </c>
      <c r="E20" t="s">
        <v>353</v>
      </c>
      <c r="F20" t="s">
        <v>343</v>
      </c>
      <c r="G20" t="s">
        <v>344</v>
      </c>
      <c r="H20" t="s">
        <v>345</v>
      </c>
      <c r="I20" t="s">
        <v>346</v>
      </c>
      <c r="J20" t="s">
        <v>405</v>
      </c>
      <c r="K20" t="s">
        <v>404</v>
      </c>
      <c r="L20">
        <v>1689114654</v>
      </c>
      <c r="M20">
        <f t="shared" si="0"/>
        <v>3.5739475731742095E-3</v>
      </c>
      <c r="N20">
        <f t="shared" si="1"/>
        <v>3.5739475731742094</v>
      </c>
      <c r="O20">
        <f t="shared" si="2"/>
        <v>13.55335260370131</v>
      </c>
      <c r="P20">
        <f t="shared" si="3"/>
        <v>293.28300000000002</v>
      </c>
      <c r="Q20">
        <f t="shared" si="4"/>
        <v>208.8738428387359</v>
      </c>
      <c r="R20">
        <f t="shared" si="5"/>
        <v>21.105446069311114</v>
      </c>
      <c r="S20">
        <f t="shared" si="6"/>
        <v>29.634483932604002</v>
      </c>
      <c r="T20">
        <f t="shared" si="7"/>
        <v>0.28330152040414891</v>
      </c>
      <c r="U20">
        <f t="shared" si="8"/>
        <v>3.9230570672802019</v>
      </c>
      <c r="V20">
        <f t="shared" si="9"/>
        <v>0.27240677613948461</v>
      </c>
      <c r="W20">
        <f t="shared" si="10"/>
        <v>0.17119817570268281</v>
      </c>
      <c r="X20">
        <f t="shared" si="11"/>
        <v>281.20986299999998</v>
      </c>
      <c r="Y20">
        <f t="shared" si="12"/>
        <v>27.470744052229158</v>
      </c>
      <c r="Z20">
        <f t="shared" si="13"/>
        <v>27.470744052229158</v>
      </c>
      <c r="AA20">
        <f t="shared" si="14"/>
        <v>3.6793184435277144</v>
      </c>
      <c r="AB20">
        <f t="shared" si="15"/>
        <v>67.200058926595744</v>
      </c>
      <c r="AC20">
        <f t="shared" si="16"/>
        <v>2.3934693613512001</v>
      </c>
      <c r="AD20">
        <f t="shared" si="17"/>
        <v>3.5617072359499637</v>
      </c>
      <c r="AE20">
        <f t="shared" si="18"/>
        <v>1.2858490821765143</v>
      </c>
      <c r="AF20">
        <f t="shared" si="19"/>
        <v>-157.61108797698265</v>
      </c>
      <c r="AG20">
        <f t="shared" si="20"/>
        <v>-117.15908540132374</v>
      </c>
      <c r="AH20">
        <f t="shared" si="21"/>
        <v>-6.457552686820363</v>
      </c>
      <c r="AI20">
        <f t="shared" si="22"/>
        <v>-1.7863065126746847E-2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53235.900994986681</v>
      </c>
      <c r="AO20">
        <f t="shared" si="26"/>
        <v>1700.29</v>
      </c>
      <c r="AP20">
        <f t="shared" si="27"/>
        <v>1433.3438999999998</v>
      </c>
      <c r="AQ20">
        <f t="shared" si="28"/>
        <v>0.84299966476306976</v>
      </c>
      <c r="AR20">
        <f t="shared" si="29"/>
        <v>0.16538935299272475</v>
      </c>
      <c r="AS20">
        <v>1689114654</v>
      </c>
      <c r="AT20">
        <v>293.28300000000002</v>
      </c>
      <c r="AU20">
        <v>300.00400000000002</v>
      </c>
      <c r="AV20">
        <v>23.6874</v>
      </c>
      <c r="AW20">
        <v>22.081299999999999</v>
      </c>
      <c r="AX20">
        <v>295.3</v>
      </c>
      <c r="AY20">
        <v>23.409400000000002</v>
      </c>
      <c r="AZ20">
        <v>600.05100000000004</v>
      </c>
      <c r="BA20">
        <v>100.84399999999999</v>
      </c>
      <c r="BB20">
        <v>0.199988</v>
      </c>
      <c r="BC20">
        <v>26.916799999999999</v>
      </c>
      <c r="BD20">
        <v>26.994399999999999</v>
      </c>
      <c r="BE20">
        <v>999.9</v>
      </c>
      <c r="BF20">
        <v>0</v>
      </c>
      <c r="BG20">
        <v>0</v>
      </c>
      <c r="BH20">
        <v>9980</v>
      </c>
      <c r="BI20">
        <v>0</v>
      </c>
      <c r="BJ20">
        <v>229.93600000000001</v>
      </c>
      <c r="BK20">
        <v>-6.6292099999999996</v>
      </c>
      <c r="BL20">
        <v>300.49700000000001</v>
      </c>
      <c r="BM20">
        <v>306.77800000000002</v>
      </c>
      <c r="BN20">
        <v>1.6204000000000001</v>
      </c>
      <c r="BO20">
        <v>300.00400000000002</v>
      </c>
      <c r="BP20">
        <v>22.081299999999999</v>
      </c>
      <c r="BQ20">
        <v>2.3901699999999999</v>
      </c>
      <c r="BR20">
        <v>2.2267600000000001</v>
      </c>
      <c r="BS20">
        <v>20.2973</v>
      </c>
      <c r="BT20">
        <v>19.156199999999998</v>
      </c>
      <c r="BU20">
        <v>1700.29</v>
      </c>
      <c r="BV20">
        <v>0.90000999999999998</v>
      </c>
      <c r="BW20">
        <v>9.9989700000000001E-2</v>
      </c>
      <c r="BX20">
        <v>0</v>
      </c>
      <c r="BY20">
        <v>2.0341999999999998</v>
      </c>
      <c r="BZ20">
        <v>0</v>
      </c>
      <c r="CA20">
        <v>8522.57</v>
      </c>
      <c r="CB20">
        <v>13791.6</v>
      </c>
      <c r="CC20">
        <v>39.311999999999998</v>
      </c>
      <c r="CD20">
        <v>40.5</v>
      </c>
      <c r="CE20">
        <v>39.375</v>
      </c>
      <c r="CF20">
        <v>38.625</v>
      </c>
      <c r="CG20">
        <v>38.875</v>
      </c>
      <c r="CH20">
        <v>1530.28</v>
      </c>
      <c r="CI20">
        <v>170.01</v>
      </c>
      <c r="CJ20">
        <v>0</v>
      </c>
      <c r="CK20">
        <v>1689114659.5</v>
      </c>
      <c r="CL20">
        <v>0</v>
      </c>
      <c r="CM20">
        <v>1689114682.5</v>
      </c>
      <c r="CN20" t="s">
        <v>354</v>
      </c>
      <c r="CO20">
        <v>1689114676</v>
      </c>
      <c r="CP20">
        <v>1689114682.5</v>
      </c>
      <c r="CQ20">
        <v>24</v>
      </c>
      <c r="CR20">
        <v>-7.0000000000000007E-2</v>
      </c>
      <c r="CS20">
        <v>-1.4E-2</v>
      </c>
      <c r="CT20">
        <v>-2.0169999999999999</v>
      </c>
      <c r="CU20">
        <v>0.27800000000000002</v>
      </c>
      <c r="CV20">
        <v>300</v>
      </c>
      <c r="CW20">
        <v>22</v>
      </c>
      <c r="CX20">
        <v>0.21</v>
      </c>
      <c r="CY20">
        <v>0.05</v>
      </c>
      <c r="CZ20">
        <v>9.0467835342464014</v>
      </c>
      <c r="DA20">
        <v>1.386901974380734</v>
      </c>
      <c r="DB20">
        <v>0.1591269167267188</v>
      </c>
      <c r="DC20">
        <v>1</v>
      </c>
      <c r="DD20">
        <v>299.971475</v>
      </c>
      <c r="DE20">
        <v>0.20353846153778349</v>
      </c>
      <c r="DF20">
        <v>2.594415878382017E-2</v>
      </c>
      <c r="DG20">
        <v>1</v>
      </c>
      <c r="DH20">
        <v>1700.0239024390239</v>
      </c>
      <c r="DI20">
        <v>-1.8008178340861609E-2</v>
      </c>
      <c r="DJ20">
        <v>0.11448459367606011</v>
      </c>
      <c r="DK20">
        <v>-1</v>
      </c>
      <c r="DL20">
        <v>2</v>
      </c>
      <c r="DM20">
        <v>2</v>
      </c>
      <c r="DN20" t="s">
        <v>348</v>
      </c>
      <c r="DO20">
        <v>3.2058599999999999</v>
      </c>
      <c r="DP20">
        <v>2.8087399999999998</v>
      </c>
      <c r="DQ20">
        <v>7.4076299999999998E-2</v>
      </c>
      <c r="DR20">
        <v>7.4715599999999993E-2</v>
      </c>
      <c r="DS20">
        <v>0.113483</v>
      </c>
      <c r="DT20">
        <v>0.10745499999999999</v>
      </c>
      <c r="DU20">
        <v>27957.7</v>
      </c>
      <c r="DV20">
        <v>31559.599999999999</v>
      </c>
      <c r="DW20">
        <v>28420.7</v>
      </c>
      <c r="DX20">
        <v>32711.4</v>
      </c>
      <c r="DY20">
        <v>34994.6</v>
      </c>
      <c r="DZ20">
        <v>39673</v>
      </c>
      <c r="EA20">
        <v>41704.300000000003</v>
      </c>
      <c r="EB20">
        <v>47325</v>
      </c>
      <c r="EC20">
        <v>2.1638500000000001</v>
      </c>
      <c r="ED20">
        <v>1.79735</v>
      </c>
      <c r="EE20">
        <v>8.1267199999999998E-2</v>
      </c>
      <c r="EF20">
        <v>0</v>
      </c>
      <c r="EG20">
        <v>25.663900000000002</v>
      </c>
      <c r="EH20">
        <v>999.9</v>
      </c>
      <c r="EI20">
        <v>53.5</v>
      </c>
      <c r="EJ20">
        <v>30.2</v>
      </c>
      <c r="EK20">
        <v>22.862200000000001</v>
      </c>
      <c r="EL20">
        <v>63.520099999999999</v>
      </c>
      <c r="EM20">
        <v>22.924700000000001</v>
      </c>
      <c r="EN20">
        <v>1</v>
      </c>
      <c r="EO20">
        <v>-0.181667</v>
      </c>
      <c r="EP20">
        <v>-0.49379600000000001</v>
      </c>
      <c r="EQ20">
        <v>20.230599999999999</v>
      </c>
      <c r="ER20">
        <v>5.2277699999999996</v>
      </c>
      <c r="ES20">
        <v>12.0099</v>
      </c>
      <c r="ET20">
        <v>4.9896500000000001</v>
      </c>
      <c r="EU20">
        <v>3.3050000000000002</v>
      </c>
      <c r="EV20">
        <v>2925.3</v>
      </c>
      <c r="EW20">
        <v>1232.0999999999999</v>
      </c>
      <c r="EX20">
        <v>67.400000000000006</v>
      </c>
      <c r="EY20">
        <v>11.8</v>
      </c>
      <c r="EZ20">
        <v>1.85287</v>
      </c>
      <c r="FA20">
        <v>1.8615699999999999</v>
      </c>
      <c r="FB20">
        <v>1.8608100000000001</v>
      </c>
      <c r="FC20">
        <v>1.8568499999999999</v>
      </c>
      <c r="FD20">
        <v>1.8611500000000001</v>
      </c>
      <c r="FE20">
        <v>1.85745</v>
      </c>
      <c r="FF20">
        <v>1.8594900000000001</v>
      </c>
      <c r="FG20">
        <v>1.86243</v>
      </c>
      <c r="FH20">
        <v>0</v>
      </c>
      <c r="FI20">
        <v>0</v>
      </c>
      <c r="FJ20">
        <v>0</v>
      </c>
      <c r="FK20">
        <v>0</v>
      </c>
      <c r="FL20" t="s">
        <v>349</v>
      </c>
      <c r="FM20" t="s">
        <v>350</v>
      </c>
      <c r="FN20" t="s">
        <v>351</v>
      </c>
      <c r="FO20" t="s">
        <v>351</v>
      </c>
      <c r="FP20" t="s">
        <v>351</v>
      </c>
      <c r="FQ20" t="s">
        <v>351</v>
      </c>
      <c r="FR20">
        <v>0</v>
      </c>
      <c r="FS20">
        <v>100</v>
      </c>
      <c r="FT20">
        <v>100</v>
      </c>
      <c r="FU20">
        <v>-2.0169999999999999</v>
      </c>
      <c r="FV20">
        <v>0.27800000000000002</v>
      </c>
      <c r="FW20">
        <v>-0.8334901991267667</v>
      </c>
      <c r="FX20">
        <v>-4.0117494158234393E-3</v>
      </c>
      <c r="FY20">
        <v>1.087516141204025E-6</v>
      </c>
      <c r="FZ20">
        <v>-8.657206703991749E-11</v>
      </c>
      <c r="GA20">
        <v>0.29231000000000051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1.6</v>
      </c>
      <c r="GJ20">
        <v>1.5</v>
      </c>
      <c r="GK20">
        <v>0.80078099999999997</v>
      </c>
      <c r="GL20">
        <v>2.3889200000000002</v>
      </c>
      <c r="GM20">
        <v>1.5942400000000001</v>
      </c>
      <c r="GN20">
        <v>2.323</v>
      </c>
      <c r="GO20">
        <v>1.40015</v>
      </c>
      <c r="GP20">
        <v>2.3950200000000001</v>
      </c>
      <c r="GQ20">
        <v>33.288699999999999</v>
      </c>
      <c r="GR20">
        <v>14.026999999999999</v>
      </c>
      <c r="GS20">
        <v>18</v>
      </c>
      <c r="GT20">
        <v>622.39200000000005</v>
      </c>
      <c r="GU20">
        <v>406.18400000000003</v>
      </c>
      <c r="GV20">
        <v>25.823799999999999</v>
      </c>
      <c r="GW20">
        <v>24.9575</v>
      </c>
      <c r="GX20">
        <v>29.9998</v>
      </c>
      <c r="GY20">
        <v>24.776499999999999</v>
      </c>
      <c r="GZ20">
        <v>24.706499999999998</v>
      </c>
      <c r="HA20">
        <v>16.0868</v>
      </c>
      <c r="HB20">
        <v>-30</v>
      </c>
      <c r="HC20">
        <v>-30</v>
      </c>
      <c r="HD20">
        <v>25.886199999999999</v>
      </c>
      <c r="HE20">
        <v>300</v>
      </c>
      <c r="HF20">
        <v>0</v>
      </c>
      <c r="HG20">
        <v>104.33199999999999</v>
      </c>
      <c r="HH20">
        <v>104.111</v>
      </c>
    </row>
    <row r="21" spans="1:216" x14ac:dyDescent="0.2">
      <c r="A21">
        <v>3</v>
      </c>
      <c r="B21">
        <v>1689114771.5</v>
      </c>
      <c r="C21">
        <v>178</v>
      </c>
      <c r="D21" t="s">
        <v>355</v>
      </c>
      <c r="E21" t="s">
        <v>356</v>
      </c>
      <c r="F21" t="s">
        <v>343</v>
      </c>
      <c r="G21" t="s">
        <v>344</v>
      </c>
      <c r="H21" t="s">
        <v>345</v>
      </c>
      <c r="I21" t="s">
        <v>346</v>
      </c>
      <c r="J21" t="s">
        <v>405</v>
      </c>
      <c r="K21" t="s">
        <v>404</v>
      </c>
      <c r="L21">
        <v>1689114771.5</v>
      </c>
      <c r="M21">
        <f t="shared" si="0"/>
        <v>3.5942759873072681E-3</v>
      </c>
      <c r="N21">
        <f t="shared" si="1"/>
        <v>3.594275987307268</v>
      </c>
      <c r="O21">
        <f t="shared" si="2"/>
        <v>10.75981586547092</v>
      </c>
      <c r="P21">
        <f t="shared" si="3"/>
        <v>244.59700000000001</v>
      </c>
      <c r="Q21">
        <f t="shared" si="4"/>
        <v>177.58360555043149</v>
      </c>
      <c r="R21">
        <f t="shared" si="5"/>
        <v>17.943433216406852</v>
      </c>
      <c r="S21">
        <f t="shared" si="6"/>
        <v>24.714612144684001</v>
      </c>
      <c r="T21">
        <f t="shared" si="7"/>
        <v>0.28447385993522967</v>
      </c>
      <c r="U21">
        <f t="shared" si="8"/>
        <v>3.923689062278962</v>
      </c>
      <c r="V21">
        <f t="shared" si="9"/>
        <v>0.27349233684025043</v>
      </c>
      <c r="W21">
        <f t="shared" si="10"/>
        <v>0.1718840355200581</v>
      </c>
      <c r="X21">
        <f t="shared" si="11"/>
        <v>281.19709499999999</v>
      </c>
      <c r="Y21">
        <f t="shared" si="12"/>
        <v>27.432994648156569</v>
      </c>
      <c r="Z21">
        <f t="shared" si="13"/>
        <v>27.432994648156569</v>
      </c>
      <c r="AA21">
        <f t="shared" si="14"/>
        <v>3.6711973855492843</v>
      </c>
      <c r="AB21">
        <f t="shared" si="15"/>
        <v>67.040334940399433</v>
      </c>
      <c r="AC21">
        <f t="shared" si="16"/>
        <v>2.3830695224028</v>
      </c>
      <c r="AD21">
        <f t="shared" si="17"/>
        <v>3.5546802153083057</v>
      </c>
      <c r="AE21">
        <f t="shared" si="18"/>
        <v>1.2881278631464843</v>
      </c>
      <c r="AF21">
        <f t="shared" si="19"/>
        <v>-158.50757104025053</v>
      </c>
      <c r="AG21">
        <f t="shared" si="20"/>
        <v>-116.3002197176806</v>
      </c>
      <c r="AH21">
        <f t="shared" si="21"/>
        <v>-6.4068965950728645</v>
      </c>
      <c r="AI21">
        <f t="shared" si="22"/>
        <v>-1.7592353003990979E-2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53253.607537877848</v>
      </c>
      <c r="AO21">
        <f t="shared" si="26"/>
        <v>1700.21</v>
      </c>
      <c r="AP21">
        <f t="shared" si="27"/>
        <v>1433.2767000000001</v>
      </c>
      <c r="AQ21">
        <f t="shared" si="28"/>
        <v>0.84299980590632928</v>
      </c>
      <c r="AR21">
        <f t="shared" si="29"/>
        <v>0.1653896253992154</v>
      </c>
      <c r="AS21">
        <v>1689114771.5</v>
      </c>
      <c r="AT21">
        <v>244.59700000000001</v>
      </c>
      <c r="AU21">
        <v>249.95400000000001</v>
      </c>
      <c r="AV21">
        <v>23.584900000000001</v>
      </c>
      <c r="AW21">
        <v>21.9696</v>
      </c>
      <c r="AX21">
        <v>246.501</v>
      </c>
      <c r="AY21">
        <v>23.301100000000002</v>
      </c>
      <c r="AZ21">
        <v>600.09</v>
      </c>
      <c r="BA21">
        <v>100.842</v>
      </c>
      <c r="BB21">
        <v>0.20017199999999999</v>
      </c>
      <c r="BC21">
        <v>26.883199999999999</v>
      </c>
      <c r="BD21">
        <v>26.965800000000002</v>
      </c>
      <c r="BE21">
        <v>999.9</v>
      </c>
      <c r="BF21">
        <v>0</v>
      </c>
      <c r="BG21">
        <v>0</v>
      </c>
      <c r="BH21">
        <v>9982.5</v>
      </c>
      <c r="BI21">
        <v>0</v>
      </c>
      <c r="BJ21">
        <v>409.63499999999999</v>
      </c>
      <c r="BK21">
        <v>-5.3566099999999999</v>
      </c>
      <c r="BL21">
        <v>250.505</v>
      </c>
      <c r="BM21">
        <v>255.56800000000001</v>
      </c>
      <c r="BN21">
        <v>1.6152899999999999</v>
      </c>
      <c r="BO21">
        <v>249.95400000000001</v>
      </c>
      <c r="BP21">
        <v>21.9696</v>
      </c>
      <c r="BQ21">
        <v>2.3783500000000002</v>
      </c>
      <c r="BR21">
        <v>2.2154600000000002</v>
      </c>
      <c r="BS21">
        <v>20.217099999999999</v>
      </c>
      <c r="BT21">
        <v>19.0745</v>
      </c>
      <c r="BU21">
        <v>1700.21</v>
      </c>
      <c r="BV21">
        <v>0.90000899999999995</v>
      </c>
      <c r="BW21">
        <v>9.9991300000000005E-2</v>
      </c>
      <c r="BX21">
        <v>0</v>
      </c>
      <c r="BY21">
        <v>1.9628000000000001</v>
      </c>
      <c r="BZ21">
        <v>0</v>
      </c>
      <c r="CA21">
        <v>10270.9</v>
      </c>
      <c r="CB21">
        <v>13791</v>
      </c>
      <c r="CC21">
        <v>37.311999999999998</v>
      </c>
      <c r="CD21">
        <v>38.375</v>
      </c>
      <c r="CE21">
        <v>37.436999999999998</v>
      </c>
      <c r="CF21">
        <v>36.625</v>
      </c>
      <c r="CG21">
        <v>37.061999999999998</v>
      </c>
      <c r="CH21">
        <v>1530.2</v>
      </c>
      <c r="CI21">
        <v>170.01</v>
      </c>
      <c r="CJ21">
        <v>0</v>
      </c>
      <c r="CK21">
        <v>1689114777.0999999</v>
      </c>
      <c r="CL21">
        <v>0</v>
      </c>
      <c r="CM21">
        <v>1689114744.5</v>
      </c>
      <c r="CN21" t="s">
        <v>357</v>
      </c>
      <c r="CO21">
        <v>1689114741.5</v>
      </c>
      <c r="CP21">
        <v>1689114744.5</v>
      </c>
      <c r="CQ21">
        <v>25</v>
      </c>
      <c r="CR21">
        <v>-7.6999999999999999E-2</v>
      </c>
      <c r="CS21">
        <v>6.0000000000000001E-3</v>
      </c>
      <c r="CT21">
        <v>-1.923</v>
      </c>
      <c r="CU21">
        <v>0.28399999999999997</v>
      </c>
      <c r="CV21">
        <v>250</v>
      </c>
      <c r="CW21">
        <v>22</v>
      </c>
      <c r="CX21">
        <v>0.33</v>
      </c>
      <c r="CY21">
        <v>0.05</v>
      </c>
      <c r="CZ21">
        <v>7.5083114118876049</v>
      </c>
      <c r="DA21">
        <v>0.1228494902257547</v>
      </c>
      <c r="DB21">
        <v>7.8644719454069534E-2</v>
      </c>
      <c r="DC21">
        <v>1</v>
      </c>
      <c r="DD21">
        <v>249.97215</v>
      </c>
      <c r="DE21">
        <v>3.8251407129188481E-2</v>
      </c>
      <c r="DF21">
        <v>1.887266541853562E-2</v>
      </c>
      <c r="DG21">
        <v>1</v>
      </c>
      <c r="DH21">
        <v>1700.0707500000001</v>
      </c>
      <c r="DI21">
        <v>0.13995483124847161</v>
      </c>
      <c r="DJ21">
        <v>0.118709466766556</v>
      </c>
      <c r="DK21">
        <v>-1</v>
      </c>
      <c r="DL21">
        <v>2</v>
      </c>
      <c r="DM21">
        <v>2</v>
      </c>
      <c r="DN21" t="s">
        <v>348</v>
      </c>
      <c r="DO21">
        <v>3.2061099999999998</v>
      </c>
      <c r="DP21">
        <v>2.8089499999999998</v>
      </c>
      <c r="DQ21">
        <v>6.3755000000000006E-2</v>
      </c>
      <c r="DR21">
        <v>6.4241300000000001E-2</v>
      </c>
      <c r="DS21">
        <v>0.11312800000000001</v>
      </c>
      <c r="DT21">
        <v>0.107088</v>
      </c>
      <c r="DU21">
        <v>28274.3</v>
      </c>
      <c r="DV21">
        <v>31923.4</v>
      </c>
      <c r="DW21">
        <v>28425.3</v>
      </c>
      <c r="DX21">
        <v>32717.599999999999</v>
      </c>
      <c r="DY21">
        <v>35014.800000000003</v>
      </c>
      <c r="DZ21">
        <v>39697.199999999997</v>
      </c>
      <c r="EA21">
        <v>41711.699999999997</v>
      </c>
      <c r="EB21">
        <v>47334.3</v>
      </c>
      <c r="EC21">
        <v>2.1637499999999998</v>
      </c>
      <c r="ED21">
        <v>1.7978000000000001</v>
      </c>
      <c r="EE21">
        <v>8.8512900000000005E-2</v>
      </c>
      <c r="EF21">
        <v>0</v>
      </c>
      <c r="EG21">
        <v>25.516500000000001</v>
      </c>
      <c r="EH21">
        <v>999.9</v>
      </c>
      <c r="EI21">
        <v>53.1</v>
      </c>
      <c r="EJ21">
        <v>30.3</v>
      </c>
      <c r="EK21">
        <v>22.822900000000001</v>
      </c>
      <c r="EL21">
        <v>63.640099999999997</v>
      </c>
      <c r="EM21">
        <v>23.105</v>
      </c>
      <c r="EN21">
        <v>1</v>
      </c>
      <c r="EO21">
        <v>-0.19034799999999999</v>
      </c>
      <c r="EP21">
        <v>-0.969692</v>
      </c>
      <c r="EQ21">
        <v>20.228899999999999</v>
      </c>
      <c r="ER21">
        <v>5.2271700000000001</v>
      </c>
      <c r="ES21">
        <v>12.0099</v>
      </c>
      <c r="ET21">
        <v>4.9897</v>
      </c>
      <c r="EU21">
        <v>3.3050000000000002</v>
      </c>
      <c r="EV21">
        <v>2927.6</v>
      </c>
      <c r="EW21">
        <v>1232.0999999999999</v>
      </c>
      <c r="EX21">
        <v>67.400000000000006</v>
      </c>
      <c r="EY21">
        <v>11.8</v>
      </c>
      <c r="EZ21">
        <v>1.85287</v>
      </c>
      <c r="FA21">
        <v>1.86158</v>
      </c>
      <c r="FB21">
        <v>1.8608100000000001</v>
      </c>
      <c r="FC21">
        <v>1.85684</v>
      </c>
      <c r="FD21">
        <v>1.8611599999999999</v>
      </c>
      <c r="FE21">
        <v>1.85745</v>
      </c>
      <c r="FF21">
        <v>1.85954</v>
      </c>
      <c r="FG21">
        <v>1.86246</v>
      </c>
      <c r="FH21">
        <v>0</v>
      </c>
      <c r="FI21">
        <v>0</v>
      </c>
      <c r="FJ21">
        <v>0</v>
      </c>
      <c r="FK21">
        <v>0</v>
      </c>
      <c r="FL21" t="s">
        <v>349</v>
      </c>
      <c r="FM21" t="s">
        <v>350</v>
      </c>
      <c r="FN21" t="s">
        <v>351</v>
      </c>
      <c r="FO21" t="s">
        <v>351</v>
      </c>
      <c r="FP21" t="s">
        <v>351</v>
      </c>
      <c r="FQ21" t="s">
        <v>351</v>
      </c>
      <c r="FR21">
        <v>0</v>
      </c>
      <c r="FS21">
        <v>100</v>
      </c>
      <c r="FT21">
        <v>100</v>
      </c>
      <c r="FU21">
        <v>-1.9039999999999999</v>
      </c>
      <c r="FV21">
        <v>0.2838</v>
      </c>
      <c r="FW21">
        <v>-0.98019408998116098</v>
      </c>
      <c r="FX21">
        <v>-4.0117494158234393E-3</v>
      </c>
      <c r="FY21">
        <v>1.087516141204025E-6</v>
      </c>
      <c r="FZ21">
        <v>-8.657206703991749E-11</v>
      </c>
      <c r="GA21">
        <v>0.28375999999999729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0.5</v>
      </c>
      <c r="GJ21">
        <v>0.5</v>
      </c>
      <c r="GK21">
        <v>0.695801</v>
      </c>
      <c r="GL21">
        <v>2.3962400000000001</v>
      </c>
      <c r="GM21">
        <v>1.5942400000000001</v>
      </c>
      <c r="GN21">
        <v>2.323</v>
      </c>
      <c r="GO21">
        <v>1.40015</v>
      </c>
      <c r="GP21">
        <v>2.3938000000000001</v>
      </c>
      <c r="GQ21">
        <v>33.199199999999998</v>
      </c>
      <c r="GR21">
        <v>14.0182</v>
      </c>
      <c r="GS21">
        <v>18</v>
      </c>
      <c r="GT21">
        <v>621.58399999999995</v>
      </c>
      <c r="GU21">
        <v>405.96800000000002</v>
      </c>
      <c r="GV21">
        <v>26.216200000000001</v>
      </c>
      <c r="GW21">
        <v>24.852499999999999</v>
      </c>
      <c r="GX21">
        <v>29.9998</v>
      </c>
      <c r="GY21">
        <v>24.713899999999999</v>
      </c>
      <c r="GZ21">
        <v>24.645199999999999</v>
      </c>
      <c r="HA21">
        <v>13.989699999999999</v>
      </c>
      <c r="HB21">
        <v>-30</v>
      </c>
      <c r="HC21">
        <v>-30</v>
      </c>
      <c r="HD21">
        <v>26.226299999999998</v>
      </c>
      <c r="HE21">
        <v>250</v>
      </c>
      <c r="HF21">
        <v>0</v>
      </c>
      <c r="HG21">
        <v>104.35</v>
      </c>
      <c r="HH21">
        <v>104.131</v>
      </c>
    </row>
    <row r="22" spans="1:216" x14ac:dyDescent="0.2">
      <c r="A22">
        <v>4</v>
      </c>
      <c r="B22">
        <v>1689114882</v>
      </c>
      <c r="C22">
        <v>288.5</v>
      </c>
      <c r="D22" t="s">
        <v>358</v>
      </c>
      <c r="E22" t="s">
        <v>359</v>
      </c>
      <c r="F22" t="s">
        <v>343</v>
      </c>
      <c r="G22" t="s">
        <v>344</v>
      </c>
      <c r="H22" t="s">
        <v>345</v>
      </c>
      <c r="I22" t="s">
        <v>346</v>
      </c>
      <c r="J22" t="s">
        <v>405</v>
      </c>
      <c r="K22" t="s">
        <v>404</v>
      </c>
      <c r="L22">
        <v>1689114882</v>
      </c>
      <c r="M22">
        <f t="shared" si="0"/>
        <v>3.4961936066375283E-3</v>
      </c>
      <c r="N22">
        <f t="shared" si="1"/>
        <v>3.4961936066375281</v>
      </c>
      <c r="O22">
        <f t="shared" si="2"/>
        <v>6.4272165353052308</v>
      </c>
      <c r="P22">
        <f t="shared" si="3"/>
        <v>171.77799999999999</v>
      </c>
      <c r="Q22">
        <f t="shared" si="4"/>
        <v>131.14165949035947</v>
      </c>
      <c r="R22">
        <f t="shared" si="5"/>
        <v>13.251355599578684</v>
      </c>
      <c r="S22">
        <f t="shared" si="6"/>
        <v>17.357500057804003</v>
      </c>
      <c r="T22">
        <f t="shared" si="7"/>
        <v>0.28329218822373164</v>
      </c>
      <c r="U22">
        <f t="shared" si="8"/>
        <v>3.924827148346929</v>
      </c>
      <c r="V22">
        <f t="shared" si="9"/>
        <v>0.27240285690848698</v>
      </c>
      <c r="W22">
        <f t="shared" si="10"/>
        <v>0.1711952734049054</v>
      </c>
      <c r="X22">
        <f t="shared" si="11"/>
        <v>281.13427199999995</v>
      </c>
      <c r="Y22">
        <f t="shared" si="12"/>
        <v>27.350769792450745</v>
      </c>
      <c r="Z22">
        <f t="shared" si="13"/>
        <v>27.350769792450745</v>
      </c>
      <c r="AA22">
        <f t="shared" si="14"/>
        <v>3.6535624173129539</v>
      </c>
      <c r="AB22">
        <f t="shared" si="15"/>
        <v>67.791995840115121</v>
      </c>
      <c r="AC22">
        <f t="shared" si="16"/>
        <v>2.3954902148141999</v>
      </c>
      <c r="AD22">
        <f t="shared" si="17"/>
        <v>3.5335885676885423</v>
      </c>
      <c r="AE22">
        <f t="shared" si="18"/>
        <v>1.2580722024987541</v>
      </c>
      <c r="AF22">
        <f t="shared" si="19"/>
        <v>-154.182138052715</v>
      </c>
      <c r="AG22">
        <f t="shared" si="20"/>
        <v>-120.34900418401168</v>
      </c>
      <c r="AH22">
        <f t="shared" si="21"/>
        <v>-6.6219455028100009</v>
      </c>
      <c r="AI22">
        <f t="shared" si="22"/>
        <v>-1.8815739536705678E-2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53292.899967053367</v>
      </c>
      <c r="AO22">
        <f t="shared" si="26"/>
        <v>1699.82</v>
      </c>
      <c r="AP22">
        <f t="shared" si="27"/>
        <v>1432.9487999999999</v>
      </c>
      <c r="AQ22">
        <f t="shared" si="28"/>
        <v>0.84300031768069561</v>
      </c>
      <c r="AR22">
        <f t="shared" si="29"/>
        <v>0.16539061312374251</v>
      </c>
      <c r="AS22">
        <v>1689114882</v>
      </c>
      <c r="AT22">
        <v>171.77799999999999</v>
      </c>
      <c r="AU22">
        <v>175.01300000000001</v>
      </c>
      <c r="AV22">
        <v>23.706900000000001</v>
      </c>
      <c r="AW22">
        <v>22.1357</v>
      </c>
      <c r="AX22">
        <v>173.381</v>
      </c>
      <c r="AY22">
        <v>23.416699999999999</v>
      </c>
      <c r="AZ22">
        <v>600.02300000000002</v>
      </c>
      <c r="BA22">
        <v>100.846</v>
      </c>
      <c r="BB22">
        <v>0.20011799999999999</v>
      </c>
      <c r="BC22">
        <v>26.782</v>
      </c>
      <c r="BD22">
        <v>26.948799999999999</v>
      </c>
      <c r="BE22">
        <v>999.9</v>
      </c>
      <c r="BF22">
        <v>0</v>
      </c>
      <c r="BG22">
        <v>0</v>
      </c>
      <c r="BH22">
        <v>9986.25</v>
      </c>
      <c r="BI22">
        <v>0</v>
      </c>
      <c r="BJ22">
        <v>385.31799999999998</v>
      </c>
      <c r="BK22">
        <v>-3.2351700000000001</v>
      </c>
      <c r="BL22">
        <v>175.94900000000001</v>
      </c>
      <c r="BM22">
        <v>178.97499999999999</v>
      </c>
      <c r="BN22">
        <v>1.57111</v>
      </c>
      <c r="BO22">
        <v>175.01300000000001</v>
      </c>
      <c r="BP22">
        <v>22.1357</v>
      </c>
      <c r="BQ22">
        <v>2.39073</v>
      </c>
      <c r="BR22">
        <v>2.2322899999999999</v>
      </c>
      <c r="BS22">
        <v>20.301100000000002</v>
      </c>
      <c r="BT22">
        <v>19.196000000000002</v>
      </c>
      <c r="BU22">
        <v>1699.82</v>
      </c>
      <c r="BV22">
        <v>0.89999200000000001</v>
      </c>
      <c r="BW22">
        <v>0.100008</v>
      </c>
      <c r="BX22">
        <v>0</v>
      </c>
      <c r="BY22">
        <v>2.3071000000000002</v>
      </c>
      <c r="BZ22">
        <v>0</v>
      </c>
      <c r="CA22">
        <v>9963.39</v>
      </c>
      <c r="CB22">
        <v>13787.7</v>
      </c>
      <c r="CC22">
        <v>37.75</v>
      </c>
      <c r="CD22">
        <v>39.436999999999998</v>
      </c>
      <c r="CE22">
        <v>38.061999999999998</v>
      </c>
      <c r="CF22">
        <v>37.436999999999998</v>
      </c>
      <c r="CG22">
        <v>37.625</v>
      </c>
      <c r="CH22">
        <v>1529.82</v>
      </c>
      <c r="CI22">
        <v>170</v>
      </c>
      <c r="CJ22">
        <v>0</v>
      </c>
      <c r="CK22">
        <v>1689114887.5</v>
      </c>
      <c r="CL22">
        <v>0</v>
      </c>
      <c r="CM22">
        <v>1689114856</v>
      </c>
      <c r="CN22" t="s">
        <v>360</v>
      </c>
      <c r="CO22">
        <v>1689114849.5</v>
      </c>
      <c r="CP22">
        <v>1689114856</v>
      </c>
      <c r="CQ22">
        <v>26</v>
      </c>
      <c r="CR22">
        <v>4.1000000000000002E-2</v>
      </c>
      <c r="CS22">
        <v>6.0000000000000001E-3</v>
      </c>
      <c r="CT22">
        <v>-1.6140000000000001</v>
      </c>
      <c r="CU22">
        <v>0.28999999999999998</v>
      </c>
      <c r="CV22">
        <v>175</v>
      </c>
      <c r="CW22">
        <v>22</v>
      </c>
      <c r="CX22">
        <v>0.31</v>
      </c>
      <c r="CY22">
        <v>0.04</v>
      </c>
      <c r="CZ22">
        <v>4.4520775397867096</v>
      </c>
      <c r="DA22">
        <v>0.48912487301859342</v>
      </c>
      <c r="DB22">
        <v>0.1326021797113584</v>
      </c>
      <c r="DC22">
        <v>1</v>
      </c>
      <c r="DD22">
        <v>174.98400000000001</v>
      </c>
      <c r="DE22">
        <v>0.14805574912974209</v>
      </c>
      <c r="DF22">
        <v>2.7851522706546072E-2</v>
      </c>
      <c r="DG22">
        <v>1</v>
      </c>
      <c r="DH22">
        <v>1699.982</v>
      </c>
      <c r="DI22">
        <v>-0.1399737220770492</v>
      </c>
      <c r="DJ22">
        <v>0.10315522284401719</v>
      </c>
      <c r="DK22">
        <v>-1</v>
      </c>
      <c r="DL22">
        <v>2</v>
      </c>
      <c r="DM22">
        <v>2</v>
      </c>
      <c r="DN22" t="s">
        <v>348</v>
      </c>
      <c r="DO22">
        <v>3.2059799999999998</v>
      </c>
      <c r="DP22">
        <v>2.8089300000000001</v>
      </c>
      <c r="DQ22">
        <v>4.6868199999999999E-2</v>
      </c>
      <c r="DR22">
        <v>4.7077399999999998E-2</v>
      </c>
      <c r="DS22">
        <v>0.113529</v>
      </c>
      <c r="DT22">
        <v>0.107657</v>
      </c>
      <c r="DU22">
        <v>28783.4</v>
      </c>
      <c r="DV22">
        <v>32505.9</v>
      </c>
      <c r="DW22">
        <v>28424.1</v>
      </c>
      <c r="DX22">
        <v>32714.3</v>
      </c>
      <c r="DY22">
        <v>34996.6</v>
      </c>
      <c r="DZ22">
        <v>39668.5</v>
      </c>
      <c r="EA22">
        <v>41709.5</v>
      </c>
      <c r="EB22">
        <v>47330.400000000001</v>
      </c>
      <c r="EC22">
        <v>2.16405</v>
      </c>
      <c r="ED22">
        <v>1.79748</v>
      </c>
      <c r="EE22">
        <v>7.9274200000000003E-2</v>
      </c>
      <c r="EF22">
        <v>0</v>
      </c>
      <c r="EG22">
        <v>25.6509</v>
      </c>
      <c r="EH22">
        <v>999.9</v>
      </c>
      <c r="EI22">
        <v>53</v>
      </c>
      <c r="EJ22">
        <v>30.4</v>
      </c>
      <c r="EK22">
        <v>22.911300000000001</v>
      </c>
      <c r="EL22">
        <v>63.5501</v>
      </c>
      <c r="EM22">
        <v>22.956700000000001</v>
      </c>
      <c r="EN22">
        <v>1</v>
      </c>
      <c r="EO22">
        <v>-0.190633</v>
      </c>
      <c r="EP22">
        <v>-0.71628000000000003</v>
      </c>
      <c r="EQ22">
        <v>20.231200000000001</v>
      </c>
      <c r="ER22">
        <v>5.2279200000000001</v>
      </c>
      <c r="ES22">
        <v>12.0099</v>
      </c>
      <c r="ET22">
        <v>4.9897499999999999</v>
      </c>
      <c r="EU22">
        <v>3.3050000000000002</v>
      </c>
      <c r="EV22">
        <v>2930</v>
      </c>
      <c r="EW22">
        <v>1232.0999999999999</v>
      </c>
      <c r="EX22">
        <v>67.400000000000006</v>
      </c>
      <c r="EY22">
        <v>11.9</v>
      </c>
      <c r="EZ22">
        <v>1.85287</v>
      </c>
      <c r="FA22">
        <v>1.8615699999999999</v>
      </c>
      <c r="FB22">
        <v>1.8608100000000001</v>
      </c>
      <c r="FC22">
        <v>1.85684</v>
      </c>
      <c r="FD22">
        <v>1.86111</v>
      </c>
      <c r="FE22">
        <v>1.85745</v>
      </c>
      <c r="FF22">
        <v>1.8594599999999999</v>
      </c>
      <c r="FG22">
        <v>1.86239</v>
      </c>
      <c r="FH22">
        <v>0</v>
      </c>
      <c r="FI22">
        <v>0</v>
      </c>
      <c r="FJ22">
        <v>0</v>
      </c>
      <c r="FK22">
        <v>0</v>
      </c>
      <c r="FL22" t="s">
        <v>349</v>
      </c>
      <c r="FM22" t="s">
        <v>350</v>
      </c>
      <c r="FN22" t="s">
        <v>351</v>
      </c>
      <c r="FO22" t="s">
        <v>351</v>
      </c>
      <c r="FP22" t="s">
        <v>351</v>
      </c>
      <c r="FQ22" t="s">
        <v>351</v>
      </c>
      <c r="FR22">
        <v>0</v>
      </c>
      <c r="FS22">
        <v>100</v>
      </c>
      <c r="FT22">
        <v>100</v>
      </c>
      <c r="FU22">
        <v>-1.603</v>
      </c>
      <c r="FV22">
        <v>0.29020000000000001</v>
      </c>
      <c r="FW22">
        <v>-0.93939343826496624</v>
      </c>
      <c r="FX22">
        <v>-4.0117494158234393E-3</v>
      </c>
      <c r="FY22">
        <v>1.087516141204025E-6</v>
      </c>
      <c r="FZ22">
        <v>-8.657206703991749E-11</v>
      </c>
      <c r="GA22">
        <v>0.29012499999999619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0.5</v>
      </c>
      <c r="GJ22">
        <v>0.4</v>
      </c>
      <c r="GK22">
        <v>0.53466800000000003</v>
      </c>
      <c r="GL22">
        <v>2.4035600000000001</v>
      </c>
      <c r="GM22">
        <v>1.5942400000000001</v>
      </c>
      <c r="GN22">
        <v>2.323</v>
      </c>
      <c r="GO22">
        <v>1.40015</v>
      </c>
      <c r="GP22">
        <v>2.3889200000000002</v>
      </c>
      <c r="GQ22">
        <v>33.244</v>
      </c>
      <c r="GR22">
        <v>14.009499999999999</v>
      </c>
      <c r="GS22">
        <v>18</v>
      </c>
      <c r="GT22">
        <v>621.702</v>
      </c>
      <c r="GU22">
        <v>405.798</v>
      </c>
      <c r="GV22">
        <v>25.680900000000001</v>
      </c>
      <c r="GW22">
        <v>24.837599999999998</v>
      </c>
      <c r="GX22">
        <v>30.0001</v>
      </c>
      <c r="GY22">
        <v>24.704499999999999</v>
      </c>
      <c r="GZ22">
        <v>24.648399999999999</v>
      </c>
      <c r="HA22">
        <v>10.7441</v>
      </c>
      <c r="HB22">
        <v>-30</v>
      </c>
      <c r="HC22">
        <v>-30</v>
      </c>
      <c r="HD22">
        <v>25.642499999999998</v>
      </c>
      <c r="HE22">
        <v>175</v>
      </c>
      <c r="HF22">
        <v>0</v>
      </c>
      <c r="HG22">
        <v>104.345</v>
      </c>
      <c r="HH22">
        <v>104.121</v>
      </c>
    </row>
    <row r="23" spans="1:216" x14ac:dyDescent="0.2">
      <c r="A23">
        <v>5</v>
      </c>
      <c r="B23">
        <v>1689114951</v>
      </c>
      <c r="C23">
        <v>357.5</v>
      </c>
      <c r="D23" t="s">
        <v>361</v>
      </c>
      <c r="E23" t="s">
        <v>362</v>
      </c>
      <c r="F23" t="s">
        <v>343</v>
      </c>
      <c r="G23" t="s">
        <v>344</v>
      </c>
      <c r="H23" t="s">
        <v>345</v>
      </c>
      <c r="I23" t="s">
        <v>346</v>
      </c>
      <c r="J23" t="s">
        <v>405</v>
      </c>
      <c r="K23" t="s">
        <v>404</v>
      </c>
      <c r="L23">
        <v>1689114951</v>
      </c>
      <c r="M23">
        <f t="shared" si="0"/>
        <v>3.1779426437307332E-3</v>
      </c>
      <c r="N23">
        <f t="shared" si="1"/>
        <v>3.1779426437307334</v>
      </c>
      <c r="O23">
        <f t="shared" si="2"/>
        <v>3.2211514432026771</v>
      </c>
      <c r="P23">
        <f t="shared" si="3"/>
        <v>123.277</v>
      </c>
      <c r="Q23">
        <f t="shared" si="4"/>
        <v>99.803572374500334</v>
      </c>
      <c r="R23">
        <f t="shared" si="5"/>
        <v>10.084534102562412</v>
      </c>
      <c r="S23">
        <f t="shared" si="6"/>
        <v>12.456378874862999</v>
      </c>
      <c r="T23">
        <f t="shared" si="7"/>
        <v>0.25110359586196473</v>
      </c>
      <c r="U23">
        <f t="shared" si="8"/>
        <v>3.9345774160317086</v>
      </c>
      <c r="V23">
        <f t="shared" si="9"/>
        <v>0.24252837405455033</v>
      </c>
      <c r="W23">
        <f t="shared" si="10"/>
        <v>0.1523262870773418</v>
      </c>
      <c r="X23">
        <f t="shared" si="11"/>
        <v>281.18694000000005</v>
      </c>
      <c r="Y23">
        <f t="shared" si="12"/>
        <v>27.442390200830964</v>
      </c>
      <c r="Z23">
        <f t="shared" si="13"/>
        <v>27.442390200830964</v>
      </c>
      <c r="AA23">
        <f t="shared" si="14"/>
        <v>3.67321719430167</v>
      </c>
      <c r="AB23">
        <f t="shared" si="15"/>
        <v>67.48681858826761</v>
      </c>
      <c r="AC23">
        <f t="shared" si="16"/>
        <v>2.3889183863255998</v>
      </c>
      <c r="AD23">
        <f t="shared" si="17"/>
        <v>3.5398296086532461</v>
      </c>
      <c r="AE23">
        <f t="shared" si="18"/>
        <v>1.2842988079760702</v>
      </c>
      <c r="AF23">
        <f t="shared" si="19"/>
        <v>-140.14727058852534</v>
      </c>
      <c r="AG23">
        <f t="shared" si="20"/>
        <v>-133.71896048759078</v>
      </c>
      <c r="AH23">
        <f t="shared" si="21"/>
        <v>-7.343830290719179</v>
      </c>
      <c r="AI23">
        <f t="shared" si="22"/>
        <v>-2.3121366835226809E-2</v>
      </c>
      <c r="AJ23">
        <v>12</v>
      </c>
      <c r="AK23">
        <v>2</v>
      </c>
      <c r="AL23">
        <f t="shared" si="23"/>
        <v>1</v>
      </c>
      <c r="AM23">
        <f t="shared" si="24"/>
        <v>0</v>
      </c>
      <c r="AN23">
        <f t="shared" si="25"/>
        <v>53469.461670843732</v>
      </c>
      <c r="AO23">
        <f t="shared" si="26"/>
        <v>1700.15</v>
      </c>
      <c r="AP23">
        <f t="shared" si="27"/>
        <v>1433.2260000000001</v>
      </c>
      <c r="AQ23">
        <f t="shared" si="28"/>
        <v>0.84299973531747197</v>
      </c>
      <c r="AR23">
        <f t="shared" si="29"/>
        <v>0.16538948916272095</v>
      </c>
      <c r="AS23">
        <v>1689114951</v>
      </c>
      <c r="AT23">
        <v>123.277</v>
      </c>
      <c r="AU23">
        <v>124.94</v>
      </c>
      <c r="AV23">
        <v>23.642399999999999</v>
      </c>
      <c r="AW23">
        <v>22.214200000000002</v>
      </c>
      <c r="AX23">
        <v>124.69</v>
      </c>
      <c r="AY23">
        <v>23.348299999999998</v>
      </c>
      <c r="AZ23">
        <v>600.053</v>
      </c>
      <c r="BA23">
        <v>100.845</v>
      </c>
      <c r="BB23">
        <v>0.198819</v>
      </c>
      <c r="BC23">
        <v>26.812000000000001</v>
      </c>
      <c r="BD23">
        <v>27.009</v>
      </c>
      <c r="BE23">
        <v>999.9</v>
      </c>
      <c r="BF23">
        <v>0</v>
      </c>
      <c r="BG23">
        <v>0</v>
      </c>
      <c r="BH23">
        <v>10021.9</v>
      </c>
      <c r="BI23">
        <v>0</v>
      </c>
      <c r="BJ23">
        <v>375.22500000000002</v>
      </c>
      <c r="BK23">
        <v>-1.66344</v>
      </c>
      <c r="BL23">
        <v>126.262</v>
      </c>
      <c r="BM23">
        <v>127.77800000000001</v>
      </c>
      <c r="BN23">
        <v>1.42824</v>
      </c>
      <c r="BO23">
        <v>124.94</v>
      </c>
      <c r="BP23">
        <v>22.214200000000002</v>
      </c>
      <c r="BQ23">
        <v>2.3842300000000001</v>
      </c>
      <c r="BR23">
        <v>2.2402000000000002</v>
      </c>
      <c r="BS23">
        <v>20.257100000000001</v>
      </c>
      <c r="BT23">
        <v>19.252700000000001</v>
      </c>
      <c r="BU23">
        <v>1700.15</v>
      </c>
      <c r="BV23">
        <v>0.90000999999999998</v>
      </c>
      <c r="BW23">
        <v>9.9989700000000001E-2</v>
      </c>
      <c r="BX23">
        <v>0</v>
      </c>
      <c r="BY23">
        <v>2.4053</v>
      </c>
      <c r="BZ23">
        <v>0</v>
      </c>
      <c r="CA23">
        <v>9647.74</v>
      </c>
      <c r="CB23">
        <v>13790.5</v>
      </c>
      <c r="CC23">
        <v>39</v>
      </c>
      <c r="CD23">
        <v>40.75</v>
      </c>
      <c r="CE23">
        <v>39.25</v>
      </c>
      <c r="CF23">
        <v>38.875</v>
      </c>
      <c r="CG23">
        <v>38.75</v>
      </c>
      <c r="CH23">
        <v>1530.15</v>
      </c>
      <c r="CI23">
        <v>170</v>
      </c>
      <c r="CJ23">
        <v>0</v>
      </c>
      <c r="CK23">
        <v>1689114956.5</v>
      </c>
      <c r="CL23">
        <v>0</v>
      </c>
      <c r="CM23">
        <v>1689114945.5</v>
      </c>
      <c r="CN23" t="s">
        <v>363</v>
      </c>
      <c r="CO23">
        <v>1689114941.5</v>
      </c>
      <c r="CP23">
        <v>1689114945.5</v>
      </c>
      <c r="CQ23">
        <v>27</v>
      </c>
      <c r="CR23">
        <v>0.01</v>
      </c>
      <c r="CS23">
        <v>4.0000000000000001E-3</v>
      </c>
      <c r="CT23">
        <v>-1.42</v>
      </c>
      <c r="CU23">
        <v>0.29399999999999998</v>
      </c>
      <c r="CV23">
        <v>125</v>
      </c>
      <c r="CW23">
        <v>22</v>
      </c>
      <c r="CX23">
        <v>0.25</v>
      </c>
      <c r="CY23">
        <v>0.08</v>
      </c>
      <c r="CZ23">
        <v>0.12653817071777229</v>
      </c>
      <c r="DA23">
        <v>2.0731747355469601</v>
      </c>
      <c r="DB23">
        <v>0.37928560464163052</v>
      </c>
      <c r="DC23">
        <v>0</v>
      </c>
      <c r="DD23">
        <v>124.94945</v>
      </c>
      <c r="DE23">
        <v>-0.15681050656640719</v>
      </c>
      <c r="DF23">
        <v>3.1687497534515829E-2</v>
      </c>
      <c r="DG23">
        <v>1</v>
      </c>
      <c r="DH23">
        <v>1699.9758536585359</v>
      </c>
      <c r="DI23">
        <v>-3.2319753470580033E-2</v>
      </c>
      <c r="DJ23">
        <v>0.11300713575041731</v>
      </c>
      <c r="DK23">
        <v>-1</v>
      </c>
      <c r="DL23">
        <v>1</v>
      </c>
      <c r="DM23">
        <v>2</v>
      </c>
      <c r="DN23" t="s">
        <v>364</v>
      </c>
      <c r="DO23">
        <v>3.206</v>
      </c>
      <c r="DP23">
        <v>2.8079399999999999</v>
      </c>
      <c r="DQ23">
        <v>3.4590599999999999E-2</v>
      </c>
      <c r="DR23">
        <v>3.4523600000000002E-2</v>
      </c>
      <c r="DS23">
        <v>0.11328000000000001</v>
      </c>
      <c r="DT23">
        <v>0.10791100000000001</v>
      </c>
      <c r="DU23">
        <v>29154.3</v>
      </c>
      <c r="DV23">
        <v>32932.6</v>
      </c>
      <c r="DW23">
        <v>28424.2</v>
      </c>
      <c r="DX23">
        <v>32712.7</v>
      </c>
      <c r="DY23">
        <v>35006.6</v>
      </c>
      <c r="DZ23">
        <v>39655.300000000003</v>
      </c>
      <c r="EA23">
        <v>41709.4</v>
      </c>
      <c r="EB23">
        <v>47328.2</v>
      </c>
      <c r="EC23">
        <v>2.1431</v>
      </c>
      <c r="ED23">
        <v>1.78945</v>
      </c>
      <c r="EE23">
        <v>7.9721200000000006E-2</v>
      </c>
      <c r="EF23">
        <v>0</v>
      </c>
      <c r="EG23">
        <v>25.703900000000001</v>
      </c>
      <c r="EH23">
        <v>999.9</v>
      </c>
      <c r="EI23">
        <v>53</v>
      </c>
      <c r="EJ23">
        <v>30.4</v>
      </c>
      <c r="EK23">
        <v>22.910599999999999</v>
      </c>
      <c r="EL23">
        <v>63.490200000000002</v>
      </c>
      <c r="EM23">
        <v>23.193100000000001</v>
      </c>
      <c r="EN23">
        <v>1</v>
      </c>
      <c r="EO23">
        <v>-0.18815299999999999</v>
      </c>
      <c r="EP23">
        <v>-0.159251</v>
      </c>
      <c r="EQ23">
        <v>20.232900000000001</v>
      </c>
      <c r="ER23">
        <v>5.22478</v>
      </c>
      <c r="ES23">
        <v>12.0099</v>
      </c>
      <c r="ET23">
        <v>4.9890999999999996</v>
      </c>
      <c r="EU23">
        <v>3.3044799999999999</v>
      </c>
      <c r="EV23">
        <v>2931.3</v>
      </c>
      <c r="EW23">
        <v>1232.0999999999999</v>
      </c>
      <c r="EX23">
        <v>67.400000000000006</v>
      </c>
      <c r="EY23">
        <v>11.9</v>
      </c>
      <c r="EZ23">
        <v>1.8528899999999999</v>
      </c>
      <c r="FA23">
        <v>1.8615999999999999</v>
      </c>
      <c r="FB23">
        <v>1.8608199999999999</v>
      </c>
      <c r="FC23">
        <v>1.8568499999999999</v>
      </c>
      <c r="FD23">
        <v>1.8612299999999999</v>
      </c>
      <c r="FE23">
        <v>1.85745</v>
      </c>
      <c r="FF23">
        <v>1.85958</v>
      </c>
      <c r="FG23">
        <v>1.8624799999999999</v>
      </c>
      <c r="FH23">
        <v>0</v>
      </c>
      <c r="FI23">
        <v>0</v>
      </c>
      <c r="FJ23">
        <v>0</v>
      </c>
      <c r="FK23">
        <v>0</v>
      </c>
      <c r="FL23" t="s">
        <v>349</v>
      </c>
      <c r="FM23" t="s">
        <v>350</v>
      </c>
      <c r="FN23" t="s">
        <v>351</v>
      </c>
      <c r="FO23" t="s">
        <v>351</v>
      </c>
      <c r="FP23" t="s">
        <v>351</v>
      </c>
      <c r="FQ23" t="s">
        <v>351</v>
      </c>
      <c r="FR23">
        <v>0</v>
      </c>
      <c r="FS23">
        <v>100</v>
      </c>
      <c r="FT23">
        <v>100</v>
      </c>
      <c r="FU23">
        <v>-1.413</v>
      </c>
      <c r="FV23">
        <v>0.29409999999999997</v>
      </c>
      <c r="FW23">
        <v>-0.92973108598229826</v>
      </c>
      <c r="FX23">
        <v>-4.0117494158234393E-3</v>
      </c>
      <c r="FY23">
        <v>1.087516141204025E-6</v>
      </c>
      <c r="FZ23">
        <v>-8.657206703991749E-11</v>
      </c>
      <c r="GA23">
        <v>0.29409499999999511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0.2</v>
      </c>
      <c r="GJ23">
        <v>0.1</v>
      </c>
      <c r="GK23">
        <v>0.42358400000000002</v>
      </c>
      <c r="GL23">
        <v>2.4194300000000002</v>
      </c>
      <c r="GM23">
        <v>1.5942400000000001</v>
      </c>
      <c r="GN23">
        <v>2.32178</v>
      </c>
      <c r="GO23">
        <v>1.39893</v>
      </c>
      <c r="GP23">
        <v>2.3156699999999999</v>
      </c>
      <c r="GQ23">
        <v>33.266300000000001</v>
      </c>
      <c r="GR23">
        <v>13.991899999999999</v>
      </c>
      <c r="GS23">
        <v>18</v>
      </c>
      <c r="GT23">
        <v>606.62599999999998</v>
      </c>
      <c r="GU23">
        <v>401.45600000000002</v>
      </c>
      <c r="GV23">
        <v>25.5243</v>
      </c>
      <c r="GW23">
        <v>24.866900000000001</v>
      </c>
      <c r="GX23">
        <v>30.000399999999999</v>
      </c>
      <c r="GY23">
        <v>24.754100000000001</v>
      </c>
      <c r="GZ23">
        <v>24.699200000000001</v>
      </c>
      <c r="HA23">
        <v>8.5364599999999999</v>
      </c>
      <c r="HB23">
        <v>-30</v>
      </c>
      <c r="HC23">
        <v>-30</v>
      </c>
      <c r="HD23">
        <v>25.5139</v>
      </c>
      <c r="HE23">
        <v>125</v>
      </c>
      <c r="HF23">
        <v>0</v>
      </c>
      <c r="HG23">
        <v>104.345</v>
      </c>
      <c r="HH23">
        <v>104.116</v>
      </c>
    </row>
    <row r="24" spans="1:216" x14ac:dyDescent="0.2">
      <c r="A24">
        <v>6</v>
      </c>
      <c r="B24">
        <v>1689115017</v>
      </c>
      <c r="C24">
        <v>423.5</v>
      </c>
      <c r="D24" t="s">
        <v>365</v>
      </c>
      <c r="E24" t="s">
        <v>366</v>
      </c>
      <c r="F24" t="s">
        <v>343</v>
      </c>
      <c r="G24" t="s">
        <v>344</v>
      </c>
      <c r="H24" t="s">
        <v>345</v>
      </c>
      <c r="I24" t="s">
        <v>346</v>
      </c>
      <c r="J24" t="s">
        <v>405</v>
      </c>
      <c r="K24" t="s">
        <v>404</v>
      </c>
      <c r="L24">
        <v>1689115017</v>
      </c>
      <c r="M24">
        <f t="shared" si="0"/>
        <v>3.3174687290980112E-3</v>
      </c>
      <c r="N24">
        <f t="shared" si="1"/>
        <v>3.3174687290980112</v>
      </c>
      <c r="O24">
        <f t="shared" si="2"/>
        <v>0.30505173155553655</v>
      </c>
      <c r="P24">
        <f t="shared" si="3"/>
        <v>69.722800000000007</v>
      </c>
      <c r="Q24">
        <f t="shared" si="4"/>
        <v>66.423228899388178</v>
      </c>
      <c r="R24">
        <f t="shared" si="5"/>
        <v>6.7117728261094642</v>
      </c>
      <c r="S24">
        <f t="shared" si="6"/>
        <v>7.0451798588276011</v>
      </c>
      <c r="T24">
        <f t="shared" si="7"/>
        <v>0.26568290981836573</v>
      </c>
      <c r="U24">
        <f t="shared" si="8"/>
        <v>3.9327134357300908</v>
      </c>
      <c r="V24">
        <f t="shared" si="9"/>
        <v>0.25609908184535057</v>
      </c>
      <c r="W24">
        <f t="shared" si="10"/>
        <v>0.1608941926389742</v>
      </c>
      <c r="X24">
        <f t="shared" si="11"/>
        <v>281.17997699999995</v>
      </c>
      <c r="Y24">
        <f t="shared" si="12"/>
        <v>27.442919396627914</v>
      </c>
      <c r="Z24">
        <f t="shared" si="13"/>
        <v>27.442919396627914</v>
      </c>
      <c r="AA24">
        <f t="shared" si="14"/>
        <v>3.6733309870020694</v>
      </c>
      <c r="AB24">
        <f t="shared" si="15"/>
        <v>67.795246815072801</v>
      </c>
      <c r="AC24">
        <f t="shared" si="16"/>
        <v>2.4037628888063005</v>
      </c>
      <c r="AD24">
        <f t="shared" si="17"/>
        <v>3.5456215615869344</v>
      </c>
      <c r="AE24">
        <f t="shared" si="18"/>
        <v>1.2695680981957689</v>
      </c>
      <c r="AF24">
        <f t="shared" si="19"/>
        <v>-146.30037095322228</v>
      </c>
      <c r="AG24">
        <f t="shared" si="20"/>
        <v>-127.87364391488008</v>
      </c>
      <c r="AH24">
        <f t="shared" si="21"/>
        <v>-7.0271289386144602</v>
      </c>
      <c r="AI24">
        <f t="shared" si="22"/>
        <v>-2.1166806716863107E-2</v>
      </c>
      <c r="AJ24">
        <v>8</v>
      </c>
      <c r="AK24">
        <v>1</v>
      </c>
      <c r="AL24">
        <f t="shared" si="23"/>
        <v>1</v>
      </c>
      <c r="AM24">
        <f t="shared" si="24"/>
        <v>0</v>
      </c>
      <c r="AN24">
        <f t="shared" si="25"/>
        <v>53429.744459588554</v>
      </c>
      <c r="AO24">
        <f t="shared" si="26"/>
        <v>1700.11</v>
      </c>
      <c r="AP24">
        <f t="shared" si="27"/>
        <v>1433.1920999999998</v>
      </c>
      <c r="AQ24">
        <f t="shared" si="28"/>
        <v>0.84299962943574236</v>
      </c>
      <c r="AR24">
        <f t="shared" si="29"/>
        <v>0.16538928481098281</v>
      </c>
      <c r="AS24">
        <v>1689115017</v>
      </c>
      <c r="AT24">
        <v>69.722800000000007</v>
      </c>
      <c r="AU24">
        <v>69.969700000000003</v>
      </c>
      <c r="AV24">
        <v>23.788900000000002</v>
      </c>
      <c r="AW24">
        <v>22.298100000000002</v>
      </c>
      <c r="AX24">
        <v>71.021100000000004</v>
      </c>
      <c r="AY24">
        <v>23.496700000000001</v>
      </c>
      <c r="AZ24">
        <v>600.005</v>
      </c>
      <c r="BA24">
        <v>100.846</v>
      </c>
      <c r="BB24">
        <v>0.19956699999999999</v>
      </c>
      <c r="BC24">
        <v>26.8398</v>
      </c>
      <c r="BD24">
        <v>27.034300000000002</v>
      </c>
      <c r="BE24">
        <v>999.9</v>
      </c>
      <c r="BF24">
        <v>0</v>
      </c>
      <c r="BG24">
        <v>0</v>
      </c>
      <c r="BH24">
        <v>10015</v>
      </c>
      <c r="BI24">
        <v>0</v>
      </c>
      <c r="BJ24">
        <v>335.81400000000002</v>
      </c>
      <c r="BK24">
        <v>-0.24687999999999999</v>
      </c>
      <c r="BL24">
        <v>71.421899999999994</v>
      </c>
      <c r="BM24">
        <v>71.5655</v>
      </c>
      <c r="BN24">
        <v>1.49088</v>
      </c>
      <c r="BO24">
        <v>69.969700000000003</v>
      </c>
      <c r="BP24">
        <v>22.298100000000002</v>
      </c>
      <c r="BQ24">
        <v>2.3990100000000001</v>
      </c>
      <c r="BR24">
        <v>2.2486700000000002</v>
      </c>
      <c r="BS24">
        <v>20.357099999999999</v>
      </c>
      <c r="BT24">
        <v>19.313300000000002</v>
      </c>
      <c r="BU24">
        <v>1700.11</v>
      </c>
      <c r="BV24">
        <v>0.90001100000000001</v>
      </c>
      <c r="BW24">
        <v>9.9988999999999995E-2</v>
      </c>
      <c r="BX24">
        <v>0</v>
      </c>
      <c r="BY24">
        <v>2.0710999999999999</v>
      </c>
      <c r="BZ24">
        <v>0</v>
      </c>
      <c r="CA24">
        <v>9508.09</v>
      </c>
      <c r="CB24">
        <v>13790.1</v>
      </c>
      <c r="CC24">
        <v>40.125</v>
      </c>
      <c r="CD24">
        <v>41.75</v>
      </c>
      <c r="CE24">
        <v>40.311999999999998</v>
      </c>
      <c r="CF24">
        <v>39.936999999999998</v>
      </c>
      <c r="CG24">
        <v>39.75</v>
      </c>
      <c r="CH24">
        <v>1530.12</v>
      </c>
      <c r="CI24">
        <v>169.99</v>
      </c>
      <c r="CJ24">
        <v>0</v>
      </c>
      <c r="CK24">
        <v>1689115022.5</v>
      </c>
      <c r="CL24">
        <v>0</v>
      </c>
      <c r="CM24">
        <v>1689115011</v>
      </c>
      <c r="CN24" t="s">
        <v>367</v>
      </c>
      <c r="CO24">
        <v>1689115011</v>
      </c>
      <c r="CP24">
        <v>1689115010.5</v>
      </c>
      <c r="CQ24">
        <v>28</v>
      </c>
      <c r="CR24">
        <v>-8.8999999999999996E-2</v>
      </c>
      <c r="CS24">
        <v>-2E-3</v>
      </c>
      <c r="CT24">
        <v>-1.2989999999999999</v>
      </c>
      <c r="CU24">
        <v>0.29199999999999998</v>
      </c>
      <c r="CV24">
        <v>70</v>
      </c>
      <c r="CW24">
        <v>22</v>
      </c>
      <c r="CX24">
        <v>0.42</v>
      </c>
      <c r="CY24">
        <v>0.05</v>
      </c>
      <c r="CZ24">
        <v>-0.1223219948298033</v>
      </c>
      <c r="DA24">
        <v>1.012253018221108</v>
      </c>
      <c r="DB24">
        <v>0.11316466317998369</v>
      </c>
      <c r="DC24">
        <v>1</v>
      </c>
      <c r="DD24">
        <v>69.945280487804879</v>
      </c>
      <c r="DE24">
        <v>-0.1215888501741182</v>
      </c>
      <c r="DF24">
        <v>2.829067949172533E-2</v>
      </c>
      <c r="DG24">
        <v>1</v>
      </c>
      <c r="DH24">
        <v>1699.9839024390251</v>
      </c>
      <c r="DI24">
        <v>9.3458846071909421E-2</v>
      </c>
      <c r="DJ24">
        <v>0.12548205680262409</v>
      </c>
      <c r="DK24">
        <v>-1</v>
      </c>
      <c r="DL24">
        <v>2</v>
      </c>
      <c r="DM24">
        <v>2</v>
      </c>
      <c r="DN24" t="s">
        <v>348</v>
      </c>
      <c r="DO24">
        <v>3.2058300000000002</v>
      </c>
      <c r="DP24">
        <v>2.80863</v>
      </c>
      <c r="DQ24">
        <v>2.0141099999999999E-2</v>
      </c>
      <c r="DR24">
        <v>1.9777200000000002E-2</v>
      </c>
      <c r="DS24">
        <v>0.11377900000000001</v>
      </c>
      <c r="DT24">
        <v>0.10818700000000001</v>
      </c>
      <c r="DU24">
        <v>29586.400000000001</v>
      </c>
      <c r="DV24">
        <v>33434.1</v>
      </c>
      <c r="DW24">
        <v>28420.1</v>
      </c>
      <c r="DX24">
        <v>32711</v>
      </c>
      <c r="DY24">
        <v>34982</v>
      </c>
      <c r="DZ24">
        <v>39640.9</v>
      </c>
      <c r="EA24">
        <v>41704.1</v>
      </c>
      <c r="EB24">
        <v>47325.9</v>
      </c>
      <c r="EC24">
        <v>2.1490999999999998</v>
      </c>
      <c r="ED24">
        <v>1.7904199999999999</v>
      </c>
      <c r="EE24">
        <v>7.8305600000000003E-2</v>
      </c>
      <c r="EF24">
        <v>0</v>
      </c>
      <c r="EG24">
        <v>25.752400000000002</v>
      </c>
      <c r="EH24">
        <v>999.9</v>
      </c>
      <c r="EI24">
        <v>53</v>
      </c>
      <c r="EJ24">
        <v>30.5</v>
      </c>
      <c r="EK24">
        <v>23.043700000000001</v>
      </c>
      <c r="EL24">
        <v>63.400100000000002</v>
      </c>
      <c r="EM24">
        <v>23.277200000000001</v>
      </c>
      <c r="EN24">
        <v>1</v>
      </c>
      <c r="EO24">
        <v>-0.18360799999999999</v>
      </c>
      <c r="EP24">
        <v>0.30676999999999999</v>
      </c>
      <c r="EQ24">
        <v>20.232500000000002</v>
      </c>
      <c r="ER24">
        <v>5.2259799999999998</v>
      </c>
      <c r="ES24">
        <v>12.0099</v>
      </c>
      <c r="ET24">
        <v>4.9893000000000001</v>
      </c>
      <c r="EU24">
        <v>3.3047</v>
      </c>
      <c r="EV24">
        <v>2932.8</v>
      </c>
      <c r="EW24">
        <v>1232.0999999999999</v>
      </c>
      <c r="EX24">
        <v>67.400000000000006</v>
      </c>
      <c r="EY24">
        <v>11.9</v>
      </c>
      <c r="EZ24">
        <v>1.8529</v>
      </c>
      <c r="FA24">
        <v>1.86171</v>
      </c>
      <c r="FB24">
        <v>1.86086</v>
      </c>
      <c r="FC24">
        <v>1.8568800000000001</v>
      </c>
      <c r="FD24">
        <v>1.86124</v>
      </c>
      <c r="FE24">
        <v>1.85747</v>
      </c>
      <c r="FF24">
        <v>1.8595900000000001</v>
      </c>
      <c r="FG24">
        <v>1.86249</v>
      </c>
      <c r="FH24">
        <v>0</v>
      </c>
      <c r="FI24">
        <v>0</v>
      </c>
      <c r="FJ24">
        <v>0</v>
      </c>
      <c r="FK24">
        <v>0</v>
      </c>
      <c r="FL24" t="s">
        <v>349</v>
      </c>
      <c r="FM24" t="s">
        <v>350</v>
      </c>
      <c r="FN24" t="s">
        <v>351</v>
      </c>
      <c r="FO24" t="s">
        <v>351</v>
      </c>
      <c r="FP24" t="s">
        <v>351</v>
      </c>
      <c r="FQ24" t="s">
        <v>351</v>
      </c>
      <c r="FR24">
        <v>0</v>
      </c>
      <c r="FS24">
        <v>100</v>
      </c>
      <c r="FT24">
        <v>100</v>
      </c>
      <c r="FU24">
        <v>-1.298</v>
      </c>
      <c r="FV24">
        <v>0.29220000000000002</v>
      </c>
      <c r="FW24">
        <v>-1.0188446237538971</v>
      </c>
      <c r="FX24">
        <v>-4.0117494158234393E-3</v>
      </c>
      <c r="FY24">
        <v>1.087516141204025E-6</v>
      </c>
      <c r="FZ24">
        <v>-8.657206703991749E-11</v>
      </c>
      <c r="GA24">
        <v>0.29219523809524262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0.1</v>
      </c>
      <c r="GJ24">
        <v>0.1</v>
      </c>
      <c r="GK24">
        <v>0.302734</v>
      </c>
      <c r="GL24">
        <v>2.4487299999999999</v>
      </c>
      <c r="GM24">
        <v>1.5942400000000001</v>
      </c>
      <c r="GN24">
        <v>2.32178</v>
      </c>
      <c r="GO24">
        <v>1.40015</v>
      </c>
      <c r="GP24">
        <v>2.2839399999999999</v>
      </c>
      <c r="GQ24">
        <v>33.288699999999999</v>
      </c>
      <c r="GR24">
        <v>13.9832</v>
      </c>
      <c r="GS24">
        <v>18</v>
      </c>
      <c r="GT24">
        <v>611.45699999999999</v>
      </c>
      <c r="GU24">
        <v>402.28399999999999</v>
      </c>
      <c r="GV24">
        <v>25.1432</v>
      </c>
      <c r="GW24">
        <v>24.9132</v>
      </c>
      <c r="GX24">
        <v>30.000599999999999</v>
      </c>
      <c r="GY24">
        <v>24.790299999999998</v>
      </c>
      <c r="GZ24">
        <v>24.732399999999998</v>
      </c>
      <c r="HA24">
        <v>6.0913199999999996</v>
      </c>
      <c r="HB24">
        <v>-30</v>
      </c>
      <c r="HC24">
        <v>-30</v>
      </c>
      <c r="HD24">
        <v>25.1205</v>
      </c>
      <c r="HE24">
        <v>70</v>
      </c>
      <c r="HF24">
        <v>0</v>
      </c>
      <c r="HG24">
        <v>104.331</v>
      </c>
      <c r="HH24">
        <v>104.111</v>
      </c>
    </row>
    <row r="25" spans="1:216" x14ac:dyDescent="0.2">
      <c r="A25">
        <v>7</v>
      </c>
      <c r="B25">
        <v>1689115082.5</v>
      </c>
      <c r="C25">
        <v>489</v>
      </c>
      <c r="D25" t="s">
        <v>368</v>
      </c>
      <c r="E25" t="s">
        <v>369</v>
      </c>
      <c r="F25" t="s">
        <v>343</v>
      </c>
      <c r="G25" t="s">
        <v>344</v>
      </c>
      <c r="H25" t="s">
        <v>345</v>
      </c>
      <c r="I25" t="s">
        <v>346</v>
      </c>
      <c r="J25" t="s">
        <v>405</v>
      </c>
      <c r="K25" t="s">
        <v>404</v>
      </c>
      <c r="L25">
        <v>1689115082.5</v>
      </c>
      <c r="M25">
        <f t="shared" si="0"/>
        <v>2.9915294974252153E-3</v>
      </c>
      <c r="N25">
        <f t="shared" si="1"/>
        <v>2.9915294974252151</v>
      </c>
      <c r="O25">
        <f t="shared" si="2"/>
        <v>-0.73021755507131758</v>
      </c>
      <c r="P25">
        <f t="shared" si="3"/>
        <v>50.280099999999997</v>
      </c>
      <c r="Q25">
        <f t="shared" si="4"/>
        <v>54.292958851198861</v>
      </c>
      <c r="R25">
        <f t="shared" si="5"/>
        <v>5.4859523793487543</v>
      </c>
      <c r="S25">
        <f t="shared" si="6"/>
        <v>5.0804789435932998</v>
      </c>
      <c r="T25">
        <f t="shared" si="7"/>
        <v>0.23529106344075754</v>
      </c>
      <c r="U25">
        <f t="shared" si="8"/>
        <v>3.9270310788871239</v>
      </c>
      <c r="V25">
        <f t="shared" si="9"/>
        <v>0.22773037079007236</v>
      </c>
      <c r="W25">
        <f t="shared" si="10"/>
        <v>0.14299054147025858</v>
      </c>
      <c r="X25">
        <f t="shared" si="11"/>
        <v>281.16517500000003</v>
      </c>
      <c r="Y25">
        <f t="shared" si="12"/>
        <v>27.46575684668737</v>
      </c>
      <c r="Z25">
        <f t="shared" si="13"/>
        <v>27.46575684668737</v>
      </c>
      <c r="AA25">
        <f t="shared" si="14"/>
        <v>3.6782446442157024</v>
      </c>
      <c r="AB25">
        <f t="shared" si="15"/>
        <v>67.596776131237107</v>
      </c>
      <c r="AC25">
        <f t="shared" si="16"/>
        <v>2.3907708256063995</v>
      </c>
      <c r="AD25">
        <f t="shared" si="17"/>
        <v>3.5368119050008984</v>
      </c>
      <c r="AE25">
        <f t="shared" si="18"/>
        <v>1.2874738186093029</v>
      </c>
      <c r="AF25">
        <f t="shared" si="19"/>
        <v>-131.92645083645201</v>
      </c>
      <c r="AG25">
        <f t="shared" si="20"/>
        <v>-141.47939654780765</v>
      </c>
      <c r="AH25">
        <f t="shared" si="21"/>
        <v>-7.7853098209099434</v>
      </c>
      <c r="AI25">
        <f t="shared" si="22"/>
        <v>-2.5982205169583494E-2</v>
      </c>
      <c r="AJ25">
        <v>22</v>
      </c>
      <c r="AK25">
        <v>4</v>
      </c>
      <c r="AL25">
        <f t="shared" si="23"/>
        <v>1</v>
      </c>
      <c r="AM25">
        <f t="shared" si="24"/>
        <v>0</v>
      </c>
      <c r="AN25">
        <f t="shared" si="25"/>
        <v>53331.236529850779</v>
      </c>
      <c r="AO25">
        <f t="shared" si="26"/>
        <v>1700.01</v>
      </c>
      <c r="AP25">
        <f t="shared" si="27"/>
        <v>1433.1087</v>
      </c>
      <c r="AQ25">
        <f t="shared" si="28"/>
        <v>0.84300015882259516</v>
      </c>
      <c r="AR25">
        <f t="shared" si="29"/>
        <v>0.16539030652760867</v>
      </c>
      <c r="AS25">
        <v>1689115082.5</v>
      </c>
      <c r="AT25">
        <v>50.280099999999997</v>
      </c>
      <c r="AU25">
        <v>50.013300000000001</v>
      </c>
      <c r="AV25">
        <v>23.660799999999998</v>
      </c>
      <c r="AW25">
        <v>22.316800000000001</v>
      </c>
      <c r="AX25">
        <v>51.567700000000002</v>
      </c>
      <c r="AY25">
        <v>23.366299999999999</v>
      </c>
      <c r="AZ25">
        <v>600.23099999999999</v>
      </c>
      <c r="BA25">
        <v>100.845</v>
      </c>
      <c r="BB25">
        <v>0.19853299999999999</v>
      </c>
      <c r="BC25">
        <v>26.797499999999999</v>
      </c>
      <c r="BD25">
        <v>26.997299999999999</v>
      </c>
      <c r="BE25">
        <v>999.9</v>
      </c>
      <c r="BF25">
        <v>0</v>
      </c>
      <c r="BG25">
        <v>0</v>
      </c>
      <c r="BH25">
        <v>9994.3799999999992</v>
      </c>
      <c r="BI25">
        <v>0</v>
      </c>
      <c r="BJ25">
        <v>344.60300000000001</v>
      </c>
      <c r="BK25">
        <v>0.26680799999999999</v>
      </c>
      <c r="BL25">
        <v>51.498600000000003</v>
      </c>
      <c r="BM25">
        <v>51.155000000000001</v>
      </c>
      <c r="BN25">
        <v>1.3439300000000001</v>
      </c>
      <c r="BO25">
        <v>50.013300000000001</v>
      </c>
      <c r="BP25">
        <v>22.316800000000001</v>
      </c>
      <c r="BQ25">
        <v>2.3860700000000001</v>
      </c>
      <c r="BR25">
        <v>2.25054</v>
      </c>
      <c r="BS25">
        <v>20.269600000000001</v>
      </c>
      <c r="BT25">
        <v>19.326699999999999</v>
      </c>
      <c r="BU25">
        <v>1700.01</v>
      </c>
      <c r="BV25">
        <v>0.89999300000000004</v>
      </c>
      <c r="BW25">
        <v>0.100007</v>
      </c>
      <c r="BX25">
        <v>0</v>
      </c>
      <c r="BY25">
        <v>2.5764999999999998</v>
      </c>
      <c r="BZ25">
        <v>0</v>
      </c>
      <c r="CA25">
        <v>9508.98</v>
      </c>
      <c r="CB25">
        <v>13789.3</v>
      </c>
      <c r="CC25">
        <v>39.75</v>
      </c>
      <c r="CD25">
        <v>40.936999999999998</v>
      </c>
      <c r="CE25">
        <v>39.811999999999998</v>
      </c>
      <c r="CF25">
        <v>39.125</v>
      </c>
      <c r="CG25">
        <v>39.25</v>
      </c>
      <c r="CH25">
        <v>1530</v>
      </c>
      <c r="CI25">
        <v>170.01</v>
      </c>
      <c r="CJ25">
        <v>0</v>
      </c>
      <c r="CK25">
        <v>1689115087.9000001</v>
      </c>
      <c r="CL25">
        <v>0</v>
      </c>
      <c r="CM25">
        <v>1689115077</v>
      </c>
      <c r="CN25" t="s">
        <v>370</v>
      </c>
      <c r="CO25">
        <v>1689115067.5</v>
      </c>
      <c r="CP25">
        <v>1689115077</v>
      </c>
      <c r="CQ25">
        <v>29</v>
      </c>
      <c r="CR25">
        <v>-6.5000000000000002E-2</v>
      </c>
      <c r="CS25">
        <v>2E-3</v>
      </c>
      <c r="CT25">
        <v>-1.286</v>
      </c>
      <c r="CU25">
        <v>0.29499999999999998</v>
      </c>
      <c r="CV25">
        <v>50</v>
      </c>
      <c r="CW25">
        <v>22</v>
      </c>
      <c r="CX25">
        <v>0.21</v>
      </c>
      <c r="CY25">
        <v>0.06</v>
      </c>
      <c r="CZ25">
        <v>-1.359220502871516E-2</v>
      </c>
      <c r="DA25">
        <v>0.37641799927191838</v>
      </c>
      <c r="DB25">
        <v>9.3135699793395532E-2</v>
      </c>
      <c r="DC25">
        <v>1</v>
      </c>
      <c r="DD25">
        <v>49.9619675</v>
      </c>
      <c r="DE25">
        <v>0.11896998123811051</v>
      </c>
      <c r="DF25">
        <v>1.683370707093312E-2</v>
      </c>
      <c r="DG25">
        <v>1</v>
      </c>
      <c r="DH25">
        <v>1700.0327500000001</v>
      </c>
      <c r="DI25">
        <v>7.7145514484497274E-2</v>
      </c>
      <c r="DJ25">
        <v>0.1203741562794793</v>
      </c>
      <c r="DK25">
        <v>-1</v>
      </c>
      <c r="DL25">
        <v>2</v>
      </c>
      <c r="DM25">
        <v>2</v>
      </c>
      <c r="DN25" t="s">
        <v>348</v>
      </c>
      <c r="DO25">
        <v>3.2062499999999998</v>
      </c>
      <c r="DP25">
        <v>2.80742</v>
      </c>
      <c r="DQ25">
        <v>1.47023E-2</v>
      </c>
      <c r="DR25">
        <v>1.4213099999999999E-2</v>
      </c>
      <c r="DS25">
        <v>0.113317</v>
      </c>
      <c r="DT25">
        <v>0.108239</v>
      </c>
      <c r="DU25">
        <v>29748.3</v>
      </c>
      <c r="DV25">
        <v>33621.5</v>
      </c>
      <c r="DW25">
        <v>28418</v>
      </c>
      <c r="DX25">
        <v>32708.9</v>
      </c>
      <c r="DY25">
        <v>34998.1</v>
      </c>
      <c r="DZ25">
        <v>39635.1</v>
      </c>
      <c r="EA25">
        <v>41700.800000000003</v>
      </c>
      <c r="EB25">
        <v>47321.8</v>
      </c>
      <c r="EC25">
        <v>2.1184699999999999</v>
      </c>
      <c r="ED25">
        <v>1.7802</v>
      </c>
      <c r="EE25">
        <v>7.5735200000000003E-2</v>
      </c>
      <c r="EF25">
        <v>0</v>
      </c>
      <c r="EG25">
        <v>25.7575</v>
      </c>
      <c r="EH25">
        <v>999.9</v>
      </c>
      <c r="EI25">
        <v>53</v>
      </c>
      <c r="EJ25">
        <v>30.5</v>
      </c>
      <c r="EK25">
        <v>23.042400000000001</v>
      </c>
      <c r="EL25">
        <v>63.680100000000003</v>
      </c>
      <c r="EM25">
        <v>23.349399999999999</v>
      </c>
      <c r="EN25">
        <v>1</v>
      </c>
      <c r="EO25">
        <v>-0.180399</v>
      </c>
      <c r="EP25">
        <v>-0.10476000000000001</v>
      </c>
      <c r="EQ25">
        <v>20.230799999999999</v>
      </c>
      <c r="ER25">
        <v>5.22058</v>
      </c>
      <c r="ES25">
        <v>12.0099</v>
      </c>
      <c r="ET25">
        <v>4.98895</v>
      </c>
      <c r="EU25">
        <v>3.3043300000000002</v>
      </c>
      <c r="EV25">
        <v>2934</v>
      </c>
      <c r="EW25">
        <v>1232.0999999999999</v>
      </c>
      <c r="EX25">
        <v>67.400000000000006</v>
      </c>
      <c r="EY25">
        <v>11.9</v>
      </c>
      <c r="EZ25">
        <v>1.8528899999999999</v>
      </c>
      <c r="FA25">
        <v>1.86161</v>
      </c>
      <c r="FB25">
        <v>1.8608199999999999</v>
      </c>
      <c r="FC25">
        <v>1.8568499999999999</v>
      </c>
      <c r="FD25">
        <v>1.8612200000000001</v>
      </c>
      <c r="FE25">
        <v>1.85745</v>
      </c>
      <c r="FF25">
        <v>1.8595900000000001</v>
      </c>
      <c r="FG25">
        <v>1.8624799999999999</v>
      </c>
      <c r="FH25">
        <v>0</v>
      </c>
      <c r="FI25">
        <v>0</v>
      </c>
      <c r="FJ25">
        <v>0</v>
      </c>
      <c r="FK25">
        <v>0</v>
      </c>
      <c r="FL25" t="s">
        <v>349</v>
      </c>
      <c r="FM25" t="s">
        <v>350</v>
      </c>
      <c r="FN25" t="s">
        <v>351</v>
      </c>
      <c r="FO25" t="s">
        <v>351</v>
      </c>
      <c r="FP25" t="s">
        <v>351</v>
      </c>
      <c r="FQ25" t="s">
        <v>351</v>
      </c>
      <c r="FR25">
        <v>0</v>
      </c>
      <c r="FS25">
        <v>100</v>
      </c>
      <c r="FT25">
        <v>100</v>
      </c>
      <c r="FU25">
        <v>-1.288</v>
      </c>
      <c r="FV25">
        <v>0.29449999999999998</v>
      </c>
      <c r="FW25">
        <v>-1.083523422877928</v>
      </c>
      <c r="FX25">
        <v>-4.0117494158234393E-3</v>
      </c>
      <c r="FY25">
        <v>1.087516141204025E-6</v>
      </c>
      <c r="FZ25">
        <v>-8.657206703991749E-11</v>
      </c>
      <c r="GA25">
        <v>0.29450476190475777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0.2</v>
      </c>
      <c r="GJ25">
        <v>0.1</v>
      </c>
      <c r="GK25">
        <v>0.25878899999999999</v>
      </c>
      <c r="GL25">
        <v>2.4487299999999999</v>
      </c>
      <c r="GM25">
        <v>1.5942400000000001</v>
      </c>
      <c r="GN25">
        <v>2.32178</v>
      </c>
      <c r="GO25">
        <v>1.39893</v>
      </c>
      <c r="GP25">
        <v>2.33765</v>
      </c>
      <c r="GQ25">
        <v>33.333500000000001</v>
      </c>
      <c r="GR25">
        <v>13.9832</v>
      </c>
      <c r="GS25">
        <v>18</v>
      </c>
      <c r="GT25">
        <v>594.298</v>
      </c>
      <c r="GU25">
        <v>397.02199999999999</v>
      </c>
      <c r="GV25">
        <v>25.3507</v>
      </c>
      <c r="GW25">
        <v>24.965599999999998</v>
      </c>
      <c r="GX25">
        <v>30.000599999999999</v>
      </c>
      <c r="GY25">
        <v>24.835100000000001</v>
      </c>
      <c r="GZ25">
        <v>24.777100000000001</v>
      </c>
      <c r="HA25">
        <v>5.2132300000000003</v>
      </c>
      <c r="HB25">
        <v>-30</v>
      </c>
      <c r="HC25">
        <v>-30</v>
      </c>
      <c r="HD25">
        <v>25.358499999999999</v>
      </c>
      <c r="HE25">
        <v>50</v>
      </c>
      <c r="HF25">
        <v>0</v>
      </c>
      <c r="HG25">
        <v>104.32299999999999</v>
      </c>
      <c r="HH25">
        <v>104.10299999999999</v>
      </c>
    </row>
    <row r="26" spans="1:216" x14ac:dyDescent="0.2">
      <c r="A26">
        <v>8</v>
      </c>
      <c r="B26">
        <v>1689115173</v>
      </c>
      <c r="C26">
        <v>579.5</v>
      </c>
      <c r="D26" t="s">
        <v>371</v>
      </c>
      <c r="E26" t="s">
        <v>372</v>
      </c>
      <c r="F26" t="s">
        <v>343</v>
      </c>
      <c r="G26" t="s">
        <v>344</v>
      </c>
      <c r="H26" t="s">
        <v>345</v>
      </c>
      <c r="I26" t="s">
        <v>346</v>
      </c>
      <c r="J26" t="s">
        <v>405</v>
      </c>
      <c r="K26" t="s">
        <v>404</v>
      </c>
      <c r="L26">
        <v>1689115173</v>
      </c>
      <c r="M26">
        <f t="shared" si="0"/>
        <v>3.3760158947677152E-3</v>
      </c>
      <c r="N26">
        <f t="shared" si="1"/>
        <v>3.3760158947677152</v>
      </c>
      <c r="O26">
        <f t="shared" si="2"/>
        <v>17.578204971403572</v>
      </c>
      <c r="P26">
        <f t="shared" si="3"/>
        <v>391.32299999999998</v>
      </c>
      <c r="Q26">
        <f t="shared" si="4"/>
        <v>278.46103731487955</v>
      </c>
      <c r="R26">
        <f t="shared" si="5"/>
        <v>28.137460299440889</v>
      </c>
      <c r="S26">
        <f t="shared" si="6"/>
        <v>39.541745168129999</v>
      </c>
      <c r="T26">
        <f t="shared" si="7"/>
        <v>0.27402295515219433</v>
      </c>
      <c r="U26">
        <f t="shared" si="8"/>
        <v>3.9205355373102413</v>
      </c>
      <c r="V26">
        <f t="shared" si="9"/>
        <v>0.26381003513438661</v>
      </c>
      <c r="W26">
        <f t="shared" si="10"/>
        <v>0.16576714868603362</v>
      </c>
      <c r="X26">
        <f t="shared" si="11"/>
        <v>281.13427199999995</v>
      </c>
      <c r="Y26">
        <f t="shared" si="12"/>
        <v>27.417015948471327</v>
      </c>
      <c r="Z26">
        <f t="shared" si="13"/>
        <v>27.417015948471327</v>
      </c>
      <c r="AA26">
        <f t="shared" si="14"/>
        <v>3.6677645907538574</v>
      </c>
      <c r="AB26">
        <f t="shared" si="15"/>
        <v>68.135577965195679</v>
      </c>
      <c r="AC26">
        <f t="shared" si="16"/>
        <v>2.4135719513980001</v>
      </c>
      <c r="AD26">
        <f t="shared" si="17"/>
        <v>3.5423078859489183</v>
      </c>
      <c r="AE26">
        <f t="shared" si="18"/>
        <v>1.2541926393558573</v>
      </c>
      <c r="AF26">
        <f t="shared" si="19"/>
        <v>-148.88230095925624</v>
      </c>
      <c r="AG26">
        <f t="shared" si="20"/>
        <v>-125.36330707174703</v>
      </c>
      <c r="AH26">
        <f t="shared" si="21"/>
        <v>-6.9091318210742534</v>
      </c>
      <c r="AI26">
        <f t="shared" si="22"/>
        <v>-2.0467852077572957E-2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53205.415398025238</v>
      </c>
      <c r="AO26">
        <f t="shared" si="26"/>
        <v>1699.82</v>
      </c>
      <c r="AP26">
        <f t="shared" si="27"/>
        <v>1432.9487999999999</v>
      </c>
      <c r="AQ26">
        <f t="shared" si="28"/>
        <v>0.84300031768069561</v>
      </c>
      <c r="AR26">
        <f t="shared" si="29"/>
        <v>0.16539061312374251</v>
      </c>
      <c r="AS26">
        <v>1689115173</v>
      </c>
      <c r="AT26">
        <v>391.32299999999998</v>
      </c>
      <c r="AU26">
        <v>400.02199999999999</v>
      </c>
      <c r="AV26">
        <v>23.8858</v>
      </c>
      <c r="AW26">
        <v>22.369</v>
      </c>
      <c r="AX26">
        <v>393.42200000000003</v>
      </c>
      <c r="AY26">
        <v>23.587700000000002</v>
      </c>
      <c r="AZ26">
        <v>600.06799999999998</v>
      </c>
      <c r="BA26">
        <v>100.846</v>
      </c>
      <c r="BB26">
        <v>0.20030999999999999</v>
      </c>
      <c r="BC26">
        <v>26.823899999999998</v>
      </c>
      <c r="BD26">
        <v>27.011700000000001</v>
      </c>
      <c r="BE26">
        <v>999.9</v>
      </c>
      <c r="BF26">
        <v>0</v>
      </c>
      <c r="BG26">
        <v>0</v>
      </c>
      <c r="BH26">
        <v>9970.6200000000008</v>
      </c>
      <c r="BI26">
        <v>0</v>
      </c>
      <c r="BJ26">
        <v>370.48399999999998</v>
      </c>
      <c r="BK26">
        <v>-8.6995199999999997</v>
      </c>
      <c r="BL26">
        <v>400.899</v>
      </c>
      <c r="BM26">
        <v>409.17500000000001</v>
      </c>
      <c r="BN26">
        <v>1.51677</v>
      </c>
      <c r="BO26">
        <v>400.02199999999999</v>
      </c>
      <c r="BP26">
        <v>22.369</v>
      </c>
      <c r="BQ26">
        <v>2.4087999999999998</v>
      </c>
      <c r="BR26">
        <v>2.2558400000000001</v>
      </c>
      <c r="BS26">
        <v>20.422999999999998</v>
      </c>
      <c r="BT26">
        <v>19.3645</v>
      </c>
      <c r="BU26">
        <v>1699.82</v>
      </c>
      <c r="BV26">
        <v>0.89999200000000001</v>
      </c>
      <c r="BW26">
        <v>0.100008</v>
      </c>
      <c r="BX26">
        <v>0</v>
      </c>
      <c r="BY26">
        <v>2.1665999999999999</v>
      </c>
      <c r="BZ26">
        <v>0</v>
      </c>
      <c r="CA26">
        <v>9778.2800000000007</v>
      </c>
      <c r="CB26">
        <v>13787.7</v>
      </c>
      <c r="CC26">
        <v>38.25</v>
      </c>
      <c r="CD26">
        <v>39.436999999999998</v>
      </c>
      <c r="CE26">
        <v>38.436999999999998</v>
      </c>
      <c r="CF26">
        <v>37.625</v>
      </c>
      <c r="CG26">
        <v>37.936999999999998</v>
      </c>
      <c r="CH26">
        <v>1529.82</v>
      </c>
      <c r="CI26">
        <v>170</v>
      </c>
      <c r="CJ26">
        <v>0</v>
      </c>
      <c r="CK26">
        <v>1689115178.5</v>
      </c>
      <c r="CL26">
        <v>0</v>
      </c>
      <c r="CM26">
        <v>1689115146</v>
      </c>
      <c r="CN26" t="s">
        <v>373</v>
      </c>
      <c r="CO26">
        <v>1689115139</v>
      </c>
      <c r="CP26">
        <v>1689115146</v>
      </c>
      <c r="CQ26">
        <v>30</v>
      </c>
      <c r="CR26">
        <v>0.4</v>
      </c>
      <c r="CS26">
        <v>4.0000000000000001E-3</v>
      </c>
      <c r="CT26">
        <v>-2.1280000000000001</v>
      </c>
      <c r="CU26">
        <v>0.29799999999999999</v>
      </c>
      <c r="CV26">
        <v>400</v>
      </c>
      <c r="CW26">
        <v>22</v>
      </c>
      <c r="CX26">
        <v>0.11</v>
      </c>
      <c r="CY26">
        <v>0.05</v>
      </c>
      <c r="CZ26">
        <v>12.053363877376979</v>
      </c>
      <c r="DA26">
        <v>0.31955077523668579</v>
      </c>
      <c r="DB26">
        <v>7.4280560734733173E-2</v>
      </c>
      <c r="DC26">
        <v>1</v>
      </c>
      <c r="DD26">
        <v>400.03990243902427</v>
      </c>
      <c r="DE26">
        <v>-0.37283623693531798</v>
      </c>
      <c r="DF26">
        <v>5.353995766921394E-2</v>
      </c>
      <c r="DG26">
        <v>1</v>
      </c>
      <c r="DH26">
        <v>1700.048536585366</v>
      </c>
      <c r="DI26">
        <v>0.1525779447553248</v>
      </c>
      <c r="DJ26">
        <v>0.10632579880152759</v>
      </c>
      <c r="DK26">
        <v>-1</v>
      </c>
      <c r="DL26">
        <v>2</v>
      </c>
      <c r="DM26">
        <v>2</v>
      </c>
      <c r="DN26" t="s">
        <v>348</v>
      </c>
      <c r="DO26">
        <v>3.20581</v>
      </c>
      <c r="DP26">
        <v>2.8089900000000001</v>
      </c>
      <c r="DQ26">
        <v>9.2934000000000003E-2</v>
      </c>
      <c r="DR26">
        <v>9.3703999999999996E-2</v>
      </c>
      <c r="DS26">
        <v>0.11407299999999999</v>
      </c>
      <c r="DT26">
        <v>0.108414</v>
      </c>
      <c r="DU26">
        <v>27384</v>
      </c>
      <c r="DV26">
        <v>30907.599999999999</v>
      </c>
      <c r="DW26">
        <v>28416.6</v>
      </c>
      <c r="DX26">
        <v>32707.1</v>
      </c>
      <c r="DY26">
        <v>34966.400000000001</v>
      </c>
      <c r="DZ26">
        <v>39625.599999999999</v>
      </c>
      <c r="EA26">
        <v>41698.9</v>
      </c>
      <c r="EB26">
        <v>47319.3</v>
      </c>
      <c r="EC26">
        <v>2.1625000000000001</v>
      </c>
      <c r="ED26">
        <v>1.7943499999999999</v>
      </c>
      <c r="EE26">
        <v>7.7411499999999994E-2</v>
      </c>
      <c r="EF26">
        <v>0</v>
      </c>
      <c r="EG26">
        <v>25.744499999999999</v>
      </c>
      <c r="EH26">
        <v>999.9</v>
      </c>
      <c r="EI26">
        <v>52.9</v>
      </c>
      <c r="EJ26">
        <v>30.6</v>
      </c>
      <c r="EK26">
        <v>23.1313</v>
      </c>
      <c r="EL26">
        <v>63.520099999999999</v>
      </c>
      <c r="EM26">
        <v>23.357399999999998</v>
      </c>
      <c r="EN26">
        <v>1</v>
      </c>
      <c r="EO26">
        <v>-0.17608499999999999</v>
      </c>
      <c r="EP26">
        <v>4.2979299999999998E-2</v>
      </c>
      <c r="EQ26">
        <v>20.231100000000001</v>
      </c>
      <c r="ER26">
        <v>5.2276199999999999</v>
      </c>
      <c r="ES26">
        <v>12.0099</v>
      </c>
      <c r="ET26">
        <v>4.9896000000000003</v>
      </c>
      <c r="EU26">
        <v>3.3050000000000002</v>
      </c>
      <c r="EV26">
        <v>2936</v>
      </c>
      <c r="EW26">
        <v>1232.0999999999999</v>
      </c>
      <c r="EX26">
        <v>67.400000000000006</v>
      </c>
      <c r="EY26">
        <v>11.9</v>
      </c>
      <c r="EZ26">
        <v>1.85287</v>
      </c>
      <c r="FA26">
        <v>1.8615900000000001</v>
      </c>
      <c r="FB26">
        <v>1.8608100000000001</v>
      </c>
      <c r="FC26">
        <v>1.85684</v>
      </c>
      <c r="FD26">
        <v>1.8611899999999999</v>
      </c>
      <c r="FE26">
        <v>1.85745</v>
      </c>
      <c r="FF26">
        <v>1.85958</v>
      </c>
      <c r="FG26">
        <v>1.8624499999999999</v>
      </c>
      <c r="FH26">
        <v>0</v>
      </c>
      <c r="FI26">
        <v>0</v>
      </c>
      <c r="FJ26">
        <v>0</v>
      </c>
      <c r="FK26">
        <v>0</v>
      </c>
      <c r="FL26" t="s">
        <v>349</v>
      </c>
      <c r="FM26" t="s">
        <v>350</v>
      </c>
      <c r="FN26" t="s">
        <v>351</v>
      </c>
      <c r="FO26" t="s">
        <v>351</v>
      </c>
      <c r="FP26" t="s">
        <v>351</v>
      </c>
      <c r="FQ26" t="s">
        <v>351</v>
      </c>
      <c r="FR26">
        <v>0</v>
      </c>
      <c r="FS26">
        <v>100</v>
      </c>
      <c r="FT26">
        <v>100</v>
      </c>
      <c r="FU26">
        <v>-2.0990000000000002</v>
      </c>
      <c r="FV26">
        <v>0.29809999999999998</v>
      </c>
      <c r="FW26">
        <v>-0.68402727013147469</v>
      </c>
      <c r="FX26">
        <v>-4.0117494158234393E-3</v>
      </c>
      <c r="FY26">
        <v>1.087516141204025E-6</v>
      </c>
      <c r="FZ26">
        <v>-8.657206703991749E-11</v>
      </c>
      <c r="GA26">
        <v>0.29811999999999728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0.6</v>
      </c>
      <c r="GJ26">
        <v>0.5</v>
      </c>
      <c r="GK26">
        <v>1.00708</v>
      </c>
      <c r="GL26">
        <v>2.4084500000000002</v>
      </c>
      <c r="GM26">
        <v>1.5942400000000001</v>
      </c>
      <c r="GN26">
        <v>2.32178</v>
      </c>
      <c r="GO26">
        <v>1.40015</v>
      </c>
      <c r="GP26">
        <v>2.3803700000000001</v>
      </c>
      <c r="GQ26">
        <v>33.355899999999998</v>
      </c>
      <c r="GR26">
        <v>13.9657</v>
      </c>
      <c r="GS26">
        <v>18</v>
      </c>
      <c r="GT26">
        <v>622.25599999999997</v>
      </c>
      <c r="GU26">
        <v>405.03899999999999</v>
      </c>
      <c r="GV26">
        <v>25.523800000000001</v>
      </c>
      <c r="GW26">
        <v>25.0184</v>
      </c>
      <c r="GX26">
        <v>30</v>
      </c>
      <c r="GY26">
        <v>24.852599999999999</v>
      </c>
      <c r="GZ26">
        <v>24.787700000000001</v>
      </c>
      <c r="HA26">
        <v>20.216699999999999</v>
      </c>
      <c r="HB26">
        <v>-30</v>
      </c>
      <c r="HC26">
        <v>-30</v>
      </c>
      <c r="HD26">
        <v>25.525200000000002</v>
      </c>
      <c r="HE26">
        <v>400</v>
      </c>
      <c r="HF26">
        <v>0</v>
      </c>
      <c r="HG26">
        <v>104.318</v>
      </c>
      <c r="HH26">
        <v>104.09699999999999</v>
      </c>
    </row>
    <row r="27" spans="1:216" x14ac:dyDescent="0.2">
      <c r="A27">
        <v>9</v>
      </c>
      <c r="B27">
        <v>1689115266.5</v>
      </c>
      <c r="C27">
        <v>673</v>
      </c>
      <c r="D27" t="s">
        <v>374</v>
      </c>
      <c r="E27" t="s">
        <v>375</v>
      </c>
      <c r="F27" t="s">
        <v>343</v>
      </c>
      <c r="G27" t="s">
        <v>344</v>
      </c>
      <c r="H27" t="s">
        <v>345</v>
      </c>
      <c r="I27" t="s">
        <v>346</v>
      </c>
      <c r="J27" t="s">
        <v>405</v>
      </c>
      <c r="K27" t="s">
        <v>404</v>
      </c>
      <c r="L27">
        <v>1689115266.5</v>
      </c>
      <c r="M27">
        <f t="shared" si="0"/>
        <v>3.2972042089072424E-3</v>
      </c>
      <c r="N27">
        <f t="shared" si="1"/>
        <v>3.2972042089072424</v>
      </c>
      <c r="O27">
        <f t="shared" si="2"/>
        <v>18.262191568933897</v>
      </c>
      <c r="P27">
        <f t="shared" si="3"/>
        <v>391.02600000000001</v>
      </c>
      <c r="Q27">
        <f t="shared" si="4"/>
        <v>273.3150871728385</v>
      </c>
      <c r="R27">
        <f t="shared" si="5"/>
        <v>27.617644195250701</v>
      </c>
      <c r="S27">
        <f t="shared" si="6"/>
        <v>39.511967856581997</v>
      </c>
      <c r="T27">
        <f t="shared" si="7"/>
        <v>0.27175545256476147</v>
      </c>
      <c r="U27">
        <f t="shared" si="8"/>
        <v>3.9279414801932591</v>
      </c>
      <c r="V27">
        <f t="shared" si="9"/>
        <v>0.26172571348860585</v>
      </c>
      <c r="W27">
        <f t="shared" si="10"/>
        <v>0.1644488622031598</v>
      </c>
      <c r="X27">
        <f t="shared" si="11"/>
        <v>281.17213799999996</v>
      </c>
      <c r="Y27">
        <f t="shared" si="12"/>
        <v>27.345411886122797</v>
      </c>
      <c r="Z27">
        <f t="shared" si="13"/>
        <v>27.345411886122797</v>
      </c>
      <c r="AA27">
        <f t="shared" si="14"/>
        <v>3.652415864032839</v>
      </c>
      <c r="AB27">
        <f t="shared" si="15"/>
        <v>68.598611348627657</v>
      </c>
      <c r="AC27">
        <f t="shared" si="16"/>
        <v>2.4176685062634</v>
      </c>
      <c r="AD27">
        <f t="shared" si="17"/>
        <v>3.5243694569507729</v>
      </c>
      <c r="AE27">
        <f t="shared" si="18"/>
        <v>1.234747357769439</v>
      </c>
      <c r="AF27">
        <f t="shared" si="19"/>
        <v>-145.40670561280939</v>
      </c>
      <c r="AG27">
        <f t="shared" si="20"/>
        <v>-128.71217850370687</v>
      </c>
      <c r="AH27">
        <f t="shared" si="21"/>
        <v>-7.0747369242054958</v>
      </c>
      <c r="AI27">
        <f t="shared" si="22"/>
        <v>-2.1483040721818725E-2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53358.925479918216</v>
      </c>
      <c r="AO27">
        <f t="shared" si="26"/>
        <v>1700.05</v>
      </c>
      <c r="AP27">
        <f t="shared" si="27"/>
        <v>1433.1425999999999</v>
      </c>
      <c r="AQ27">
        <f t="shared" si="28"/>
        <v>0.84300026469809708</v>
      </c>
      <c r="AR27">
        <f t="shared" si="29"/>
        <v>0.16539051086732742</v>
      </c>
      <c r="AS27">
        <v>1689115266.5</v>
      </c>
      <c r="AT27">
        <v>391.02600000000001</v>
      </c>
      <c r="AU27">
        <v>400.02499999999998</v>
      </c>
      <c r="AV27">
        <v>23.926200000000001</v>
      </c>
      <c r="AW27">
        <v>22.444900000000001</v>
      </c>
      <c r="AX27">
        <v>393.22800000000001</v>
      </c>
      <c r="AY27">
        <v>23.6236</v>
      </c>
      <c r="AZ27">
        <v>600.08000000000004</v>
      </c>
      <c r="BA27">
        <v>100.84699999999999</v>
      </c>
      <c r="BB27">
        <v>0.199907</v>
      </c>
      <c r="BC27">
        <v>26.7376</v>
      </c>
      <c r="BD27">
        <v>26.979199999999999</v>
      </c>
      <c r="BE27">
        <v>999.9</v>
      </c>
      <c r="BF27">
        <v>0</v>
      </c>
      <c r="BG27">
        <v>0</v>
      </c>
      <c r="BH27">
        <v>9997.5</v>
      </c>
      <c r="BI27">
        <v>0</v>
      </c>
      <c r="BJ27">
        <v>373.678</v>
      </c>
      <c r="BK27">
        <v>-8.9995999999999992</v>
      </c>
      <c r="BL27">
        <v>400.61099999999999</v>
      </c>
      <c r="BM27">
        <v>409.21</v>
      </c>
      <c r="BN27">
        <v>1.48126</v>
      </c>
      <c r="BO27">
        <v>400.02499999999998</v>
      </c>
      <c r="BP27">
        <v>22.444900000000001</v>
      </c>
      <c r="BQ27">
        <v>2.41289</v>
      </c>
      <c r="BR27">
        <v>2.2635100000000001</v>
      </c>
      <c r="BS27">
        <v>20.450500000000002</v>
      </c>
      <c r="BT27">
        <v>19.419</v>
      </c>
      <c r="BU27">
        <v>1700.05</v>
      </c>
      <c r="BV27">
        <v>0.89999099999999999</v>
      </c>
      <c r="BW27">
        <v>0.100009</v>
      </c>
      <c r="BX27">
        <v>0</v>
      </c>
      <c r="BY27">
        <v>2.6983000000000001</v>
      </c>
      <c r="BZ27">
        <v>0</v>
      </c>
      <c r="CA27">
        <v>9849.4500000000007</v>
      </c>
      <c r="CB27">
        <v>13789.6</v>
      </c>
      <c r="CC27">
        <v>37.25</v>
      </c>
      <c r="CD27">
        <v>38.625</v>
      </c>
      <c r="CE27">
        <v>37.375</v>
      </c>
      <c r="CF27">
        <v>36.811999999999998</v>
      </c>
      <c r="CG27">
        <v>37.061999999999998</v>
      </c>
      <c r="CH27">
        <v>1530.03</v>
      </c>
      <c r="CI27">
        <v>170.02</v>
      </c>
      <c r="CJ27">
        <v>0</v>
      </c>
      <c r="CK27">
        <v>1689115272.0999999</v>
      </c>
      <c r="CL27">
        <v>0</v>
      </c>
      <c r="CM27">
        <v>1689115239.5</v>
      </c>
      <c r="CN27" t="s">
        <v>376</v>
      </c>
      <c r="CO27">
        <v>1689115228.5</v>
      </c>
      <c r="CP27">
        <v>1689115239.5</v>
      </c>
      <c r="CQ27">
        <v>31</v>
      </c>
      <c r="CR27">
        <v>-0.104</v>
      </c>
      <c r="CS27">
        <v>5.0000000000000001E-3</v>
      </c>
      <c r="CT27">
        <v>-2.2309999999999999</v>
      </c>
      <c r="CU27">
        <v>0.30299999999999999</v>
      </c>
      <c r="CV27">
        <v>400</v>
      </c>
      <c r="CW27">
        <v>22</v>
      </c>
      <c r="CX27">
        <v>0.31</v>
      </c>
      <c r="CY27">
        <v>0.05</v>
      </c>
      <c r="CZ27">
        <v>12.476189785511179</v>
      </c>
      <c r="DA27">
        <v>0.40832863764930583</v>
      </c>
      <c r="DB27">
        <v>0.1189360898774407</v>
      </c>
      <c r="DC27">
        <v>1</v>
      </c>
      <c r="DD27">
        <v>399.993425</v>
      </c>
      <c r="DE27">
        <v>1.108818011181743E-2</v>
      </c>
      <c r="DF27">
        <v>2.17760045692501E-2</v>
      </c>
      <c r="DG27">
        <v>1</v>
      </c>
      <c r="DH27">
        <v>1700.0045</v>
      </c>
      <c r="DI27">
        <v>6.3603301810681981E-2</v>
      </c>
      <c r="DJ27">
        <v>0.12020711293431539</v>
      </c>
      <c r="DK27">
        <v>-1</v>
      </c>
      <c r="DL27">
        <v>2</v>
      </c>
      <c r="DM27">
        <v>2</v>
      </c>
      <c r="DN27" t="s">
        <v>348</v>
      </c>
      <c r="DO27">
        <v>3.2057600000000002</v>
      </c>
      <c r="DP27">
        <v>2.8088199999999999</v>
      </c>
      <c r="DQ27">
        <v>9.2887600000000001E-2</v>
      </c>
      <c r="DR27">
        <v>9.3693600000000002E-2</v>
      </c>
      <c r="DS27">
        <v>0.11418200000000001</v>
      </c>
      <c r="DT27">
        <v>0.10865900000000001</v>
      </c>
      <c r="DU27">
        <v>27383.200000000001</v>
      </c>
      <c r="DV27">
        <v>30905.5</v>
      </c>
      <c r="DW27">
        <v>28414.5</v>
      </c>
      <c r="DX27">
        <v>32704.7</v>
      </c>
      <c r="DY27">
        <v>34959.9</v>
      </c>
      <c r="DZ27">
        <v>39611.9</v>
      </c>
      <c r="EA27">
        <v>41696.1</v>
      </c>
      <c r="EB27">
        <v>47316</v>
      </c>
      <c r="EC27">
        <v>2.1619000000000002</v>
      </c>
      <c r="ED27">
        <v>1.79338</v>
      </c>
      <c r="EE27">
        <v>7.1749099999999996E-2</v>
      </c>
      <c r="EF27">
        <v>0</v>
      </c>
      <c r="EG27">
        <v>25.8047</v>
      </c>
      <c r="EH27">
        <v>999.9</v>
      </c>
      <c r="EI27">
        <v>52.8</v>
      </c>
      <c r="EJ27">
        <v>30.6</v>
      </c>
      <c r="EK27">
        <v>23.086500000000001</v>
      </c>
      <c r="EL27">
        <v>63.430100000000003</v>
      </c>
      <c r="EM27">
        <v>22.936699999999998</v>
      </c>
      <c r="EN27">
        <v>1</v>
      </c>
      <c r="EO27">
        <v>-0.17174500000000001</v>
      </c>
      <c r="EP27">
        <v>0.15667800000000001</v>
      </c>
      <c r="EQ27">
        <v>20.230899999999998</v>
      </c>
      <c r="ER27">
        <v>5.2277699999999996</v>
      </c>
      <c r="ES27">
        <v>12.0099</v>
      </c>
      <c r="ET27">
        <v>4.9897499999999999</v>
      </c>
      <c r="EU27">
        <v>3.3050000000000002</v>
      </c>
      <c r="EV27">
        <v>2937.7</v>
      </c>
      <c r="EW27">
        <v>1232.0999999999999</v>
      </c>
      <c r="EX27">
        <v>67.400000000000006</v>
      </c>
      <c r="EY27">
        <v>12</v>
      </c>
      <c r="EZ27">
        <v>1.85287</v>
      </c>
      <c r="FA27">
        <v>1.86158</v>
      </c>
      <c r="FB27">
        <v>1.8608199999999999</v>
      </c>
      <c r="FC27">
        <v>1.85686</v>
      </c>
      <c r="FD27">
        <v>1.8611599999999999</v>
      </c>
      <c r="FE27">
        <v>1.85745</v>
      </c>
      <c r="FF27">
        <v>1.85958</v>
      </c>
      <c r="FG27">
        <v>1.8624799999999999</v>
      </c>
      <c r="FH27">
        <v>0</v>
      </c>
      <c r="FI27">
        <v>0</v>
      </c>
      <c r="FJ27">
        <v>0</v>
      </c>
      <c r="FK27">
        <v>0</v>
      </c>
      <c r="FL27" t="s">
        <v>349</v>
      </c>
      <c r="FM27" t="s">
        <v>350</v>
      </c>
      <c r="FN27" t="s">
        <v>351</v>
      </c>
      <c r="FO27" t="s">
        <v>351</v>
      </c>
      <c r="FP27" t="s">
        <v>351</v>
      </c>
      <c r="FQ27" t="s">
        <v>351</v>
      </c>
      <c r="FR27">
        <v>0</v>
      </c>
      <c r="FS27">
        <v>100</v>
      </c>
      <c r="FT27">
        <v>100</v>
      </c>
      <c r="FU27">
        <v>-2.202</v>
      </c>
      <c r="FV27">
        <v>0.30259999999999998</v>
      </c>
      <c r="FW27">
        <v>-0.78778729391424096</v>
      </c>
      <c r="FX27">
        <v>-4.0117494158234393E-3</v>
      </c>
      <c r="FY27">
        <v>1.087516141204025E-6</v>
      </c>
      <c r="FZ27">
        <v>-8.657206703991749E-11</v>
      </c>
      <c r="GA27">
        <v>0.30261500000000302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0.6</v>
      </c>
      <c r="GJ27">
        <v>0.5</v>
      </c>
      <c r="GK27">
        <v>1.00708</v>
      </c>
      <c r="GL27">
        <v>2.4011200000000001</v>
      </c>
      <c r="GM27">
        <v>1.5942400000000001</v>
      </c>
      <c r="GN27">
        <v>2.32178</v>
      </c>
      <c r="GO27">
        <v>1.39893</v>
      </c>
      <c r="GP27">
        <v>2.36572</v>
      </c>
      <c r="GQ27">
        <v>33.423200000000001</v>
      </c>
      <c r="GR27">
        <v>13.9657</v>
      </c>
      <c r="GS27">
        <v>18</v>
      </c>
      <c r="GT27">
        <v>622.40700000000004</v>
      </c>
      <c r="GU27">
        <v>404.86599999999999</v>
      </c>
      <c r="GV27">
        <v>25.1035</v>
      </c>
      <c r="GW27">
        <v>25.0718</v>
      </c>
      <c r="GX27">
        <v>30.0002</v>
      </c>
      <c r="GY27">
        <v>24.904599999999999</v>
      </c>
      <c r="GZ27">
        <v>24.839400000000001</v>
      </c>
      <c r="HA27">
        <v>20.216100000000001</v>
      </c>
      <c r="HB27">
        <v>-30</v>
      </c>
      <c r="HC27">
        <v>-30</v>
      </c>
      <c r="HD27">
        <v>25.1083</v>
      </c>
      <c r="HE27">
        <v>400</v>
      </c>
      <c r="HF27">
        <v>0</v>
      </c>
      <c r="HG27">
        <v>104.31100000000001</v>
      </c>
      <c r="HH27">
        <v>104.09</v>
      </c>
    </row>
    <row r="28" spans="1:216" x14ac:dyDescent="0.2">
      <c r="A28">
        <v>10</v>
      </c>
      <c r="B28">
        <v>1689115354.5</v>
      </c>
      <c r="C28">
        <v>761</v>
      </c>
      <c r="D28" t="s">
        <v>377</v>
      </c>
      <c r="E28" t="s">
        <v>378</v>
      </c>
      <c r="F28" t="s">
        <v>343</v>
      </c>
      <c r="G28" t="s">
        <v>344</v>
      </c>
      <c r="H28" t="s">
        <v>345</v>
      </c>
      <c r="I28" t="s">
        <v>346</v>
      </c>
      <c r="J28" t="s">
        <v>405</v>
      </c>
      <c r="K28" t="s">
        <v>404</v>
      </c>
      <c r="L28">
        <v>1689115354.5</v>
      </c>
      <c r="M28">
        <f t="shared" si="0"/>
        <v>3.3041098587018357E-3</v>
      </c>
      <c r="N28">
        <f t="shared" si="1"/>
        <v>3.3041098587018358</v>
      </c>
      <c r="O28">
        <f t="shared" si="2"/>
        <v>18.21065116919382</v>
      </c>
      <c r="P28">
        <f t="shared" si="3"/>
        <v>391.00700000000001</v>
      </c>
      <c r="Q28">
        <f t="shared" si="4"/>
        <v>274.23986395334703</v>
      </c>
      <c r="R28">
        <f t="shared" si="5"/>
        <v>27.711693082047347</v>
      </c>
      <c r="S28">
        <f t="shared" si="6"/>
        <v>39.510907789742006</v>
      </c>
      <c r="T28">
        <f t="shared" si="7"/>
        <v>0.27334621068677228</v>
      </c>
      <c r="U28">
        <f t="shared" si="8"/>
        <v>3.919243480844826</v>
      </c>
      <c r="V28">
        <f t="shared" si="9"/>
        <v>0.26317945043724145</v>
      </c>
      <c r="W28">
        <f t="shared" si="10"/>
        <v>0.16536909428272889</v>
      </c>
      <c r="X28">
        <f t="shared" si="11"/>
        <v>281.16401699999994</v>
      </c>
      <c r="Y28">
        <f t="shared" si="12"/>
        <v>27.352585567359483</v>
      </c>
      <c r="Z28">
        <f t="shared" si="13"/>
        <v>27.352585567359483</v>
      </c>
      <c r="AA28">
        <f t="shared" si="14"/>
        <v>3.6539510512969589</v>
      </c>
      <c r="AB28">
        <f t="shared" si="15"/>
        <v>68.733712561736297</v>
      </c>
      <c r="AC28">
        <f t="shared" si="16"/>
        <v>2.4234708141086001</v>
      </c>
      <c r="AD28">
        <f t="shared" si="17"/>
        <v>3.5258837676370964</v>
      </c>
      <c r="AE28">
        <f t="shared" si="18"/>
        <v>1.2304802371883587</v>
      </c>
      <c r="AF28">
        <f t="shared" si="19"/>
        <v>-145.71124476875096</v>
      </c>
      <c r="AG28">
        <f t="shared" si="20"/>
        <v>-128.40046894951715</v>
      </c>
      <c r="AH28">
        <f t="shared" si="21"/>
        <v>-7.0737784331995002</v>
      </c>
      <c r="AI28">
        <f t="shared" si="22"/>
        <v>-2.1475151467654996E-2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53195.402412633375</v>
      </c>
      <c r="AO28">
        <f t="shared" si="26"/>
        <v>1700.01</v>
      </c>
      <c r="AP28">
        <f t="shared" si="27"/>
        <v>1433.1080999999999</v>
      </c>
      <c r="AQ28">
        <f t="shared" si="28"/>
        <v>0.84299980588349477</v>
      </c>
      <c r="AR28">
        <f t="shared" si="29"/>
        <v>0.16538962535514495</v>
      </c>
      <c r="AS28">
        <v>1689115354.5</v>
      </c>
      <c r="AT28">
        <v>391.00700000000001</v>
      </c>
      <c r="AU28">
        <v>399.98399999999998</v>
      </c>
      <c r="AV28">
        <v>23.9831</v>
      </c>
      <c r="AW28">
        <v>22.498699999999999</v>
      </c>
      <c r="AX28">
        <v>393.15899999999999</v>
      </c>
      <c r="AY28">
        <v>23.680900000000001</v>
      </c>
      <c r="AZ28">
        <v>600.04600000000005</v>
      </c>
      <c r="BA28">
        <v>100.849</v>
      </c>
      <c r="BB28">
        <v>0.20010600000000001</v>
      </c>
      <c r="BC28">
        <v>26.744900000000001</v>
      </c>
      <c r="BD28">
        <v>27.024799999999999</v>
      </c>
      <c r="BE28">
        <v>999.9</v>
      </c>
      <c r="BF28">
        <v>0</v>
      </c>
      <c r="BG28">
        <v>0</v>
      </c>
      <c r="BH28">
        <v>9965.6200000000008</v>
      </c>
      <c r="BI28">
        <v>0</v>
      </c>
      <c r="BJ28">
        <v>378.435</v>
      </c>
      <c r="BK28">
        <v>-8.9764700000000008</v>
      </c>
      <c r="BL28">
        <v>400.61500000000001</v>
      </c>
      <c r="BM28">
        <v>409.19</v>
      </c>
      <c r="BN28">
        <v>1.4843599999999999</v>
      </c>
      <c r="BO28">
        <v>399.98399999999998</v>
      </c>
      <c r="BP28">
        <v>22.498699999999999</v>
      </c>
      <c r="BQ28">
        <v>2.4186700000000001</v>
      </c>
      <c r="BR28">
        <v>2.26898</v>
      </c>
      <c r="BS28">
        <v>20.4893</v>
      </c>
      <c r="BT28">
        <v>19.457799999999999</v>
      </c>
      <c r="BU28">
        <v>1700.01</v>
      </c>
      <c r="BV28">
        <v>0.90000800000000003</v>
      </c>
      <c r="BW28">
        <v>9.9991999999999998E-2</v>
      </c>
      <c r="BX28">
        <v>0</v>
      </c>
      <c r="BY28">
        <v>2.1375999999999999</v>
      </c>
      <c r="BZ28">
        <v>0</v>
      </c>
      <c r="CA28">
        <v>9923.24</v>
      </c>
      <c r="CB28">
        <v>13789.4</v>
      </c>
      <c r="CC28">
        <v>36.561999999999998</v>
      </c>
      <c r="CD28">
        <v>38.061999999999998</v>
      </c>
      <c r="CE28">
        <v>36.75</v>
      </c>
      <c r="CF28">
        <v>36.375</v>
      </c>
      <c r="CG28">
        <v>36.436999999999998</v>
      </c>
      <c r="CH28">
        <v>1530.02</v>
      </c>
      <c r="CI28">
        <v>169.99</v>
      </c>
      <c r="CJ28">
        <v>0</v>
      </c>
      <c r="CK28">
        <v>1689115360.3</v>
      </c>
      <c r="CL28">
        <v>0</v>
      </c>
      <c r="CM28">
        <v>1689115328</v>
      </c>
      <c r="CN28" t="s">
        <v>379</v>
      </c>
      <c r="CO28">
        <v>1689115328</v>
      </c>
      <c r="CP28">
        <v>1689115324</v>
      </c>
      <c r="CQ28">
        <v>32</v>
      </c>
      <c r="CR28">
        <v>0.05</v>
      </c>
      <c r="CS28">
        <v>0</v>
      </c>
      <c r="CT28">
        <v>-2.181</v>
      </c>
      <c r="CU28">
        <v>0.30199999999999999</v>
      </c>
      <c r="CV28">
        <v>400</v>
      </c>
      <c r="CW28">
        <v>22</v>
      </c>
      <c r="CX28">
        <v>0.34</v>
      </c>
      <c r="CY28">
        <v>0.05</v>
      </c>
      <c r="CZ28">
        <v>12.57019643922283</v>
      </c>
      <c r="DA28">
        <v>0.74306572000289639</v>
      </c>
      <c r="DB28">
        <v>0.1912911968935625</v>
      </c>
      <c r="DC28">
        <v>1</v>
      </c>
      <c r="DD28">
        <v>399.988225</v>
      </c>
      <c r="DE28">
        <v>0.21373733583379109</v>
      </c>
      <c r="DF28">
        <v>3.2175679868494761E-2</v>
      </c>
      <c r="DG28">
        <v>1</v>
      </c>
      <c r="DH28">
        <v>1700.0141463414629</v>
      </c>
      <c r="DI28">
        <v>-1.1601113636774589E-2</v>
      </c>
      <c r="DJ28">
        <v>0.1333979121816613</v>
      </c>
      <c r="DK28">
        <v>-1</v>
      </c>
      <c r="DL28">
        <v>2</v>
      </c>
      <c r="DM28">
        <v>2</v>
      </c>
      <c r="DN28" t="s">
        <v>348</v>
      </c>
      <c r="DO28">
        <v>3.2056200000000001</v>
      </c>
      <c r="DP28">
        <v>2.8087399999999998</v>
      </c>
      <c r="DQ28">
        <v>9.2868199999999998E-2</v>
      </c>
      <c r="DR28">
        <v>9.3679499999999999E-2</v>
      </c>
      <c r="DS28">
        <v>0.114369</v>
      </c>
      <c r="DT28">
        <v>0.108833</v>
      </c>
      <c r="DU28">
        <v>27382.6</v>
      </c>
      <c r="DV28">
        <v>30904.2</v>
      </c>
      <c r="DW28">
        <v>28413.3</v>
      </c>
      <c r="DX28">
        <v>32702.9</v>
      </c>
      <c r="DY28">
        <v>34950.699999999997</v>
      </c>
      <c r="DZ28">
        <v>39601.9</v>
      </c>
      <c r="EA28">
        <v>41694.1</v>
      </c>
      <c r="EB28">
        <v>47313.4</v>
      </c>
      <c r="EC28">
        <v>2.1616</v>
      </c>
      <c r="ED28">
        <v>1.7926500000000001</v>
      </c>
      <c r="EE28">
        <v>7.1115800000000007E-2</v>
      </c>
      <c r="EF28">
        <v>0</v>
      </c>
      <c r="EG28">
        <v>25.860700000000001</v>
      </c>
      <c r="EH28">
        <v>999.9</v>
      </c>
      <c r="EI28">
        <v>52.8</v>
      </c>
      <c r="EJ28">
        <v>30.7</v>
      </c>
      <c r="EK28">
        <v>23.22</v>
      </c>
      <c r="EL28">
        <v>63.420099999999998</v>
      </c>
      <c r="EM28">
        <v>22.924700000000001</v>
      </c>
      <c r="EN28">
        <v>1</v>
      </c>
      <c r="EO28">
        <v>-0.16847300000000001</v>
      </c>
      <c r="EP28">
        <v>0.251612</v>
      </c>
      <c r="EQ28">
        <v>20.230899999999998</v>
      </c>
      <c r="ER28">
        <v>5.2259799999999998</v>
      </c>
      <c r="ES28">
        <v>12.0099</v>
      </c>
      <c r="ET28">
        <v>4.9897</v>
      </c>
      <c r="EU28">
        <v>3.3050000000000002</v>
      </c>
      <c r="EV28">
        <v>2939.7</v>
      </c>
      <c r="EW28">
        <v>1232.0999999999999</v>
      </c>
      <c r="EX28">
        <v>67.400000000000006</v>
      </c>
      <c r="EY28">
        <v>12</v>
      </c>
      <c r="EZ28">
        <v>1.8528899999999999</v>
      </c>
      <c r="FA28">
        <v>1.8615999999999999</v>
      </c>
      <c r="FB28">
        <v>1.86083</v>
      </c>
      <c r="FC28">
        <v>1.8569</v>
      </c>
      <c r="FD28">
        <v>1.8612500000000001</v>
      </c>
      <c r="FE28">
        <v>1.8574600000000001</v>
      </c>
      <c r="FF28">
        <v>1.8595900000000001</v>
      </c>
      <c r="FG28">
        <v>1.86249</v>
      </c>
      <c r="FH28">
        <v>0</v>
      </c>
      <c r="FI28">
        <v>0</v>
      </c>
      <c r="FJ28">
        <v>0</v>
      </c>
      <c r="FK28">
        <v>0</v>
      </c>
      <c r="FL28" t="s">
        <v>349</v>
      </c>
      <c r="FM28" t="s">
        <v>350</v>
      </c>
      <c r="FN28" t="s">
        <v>351</v>
      </c>
      <c r="FO28" t="s">
        <v>351</v>
      </c>
      <c r="FP28" t="s">
        <v>351</v>
      </c>
      <c r="FQ28" t="s">
        <v>351</v>
      </c>
      <c r="FR28">
        <v>0</v>
      </c>
      <c r="FS28">
        <v>100</v>
      </c>
      <c r="FT28">
        <v>100</v>
      </c>
      <c r="FU28">
        <v>-2.1520000000000001</v>
      </c>
      <c r="FV28">
        <v>0.30220000000000002</v>
      </c>
      <c r="FW28">
        <v>-0.73748368228379557</v>
      </c>
      <c r="FX28">
        <v>-4.0117494158234393E-3</v>
      </c>
      <c r="FY28">
        <v>1.087516141204025E-6</v>
      </c>
      <c r="FZ28">
        <v>-8.657206703991749E-11</v>
      </c>
      <c r="GA28">
        <v>0.30219999999999908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0.4</v>
      </c>
      <c r="GJ28">
        <v>0.5</v>
      </c>
      <c r="GK28">
        <v>1.00708</v>
      </c>
      <c r="GL28">
        <v>2.4035600000000001</v>
      </c>
      <c r="GM28">
        <v>1.5942400000000001</v>
      </c>
      <c r="GN28">
        <v>2.32178</v>
      </c>
      <c r="GO28">
        <v>1.40015</v>
      </c>
      <c r="GP28">
        <v>2.3925800000000002</v>
      </c>
      <c r="GQ28">
        <v>33.423200000000001</v>
      </c>
      <c r="GR28">
        <v>13.9482</v>
      </c>
      <c r="GS28">
        <v>18</v>
      </c>
      <c r="GT28">
        <v>622.61900000000003</v>
      </c>
      <c r="GU28">
        <v>404.72199999999998</v>
      </c>
      <c r="GV28">
        <v>25.148599999999998</v>
      </c>
      <c r="GW28">
        <v>25.110299999999999</v>
      </c>
      <c r="GX28">
        <v>30.000399999999999</v>
      </c>
      <c r="GY28">
        <v>24.942299999999999</v>
      </c>
      <c r="GZ28">
        <v>24.875900000000001</v>
      </c>
      <c r="HA28">
        <v>20.216000000000001</v>
      </c>
      <c r="HB28">
        <v>-30</v>
      </c>
      <c r="HC28">
        <v>-30</v>
      </c>
      <c r="HD28">
        <v>25.112500000000001</v>
      </c>
      <c r="HE28">
        <v>400</v>
      </c>
      <c r="HF28">
        <v>0</v>
      </c>
      <c r="HG28">
        <v>104.306</v>
      </c>
      <c r="HH28">
        <v>104.084</v>
      </c>
    </row>
    <row r="29" spans="1:216" x14ac:dyDescent="0.2">
      <c r="A29">
        <v>11</v>
      </c>
      <c r="B29">
        <v>1689115447</v>
      </c>
      <c r="C29">
        <v>853.5</v>
      </c>
      <c r="D29" t="s">
        <v>380</v>
      </c>
      <c r="E29" t="s">
        <v>381</v>
      </c>
      <c r="F29" t="s">
        <v>343</v>
      </c>
      <c r="G29" t="s">
        <v>344</v>
      </c>
      <c r="H29" t="s">
        <v>345</v>
      </c>
      <c r="I29" t="s">
        <v>346</v>
      </c>
      <c r="J29" t="s">
        <v>405</v>
      </c>
      <c r="K29" t="s">
        <v>404</v>
      </c>
      <c r="L29">
        <v>1689115447</v>
      </c>
      <c r="M29">
        <f t="shared" si="0"/>
        <v>3.2813979641916806E-3</v>
      </c>
      <c r="N29">
        <f t="shared" si="1"/>
        <v>3.2813979641916808</v>
      </c>
      <c r="O29">
        <f t="shared" si="2"/>
        <v>22.198319288290133</v>
      </c>
      <c r="P29">
        <f t="shared" si="3"/>
        <v>464.09300000000002</v>
      </c>
      <c r="Q29">
        <f t="shared" si="4"/>
        <v>322.63164803432284</v>
      </c>
      <c r="R29">
        <f t="shared" si="5"/>
        <v>32.60158185010998</v>
      </c>
      <c r="S29">
        <f t="shared" si="6"/>
        <v>46.896099678211002</v>
      </c>
      <c r="T29">
        <f t="shared" si="7"/>
        <v>0.27448436330360049</v>
      </c>
      <c r="U29">
        <f t="shared" si="8"/>
        <v>3.926966983500964</v>
      </c>
      <c r="V29">
        <f t="shared" si="9"/>
        <v>0.26425382117614088</v>
      </c>
      <c r="W29">
        <f t="shared" si="10"/>
        <v>0.1660460421953901</v>
      </c>
      <c r="X29">
        <f t="shared" si="11"/>
        <v>281.155599</v>
      </c>
      <c r="Y29">
        <f t="shared" si="12"/>
        <v>27.316712354880785</v>
      </c>
      <c r="Z29">
        <f t="shared" si="13"/>
        <v>27.316712354880785</v>
      </c>
      <c r="AA29">
        <f t="shared" si="14"/>
        <v>3.6462797159753686</v>
      </c>
      <c r="AB29">
        <f t="shared" si="15"/>
        <v>69.055792407131051</v>
      </c>
      <c r="AC29">
        <f t="shared" si="16"/>
        <v>2.4292162050800004</v>
      </c>
      <c r="AD29">
        <f t="shared" si="17"/>
        <v>3.5177587866317017</v>
      </c>
      <c r="AE29">
        <f t="shared" si="18"/>
        <v>1.2170635108953682</v>
      </c>
      <c r="AF29">
        <f t="shared" si="19"/>
        <v>-144.70965022085312</v>
      </c>
      <c r="AG29">
        <f t="shared" si="20"/>
        <v>-129.35781915262962</v>
      </c>
      <c r="AH29">
        <f t="shared" si="21"/>
        <v>-7.109835040104997</v>
      </c>
      <c r="AI29">
        <f t="shared" si="22"/>
        <v>-2.1705413587739031E-2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53346.46198223628</v>
      </c>
      <c r="AO29">
        <f t="shared" si="26"/>
        <v>1699.95</v>
      </c>
      <c r="AP29">
        <f t="shared" si="27"/>
        <v>1433.0583000000001</v>
      </c>
      <c r="AQ29">
        <f t="shared" si="28"/>
        <v>0.84300026471366807</v>
      </c>
      <c r="AR29">
        <f t="shared" si="29"/>
        <v>0.16539051089737933</v>
      </c>
      <c r="AS29">
        <v>1689115447</v>
      </c>
      <c r="AT29">
        <v>464.09300000000002</v>
      </c>
      <c r="AU29">
        <v>475.01100000000002</v>
      </c>
      <c r="AV29">
        <v>24.04</v>
      </c>
      <c r="AW29">
        <v>22.565999999999999</v>
      </c>
      <c r="AX29">
        <v>466.505</v>
      </c>
      <c r="AY29">
        <v>23.7364</v>
      </c>
      <c r="AZ29">
        <v>600.09100000000001</v>
      </c>
      <c r="BA29">
        <v>100.849</v>
      </c>
      <c r="BB29">
        <v>0.19992699999999999</v>
      </c>
      <c r="BC29">
        <v>26.7057</v>
      </c>
      <c r="BD29">
        <v>26.970600000000001</v>
      </c>
      <c r="BE29">
        <v>999.9</v>
      </c>
      <c r="BF29">
        <v>0</v>
      </c>
      <c r="BG29">
        <v>0</v>
      </c>
      <c r="BH29">
        <v>9993.75</v>
      </c>
      <c r="BI29">
        <v>0</v>
      </c>
      <c r="BJ29">
        <v>382.55500000000001</v>
      </c>
      <c r="BK29">
        <v>-10.918100000000001</v>
      </c>
      <c r="BL29">
        <v>475.524</v>
      </c>
      <c r="BM29">
        <v>485.97699999999998</v>
      </c>
      <c r="BN29">
        <v>1.4739500000000001</v>
      </c>
      <c r="BO29">
        <v>475.01100000000002</v>
      </c>
      <c r="BP29">
        <v>22.565999999999999</v>
      </c>
      <c r="BQ29">
        <v>2.4243999999999999</v>
      </c>
      <c r="BR29">
        <v>2.2757499999999999</v>
      </c>
      <c r="BS29">
        <v>20.527699999999999</v>
      </c>
      <c r="BT29">
        <v>19.505800000000001</v>
      </c>
      <c r="BU29">
        <v>1699.95</v>
      </c>
      <c r="BV29">
        <v>0.89999200000000001</v>
      </c>
      <c r="BW29">
        <v>0.100008</v>
      </c>
      <c r="BX29">
        <v>0</v>
      </c>
      <c r="BY29">
        <v>2.1724999999999999</v>
      </c>
      <c r="BZ29">
        <v>0</v>
      </c>
      <c r="CA29">
        <v>10126.4</v>
      </c>
      <c r="CB29">
        <v>13788.8</v>
      </c>
      <c r="CC29">
        <v>37.811999999999998</v>
      </c>
      <c r="CD29">
        <v>39.811999999999998</v>
      </c>
      <c r="CE29">
        <v>38.186999999999998</v>
      </c>
      <c r="CF29">
        <v>37.811999999999998</v>
      </c>
      <c r="CG29">
        <v>37.686999999999998</v>
      </c>
      <c r="CH29">
        <v>1529.94</v>
      </c>
      <c r="CI29">
        <v>170.01</v>
      </c>
      <c r="CJ29">
        <v>0</v>
      </c>
      <c r="CK29">
        <v>1689115452.7</v>
      </c>
      <c r="CL29">
        <v>0</v>
      </c>
      <c r="CM29">
        <v>1689115419</v>
      </c>
      <c r="CN29" t="s">
        <v>382</v>
      </c>
      <c r="CO29">
        <v>1689115411</v>
      </c>
      <c r="CP29">
        <v>1689115419</v>
      </c>
      <c r="CQ29">
        <v>33</v>
      </c>
      <c r="CR29">
        <v>-3.1E-2</v>
      </c>
      <c r="CS29">
        <v>1E-3</v>
      </c>
      <c r="CT29">
        <v>-2.4460000000000002</v>
      </c>
      <c r="CU29">
        <v>0.30399999999999999</v>
      </c>
      <c r="CV29">
        <v>475</v>
      </c>
      <c r="CW29">
        <v>23</v>
      </c>
      <c r="CX29">
        <v>0.19</v>
      </c>
      <c r="CY29">
        <v>7.0000000000000007E-2</v>
      </c>
      <c r="CZ29">
        <v>15.19211623455732</v>
      </c>
      <c r="DA29">
        <v>0.35050443430512018</v>
      </c>
      <c r="DB29">
        <v>8.0294726058304997E-2</v>
      </c>
      <c r="DC29">
        <v>1</v>
      </c>
      <c r="DD29">
        <v>475.00817073170742</v>
      </c>
      <c r="DE29">
        <v>-2.9853658536202438E-2</v>
      </c>
      <c r="DF29">
        <v>2.7027449857615099E-2</v>
      </c>
      <c r="DG29">
        <v>1</v>
      </c>
      <c r="DH29">
        <v>1699.9657500000001</v>
      </c>
      <c r="DI29">
        <v>0.14668610927154621</v>
      </c>
      <c r="DJ29">
        <v>8.8878779807108482E-2</v>
      </c>
      <c r="DK29">
        <v>-1</v>
      </c>
      <c r="DL29">
        <v>2</v>
      </c>
      <c r="DM29">
        <v>2</v>
      </c>
      <c r="DN29" t="s">
        <v>348</v>
      </c>
      <c r="DO29">
        <v>3.2057000000000002</v>
      </c>
      <c r="DP29">
        <v>2.8088000000000002</v>
      </c>
      <c r="DQ29">
        <v>0.105613</v>
      </c>
      <c r="DR29">
        <v>0.10653899999999999</v>
      </c>
      <c r="DS29">
        <v>0.114551</v>
      </c>
      <c r="DT29">
        <v>0.109054</v>
      </c>
      <c r="DU29">
        <v>26998.5</v>
      </c>
      <c r="DV29">
        <v>30466</v>
      </c>
      <c r="DW29">
        <v>28414</v>
      </c>
      <c r="DX29">
        <v>32703.3</v>
      </c>
      <c r="DY29">
        <v>34943.9</v>
      </c>
      <c r="DZ29">
        <v>39592.6</v>
      </c>
      <c r="EA29">
        <v>41694.699999999997</v>
      </c>
      <c r="EB29">
        <v>47313.9</v>
      </c>
      <c r="EC29">
        <v>2.1618499999999998</v>
      </c>
      <c r="ED29">
        <v>1.7924500000000001</v>
      </c>
      <c r="EE29">
        <v>6.7725800000000003E-2</v>
      </c>
      <c r="EF29">
        <v>0</v>
      </c>
      <c r="EG29">
        <v>25.861999999999998</v>
      </c>
      <c r="EH29">
        <v>999.9</v>
      </c>
      <c r="EI29">
        <v>52.7</v>
      </c>
      <c r="EJ29">
        <v>30.8</v>
      </c>
      <c r="EK29">
        <v>23.3064</v>
      </c>
      <c r="EL29">
        <v>63.390099999999997</v>
      </c>
      <c r="EM29">
        <v>23.004799999999999</v>
      </c>
      <c r="EN29">
        <v>1</v>
      </c>
      <c r="EO29">
        <v>-0.168679</v>
      </c>
      <c r="EP29">
        <v>-0.39873399999999998</v>
      </c>
      <c r="EQ29">
        <v>20.232500000000002</v>
      </c>
      <c r="ER29">
        <v>5.2285199999999996</v>
      </c>
      <c r="ES29">
        <v>12.0099</v>
      </c>
      <c r="ET29">
        <v>4.9896500000000001</v>
      </c>
      <c r="EU29">
        <v>3.3050000000000002</v>
      </c>
      <c r="EV29">
        <v>2941.6</v>
      </c>
      <c r="EW29">
        <v>1232.0999999999999</v>
      </c>
      <c r="EX29">
        <v>67.400000000000006</v>
      </c>
      <c r="EY29">
        <v>12</v>
      </c>
      <c r="EZ29">
        <v>1.8529100000000001</v>
      </c>
      <c r="FA29">
        <v>1.8616200000000001</v>
      </c>
      <c r="FB29">
        <v>1.86086</v>
      </c>
      <c r="FC29">
        <v>1.8569100000000001</v>
      </c>
      <c r="FD29">
        <v>1.8612200000000001</v>
      </c>
      <c r="FE29">
        <v>1.85745</v>
      </c>
      <c r="FF29">
        <v>1.8595900000000001</v>
      </c>
      <c r="FG29">
        <v>1.8624799999999999</v>
      </c>
      <c r="FH29">
        <v>0</v>
      </c>
      <c r="FI29">
        <v>0</v>
      </c>
      <c r="FJ29">
        <v>0</v>
      </c>
      <c r="FK29">
        <v>0</v>
      </c>
      <c r="FL29" t="s">
        <v>349</v>
      </c>
      <c r="FM29" t="s">
        <v>350</v>
      </c>
      <c r="FN29" t="s">
        <v>351</v>
      </c>
      <c r="FO29" t="s">
        <v>351</v>
      </c>
      <c r="FP29" t="s">
        <v>351</v>
      </c>
      <c r="FQ29" t="s">
        <v>351</v>
      </c>
      <c r="FR29">
        <v>0</v>
      </c>
      <c r="FS29">
        <v>100</v>
      </c>
      <c r="FT29">
        <v>100</v>
      </c>
      <c r="FU29">
        <v>-2.4119999999999999</v>
      </c>
      <c r="FV29">
        <v>0.30359999999999998</v>
      </c>
      <c r="FW29">
        <v>-0.76854953581441232</v>
      </c>
      <c r="FX29">
        <v>-4.0117494158234393E-3</v>
      </c>
      <c r="FY29">
        <v>1.087516141204025E-6</v>
      </c>
      <c r="FZ29">
        <v>-8.657206703991749E-11</v>
      </c>
      <c r="GA29">
        <v>0.30356000000000088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0.6</v>
      </c>
      <c r="GJ29">
        <v>0.5</v>
      </c>
      <c r="GK29">
        <v>1.15601</v>
      </c>
      <c r="GL29">
        <v>2.4023400000000001</v>
      </c>
      <c r="GM29">
        <v>1.5942400000000001</v>
      </c>
      <c r="GN29">
        <v>2.32178</v>
      </c>
      <c r="GO29">
        <v>1.40015</v>
      </c>
      <c r="GP29">
        <v>2.36328</v>
      </c>
      <c r="GQ29">
        <v>33.445599999999999</v>
      </c>
      <c r="GR29">
        <v>13.939399999999999</v>
      </c>
      <c r="GS29">
        <v>18</v>
      </c>
      <c r="GT29">
        <v>623.07799999999997</v>
      </c>
      <c r="GU29">
        <v>404.79700000000003</v>
      </c>
      <c r="GV29">
        <v>25.666399999999999</v>
      </c>
      <c r="GW29">
        <v>25.125399999999999</v>
      </c>
      <c r="GX29">
        <v>30.0002</v>
      </c>
      <c r="GY29">
        <v>24.965399999999999</v>
      </c>
      <c r="GZ29">
        <v>24.900600000000001</v>
      </c>
      <c r="HA29">
        <v>23.188500000000001</v>
      </c>
      <c r="HB29">
        <v>-30</v>
      </c>
      <c r="HC29">
        <v>-30</v>
      </c>
      <c r="HD29">
        <v>25.674299999999999</v>
      </c>
      <c r="HE29">
        <v>475</v>
      </c>
      <c r="HF29">
        <v>0</v>
      </c>
      <c r="HG29">
        <v>104.30800000000001</v>
      </c>
      <c r="HH29">
        <v>104.08499999999999</v>
      </c>
    </row>
    <row r="30" spans="1:216" x14ac:dyDescent="0.2">
      <c r="A30">
        <v>12</v>
      </c>
      <c r="B30">
        <v>1689115538</v>
      </c>
      <c r="C30">
        <v>944.5</v>
      </c>
      <c r="D30" t="s">
        <v>383</v>
      </c>
      <c r="E30" t="s">
        <v>384</v>
      </c>
      <c r="F30" t="s">
        <v>343</v>
      </c>
      <c r="G30" t="s">
        <v>344</v>
      </c>
      <c r="H30" t="s">
        <v>345</v>
      </c>
      <c r="I30" t="s">
        <v>346</v>
      </c>
      <c r="J30" t="s">
        <v>405</v>
      </c>
      <c r="K30" t="s">
        <v>404</v>
      </c>
      <c r="L30">
        <v>1689115538</v>
      </c>
      <c r="M30">
        <f t="shared" si="0"/>
        <v>3.3069683443776839E-3</v>
      </c>
      <c r="N30">
        <f t="shared" si="1"/>
        <v>3.3069683443776841</v>
      </c>
      <c r="O30">
        <f t="shared" si="2"/>
        <v>25.500494268319656</v>
      </c>
      <c r="P30">
        <f t="shared" si="3"/>
        <v>562.36400000000003</v>
      </c>
      <c r="Q30">
        <f t="shared" si="4"/>
        <v>398.75220695421825</v>
      </c>
      <c r="R30">
        <f t="shared" si="5"/>
        <v>40.293127762141502</v>
      </c>
      <c r="S30">
        <f t="shared" si="6"/>
        <v>56.825778279468004</v>
      </c>
      <c r="T30">
        <f t="shared" si="7"/>
        <v>0.27367458350449303</v>
      </c>
      <c r="U30">
        <f t="shared" si="8"/>
        <v>3.9277985801707498</v>
      </c>
      <c r="V30">
        <f t="shared" si="9"/>
        <v>0.26350518063530681</v>
      </c>
      <c r="W30">
        <f t="shared" si="10"/>
        <v>0.16557293456573996</v>
      </c>
      <c r="X30">
        <f t="shared" si="11"/>
        <v>281.16343799999999</v>
      </c>
      <c r="Y30">
        <f t="shared" si="12"/>
        <v>27.381354134588186</v>
      </c>
      <c r="Z30">
        <f t="shared" si="13"/>
        <v>27.381354134588186</v>
      </c>
      <c r="AA30">
        <f t="shared" si="14"/>
        <v>3.6601132620198404</v>
      </c>
      <c r="AB30">
        <f t="shared" si="15"/>
        <v>68.800158687743789</v>
      </c>
      <c r="AC30">
        <f t="shared" si="16"/>
        <v>2.4301850802426004</v>
      </c>
      <c r="AD30">
        <f t="shared" si="17"/>
        <v>3.5322376090326069</v>
      </c>
      <c r="AE30">
        <f t="shared" si="18"/>
        <v>1.2299281817772401</v>
      </c>
      <c r="AF30">
        <f t="shared" si="19"/>
        <v>-145.83730398705586</v>
      </c>
      <c r="AG30">
        <f t="shared" si="20"/>
        <v>-128.29293129495969</v>
      </c>
      <c r="AH30">
        <f t="shared" si="21"/>
        <v>-7.0545528902127623</v>
      </c>
      <c r="AI30">
        <f t="shared" si="22"/>
        <v>-2.1350172228352449E-2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53349.534773865096</v>
      </c>
      <c r="AO30">
        <f t="shared" si="26"/>
        <v>1700.01</v>
      </c>
      <c r="AP30">
        <f t="shared" si="27"/>
        <v>1433.1078</v>
      </c>
      <c r="AQ30">
        <f t="shared" si="28"/>
        <v>0.84299962941394457</v>
      </c>
      <c r="AR30">
        <f t="shared" si="29"/>
        <v>0.16538928476891313</v>
      </c>
      <c r="AS30">
        <v>1689115538</v>
      </c>
      <c r="AT30">
        <v>562.36400000000003</v>
      </c>
      <c r="AU30">
        <v>574.95799999999997</v>
      </c>
      <c r="AV30">
        <v>24.049800000000001</v>
      </c>
      <c r="AW30">
        <v>22.5642</v>
      </c>
      <c r="AX30">
        <v>565.05999999999995</v>
      </c>
      <c r="AY30">
        <v>23.748899999999999</v>
      </c>
      <c r="AZ30">
        <v>600.03899999999999</v>
      </c>
      <c r="BA30">
        <v>100.848</v>
      </c>
      <c r="BB30">
        <v>0.20003699999999999</v>
      </c>
      <c r="BC30">
        <v>26.775500000000001</v>
      </c>
      <c r="BD30">
        <v>26.969200000000001</v>
      </c>
      <c r="BE30">
        <v>999.9</v>
      </c>
      <c r="BF30">
        <v>0</v>
      </c>
      <c r="BG30">
        <v>0</v>
      </c>
      <c r="BH30">
        <v>9996.8799999999992</v>
      </c>
      <c r="BI30">
        <v>0</v>
      </c>
      <c r="BJ30">
        <v>366.95400000000001</v>
      </c>
      <c r="BK30">
        <v>-12.5938</v>
      </c>
      <c r="BL30">
        <v>576.22199999999998</v>
      </c>
      <c r="BM30">
        <v>588.23099999999999</v>
      </c>
      <c r="BN30">
        <v>1.4855400000000001</v>
      </c>
      <c r="BO30">
        <v>574.95799999999997</v>
      </c>
      <c r="BP30">
        <v>22.5642</v>
      </c>
      <c r="BQ30">
        <v>2.42537</v>
      </c>
      <c r="BR30">
        <v>2.27556</v>
      </c>
      <c r="BS30">
        <v>20.534199999999998</v>
      </c>
      <c r="BT30">
        <v>19.5044</v>
      </c>
      <c r="BU30">
        <v>1700.01</v>
      </c>
      <c r="BV30">
        <v>0.90000999999999998</v>
      </c>
      <c r="BW30">
        <v>9.9989700000000001E-2</v>
      </c>
      <c r="BX30">
        <v>0</v>
      </c>
      <c r="BY30">
        <v>2.0125000000000002</v>
      </c>
      <c r="BZ30">
        <v>0</v>
      </c>
      <c r="CA30">
        <v>10063.4</v>
      </c>
      <c r="CB30">
        <v>13789.4</v>
      </c>
      <c r="CC30">
        <v>39.436999999999998</v>
      </c>
      <c r="CD30">
        <v>41.25</v>
      </c>
      <c r="CE30">
        <v>39.625</v>
      </c>
      <c r="CF30">
        <v>39.436999999999998</v>
      </c>
      <c r="CG30">
        <v>39.125</v>
      </c>
      <c r="CH30">
        <v>1530.03</v>
      </c>
      <c r="CI30">
        <v>169.98</v>
      </c>
      <c r="CJ30">
        <v>0</v>
      </c>
      <c r="CK30">
        <v>1689115543.3</v>
      </c>
      <c r="CL30">
        <v>0</v>
      </c>
      <c r="CM30">
        <v>1689115511.5</v>
      </c>
      <c r="CN30" t="s">
        <v>385</v>
      </c>
      <c r="CO30">
        <v>1689115511.5</v>
      </c>
      <c r="CP30">
        <v>1689115507.5</v>
      </c>
      <c r="CQ30">
        <v>34</v>
      </c>
      <c r="CR30">
        <v>8.0000000000000002E-3</v>
      </c>
      <c r="CS30">
        <v>-3.0000000000000001E-3</v>
      </c>
      <c r="CT30">
        <v>-2.7330000000000001</v>
      </c>
      <c r="CU30">
        <v>0.30099999999999999</v>
      </c>
      <c r="CV30">
        <v>575</v>
      </c>
      <c r="CW30">
        <v>23</v>
      </c>
      <c r="CX30">
        <v>0.2</v>
      </c>
      <c r="CY30">
        <v>0.08</v>
      </c>
      <c r="CZ30">
        <v>17.620103275234129</v>
      </c>
      <c r="DA30">
        <v>0.56625119261377832</v>
      </c>
      <c r="DB30">
        <v>0.1064258783953706</v>
      </c>
      <c r="DC30">
        <v>1</v>
      </c>
      <c r="DD30">
        <v>575.00053658536592</v>
      </c>
      <c r="DE30">
        <v>-0.1633797909408074</v>
      </c>
      <c r="DF30">
        <v>3.4707908398711983E-2</v>
      </c>
      <c r="DG30">
        <v>1</v>
      </c>
      <c r="DH30">
        <v>1699.961951219512</v>
      </c>
      <c r="DI30">
        <v>2.447560713238928E-2</v>
      </c>
      <c r="DJ30">
        <v>0.1420789803062151</v>
      </c>
      <c r="DK30">
        <v>-1</v>
      </c>
      <c r="DL30">
        <v>2</v>
      </c>
      <c r="DM30">
        <v>2</v>
      </c>
      <c r="DN30" t="s">
        <v>348</v>
      </c>
      <c r="DO30">
        <v>3.2055500000000001</v>
      </c>
      <c r="DP30">
        <v>2.8089400000000002</v>
      </c>
      <c r="DQ30">
        <v>0.121304</v>
      </c>
      <c r="DR30">
        <v>0.122229</v>
      </c>
      <c r="DS30">
        <v>0.11458699999999999</v>
      </c>
      <c r="DT30">
        <v>0.109042</v>
      </c>
      <c r="DU30">
        <v>26523.200000000001</v>
      </c>
      <c r="DV30">
        <v>29929.4</v>
      </c>
      <c r="DW30">
        <v>28412.2</v>
      </c>
      <c r="DX30">
        <v>32701.599999999999</v>
      </c>
      <c r="DY30">
        <v>34940.199999999997</v>
      </c>
      <c r="DZ30">
        <v>39591.1</v>
      </c>
      <c r="EA30">
        <v>41691.800000000003</v>
      </c>
      <c r="EB30">
        <v>47311.4</v>
      </c>
      <c r="EC30">
        <v>2.1612499999999999</v>
      </c>
      <c r="ED30">
        <v>1.7924500000000001</v>
      </c>
      <c r="EE30">
        <v>7.1711800000000006E-2</v>
      </c>
      <c r="EF30">
        <v>0</v>
      </c>
      <c r="EG30">
        <v>25.795200000000001</v>
      </c>
      <c r="EH30">
        <v>999.9</v>
      </c>
      <c r="EI30">
        <v>52.6</v>
      </c>
      <c r="EJ30">
        <v>30.8</v>
      </c>
      <c r="EK30">
        <v>23.264099999999999</v>
      </c>
      <c r="EL30">
        <v>63.440100000000001</v>
      </c>
      <c r="EM30">
        <v>23.257200000000001</v>
      </c>
      <c r="EN30">
        <v>1</v>
      </c>
      <c r="EO30">
        <v>-0.16723299999999999</v>
      </c>
      <c r="EP30">
        <v>-0.60231800000000002</v>
      </c>
      <c r="EQ30">
        <v>20.2317</v>
      </c>
      <c r="ER30">
        <v>5.22837</v>
      </c>
      <c r="ES30">
        <v>12.0099</v>
      </c>
      <c r="ET30">
        <v>4.9897499999999999</v>
      </c>
      <c r="EU30">
        <v>3.3050000000000002</v>
      </c>
      <c r="EV30">
        <v>2943.3</v>
      </c>
      <c r="EW30">
        <v>1232.0999999999999</v>
      </c>
      <c r="EX30">
        <v>67.400000000000006</v>
      </c>
      <c r="EY30">
        <v>12</v>
      </c>
      <c r="EZ30">
        <v>1.85287</v>
      </c>
      <c r="FA30">
        <v>1.8616299999999999</v>
      </c>
      <c r="FB30">
        <v>1.8608499999999999</v>
      </c>
      <c r="FC30">
        <v>1.85684</v>
      </c>
      <c r="FD30">
        <v>1.8611500000000001</v>
      </c>
      <c r="FE30">
        <v>1.85745</v>
      </c>
      <c r="FF30">
        <v>1.8595699999999999</v>
      </c>
      <c r="FG30">
        <v>1.86246</v>
      </c>
      <c r="FH30">
        <v>0</v>
      </c>
      <c r="FI30">
        <v>0</v>
      </c>
      <c r="FJ30">
        <v>0</v>
      </c>
      <c r="FK30">
        <v>0</v>
      </c>
      <c r="FL30" t="s">
        <v>349</v>
      </c>
      <c r="FM30" t="s">
        <v>350</v>
      </c>
      <c r="FN30" t="s">
        <v>351</v>
      </c>
      <c r="FO30" t="s">
        <v>351</v>
      </c>
      <c r="FP30" t="s">
        <v>351</v>
      </c>
      <c r="FQ30" t="s">
        <v>351</v>
      </c>
      <c r="FR30">
        <v>0</v>
      </c>
      <c r="FS30">
        <v>100</v>
      </c>
      <c r="FT30">
        <v>100</v>
      </c>
      <c r="FU30">
        <v>-2.6960000000000002</v>
      </c>
      <c r="FV30">
        <v>0.3009</v>
      </c>
      <c r="FW30">
        <v>-0.76069917323619074</v>
      </c>
      <c r="FX30">
        <v>-4.0117494158234393E-3</v>
      </c>
      <c r="FY30">
        <v>1.087516141204025E-6</v>
      </c>
      <c r="FZ30">
        <v>-8.657206703991749E-11</v>
      </c>
      <c r="GA30">
        <v>0.30090999999999468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0.4</v>
      </c>
      <c r="GJ30">
        <v>0.5</v>
      </c>
      <c r="GK30">
        <v>1.3488800000000001</v>
      </c>
      <c r="GL30">
        <v>2.3986800000000001</v>
      </c>
      <c r="GM30">
        <v>1.5942400000000001</v>
      </c>
      <c r="GN30">
        <v>2.32056</v>
      </c>
      <c r="GO30">
        <v>1.40015</v>
      </c>
      <c r="GP30">
        <v>2.3950200000000001</v>
      </c>
      <c r="GQ30">
        <v>33.445599999999999</v>
      </c>
      <c r="GR30">
        <v>13.9306</v>
      </c>
      <c r="GS30">
        <v>18</v>
      </c>
      <c r="GT30">
        <v>622.86699999999996</v>
      </c>
      <c r="GU30">
        <v>404.94799999999998</v>
      </c>
      <c r="GV30">
        <v>25.829499999999999</v>
      </c>
      <c r="GW30">
        <v>25.140899999999998</v>
      </c>
      <c r="GX30">
        <v>30.000299999999999</v>
      </c>
      <c r="GY30">
        <v>24.9864</v>
      </c>
      <c r="GZ30">
        <v>24.919799999999999</v>
      </c>
      <c r="HA30">
        <v>27.058299999999999</v>
      </c>
      <c r="HB30">
        <v>-30</v>
      </c>
      <c r="HC30">
        <v>-30</v>
      </c>
      <c r="HD30">
        <v>25.834800000000001</v>
      </c>
      <c r="HE30">
        <v>575</v>
      </c>
      <c r="HF30">
        <v>0</v>
      </c>
      <c r="HG30">
        <v>104.301</v>
      </c>
      <c r="HH30">
        <v>104.08</v>
      </c>
    </row>
    <row r="31" spans="1:216" x14ac:dyDescent="0.2">
      <c r="A31">
        <v>13</v>
      </c>
      <c r="B31">
        <v>1689115625.5</v>
      </c>
      <c r="C31">
        <v>1032</v>
      </c>
      <c r="D31" t="s">
        <v>386</v>
      </c>
      <c r="E31" t="s">
        <v>387</v>
      </c>
      <c r="F31" t="s">
        <v>343</v>
      </c>
      <c r="G31" t="s">
        <v>344</v>
      </c>
      <c r="H31" t="s">
        <v>345</v>
      </c>
      <c r="I31" t="s">
        <v>346</v>
      </c>
      <c r="J31" t="s">
        <v>405</v>
      </c>
      <c r="K31" t="s">
        <v>404</v>
      </c>
      <c r="L31">
        <v>1689115625.5</v>
      </c>
      <c r="M31">
        <f t="shared" si="0"/>
        <v>3.2459693576684786E-3</v>
      </c>
      <c r="N31">
        <f t="shared" si="1"/>
        <v>3.2459693576684785</v>
      </c>
      <c r="O31">
        <f t="shared" si="2"/>
        <v>28.708075443199032</v>
      </c>
      <c r="P31">
        <f t="shared" si="3"/>
        <v>660.81500000000005</v>
      </c>
      <c r="Q31">
        <f t="shared" si="4"/>
        <v>471.05965097519015</v>
      </c>
      <c r="R31">
        <f t="shared" si="5"/>
        <v>47.600111381988505</v>
      </c>
      <c r="S31">
        <f t="shared" si="6"/>
        <v>66.774701543150016</v>
      </c>
      <c r="T31">
        <f t="shared" si="7"/>
        <v>0.26582831656762956</v>
      </c>
      <c r="U31">
        <f t="shared" si="8"/>
        <v>3.9259379216002683</v>
      </c>
      <c r="V31">
        <f t="shared" si="9"/>
        <v>0.25621828528685897</v>
      </c>
      <c r="W31">
        <f t="shared" si="10"/>
        <v>0.16097090710259204</v>
      </c>
      <c r="X31">
        <f t="shared" si="11"/>
        <v>281.14384799999999</v>
      </c>
      <c r="Y31">
        <f t="shared" si="12"/>
        <v>27.442771543014153</v>
      </c>
      <c r="Z31">
        <f t="shared" si="13"/>
        <v>27.442771543014153</v>
      </c>
      <c r="AA31">
        <f t="shared" si="14"/>
        <v>3.6732991938057524</v>
      </c>
      <c r="AB31">
        <f t="shared" si="15"/>
        <v>68.647072059051453</v>
      </c>
      <c r="AC31">
        <f t="shared" si="16"/>
        <v>2.431805055056</v>
      </c>
      <c r="AD31">
        <f t="shared" si="17"/>
        <v>3.5424745471505577</v>
      </c>
      <c r="AE31">
        <f t="shared" si="18"/>
        <v>1.2414941387497525</v>
      </c>
      <c r="AF31">
        <f t="shared" si="19"/>
        <v>-143.14724867317992</v>
      </c>
      <c r="AG31">
        <f t="shared" si="20"/>
        <v>-130.81803456019745</v>
      </c>
      <c r="AH31">
        <f t="shared" si="21"/>
        <v>-7.2007925916291775</v>
      </c>
      <c r="AI31">
        <f t="shared" si="22"/>
        <v>-2.2227825006552848E-2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53306.093136734955</v>
      </c>
      <c r="AO31">
        <f t="shared" si="26"/>
        <v>1699.88</v>
      </c>
      <c r="AP31">
        <f t="shared" si="27"/>
        <v>1432.9992</v>
      </c>
      <c r="AQ31">
        <f t="shared" si="28"/>
        <v>0.84300021177965501</v>
      </c>
      <c r="AR31">
        <f t="shared" si="29"/>
        <v>0.16539040873473421</v>
      </c>
      <c r="AS31">
        <v>1689115625.5</v>
      </c>
      <c r="AT31">
        <v>660.81500000000005</v>
      </c>
      <c r="AU31">
        <v>675.01800000000003</v>
      </c>
      <c r="AV31">
        <v>24.0656</v>
      </c>
      <c r="AW31">
        <v>22.607299999999999</v>
      </c>
      <c r="AX31">
        <v>663.84</v>
      </c>
      <c r="AY31">
        <v>23.761800000000001</v>
      </c>
      <c r="AZ31">
        <v>599.98699999999997</v>
      </c>
      <c r="BA31">
        <v>100.849</v>
      </c>
      <c r="BB31">
        <v>0.20000999999999999</v>
      </c>
      <c r="BC31">
        <v>26.8247</v>
      </c>
      <c r="BD31">
        <v>26.998699999999999</v>
      </c>
      <c r="BE31">
        <v>999.9</v>
      </c>
      <c r="BF31">
        <v>0</v>
      </c>
      <c r="BG31">
        <v>0</v>
      </c>
      <c r="BH31">
        <v>9990</v>
      </c>
      <c r="BI31">
        <v>0</v>
      </c>
      <c r="BJ31">
        <v>320.14499999999998</v>
      </c>
      <c r="BK31">
        <v>-14.2026</v>
      </c>
      <c r="BL31">
        <v>677.11</v>
      </c>
      <c r="BM31">
        <v>690.63099999999997</v>
      </c>
      <c r="BN31">
        <v>1.45838</v>
      </c>
      <c r="BO31">
        <v>675.01800000000003</v>
      </c>
      <c r="BP31">
        <v>22.607299999999999</v>
      </c>
      <c r="BQ31">
        <v>2.427</v>
      </c>
      <c r="BR31">
        <v>2.2799200000000002</v>
      </c>
      <c r="BS31">
        <v>20.545100000000001</v>
      </c>
      <c r="BT31">
        <v>19.535299999999999</v>
      </c>
      <c r="BU31">
        <v>1699.88</v>
      </c>
      <c r="BV31">
        <v>0.89999300000000004</v>
      </c>
      <c r="BW31">
        <v>0.100007</v>
      </c>
      <c r="BX31">
        <v>0</v>
      </c>
      <c r="BY31">
        <v>2.4289000000000001</v>
      </c>
      <c r="BZ31">
        <v>0</v>
      </c>
      <c r="CA31">
        <v>9705.4599999999991</v>
      </c>
      <c r="CB31">
        <v>13788.2</v>
      </c>
      <c r="CC31">
        <v>40</v>
      </c>
      <c r="CD31">
        <v>41.375</v>
      </c>
      <c r="CE31">
        <v>40.061999999999998</v>
      </c>
      <c r="CF31">
        <v>39.561999999999998</v>
      </c>
      <c r="CG31">
        <v>39.5</v>
      </c>
      <c r="CH31">
        <v>1529.88</v>
      </c>
      <c r="CI31">
        <v>170</v>
      </c>
      <c r="CJ31">
        <v>0</v>
      </c>
      <c r="CK31">
        <v>1689115630.9000001</v>
      </c>
      <c r="CL31">
        <v>0</v>
      </c>
      <c r="CM31">
        <v>1689115598</v>
      </c>
      <c r="CN31" t="s">
        <v>388</v>
      </c>
      <c r="CO31">
        <v>1689115598</v>
      </c>
      <c r="CP31">
        <v>1689115595.5</v>
      </c>
      <c r="CQ31">
        <v>35</v>
      </c>
      <c r="CR31">
        <v>-5.5E-2</v>
      </c>
      <c r="CS31">
        <v>3.0000000000000001E-3</v>
      </c>
      <c r="CT31">
        <v>-3.0630000000000002</v>
      </c>
      <c r="CU31">
        <v>0.30399999999999999</v>
      </c>
      <c r="CV31">
        <v>675</v>
      </c>
      <c r="CW31">
        <v>23</v>
      </c>
      <c r="CX31">
        <v>0.22</v>
      </c>
      <c r="CY31">
        <v>0.06</v>
      </c>
      <c r="CZ31">
        <v>19.652083624521438</v>
      </c>
      <c r="DA31">
        <v>0.39037453872041988</v>
      </c>
      <c r="DB31">
        <v>7.8184750505103484E-2</v>
      </c>
      <c r="DC31">
        <v>1</v>
      </c>
      <c r="DD31">
        <v>675.00689999999997</v>
      </c>
      <c r="DE31">
        <v>-2.206378987660173E-3</v>
      </c>
      <c r="DF31">
        <v>3.6132257056543313E-2</v>
      </c>
      <c r="DG31">
        <v>1</v>
      </c>
      <c r="DH31">
        <v>1700.0687499999999</v>
      </c>
      <c r="DI31">
        <v>-0.17802887248946109</v>
      </c>
      <c r="DJ31">
        <v>0.11243192384727051</v>
      </c>
      <c r="DK31">
        <v>-1</v>
      </c>
      <c r="DL31">
        <v>2</v>
      </c>
      <c r="DM31">
        <v>2</v>
      </c>
      <c r="DN31" t="s">
        <v>348</v>
      </c>
      <c r="DO31">
        <v>3.2054399999999998</v>
      </c>
      <c r="DP31">
        <v>2.8088500000000001</v>
      </c>
      <c r="DQ31">
        <v>0.135715</v>
      </c>
      <c r="DR31">
        <v>0.136625</v>
      </c>
      <c r="DS31">
        <v>0.11463</v>
      </c>
      <c r="DT31">
        <v>0.10918600000000001</v>
      </c>
      <c r="DU31">
        <v>26088.9</v>
      </c>
      <c r="DV31">
        <v>29437.8</v>
      </c>
      <c r="DW31">
        <v>28412.9</v>
      </c>
      <c r="DX31">
        <v>32700.6</v>
      </c>
      <c r="DY31">
        <v>34939.9</v>
      </c>
      <c r="DZ31">
        <v>39583.5</v>
      </c>
      <c r="EA31">
        <v>41693.5</v>
      </c>
      <c r="EB31">
        <v>47309.9</v>
      </c>
      <c r="EC31">
        <v>2.1612499999999999</v>
      </c>
      <c r="ED31">
        <v>1.7924</v>
      </c>
      <c r="EE31">
        <v>7.3164699999999999E-2</v>
      </c>
      <c r="EF31">
        <v>0</v>
      </c>
      <c r="EG31">
        <v>25.800999999999998</v>
      </c>
      <c r="EH31">
        <v>999.9</v>
      </c>
      <c r="EI31">
        <v>52.5</v>
      </c>
      <c r="EJ31">
        <v>30.9</v>
      </c>
      <c r="EK31">
        <v>23.349900000000002</v>
      </c>
      <c r="EL31">
        <v>63.4101</v>
      </c>
      <c r="EM31">
        <v>23.008800000000001</v>
      </c>
      <c r="EN31">
        <v>1</v>
      </c>
      <c r="EO31">
        <v>-0.16705999999999999</v>
      </c>
      <c r="EP31">
        <v>0.15066399999999999</v>
      </c>
      <c r="EQ31">
        <v>20.230799999999999</v>
      </c>
      <c r="ER31">
        <v>5.2285199999999996</v>
      </c>
      <c r="ES31">
        <v>12.0099</v>
      </c>
      <c r="ET31">
        <v>4.9895500000000004</v>
      </c>
      <c r="EU31">
        <v>3.3050000000000002</v>
      </c>
      <c r="EV31">
        <v>2945.3</v>
      </c>
      <c r="EW31">
        <v>1232.0999999999999</v>
      </c>
      <c r="EX31">
        <v>67.400000000000006</v>
      </c>
      <c r="EY31">
        <v>12.1</v>
      </c>
      <c r="EZ31">
        <v>1.85293</v>
      </c>
      <c r="FA31">
        <v>1.8615999999999999</v>
      </c>
      <c r="FB31">
        <v>1.86083</v>
      </c>
      <c r="FC31">
        <v>1.85686</v>
      </c>
      <c r="FD31">
        <v>1.8611899999999999</v>
      </c>
      <c r="FE31">
        <v>1.85745</v>
      </c>
      <c r="FF31">
        <v>1.85958</v>
      </c>
      <c r="FG31">
        <v>1.8624799999999999</v>
      </c>
      <c r="FH31">
        <v>0</v>
      </c>
      <c r="FI31">
        <v>0</v>
      </c>
      <c r="FJ31">
        <v>0</v>
      </c>
      <c r="FK31">
        <v>0</v>
      </c>
      <c r="FL31" t="s">
        <v>349</v>
      </c>
      <c r="FM31" t="s">
        <v>350</v>
      </c>
      <c r="FN31" t="s">
        <v>351</v>
      </c>
      <c r="FO31" t="s">
        <v>351</v>
      </c>
      <c r="FP31" t="s">
        <v>351</v>
      </c>
      <c r="FQ31" t="s">
        <v>351</v>
      </c>
      <c r="FR31">
        <v>0</v>
      </c>
      <c r="FS31">
        <v>100</v>
      </c>
      <c r="FT31">
        <v>100</v>
      </c>
      <c r="FU31">
        <v>-3.0249999999999999</v>
      </c>
      <c r="FV31">
        <v>0.30380000000000001</v>
      </c>
      <c r="FW31">
        <v>-0.81550600412095142</v>
      </c>
      <c r="FX31">
        <v>-4.0117494158234393E-3</v>
      </c>
      <c r="FY31">
        <v>1.087516141204025E-6</v>
      </c>
      <c r="FZ31">
        <v>-8.657206703991749E-11</v>
      </c>
      <c r="GA31">
        <v>0.30380000000000251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0.5</v>
      </c>
      <c r="GK31">
        <v>1.53687</v>
      </c>
      <c r="GL31">
        <v>2.3913600000000002</v>
      </c>
      <c r="GM31">
        <v>1.5942400000000001</v>
      </c>
      <c r="GN31">
        <v>2.32178</v>
      </c>
      <c r="GO31">
        <v>1.40015</v>
      </c>
      <c r="GP31">
        <v>2.3815900000000001</v>
      </c>
      <c r="GQ31">
        <v>33.490600000000001</v>
      </c>
      <c r="GR31">
        <v>13.921900000000001</v>
      </c>
      <c r="GS31">
        <v>18</v>
      </c>
      <c r="GT31">
        <v>622.96500000000003</v>
      </c>
      <c r="GU31">
        <v>405</v>
      </c>
      <c r="GV31">
        <v>25.1233</v>
      </c>
      <c r="GW31">
        <v>25.1431</v>
      </c>
      <c r="GX31">
        <v>29.9999</v>
      </c>
      <c r="GY31">
        <v>24.994800000000001</v>
      </c>
      <c r="GZ31">
        <v>24.930199999999999</v>
      </c>
      <c r="HA31">
        <v>30.808599999999998</v>
      </c>
      <c r="HB31">
        <v>-30</v>
      </c>
      <c r="HC31">
        <v>-30</v>
      </c>
      <c r="HD31">
        <v>25.121400000000001</v>
      </c>
      <c r="HE31">
        <v>675</v>
      </c>
      <c r="HF31">
        <v>0</v>
      </c>
      <c r="HG31">
        <v>104.30500000000001</v>
      </c>
      <c r="HH31">
        <v>104.077</v>
      </c>
    </row>
    <row r="32" spans="1:216" x14ac:dyDescent="0.2">
      <c r="A32">
        <v>14</v>
      </c>
      <c r="B32">
        <v>1689115717.5999999</v>
      </c>
      <c r="C32">
        <v>1124.099999904633</v>
      </c>
      <c r="D32" t="s">
        <v>389</v>
      </c>
      <c r="E32" t="s">
        <v>390</v>
      </c>
      <c r="F32" t="s">
        <v>343</v>
      </c>
      <c r="G32" t="s">
        <v>344</v>
      </c>
      <c r="H32" t="s">
        <v>345</v>
      </c>
      <c r="I32" t="s">
        <v>346</v>
      </c>
      <c r="J32" t="s">
        <v>405</v>
      </c>
      <c r="K32" t="s">
        <v>404</v>
      </c>
      <c r="L32">
        <v>1689115717.5999999</v>
      </c>
      <c r="M32">
        <f t="shared" si="0"/>
        <v>3.3045469549148388E-3</v>
      </c>
      <c r="N32">
        <f t="shared" si="1"/>
        <v>3.304546954914839</v>
      </c>
      <c r="O32">
        <f t="shared" si="2"/>
        <v>30.658573020828534</v>
      </c>
      <c r="P32">
        <f t="shared" si="3"/>
        <v>784.69899999999996</v>
      </c>
      <c r="Q32">
        <f t="shared" si="4"/>
        <v>584.60394885743256</v>
      </c>
      <c r="R32">
        <f t="shared" si="5"/>
        <v>59.076652215411571</v>
      </c>
      <c r="S32">
        <f t="shared" si="6"/>
        <v>79.297086527355006</v>
      </c>
      <c r="T32">
        <f t="shared" si="7"/>
        <v>0.27190120489092306</v>
      </c>
      <c r="U32">
        <f t="shared" si="8"/>
        <v>3.9224720596556497</v>
      </c>
      <c r="V32">
        <f t="shared" si="9"/>
        <v>0.26184747498472277</v>
      </c>
      <c r="W32">
        <f t="shared" si="10"/>
        <v>0.16452698743845351</v>
      </c>
      <c r="X32">
        <f t="shared" si="11"/>
        <v>281.14704</v>
      </c>
      <c r="Y32">
        <f t="shared" si="12"/>
        <v>27.42252656885077</v>
      </c>
      <c r="Z32">
        <f t="shared" si="13"/>
        <v>27.42252656885077</v>
      </c>
      <c r="AA32">
        <f t="shared" si="14"/>
        <v>3.6689481520279532</v>
      </c>
      <c r="AB32">
        <f t="shared" si="15"/>
        <v>68.693423332351017</v>
      </c>
      <c r="AC32">
        <f t="shared" si="16"/>
        <v>2.432130740202</v>
      </c>
      <c r="AD32">
        <f t="shared" si="17"/>
        <v>3.5405583565619061</v>
      </c>
      <c r="AE32">
        <f t="shared" si="18"/>
        <v>1.2368174118259532</v>
      </c>
      <c r="AF32">
        <f t="shared" si="19"/>
        <v>-145.73052071174439</v>
      </c>
      <c r="AG32">
        <f t="shared" si="20"/>
        <v>-128.36688487392314</v>
      </c>
      <c r="AH32">
        <f t="shared" si="21"/>
        <v>-7.0710730713059426</v>
      </c>
      <c r="AI32">
        <f t="shared" si="22"/>
        <v>-2.1438656973458592E-2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53243.190485660562</v>
      </c>
      <c r="AO32">
        <f t="shared" si="26"/>
        <v>1699.9</v>
      </c>
      <c r="AP32">
        <f t="shared" si="27"/>
        <v>1433.0160000000001</v>
      </c>
      <c r="AQ32">
        <f t="shared" si="28"/>
        <v>0.84300017648096948</v>
      </c>
      <c r="AR32">
        <f t="shared" si="29"/>
        <v>0.16539034060827107</v>
      </c>
      <c r="AS32">
        <v>1689115717.5999999</v>
      </c>
      <c r="AT32">
        <v>784.69899999999996</v>
      </c>
      <c r="AU32">
        <v>800.005</v>
      </c>
      <c r="AV32">
        <v>24.067599999999999</v>
      </c>
      <c r="AW32">
        <v>22.583100000000002</v>
      </c>
      <c r="AX32">
        <v>788.053</v>
      </c>
      <c r="AY32">
        <v>23.763999999999999</v>
      </c>
      <c r="AZ32">
        <v>600.03300000000002</v>
      </c>
      <c r="BA32">
        <v>100.854</v>
      </c>
      <c r="BB32">
        <v>0.20014499999999999</v>
      </c>
      <c r="BC32">
        <v>26.8155</v>
      </c>
      <c r="BD32">
        <v>27.007100000000001</v>
      </c>
      <c r="BE32">
        <v>999.9</v>
      </c>
      <c r="BF32">
        <v>0</v>
      </c>
      <c r="BG32">
        <v>0</v>
      </c>
      <c r="BH32">
        <v>9976.8799999999992</v>
      </c>
      <c r="BI32">
        <v>0</v>
      </c>
      <c r="BJ32">
        <v>276.80799999999999</v>
      </c>
      <c r="BK32">
        <v>-15.3062</v>
      </c>
      <c r="BL32">
        <v>804.05</v>
      </c>
      <c r="BM32">
        <v>818.48900000000003</v>
      </c>
      <c r="BN32">
        <v>1.48451</v>
      </c>
      <c r="BO32">
        <v>800.005</v>
      </c>
      <c r="BP32">
        <v>22.583100000000002</v>
      </c>
      <c r="BQ32">
        <v>2.4273099999999999</v>
      </c>
      <c r="BR32">
        <v>2.27759</v>
      </c>
      <c r="BS32">
        <v>20.5471</v>
      </c>
      <c r="BT32">
        <v>19.518799999999999</v>
      </c>
      <c r="BU32">
        <v>1699.9</v>
      </c>
      <c r="BV32">
        <v>0.89999200000000001</v>
      </c>
      <c r="BW32">
        <v>0.100008</v>
      </c>
      <c r="BX32">
        <v>0</v>
      </c>
      <c r="BY32">
        <v>2.1288</v>
      </c>
      <c r="BZ32">
        <v>0</v>
      </c>
      <c r="CA32">
        <v>8904.3700000000008</v>
      </c>
      <c r="CB32">
        <v>13788.4</v>
      </c>
      <c r="CC32">
        <v>38.375</v>
      </c>
      <c r="CD32">
        <v>39.5</v>
      </c>
      <c r="CE32">
        <v>38.5</v>
      </c>
      <c r="CF32">
        <v>37.625</v>
      </c>
      <c r="CG32">
        <v>38.061999999999998</v>
      </c>
      <c r="CH32">
        <v>1529.9</v>
      </c>
      <c r="CI32">
        <v>170</v>
      </c>
      <c r="CJ32">
        <v>0</v>
      </c>
      <c r="CK32">
        <v>1689115723.3</v>
      </c>
      <c r="CL32">
        <v>0</v>
      </c>
      <c r="CM32">
        <v>1689115690.5999999</v>
      </c>
      <c r="CN32" t="s">
        <v>391</v>
      </c>
      <c r="CO32">
        <v>1689115690.5999999</v>
      </c>
      <c r="CP32">
        <v>1689115689.5999999</v>
      </c>
      <c r="CQ32">
        <v>36</v>
      </c>
      <c r="CR32">
        <v>-0.01</v>
      </c>
      <c r="CS32">
        <v>0</v>
      </c>
      <c r="CT32">
        <v>-3.3919999999999999</v>
      </c>
      <c r="CU32">
        <v>0.30399999999999999</v>
      </c>
      <c r="CV32">
        <v>800</v>
      </c>
      <c r="CW32">
        <v>23</v>
      </c>
      <c r="CX32">
        <v>0.18</v>
      </c>
      <c r="CY32">
        <v>7.0000000000000007E-2</v>
      </c>
      <c r="CZ32">
        <v>21.124575159997139</v>
      </c>
      <c r="DA32">
        <v>0.51005510898350481</v>
      </c>
      <c r="DB32">
        <v>7.7023736420086211E-2</v>
      </c>
      <c r="DC32">
        <v>1</v>
      </c>
      <c r="DD32">
        <v>800.01129268292675</v>
      </c>
      <c r="DE32">
        <v>0.20565156794499151</v>
      </c>
      <c r="DF32">
        <v>3.6806841823172953E-2</v>
      </c>
      <c r="DG32">
        <v>1</v>
      </c>
      <c r="DH32">
        <v>1699.992682926829</v>
      </c>
      <c r="DI32">
        <v>-0.19901994668227441</v>
      </c>
      <c r="DJ32">
        <v>0.1039001488354154</v>
      </c>
      <c r="DK32">
        <v>-1</v>
      </c>
      <c r="DL32">
        <v>2</v>
      </c>
      <c r="DM32">
        <v>2</v>
      </c>
      <c r="DN32" t="s">
        <v>348</v>
      </c>
      <c r="DO32">
        <v>3.2055699999999998</v>
      </c>
      <c r="DP32">
        <v>2.8088700000000002</v>
      </c>
      <c r="DQ32">
        <v>0.15237300000000001</v>
      </c>
      <c r="DR32">
        <v>0.15315999999999999</v>
      </c>
      <c r="DS32">
        <v>0.114645</v>
      </c>
      <c r="DT32">
        <v>0.109111</v>
      </c>
      <c r="DU32">
        <v>25587.7</v>
      </c>
      <c r="DV32">
        <v>28875.9</v>
      </c>
      <c r="DW32">
        <v>28414.3</v>
      </c>
      <c r="DX32">
        <v>32702.3</v>
      </c>
      <c r="DY32">
        <v>34940.699999999997</v>
      </c>
      <c r="DZ32">
        <v>39589</v>
      </c>
      <c r="EA32">
        <v>41695.1</v>
      </c>
      <c r="EB32">
        <v>47312.3</v>
      </c>
      <c r="EC32">
        <v>2.1613799999999999</v>
      </c>
      <c r="ED32">
        <v>1.7930999999999999</v>
      </c>
      <c r="EE32">
        <v>7.5671799999999997E-2</v>
      </c>
      <c r="EF32">
        <v>0</v>
      </c>
      <c r="EG32">
        <v>25.7683</v>
      </c>
      <c r="EH32">
        <v>999.9</v>
      </c>
      <c r="EI32">
        <v>52.4</v>
      </c>
      <c r="EJ32">
        <v>30.9</v>
      </c>
      <c r="EK32">
        <v>23.3065</v>
      </c>
      <c r="EL32">
        <v>63.5837</v>
      </c>
      <c r="EM32">
        <v>22.924700000000001</v>
      </c>
      <c r="EN32">
        <v>1</v>
      </c>
      <c r="EO32">
        <v>-0.16956599999999999</v>
      </c>
      <c r="EP32">
        <v>-0.15917799999999999</v>
      </c>
      <c r="EQ32">
        <v>20.231000000000002</v>
      </c>
      <c r="ER32">
        <v>5.2285199999999996</v>
      </c>
      <c r="ES32">
        <v>12.0099</v>
      </c>
      <c r="ET32">
        <v>4.9897999999999998</v>
      </c>
      <c r="EU32">
        <v>3.3050000000000002</v>
      </c>
      <c r="EV32">
        <v>2947</v>
      </c>
      <c r="EW32">
        <v>1232.0999999999999</v>
      </c>
      <c r="EX32">
        <v>67.400000000000006</v>
      </c>
      <c r="EY32">
        <v>12.1</v>
      </c>
      <c r="EZ32">
        <v>1.85287</v>
      </c>
      <c r="FA32">
        <v>1.8615699999999999</v>
      </c>
      <c r="FB32">
        <v>1.8608100000000001</v>
      </c>
      <c r="FC32">
        <v>1.85684</v>
      </c>
      <c r="FD32">
        <v>1.86114</v>
      </c>
      <c r="FE32">
        <v>1.85744</v>
      </c>
      <c r="FF32">
        <v>1.8595600000000001</v>
      </c>
      <c r="FG32">
        <v>1.86242</v>
      </c>
      <c r="FH32">
        <v>0</v>
      </c>
      <c r="FI32">
        <v>0</v>
      </c>
      <c r="FJ32">
        <v>0</v>
      </c>
      <c r="FK32">
        <v>0</v>
      </c>
      <c r="FL32" t="s">
        <v>349</v>
      </c>
      <c r="FM32" t="s">
        <v>350</v>
      </c>
      <c r="FN32" t="s">
        <v>351</v>
      </c>
      <c r="FO32" t="s">
        <v>351</v>
      </c>
      <c r="FP32" t="s">
        <v>351</v>
      </c>
      <c r="FQ32" t="s">
        <v>351</v>
      </c>
      <c r="FR32">
        <v>0</v>
      </c>
      <c r="FS32">
        <v>100</v>
      </c>
      <c r="FT32">
        <v>100</v>
      </c>
      <c r="FU32">
        <v>-3.3540000000000001</v>
      </c>
      <c r="FV32">
        <v>0.30359999999999998</v>
      </c>
      <c r="FW32">
        <v>-0.82547193415632925</v>
      </c>
      <c r="FX32">
        <v>-4.0117494158234393E-3</v>
      </c>
      <c r="FY32">
        <v>1.087516141204025E-6</v>
      </c>
      <c r="FZ32">
        <v>-8.657206703991749E-11</v>
      </c>
      <c r="GA32">
        <v>0.30363809523809587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0.5</v>
      </c>
      <c r="GK32">
        <v>1.7651399999999999</v>
      </c>
      <c r="GL32">
        <v>2.3974600000000001</v>
      </c>
      <c r="GM32">
        <v>1.5942400000000001</v>
      </c>
      <c r="GN32">
        <v>2.32056</v>
      </c>
      <c r="GO32">
        <v>1.40015</v>
      </c>
      <c r="GP32">
        <v>2.36816</v>
      </c>
      <c r="GQ32">
        <v>33.512999999999998</v>
      </c>
      <c r="GR32">
        <v>13.8956</v>
      </c>
      <c r="GS32">
        <v>18</v>
      </c>
      <c r="GT32">
        <v>622.92499999999995</v>
      </c>
      <c r="GU32">
        <v>405.34399999999999</v>
      </c>
      <c r="GV32">
        <v>25.462299999999999</v>
      </c>
      <c r="GW32">
        <v>25.1219</v>
      </c>
      <c r="GX32">
        <v>30.0001</v>
      </c>
      <c r="GY32">
        <v>24.9832</v>
      </c>
      <c r="GZ32">
        <v>24.9209</v>
      </c>
      <c r="HA32">
        <v>35.39</v>
      </c>
      <c r="HB32">
        <v>-30</v>
      </c>
      <c r="HC32">
        <v>-30</v>
      </c>
      <c r="HD32">
        <v>25.458600000000001</v>
      </c>
      <c r="HE32">
        <v>800</v>
      </c>
      <c r="HF32">
        <v>0</v>
      </c>
      <c r="HG32">
        <v>104.309</v>
      </c>
      <c r="HH32">
        <v>104.08199999999999</v>
      </c>
    </row>
    <row r="33" spans="1:216" x14ac:dyDescent="0.2">
      <c r="A33">
        <v>15</v>
      </c>
      <c r="B33">
        <v>1689115810.5999999</v>
      </c>
      <c r="C33">
        <v>1217.099999904633</v>
      </c>
      <c r="D33" t="s">
        <v>392</v>
      </c>
      <c r="E33" t="s">
        <v>393</v>
      </c>
      <c r="F33" t="s">
        <v>343</v>
      </c>
      <c r="G33" t="s">
        <v>344</v>
      </c>
      <c r="H33" t="s">
        <v>345</v>
      </c>
      <c r="I33" t="s">
        <v>346</v>
      </c>
      <c r="J33" t="s">
        <v>405</v>
      </c>
      <c r="K33" t="s">
        <v>404</v>
      </c>
      <c r="L33">
        <v>1689115810.5999999</v>
      </c>
      <c r="M33">
        <f t="shared" si="0"/>
        <v>3.365639883731163E-3</v>
      </c>
      <c r="N33">
        <f t="shared" si="1"/>
        <v>3.3656398837311632</v>
      </c>
      <c r="O33">
        <f t="shared" si="2"/>
        <v>31.958325497182106</v>
      </c>
      <c r="P33">
        <f t="shared" si="3"/>
        <v>983.75</v>
      </c>
      <c r="Q33">
        <f t="shared" si="4"/>
        <v>776.04106156901992</v>
      </c>
      <c r="R33">
        <f t="shared" si="5"/>
        <v>78.422053435795732</v>
      </c>
      <c r="S33">
        <f t="shared" si="6"/>
        <v>99.411872500000001</v>
      </c>
      <c r="T33">
        <f t="shared" si="7"/>
        <v>0.27803222655191612</v>
      </c>
      <c r="U33">
        <f t="shared" si="8"/>
        <v>3.9240151551736808</v>
      </c>
      <c r="V33">
        <f t="shared" si="9"/>
        <v>0.26753336960962726</v>
      </c>
      <c r="W33">
        <f t="shared" si="10"/>
        <v>0.16811860506769088</v>
      </c>
      <c r="X33">
        <f t="shared" si="11"/>
        <v>281.16198300000002</v>
      </c>
      <c r="Y33">
        <f t="shared" si="12"/>
        <v>27.395399176421481</v>
      </c>
      <c r="Z33">
        <f t="shared" si="13"/>
        <v>27.395399176421481</v>
      </c>
      <c r="AA33">
        <f t="shared" si="14"/>
        <v>3.6631249954255494</v>
      </c>
      <c r="AB33">
        <f t="shared" si="15"/>
        <v>68.698132159839503</v>
      </c>
      <c r="AC33">
        <f t="shared" si="16"/>
        <v>2.4301668028000005</v>
      </c>
      <c r="AD33">
        <f t="shared" si="17"/>
        <v>3.5374568804079667</v>
      </c>
      <c r="AE33">
        <f t="shared" si="18"/>
        <v>1.2329581926255488</v>
      </c>
      <c r="AF33">
        <f t="shared" si="19"/>
        <v>-148.4247188725443</v>
      </c>
      <c r="AG33">
        <f t="shared" si="20"/>
        <v>-125.8306609719213</v>
      </c>
      <c r="AH33">
        <f t="shared" si="21"/>
        <v>-6.9271842255171361</v>
      </c>
      <c r="AI33">
        <f t="shared" si="22"/>
        <v>-2.0581069982711142E-2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53274.618604009411</v>
      </c>
      <c r="AO33">
        <f t="shared" si="26"/>
        <v>1699.99</v>
      </c>
      <c r="AP33">
        <f t="shared" si="27"/>
        <v>1433.0919000000001</v>
      </c>
      <c r="AQ33">
        <f t="shared" si="28"/>
        <v>0.84300019411878901</v>
      </c>
      <c r="AR33">
        <f t="shared" si="29"/>
        <v>0.16539037464926265</v>
      </c>
      <c r="AS33">
        <v>1689115810.5999999</v>
      </c>
      <c r="AT33">
        <v>983.75</v>
      </c>
      <c r="AU33">
        <v>999.98500000000001</v>
      </c>
      <c r="AV33">
        <v>24.048200000000001</v>
      </c>
      <c r="AW33">
        <v>22.536200000000001</v>
      </c>
      <c r="AX33">
        <v>987.49199999999996</v>
      </c>
      <c r="AY33">
        <v>23.747299999999999</v>
      </c>
      <c r="AZ33">
        <v>600.02300000000002</v>
      </c>
      <c r="BA33">
        <v>100.854</v>
      </c>
      <c r="BB33">
        <v>0.2</v>
      </c>
      <c r="BC33">
        <v>26.800599999999999</v>
      </c>
      <c r="BD33">
        <v>26.997299999999999</v>
      </c>
      <c r="BE33">
        <v>999.9</v>
      </c>
      <c r="BF33">
        <v>0</v>
      </c>
      <c r="BG33">
        <v>0</v>
      </c>
      <c r="BH33">
        <v>9982.5</v>
      </c>
      <c r="BI33">
        <v>0</v>
      </c>
      <c r="BJ33">
        <v>397.83699999999999</v>
      </c>
      <c r="BK33">
        <v>-16.234999999999999</v>
      </c>
      <c r="BL33">
        <v>1007.99</v>
      </c>
      <c r="BM33">
        <v>1023.04</v>
      </c>
      <c r="BN33">
        <v>1.5120199999999999</v>
      </c>
      <c r="BO33">
        <v>999.98500000000001</v>
      </c>
      <c r="BP33">
        <v>22.536200000000001</v>
      </c>
      <c r="BQ33">
        <v>2.4253499999999999</v>
      </c>
      <c r="BR33">
        <v>2.27285</v>
      </c>
      <c r="BS33">
        <v>20.533999999999999</v>
      </c>
      <c r="BT33">
        <v>19.485299999999999</v>
      </c>
      <c r="BU33">
        <v>1699.99</v>
      </c>
      <c r="BV33">
        <v>0.89999099999999999</v>
      </c>
      <c r="BW33">
        <v>0.100009</v>
      </c>
      <c r="BX33">
        <v>0</v>
      </c>
      <c r="BY33">
        <v>2.4474</v>
      </c>
      <c r="BZ33">
        <v>0</v>
      </c>
      <c r="CA33">
        <v>10696</v>
      </c>
      <c r="CB33">
        <v>13789.1</v>
      </c>
      <c r="CC33">
        <v>37.25</v>
      </c>
      <c r="CD33">
        <v>38.5</v>
      </c>
      <c r="CE33">
        <v>37.375</v>
      </c>
      <c r="CF33">
        <v>36.75</v>
      </c>
      <c r="CG33">
        <v>37</v>
      </c>
      <c r="CH33">
        <v>1529.98</v>
      </c>
      <c r="CI33">
        <v>170.01</v>
      </c>
      <c r="CJ33">
        <v>0</v>
      </c>
      <c r="CK33">
        <v>1689115816.3</v>
      </c>
      <c r="CL33">
        <v>0</v>
      </c>
      <c r="CM33">
        <v>1689115782.5999999</v>
      </c>
      <c r="CN33" t="s">
        <v>394</v>
      </c>
      <c r="CO33">
        <v>1689115782.5999999</v>
      </c>
      <c r="CP33">
        <v>1689115779.5999999</v>
      </c>
      <c r="CQ33">
        <v>37</v>
      </c>
      <c r="CR33">
        <v>6.7000000000000004E-2</v>
      </c>
      <c r="CS33">
        <v>-3.0000000000000001E-3</v>
      </c>
      <c r="CT33">
        <v>-3.7770000000000001</v>
      </c>
      <c r="CU33">
        <v>0.30099999999999999</v>
      </c>
      <c r="CV33">
        <v>1000</v>
      </c>
      <c r="CW33">
        <v>23</v>
      </c>
      <c r="CX33">
        <v>0.4</v>
      </c>
      <c r="CY33">
        <v>7.0000000000000007E-2</v>
      </c>
      <c r="CZ33">
        <v>21.984509582241749</v>
      </c>
      <c r="DA33">
        <v>1.495884438095358</v>
      </c>
      <c r="DB33">
        <v>0.16092231274646529</v>
      </c>
      <c r="DC33">
        <v>1</v>
      </c>
      <c r="DD33">
        <v>999.99353658536586</v>
      </c>
      <c r="DE33">
        <v>0.24827874564628399</v>
      </c>
      <c r="DF33">
        <v>3.9925600052579183E-2</v>
      </c>
      <c r="DG33">
        <v>1</v>
      </c>
      <c r="DH33">
        <v>1700.012926829269</v>
      </c>
      <c r="DI33">
        <v>5.1591657134908972E-2</v>
      </c>
      <c r="DJ33">
        <v>0.14387060416781031</v>
      </c>
      <c r="DK33">
        <v>-1</v>
      </c>
      <c r="DL33">
        <v>2</v>
      </c>
      <c r="DM33">
        <v>2</v>
      </c>
      <c r="DN33" t="s">
        <v>348</v>
      </c>
      <c r="DO33">
        <v>3.2055899999999999</v>
      </c>
      <c r="DP33">
        <v>2.8087800000000001</v>
      </c>
      <c r="DQ33">
        <v>0.17647499999999999</v>
      </c>
      <c r="DR33">
        <v>0.17702699999999999</v>
      </c>
      <c r="DS33">
        <v>0.114594</v>
      </c>
      <c r="DT33">
        <v>0.108958</v>
      </c>
      <c r="DU33">
        <v>24860.400000000001</v>
      </c>
      <c r="DV33">
        <v>28064</v>
      </c>
      <c r="DW33">
        <v>28414.2</v>
      </c>
      <c r="DX33">
        <v>32703.9</v>
      </c>
      <c r="DY33">
        <v>34942.699999999997</v>
      </c>
      <c r="DZ33">
        <v>39597.199999999997</v>
      </c>
      <c r="EA33">
        <v>41694.9</v>
      </c>
      <c r="EB33">
        <v>47313.8</v>
      </c>
      <c r="EC33">
        <v>2.1621000000000001</v>
      </c>
      <c r="ED33">
        <v>1.79375</v>
      </c>
      <c r="EE33">
        <v>7.7590300000000001E-2</v>
      </c>
      <c r="EF33">
        <v>0</v>
      </c>
      <c r="EG33">
        <v>25.7271</v>
      </c>
      <c r="EH33">
        <v>999.9</v>
      </c>
      <c r="EI33">
        <v>52.2</v>
      </c>
      <c r="EJ33">
        <v>30.9</v>
      </c>
      <c r="EK33">
        <v>23.217600000000001</v>
      </c>
      <c r="EL33">
        <v>63.613799999999998</v>
      </c>
      <c r="EM33">
        <v>23.285299999999999</v>
      </c>
      <c r="EN33">
        <v>1</v>
      </c>
      <c r="EO33">
        <v>-0.17127800000000001</v>
      </c>
      <c r="EP33">
        <v>-0.59377999999999997</v>
      </c>
      <c r="EQ33">
        <v>20.229900000000001</v>
      </c>
      <c r="ER33">
        <v>5.2277699999999996</v>
      </c>
      <c r="ES33">
        <v>12.0099</v>
      </c>
      <c r="ET33">
        <v>4.9897499999999999</v>
      </c>
      <c r="EU33">
        <v>3.3050000000000002</v>
      </c>
      <c r="EV33">
        <v>2948.9</v>
      </c>
      <c r="EW33">
        <v>1232.0999999999999</v>
      </c>
      <c r="EX33">
        <v>67.400000000000006</v>
      </c>
      <c r="EY33">
        <v>12.1</v>
      </c>
      <c r="EZ33">
        <v>1.85287</v>
      </c>
      <c r="FA33">
        <v>1.8615900000000001</v>
      </c>
      <c r="FB33">
        <v>1.8608100000000001</v>
      </c>
      <c r="FC33">
        <v>1.85684</v>
      </c>
      <c r="FD33">
        <v>1.86114</v>
      </c>
      <c r="FE33">
        <v>1.85745</v>
      </c>
      <c r="FF33">
        <v>1.8595600000000001</v>
      </c>
      <c r="FG33">
        <v>1.8624400000000001</v>
      </c>
      <c r="FH33">
        <v>0</v>
      </c>
      <c r="FI33">
        <v>0</v>
      </c>
      <c r="FJ33">
        <v>0</v>
      </c>
      <c r="FK33">
        <v>0</v>
      </c>
      <c r="FL33" t="s">
        <v>349</v>
      </c>
      <c r="FM33" t="s">
        <v>350</v>
      </c>
      <c r="FN33" t="s">
        <v>351</v>
      </c>
      <c r="FO33" t="s">
        <v>351</v>
      </c>
      <c r="FP33" t="s">
        <v>351</v>
      </c>
      <c r="FQ33" t="s">
        <v>351</v>
      </c>
      <c r="FR33">
        <v>0</v>
      </c>
      <c r="FS33">
        <v>100</v>
      </c>
      <c r="FT33">
        <v>100</v>
      </c>
      <c r="FU33">
        <v>-3.742</v>
      </c>
      <c r="FV33">
        <v>0.3009</v>
      </c>
      <c r="FW33">
        <v>-0.7576769261056453</v>
      </c>
      <c r="FX33">
        <v>-4.0117494158234393E-3</v>
      </c>
      <c r="FY33">
        <v>1.087516141204025E-6</v>
      </c>
      <c r="FZ33">
        <v>-8.657206703991749E-11</v>
      </c>
      <c r="GA33">
        <v>0.30093000000000097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0.5</v>
      </c>
      <c r="GK33">
        <v>2.1203599999999998</v>
      </c>
      <c r="GL33">
        <v>2.3901400000000002</v>
      </c>
      <c r="GM33">
        <v>1.5942400000000001</v>
      </c>
      <c r="GN33">
        <v>2.32056</v>
      </c>
      <c r="GO33">
        <v>1.39893</v>
      </c>
      <c r="GP33">
        <v>2.3046899999999999</v>
      </c>
      <c r="GQ33">
        <v>33.512999999999998</v>
      </c>
      <c r="GR33">
        <v>13.886900000000001</v>
      </c>
      <c r="GS33">
        <v>18</v>
      </c>
      <c r="GT33">
        <v>623.29300000000001</v>
      </c>
      <c r="GU33">
        <v>405.60700000000003</v>
      </c>
      <c r="GV33">
        <v>25.869</v>
      </c>
      <c r="GW33">
        <v>25.098700000000001</v>
      </c>
      <c r="GX33">
        <v>30</v>
      </c>
      <c r="GY33">
        <v>24.967500000000001</v>
      </c>
      <c r="GZ33">
        <v>24.905200000000001</v>
      </c>
      <c r="HA33">
        <v>42.487400000000001</v>
      </c>
      <c r="HB33">
        <v>-30</v>
      </c>
      <c r="HC33">
        <v>-30</v>
      </c>
      <c r="HD33">
        <v>25.862400000000001</v>
      </c>
      <c r="HE33">
        <v>1000</v>
      </c>
      <c r="HF33">
        <v>0</v>
      </c>
      <c r="HG33">
        <v>104.309</v>
      </c>
      <c r="HH33">
        <v>104.086</v>
      </c>
    </row>
    <row r="34" spans="1:216" x14ac:dyDescent="0.2">
      <c r="A34">
        <v>16</v>
      </c>
      <c r="B34">
        <v>1689115910.5999999</v>
      </c>
      <c r="C34">
        <v>1317.099999904633</v>
      </c>
      <c r="D34" t="s">
        <v>395</v>
      </c>
      <c r="E34" t="s">
        <v>396</v>
      </c>
      <c r="F34" t="s">
        <v>343</v>
      </c>
      <c r="G34" t="s">
        <v>344</v>
      </c>
      <c r="H34" t="s">
        <v>345</v>
      </c>
      <c r="I34" t="s">
        <v>346</v>
      </c>
      <c r="J34" t="s">
        <v>405</v>
      </c>
      <c r="K34" t="s">
        <v>404</v>
      </c>
      <c r="L34">
        <v>1689115910.5999999</v>
      </c>
      <c r="M34">
        <f t="shared" si="0"/>
        <v>3.2918688640606922E-3</v>
      </c>
      <c r="N34">
        <f t="shared" si="1"/>
        <v>3.2918688640606923</v>
      </c>
      <c r="O34">
        <f t="shared" si="2"/>
        <v>31.663115225122425</v>
      </c>
      <c r="P34">
        <f t="shared" si="3"/>
        <v>1383.39</v>
      </c>
      <c r="Q34">
        <f t="shared" si="4"/>
        <v>1165.7875161852032</v>
      </c>
      <c r="R34">
        <f t="shared" si="5"/>
        <v>117.80835667491655</v>
      </c>
      <c r="S34">
        <f t="shared" si="6"/>
        <v>139.79811953538001</v>
      </c>
      <c r="T34">
        <f t="shared" si="7"/>
        <v>0.27232422719916877</v>
      </c>
      <c r="U34">
        <f t="shared" si="8"/>
        <v>3.934493465284985</v>
      </c>
      <c r="V34">
        <f t="shared" si="9"/>
        <v>0.26226940193945075</v>
      </c>
      <c r="W34">
        <f t="shared" si="10"/>
        <v>0.16479083162896704</v>
      </c>
      <c r="X34">
        <f t="shared" si="11"/>
        <v>281.16720900000001</v>
      </c>
      <c r="Y34">
        <f t="shared" si="12"/>
        <v>27.396365827297149</v>
      </c>
      <c r="Z34">
        <f t="shared" si="13"/>
        <v>27.396365827297149</v>
      </c>
      <c r="AA34">
        <f t="shared" si="14"/>
        <v>3.6633323576916084</v>
      </c>
      <c r="AB34">
        <f t="shared" si="15"/>
        <v>68.833026837763086</v>
      </c>
      <c r="AC34">
        <f t="shared" si="16"/>
        <v>2.4332061833501997</v>
      </c>
      <c r="AD34">
        <f t="shared" si="17"/>
        <v>3.534939977411101</v>
      </c>
      <c r="AE34">
        <f t="shared" si="18"/>
        <v>1.2301261743414087</v>
      </c>
      <c r="AF34">
        <f t="shared" si="19"/>
        <v>-145.17141690507654</v>
      </c>
      <c r="AG34">
        <f t="shared" si="20"/>
        <v>-128.93831808159339</v>
      </c>
      <c r="AH34">
        <f t="shared" si="21"/>
        <v>-7.0789681631633403</v>
      </c>
      <c r="AI34">
        <f t="shared" si="22"/>
        <v>-2.1494149833245046E-2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53472.305617531558</v>
      </c>
      <c r="AO34">
        <f t="shared" si="26"/>
        <v>1700.03</v>
      </c>
      <c r="AP34">
        <f t="shared" si="27"/>
        <v>1433.1248999999998</v>
      </c>
      <c r="AQ34">
        <f t="shared" si="28"/>
        <v>0.84299977059228359</v>
      </c>
      <c r="AR34">
        <f t="shared" si="29"/>
        <v>0.16538955724310747</v>
      </c>
      <c r="AS34">
        <v>1689115910.5999999</v>
      </c>
      <c r="AT34">
        <v>1383.39</v>
      </c>
      <c r="AU34">
        <v>1400.06</v>
      </c>
      <c r="AV34">
        <v>24.078099999999999</v>
      </c>
      <c r="AW34">
        <v>22.599399999999999</v>
      </c>
      <c r="AX34">
        <v>1387.61</v>
      </c>
      <c r="AY34">
        <v>23.777699999999999</v>
      </c>
      <c r="AZ34">
        <v>600.06899999999996</v>
      </c>
      <c r="BA34">
        <v>100.855</v>
      </c>
      <c r="BB34">
        <v>0.199742</v>
      </c>
      <c r="BC34">
        <v>26.788499999999999</v>
      </c>
      <c r="BD34">
        <v>27.035399999999999</v>
      </c>
      <c r="BE34">
        <v>999.9</v>
      </c>
      <c r="BF34">
        <v>0</v>
      </c>
      <c r="BG34">
        <v>0</v>
      </c>
      <c r="BH34">
        <v>10020.6</v>
      </c>
      <c r="BI34">
        <v>0</v>
      </c>
      <c r="BJ34">
        <v>387.161</v>
      </c>
      <c r="BK34">
        <v>-16.669799999999999</v>
      </c>
      <c r="BL34">
        <v>1417.52</v>
      </c>
      <c r="BM34">
        <v>1432.43</v>
      </c>
      <c r="BN34">
        <v>1.4786999999999999</v>
      </c>
      <c r="BO34">
        <v>1400.06</v>
      </c>
      <c r="BP34">
        <v>22.599399999999999</v>
      </c>
      <c r="BQ34">
        <v>2.4283899999999998</v>
      </c>
      <c r="BR34">
        <v>2.2792500000000002</v>
      </c>
      <c r="BS34">
        <v>20.554300000000001</v>
      </c>
      <c r="BT34">
        <v>19.5305</v>
      </c>
      <c r="BU34">
        <v>1700.03</v>
      </c>
      <c r="BV34">
        <v>0.90000800000000003</v>
      </c>
      <c r="BW34">
        <v>9.9992300000000006E-2</v>
      </c>
      <c r="BX34">
        <v>0</v>
      </c>
      <c r="BY34">
        <v>2.3639000000000001</v>
      </c>
      <c r="BZ34">
        <v>0</v>
      </c>
      <c r="CA34">
        <v>10569.7</v>
      </c>
      <c r="CB34">
        <v>13789.5</v>
      </c>
      <c r="CC34">
        <v>36.436999999999998</v>
      </c>
      <c r="CD34">
        <v>38</v>
      </c>
      <c r="CE34">
        <v>36.625</v>
      </c>
      <c r="CF34">
        <v>36.25</v>
      </c>
      <c r="CG34">
        <v>36.311999999999998</v>
      </c>
      <c r="CH34">
        <v>1530.04</v>
      </c>
      <c r="CI34">
        <v>169.99</v>
      </c>
      <c r="CJ34">
        <v>0</v>
      </c>
      <c r="CK34">
        <v>1689115915.9000001</v>
      </c>
      <c r="CL34">
        <v>0</v>
      </c>
      <c r="CM34">
        <v>1689115883.0999999</v>
      </c>
      <c r="CN34" t="s">
        <v>397</v>
      </c>
      <c r="CO34">
        <v>1689115883.0999999</v>
      </c>
      <c r="CP34">
        <v>1689115864.5999999</v>
      </c>
      <c r="CQ34">
        <v>38</v>
      </c>
      <c r="CR34">
        <v>0.24</v>
      </c>
      <c r="CS34">
        <v>-1E-3</v>
      </c>
      <c r="CT34">
        <v>-4.2460000000000004</v>
      </c>
      <c r="CU34">
        <v>0.3</v>
      </c>
      <c r="CV34">
        <v>1401</v>
      </c>
      <c r="CW34">
        <v>23</v>
      </c>
      <c r="CX34">
        <v>0.22</v>
      </c>
      <c r="CY34">
        <v>0.05</v>
      </c>
      <c r="CZ34">
        <v>21.577510568802339</v>
      </c>
      <c r="DA34">
        <v>1.1847783025711029</v>
      </c>
      <c r="DB34">
        <v>0.17572942335563321</v>
      </c>
      <c r="DC34">
        <v>1</v>
      </c>
      <c r="DD34">
        <v>1399.99512195122</v>
      </c>
      <c r="DE34">
        <v>0.1225087107968113</v>
      </c>
      <c r="DF34">
        <v>9.471708711376714E-2</v>
      </c>
      <c r="DG34">
        <v>1</v>
      </c>
      <c r="DH34">
        <v>1700.015853658537</v>
      </c>
      <c r="DI34">
        <v>0.15815902241905269</v>
      </c>
      <c r="DJ34">
        <v>8.8647716318934019E-2</v>
      </c>
      <c r="DK34">
        <v>-1</v>
      </c>
      <c r="DL34">
        <v>2</v>
      </c>
      <c r="DM34">
        <v>2</v>
      </c>
      <c r="DN34" t="s">
        <v>348</v>
      </c>
      <c r="DO34">
        <v>3.2056300000000002</v>
      </c>
      <c r="DP34">
        <v>2.8088600000000001</v>
      </c>
      <c r="DQ34">
        <v>0.217915</v>
      </c>
      <c r="DR34">
        <v>0.21801100000000001</v>
      </c>
      <c r="DS34">
        <v>0.114688</v>
      </c>
      <c r="DT34">
        <v>0.109162</v>
      </c>
      <c r="DU34">
        <v>23608.400000000001</v>
      </c>
      <c r="DV34">
        <v>26665.9</v>
      </c>
      <c r="DW34">
        <v>28411.9</v>
      </c>
      <c r="DX34">
        <v>32702</v>
      </c>
      <c r="DY34">
        <v>34937.300000000003</v>
      </c>
      <c r="DZ34">
        <v>39586.5</v>
      </c>
      <c r="EA34">
        <v>41692.699999999997</v>
      </c>
      <c r="EB34">
        <v>47311.7</v>
      </c>
      <c r="EC34">
        <v>2.1616300000000002</v>
      </c>
      <c r="ED34">
        <v>1.7942499999999999</v>
      </c>
      <c r="EE34">
        <v>7.5623399999999993E-2</v>
      </c>
      <c r="EF34">
        <v>0</v>
      </c>
      <c r="EG34">
        <v>25.797499999999999</v>
      </c>
      <c r="EH34">
        <v>999.9</v>
      </c>
      <c r="EI34">
        <v>52.2</v>
      </c>
      <c r="EJ34">
        <v>31</v>
      </c>
      <c r="EK34">
        <v>23.353400000000001</v>
      </c>
      <c r="EL34">
        <v>63.153799999999997</v>
      </c>
      <c r="EM34">
        <v>23.032900000000001</v>
      </c>
      <c r="EN34">
        <v>1</v>
      </c>
      <c r="EO34">
        <v>-0.16786599999999999</v>
      </c>
      <c r="EP34">
        <v>-0.101038</v>
      </c>
      <c r="EQ34">
        <v>20.231300000000001</v>
      </c>
      <c r="ER34">
        <v>5.2279200000000001</v>
      </c>
      <c r="ES34">
        <v>12.0099</v>
      </c>
      <c r="ET34">
        <v>4.9897999999999998</v>
      </c>
      <c r="EU34">
        <v>3.3050000000000002</v>
      </c>
      <c r="EV34">
        <v>2951.1</v>
      </c>
      <c r="EW34">
        <v>1232.0999999999999</v>
      </c>
      <c r="EX34">
        <v>67.400000000000006</v>
      </c>
      <c r="EY34">
        <v>12.2</v>
      </c>
      <c r="EZ34">
        <v>1.8528899999999999</v>
      </c>
      <c r="FA34">
        <v>1.86158</v>
      </c>
      <c r="FB34">
        <v>1.8608100000000001</v>
      </c>
      <c r="FC34">
        <v>1.8568499999999999</v>
      </c>
      <c r="FD34">
        <v>1.8611599999999999</v>
      </c>
      <c r="FE34">
        <v>1.85745</v>
      </c>
      <c r="FF34">
        <v>1.85955</v>
      </c>
      <c r="FG34">
        <v>1.8624400000000001</v>
      </c>
      <c r="FH34">
        <v>0</v>
      </c>
      <c r="FI34">
        <v>0</v>
      </c>
      <c r="FJ34">
        <v>0</v>
      </c>
      <c r="FK34">
        <v>0</v>
      </c>
      <c r="FL34" t="s">
        <v>349</v>
      </c>
      <c r="FM34" t="s">
        <v>350</v>
      </c>
      <c r="FN34" t="s">
        <v>351</v>
      </c>
      <c r="FO34" t="s">
        <v>351</v>
      </c>
      <c r="FP34" t="s">
        <v>351</v>
      </c>
      <c r="FQ34" t="s">
        <v>351</v>
      </c>
      <c r="FR34">
        <v>0</v>
      </c>
      <c r="FS34">
        <v>100</v>
      </c>
      <c r="FT34">
        <v>100</v>
      </c>
      <c r="FU34">
        <v>-4.22</v>
      </c>
      <c r="FV34">
        <v>0.3004</v>
      </c>
      <c r="FW34">
        <v>-0.51661309035059122</v>
      </c>
      <c r="FX34">
        <v>-4.0117494158234393E-3</v>
      </c>
      <c r="FY34">
        <v>1.087516141204025E-6</v>
      </c>
      <c r="FZ34">
        <v>-8.657206703991749E-11</v>
      </c>
      <c r="GA34">
        <v>0.30039000000000371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0.8</v>
      </c>
      <c r="GK34">
        <v>2.79541</v>
      </c>
      <c r="GL34">
        <v>2.3938000000000001</v>
      </c>
      <c r="GM34">
        <v>1.5942400000000001</v>
      </c>
      <c r="GN34">
        <v>2.32056</v>
      </c>
      <c r="GO34">
        <v>1.40015</v>
      </c>
      <c r="GP34">
        <v>2.3034699999999999</v>
      </c>
      <c r="GQ34">
        <v>33.558</v>
      </c>
      <c r="GR34">
        <v>13.869400000000001</v>
      </c>
      <c r="GS34">
        <v>18</v>
      </c>
      <c r="GT34">
        <v>623.274</v>
      </c>
      <c r="GU34">
        <v>406.16699999999997</v>
      </c>
      <c r="GV34">
        <v>25.546800000000001</v>
      </c>
      <c r="GW34">
        <v>25.134599999999999</v>
      </c>
      <c r="GX34">
        <v>30.0002</v>
      </c>
      <c r="GY34">
        <v>24.9969</v>
      </c>
      <c r="GZ34">
        <v>24.938500000000001</v>
      </c>
      <c r="HA34">
        <v>55.987000000000002</v>
      </c>
      <c r="HB34">
        <v>-30</v>
      </c>
      <c r="HC34">
        <v>-30</v>
      </c>
      <c r="HD34">
        <v>25.532299999999999</v>
      </c>
      <c r="HE34">
        <v>1400</v>
      </c>
      <c r="HF34">
        <v>0</v>
      </c>
      <c r="HG34">
        <v>104.30200000000001</v>
      </c>
      <c r="HH34">
        <v>104.081</v>
      </c>
    </row>
    <row r="35" spans="1:216" x14ac:dyDescent="0.2">
      <c r="A35">
        <v>17</v>
      </c>
      <c r="B35">
        <v>1689116021.5999999</v>
      </c>
      <c r="C35">
        <v>1428.099999904633</v>
      </c>
      <c r="D35" t="s">
        <v>398</v>
      </c>
      <c r="E35" t="s">
        <v>399</v>
      </c>
      <c r="F35" t="s">
        <v>343</v>
      </c>
      <c r="G35" t="s">
        <v>344</v>
      </c>
      <c r="H35" t="s">
        <v>345</v>
      </c>
      <c r="I35" t="s">
        <v>346</v>
      </c>
      <c r="J35" t="s">
        <v>405</v>
      </c>
      <c r="K35" t="s">
        <v>404</v>
      </c>
      <c r="L35">
        <v>1689116021.5999999</v>
      </c>
      <c r="M35">
        <f t="shared" si="0"/>
        <v>3.282940676011072E-3</v>
      </c>
      <c r="N35">
        <f t="shared" si="1"/>
        <v>3.282940676011072</v>
      </c>
      <c r="O35">
        <f t="shared" si="2"/>
        <v>31.163767380793303</v>
      </c>
      <c r="P35">
        <f t="shared" si="3"/>
        <v>1782.95</v>
      </c>
      <c r="Q35">
        <f t="shared" si="4"/>
        <v>1563.1888093256234</v>
      </c>
      <c r="R35">
        <f t="shared" si="5"/>
        <v>157.97028986553107</v>
      </c>
      <c r="S35">
        <f t="shared" si="6"/>
        <v>180.17857256620002</v>
      </c>
      <c r="T35">
        <f t="shared" si="7"/>
        <v>0.27572851720133357</v>
      </c>
      <c r="U35">
        <f t="shared" si="8"/>
        <v>3.9463768261066341</v>
      </c>
      <c r="V35">
        <f t="shared" si="9"/>
        <v>0.26545562802498529</v>
      </c>
      <c r="W35">
        <f t="shared" si="10"/>
        <v>0.16680085719714138</v>
      </c>
      <c r="X35">
        <f t="shared" si="11"/>
        <v>281.17359299999998</v>
      </c>
      <c r="Y35">
        <f t="shared" si="12"/>
        <v>27.325735698913014</v>
      </c>
      <c r="Z35">
        <f t="shared" si="13"/>
        <v>27.325735698913014</v>
      </c>
      <c r="AA35">
        <f t="shared" si="14"/>
        <v>3.6482079956822422</v>
      </c>
      <c r="AB35">
        <f t="shared" si="15"/>
        <v>69.200649105416986</v>
      </c>
      <c r="AC35">
        <f t="shared" si="16"/>
        <v>2.4360462349288001</v>
      </c>
      <c r="AD35">
        <f t="shared" si="17"/>
        <v>3.5202650067889434</v>
      </c>
      <c r="AE35">
        <f t="shared" si="18"/>
        <v>1.2121617607534421</v>
      </c>
      <c r="AF35">
        <f t="shared" si="19"/>
        <v>-144.77768381208827</v>
      </c>
      <c r="AG35">
        <f t="shared" si="20"/>
        <v>-129.34261649832808</v>
      </c>
      <c r="AH35">
        <f t="shared" si="21"/>
        <v>-7.0747816520219953</v>
      </c>
      <c r="AI35">
        <f t="shared" si="22"/>
        <v>-2.1488962438382941E-2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53706.886094715199</v>
      </c>
      <c r="AO35">
        <f t="shared" si="26"/>
        <v>1700.07</v>
      </c>
      <c r="AP35">
        <f t="shared" si="27"/>
        <v>1433.1584999999998</v>
      </c>
      <c r="AQ35">
        <f t="shared" si="28"/>
        <v>0.84299970001235236</v>
      </c>
      <c r="AR35">
        <f t="shared" si="29"/>
        <v>0.16538942102384019</v>
      </c>
      <c r="AS35">
        <v>1689116021.5999999</v>
      </c>
      <c r="AT35">
        <v>1782.95</v>
      </c>
      <c r="AU35">
        <v>1799.99</v>
      </c>
      <c r="AV35">
        <v>24.105799999999999</v>
      </c>
      <c r="AW35">
        <v>22.631</v>
      </c>
      <c r="AX35">
        <v>1787.74</v>
      </c>
      <c r="AY35">
        <v>23.801200000000001</v>
      </c>
      <c r="AZ35">
        <v>600.00699999999995</v>
      </c>
      <c r="BA35">
        <v>100.857</v>
      </c>
      <c r="BB35">
        <v>0.199436</v>
      </c>
      <c r="BC35">
        <v>26.7178</v>
      </c>
      <c r="BD35">
        <v>26.9953</v>
      </c>
      <c r="BE35">
        <v>999.9</v>
      </c>
      <c r="BF35">
        <v>0</v>
      </c>
      <c r="BG35">
        <v>0</v>
      </c>
      <c r="BH35">
        <v>10063.799999999999</v>
      </c>
      <c r="BI35">
        <v>0</v>
      </c>
      <c r="BJ35">
        <v>378.34500000000003</v>
      </c>
      <c r="BK35">
        <v>-17.039899999999999</v>
      </c>
      <c r="BL35">
        <v>1826.99</v>
      </c>
      <c r="BM35">
        <v>1841.67</v>
      </c>
      <c r="BN35">
        <v>1.47482</v>
      </c>
      <c r="BO35">
        <v>1799.99</v>
      </c>
      <c r="BP35">
        <v>22.631</v>
      </c>
      <c r="BQ35">
        <v>2.4312299999999998</v>
      </c>
      <c r="BR35">
        <v>2.2824800000000001</v>
      </c>
      <c r="BS35">
        <v>20.5733</v>
      </c>
      <c r="BT35">
        <v>19.5533</v>
      </c>
      <c r="BU35">
        <v>1700.07</v>
      </c>
      <c r="BV35">
        <v>0.90000999999999998</v>
      </c>
      <c r="BW35">
        <v>9.9990399999999993E-2</v>
      </c>
      <c r="BX35">
        <v>0</v>
      </c>
      <c r="BY35">
        <v>2.5436999999999999</v>
      </c>
      <c r="BZ35">
        <v>0</v>
      </c>
      <c r="CA35">
        <v>10471.700000000001</v>
      </c>
      <c r="CB35">
        <v>13789.8</v>
      </c>
      <c r="CC35">
        <v>38.561999999999998</v>
      </c>
      <c r="CD35">
        <v>40.561999999999998</v>
      </c>
      <c r="CE35">
        <v>38.875</v>
      </c>
      <c r="CF35">
        <v>38.686999999999998</v>
      </c>
      <c r="CG35">
        <v>38.375</v>
      </c>
      <c r="CH35">
        <v>1530.08</v>
      </c>
      <c r="CI35">
        <v>169.99</v>
      </c>
      <c r="CJ35">
        <v>0</v>
      </c>
      <c r="CK35">
        <v>1689116026.9000001</v>
      </c>
      <c r="CL35">
        <v>0</v>
      </c>
      <c r="CM35">
        <v>1689115981.5999999</v>
      </c>
      <c r="CN35" t="s">
        <v>400</v>
      </c>
      <c r="CO35">
        <v>1689115981.5999999</v>
      </c>
      <c r="CP35">
        <v>1689115967.0999999</v>
      </c>
      <c r="CQ35">
        <v>39</v>
      </c>
      <c r="CR35">
        <v>-8.3000000000000004E-2</v>
      </c>
      <c r="CS35">
        <v>4.0000000000000001E-3</v>
      </c>
      <c r="CT35">
        <v>-4.8070000000000004</v>
      </c>
      <c r="CU35">
        <v>0.30499999999999999</v>
      </c>
      <c r="CV35">
        <v>1800</v>
      </c>
      <c r="CW35">
        <v>23</v>
      </c>
      <c r="CX35">
        <v>0.25</v>
      </c>
      <c r="CY35">
        <v>0.08</v>
      </c>
      <c r="CZ35">
        <v>21.54800329066023</v>
      </c>
      <c r="DA35">
        <v>0.41620555489133959</v>
      </c>
      <c r="DB35">
        <v>0.19840279370213759</v>
      </c>
      <c r="DC35">
        <v>1</v>
      </c>
      <c r="DD35">
        <v>1799.9814634146339</v>
      </c>
      <c r="DE35">
        <v>4.4529616723484863E-2</v>
      </c>
      <c r="DF35">
        <v>7.3303943779983949E-2</v>
      </c>
      <c r="DG35">
        <v>1</v>
      </c>
      <c r="DH35">
        <v>1699.9847500000001</v>
      </c>
      <c r="DI35">
        <v>-0.13819650122056301</v>
      </c>
      <c r="DJ35">
        <v>0.109109749793495</v>
      </c>
      <c r="DK35">
        <v>-1</v>
      </c>
      <c r="DL35">
        <v>2</v>
      </c>
      <c r="DM35">
        <v>2</v>
      </c>
      <c r="DN35" t="s">
        <v>348</v>
      </c>
      <c r="DO35">
        <v>3.2054100000000001</v>
      </c>
      <c r="DP35">
        <v>2.8089200000000001</v>
      </c>
      <c r="DQ35">
        <v>0.25290800000000002</v>
      </c>
      <c r="DR35">
        <v>0.25264700000000001</v>
      </c>
      <c r="DS35">
        <v>0.114759</v>
      </c>
      <c r="DT35">
        <v>0.10926</v>
      </c>
      <c r="DU35">
        <v>22552</v>
      </c>
      <c r="DV35">
        <v>25484.2</v>
      </c>
      <c r="DW35">
        <v>28410.6</v>
      </c>
      <c r="DX35">
        <v>32699.8</v>
      </c>
      <c r="DY35">
        <v>34931.4</v>
      </c>
      <c r="DZ35">
        <v>39579.699999999997</v>
      </c>
      <c r="EA35">
        <v>41688.699999999997</v>
      </c>
      <c r="EB35">
        <v>47308.6</v>
      </c>
      <c r="EC35">
        <v>2.1621700000000001</v>
      </c>
      <c r="ED35">
        <v>1.79505</v>
      </c>
      <c r="EE35">
        <v>6.7502300000000001E-2</v>
      </c>
      <c r="EF35">
        <v>0</v>
      </c>
      <c r="EG35">
        <v>25.8904</v>
      </c>
      <c r="EH35">
        <v>999.9</v>
      </c>
      <c r="EI35">
        <v>52</v>
      </c>
      <c r="EJ35">
        <v>31.1</v>
      </c>
      <c r="EK35">
        <v>23.392299999999999</v>
      </c>
      <c r="EL35">
        <v>62.913800000000002</v>
      </c>
      <c r="EM35">
        <v>22.928699999999999</v>
      </c>
      <c r="EN35">
        <v>1</v>
      </c>
      <c r="EO35">
        <v>-0.16387199999999999</v>
      </c>
      <c r="EP35">
        <v>-8.7047899999999998E-2</v>
      </c>
      <c r="EQ35">
        <v>20.233000000000001</v>
      </c>
      <c r="ER35">
        <v>5.2235800000000001</v>
      </c>
      <c r="ES35">
        <v>12.0099</v>
      </c>
      <c r="ET35">
        <v>4.9897499999999999</v>
      </c>
      <c r="EU35">
        <v>3.3050000000000002</v>
      </c>
      <c r="EV35">
        <v>2953.2</v>
      </c>
      <c r="EW35">
        <v>1232.0999999999999</v>
      </c>
      <c r="EX35">
        <v>67.400000000000006</v>
      </c>
      <c r="EY35">
        <v>12.2</v>
      </c>
      <c r="EZ35">
        <v>1.85293</v>
      </c>
      <c r="FA35">
        <v>1.8616200000000001</v>
      </c>
      <c r="FB35">
        <v>1.86084</v>
      </c>
      <c r="FC35">
        <v>1.8569100000000001</v>
      </c>
      <c r="FD35">
        <v>1.8612299999999999</v>
      </c>
      <c r="FE35">
        <v>1.85745</v>
      </c>
      <c r="FF35">
        <v>1.8595699999999999</v>
      </c>
      <c r="FG35">
        <v>1.86249</v>
      </c>
      <c r="FH35">
        <v>0</v>
      </c>
      <c r="FI35">
        <v>0</v>
      </c>
      <c r="FJ35">
        <v>0</v>
      </c>
      <c r="FK35">
        <v>0</v>
      </c>
      <c r="FL35" t="s">
        <v>349</v>
      </c>
      <c r="FM35" t="s">
        <v>350</v>
      </c>
      <c r="FN35" t="s">
        <v>351</v>
      </c>
      <c r="FO35" t="s">
        <v>351</v>
      </c>
      <c r="FP35" t="s">
        <v>351</v>
      </c>
      <c r="FQ35" t="s">
        <v>351</v>
      </c>
      <c r="FR35">
        <v>0</v>
      </c>
      <c r="FS35">
        <v>100</v>
      </c>
      <c r="FT35">
        <v>100</v>
      </c>
      <c r="FU35">
        <v>-4.79</v>
      </c>
      <c r="FV35">
        <v>0.30459999999999998</v>
      </c>
      <c r="FW35">
        <v>-0.59977886783232637</v>
      </c>
      <c r="FX35">
        <v>-4.0117494158234393E-3</v>
      </c>
      <c r="FY35">
        <v>1.087516141204025E-6</v>
      </c>
      <c r="FZ35">
        <v>-8.657206703991749E-11</v>
      </c>
      <c r="GA35">
        <v>0.30465000000000231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0.7</v>
      </c>
      <c r="GJ35">
        <v>0.9</v>
      </c>
      <c r="GK35">
        <v>3.4252899999999999</v>
      </c>
      <c r="GL35">
        <v>2.3815900000000001</v>
      </c>
      <c r="GM35">
        <v>1.5942400000000001</v>
      </c>
      <c r="GN35">
        <v>2.32056</v>
      </c>
      <c r="GO35">
        <v>1.40015</v>
      </c>
      <c r="GP35">
        <v>2.4047900000000002</v>
      </c>
      <c r="GQ35">
        <v>33.670499999999997</v>
      </c>
      <c r="GR35">
        <v>13.8781</v>
      </c>
      <c r="GS35">
        <v>18</v>
      </c>
      <c r="GT35">
        <v>624.20799999999997</v>
      </c>
      <c r="GU35">
        <v>406.99</v>
      </c>
      <c r="GV35">
        <v>25.328199999999999</v>
      </c>
      <c r="GW35">
        <v>25.191800000000001</v>
      </c>
      <c r="GX35">
        <v>30.0001</v>
      </c>
      <c r="GY35">
        <v>25.0411</v>
      </c>
      <c r="GZ35">
        <v>24.982399999999998</v>
      </c>
      <c r="HA35">
        <v>68.611800000000002</v>
      </c>
      <c r="HB35">
        <v>-30</v>
      </c>
      <c r="HC35">
        <v>-30</v>
      </c>
      <c r="HD35">
        <v>25.320399999999999</v>
      </c>
      <c r="HE35">
        <v>1800</v>
      </c>
      <c r="HF35">
        <v>0</v>
      </c>
      <c r="HG35">
        <v>104.294</v>
      </c>
      <c r="HH35">
        <v>104.074</v>
      </c>
    </row>
    <row r="36" spans="1:216" x14ac:dyDescent="0.2">
      <c r="A36">
        <v>18</v>
      </c>
      <c r="B36">
        <v>1689116116.0999999</v>
      </c>
      <c r="C36">
        <v>1522.599999904633</v>
      </c>
      <c r="D36" t="s">
        <v>401</v>
      </c>
      <c r="E36" t="s">
        <v>402</v>
      </c>
      <c r="F36" t="s">
        <v>343</v>
      </c>
      <c r="G36" t="s">
        <v>344</v>
      </c>
      <c r="H36" t="s">
        <v>345</v>
      </c>
      <c r="I36" t="s">
        <v>346</v>
      </c>
      <c r="J36" t="s">
        <v>405</v>
      </c>
      <c r="K36" t="s">
        <v>404</v>
      </c>
      <c r="L36">
        <v>1689116116.0999999</v>
      </c>
      <c r="M36">
        <f t="shared" si="0"/>
        <v>3.1543859291342756E-3</v>
      </c>
      <c r="N36">
        <f t="shared" si="1"/>
        <v>3.1543859291342757</v>
      </c>
      <c r="O36">
        <f t="shared" si="2"/>
        <v>17.70862535713179</v>
      </c>
      <c r="P36">
        <f t="shared" si="3"/>
        <v>391.267</v>
      </c>
      <c r="Q36">
        <f t="shared" si="4"/>
        <v>273.45999097286682</v>
      </c>
      <c r="R36">
        <f t="shared" si="5"/>
        <v>27.636382159800903</v>
      </c>
      <c r="S36">
        <f t="shared" si="6"/>
        <v>39.542180558294994</v>
      </c>
      <c r="T36">
        <f t="shared" si="7"/>
        <v>0.26283026087514699</v>
      </c>
      <c r="U36">
        <f t="shared" si="8"/>
        <v>3.9316135432756782</v>
      </c>
      <c r="V36">
        <f t="shared" si="9"/>
        <v>0.25344469801339908</v>
      </c>
      <c r="W36">
        <f t="shared" si="10"/>
        <v>0.15921826931648839</v>
      </c>
      <c r="X36">
        <f t="shared" si="11"/>
        <v>281.15023200000002</v>
      </c>
      <c r="Y36">
        <f t="shared" si="12"/>
        <v>27.330561671212326</v>
      </c>
      <c r="Z36">
        <f t="shared" si="13"/>
        <v>27.330561671212326</v>
      </c>
      <c r="AA36">
        <f t="shared" si="14"/>
        <v>3.6492396664388869</v>
      </c>
      <c r="AB36">
        <f t="shared" si="15"/>
        <v>69.099298783993618</v>
      </c>
      <c r="AC36">
        <f t="shared" si="16"/>
        <v>2.4292447421219996</v>
      </c>
      <c r="AD36">
        <f t="shared" si="17"/>
        <v>3.5155852300555006</v>
      </c>
      <c r="AE36">
        <f t="shared" si="18"/>
        <v>1.2199949243168873</v>
      </c>
      <c r="AF36">
        <f t="shared" si="19"/>
        <v>-139.10841947482155</v>
      </c>
      <c r="AG36">
        <f t="shared" si="20"/>
        <v>-134.67199007997448</v>
      </c>
      <c r="AH36">
        <f t="shared" si="21"/>
        <v>-7.3932919113401585</v>
      </c>
      <c r="AI36">
        <f t="shared" si="22"/>
        <v>-2.3469466136162964E-2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53435.34025618765</v>
      </c>
      <c r="AO36">
        <f t="shared" si="26"/>
        <v>1699.92</v>
      </c>
      <c r="AP36">
        <f t="shared" si="27"/>
        <v>1433.0328000000002</v>
      </c>
      <c r="AQ36">
        <f t="shared" si="28"/>
        <v>0.8430001411831145</v>
      </c>
      <c r="AR36">
        <f t="shared" si="29"/>
        <v>0.16539027248341098</v>
      </c>
      <c r="AS36">
        <v>1689116116.0999999</v>
      </c>
      <c r="AT36">
        <v>391.267</v>
      </c>
      <c r="AU36">
        <v>399.98599999999999</v>
      </c>
      <c r="AV36">
        <v>24.037199999999999</v>
      </c>
      <c r="AW36">
        <v>22.620200000000001</v>
      </c>
      <c r="AX36">
        <v>393.774</v>
      </c>
      <c r="AY36">
        <v>23.7331</v>
      </c>
      <c r="AZ36">
        <v>600.07000000000005</v>
      </c>
      <c r="BA36">
        <v>100.86199999999999</v>
      </c>
      <c r="BB36">
        <v>0.19988500000000001</v>
      </c>
      <c r="BC36">
        <v>26.6952</v>
      </c>
      <c r="BD36">
        <v>26.998200000000001</v>
      </c>
      <c r="BE36">
        <v>999.9</v>
      </c>
      <c r="BF36">
        <v>0</v>
      </c>
      <c r="BG36">
        <v>0</v>
      </c>
      <c r="BH36">
        <v>10009.4</v>
      </c>
      <c r="BI36">
        <v>0</v>
      </c>
      <c r="BJ36">
        <v>389.60899999999998</v>
      </c>
      <c r="BK36">
        <v>-8.7185100000000002</v>
      </c>
      <c r="BL36">
        <v>400.904</v>
      </c>
      <c r="BM36">
        <v>409.24299999999999</v>
      </c>
      <c r="BN36">
        <v>1.4170799999999999</v>
      </c>
      <c r="BO36">
        <v>399.98599999999999</v>
      </c>
      <c r="BP36">
        <v>22.620200000000001</v>
      </c>
      <c r="BQ36">
        <v>2.4244500000000002</v>
      </c>
      <c r="BR36">
        <v>2.28152</v>
      </c>
      <c r="BS36">
        <v>20.527999999999999</v>
      </c>
      <c r="BT36">
        <v>19.546500000000002</v>
      </c>
      <c r="BU36">
        <v>1699.92</v>
      </c>
      <c r="BV36">
        <v>0.89999300000000004</v>
      </c>
      <c r="BW36">
        <v>0.100007</v>
      </c>
      <c r="BX36">
        <v>0</v>
      </c>
      <c r="BY36">
        <v>2.2117</v>
      </c>
      <c r="BZ36">
        <v>0</v>
      </c>
      <c r="CA36">
        <v>10264</v>
      </c>
      <c r="CB36">
        <v>13788.6</v>
      </c>
      <c r="CC36">
        <v>40.186999999999998</v>
      </c>
      <c r="CD36">
        <v>42</v>
      </c>
      <c r="CE36">
        <v>40.436999999999998</v>
      </c>
      <c r="CF36">
        <v>40.25</v>
      </c>
      <c r="CG36">
        <v>39.811999999999998</v>
      </c>
      <c r="CH36">
        <v>1529.92</v>
      </c>
      <c r="CI36">
        <v>170</v>
      </c>
      <c r="CJ36">
        <v>0</v>
      </c>
      <c r="CK36">
        <v>1689116121.7</v>
      </c>
      <c r="CL36">
        <v>0</v>
      </c>
      <c r="CM36">
        <v>1689116088.0999999</v>
      </c>
      <c r="CN36" t="s">
        <v>403</v>
      </c>
      <c r="CO36">
        <v>1689116088.0999999</v>
      </c>
      <c r="CP36">
        <v>1689116082.0999999</v>
      </c>
      <c r="CQ36">
        <v>40</v>
      </c>
      <c r="CR36">
        <v>-0.49</v>
      </c>
      <c r="CS36">
        <v>-1E-3</v>
      </c>
      <c r="CT36">
        <v>-2.5310000000000001</v>
      </c>
      <c r="CU36">
        <v>0.30399999999999999</v>
      </c>
      <c r="CV36">
        <v>399</v>
      </c>
      <c r="CW36">
        <v>23</v>
      </c>
      <c r="CX36">
        <v>0.87</v>
      </c>
      <c r="CY36">
        <v>0.05</v>
      </c>
      <c r="CZ36">
        <v>12.434797100493791</v>
      </c>
      <c r="DA36">
        <v>-1.781003119841899</v>
      </c>
      <c r="DB36">
        <v>0.1991910571541817</v>
      </c>
      <c r="DC36">
        <v>1</v>
      </c>
      <c r="DD36">
        <v>399.88299999999998</v>
      </c>
      <c r="DE36">
        <v>1.1223264540331079</v>
      </c>
      <c r="DF36">
        <v>0.12906006353632729</v>
      </c>
      <c r="DG36">
        <v>1</v>
      </c>
      <c r="DH36">
        <v>1699.9751219512191</v>
      </c>
      <c r="DI36">
        <v>-0.1867746754019052</v>
      </c>
      <c r="DJ36">
        <v>9.710748259882894E-2</v>
      </c>
      <c r="DK36">
        <v>-1</v>
      </c>
      <c r="DL36">
        <v>2</v>
      </c>
      <c r="DM36">
        <v>2</v>
      </c>
      <c r="DN36" t="s">
        <v>348</v>
      </c>
      <c r="DO36">
        <v>3.2054900000000002</v>
      </c>
      <c r="DP36">
        <v>2.8089</v>
      </c>
      <c r="DQ36">
        <v>9.2960299999999996E-2</v>
      </c>
      <c r="DR36">
        <v>9.3659800000000001E-2</v>
      </c>
      <c r="DS36">
        <v>0.114526</v>
      </c>
      <c r="DT36">
        <v>0.109222</v>
      </c>
      <c r="DU36">
        <v>27374.400000000001</v>
      </c>
      <c r="DV36">
        <v>30900.3</v>
      </c>
      <c r="DW36">
        <v>28408.1</v>
      </c>
      <c r="DX36">
        <v>32698.6</v>
      </c>
      <c r="DY36">
        <v>34938.1</v>
      </c>
      <c r="DZ36">
        <v>39578.9</v>
      </c>
      <c r="EA36">
        <v>41686.199999999997</v>
      </c>
      <c r="EB36">
        <v>47306.7</v>
      </c>
      <c r="EC36">
        <v>2.1610499999999999</v>
      </c>
      <c r="ED36">
        <v>1.78857</v>
      </c>
      <c r="EE36">
        <v>6.4205399999999996E-2</v>
      </c>
      <c r="EF36">
        <v>0</v>
      </c>
      <c r="EG36">
        <v>25.947299999999998</v>
      </c>
      <c r="EH36">
        <v>999.9</v>
      </c>
      <c r="EI36">
        <v>51.9</v>
      </c>
      <c r="EJ36">
        <v>31.1</v>
      </c>
      <c r="EK36">
        <v>23.347899999999999</v>
      </c>
      <c r="EL36">
        <v>63.373800000000003</v>
      </c>
      <c r="EM36">
        <v>22.892600000000002</v>
      </c>
      <c r="EN36">
        <v>1</v>
      </c>
      <c r="EO36">
        <v>-0.16018299999999999</v>
      </c>
      <c r="EP36">
        <v>0.49191400000000002</v>
      </c>
      <c r="EQ36">
        <v>20.2316</v>
      </c>
      <c r="ER36">
        <v>5.22553</v>
      </c>
      <c r="ES36">
        <v>12.0099</v>
      </c>
      <c r="ET36">
        <v>4.9896500000000001</v>
      </c>
      <c r="EU36">
        <v>3.3050000000000002</v>
      </c>
      <c r="EV36">
        <v>2955.1</v>
      </c>
      <c r="EW36">
        <v>1232.0999999999999</v>
      </c>
      <c r="EX36">
        <v>67.400000000000006</v>
      </c>
      <c r="EY36">
        <v>12.2</v>
      </c>
      <c r="EZ36">
        <v>1.85293</v>
      </c>
      <c r="FA36">
        <v>1.86161</v>
      </c>
      <c r="FB36">
        <v>1.86086</v>
      </c>
      <c r="FC36">
        <v>1.85687</v>
      </c>
      <c r="FD36">
        <v>1.8612299999999999</v>
      </c>
      <c r="FE36">
        <v>1.85745</v>
      </c>
      <c r="FF36">
        <v>1.8595900000000001</v>
      </c>
      <c r="FG36">
        <v>1.8624799999999999</v>
      </c>
      <c r="FH36">
        <v>0</v>
      </c>
      <c r="FI36">
        <v>0</v>
      </c>
      <c r="FJ36">
        <v>0</v>
      </c>
      <c r="FK36">
        <v>0</v>
      </c>
      <c r="FL36" t="s">
        <v>349</v>
      </c>
      <c r="FM36" t="s">
        <v>350</v>
      </c>
      <c r="FN36" t="s">
        <v>351</v>
      </c>
      <c r="FO36" t="s">
        <v>351</v>
      </c>
      <c r="FP36" t="s">
        <v>351</v>
      </c>
      <c r="FQ36" t="s">
        <v>351</v>
      </c>
      <c r="FR36">
        <v>0</v>
      </c>
      <c r="FS36">
        <v>100</v>
      </c>
      <c r="FT36">
        <v>100</v>
      </c>
      <c r="FU36">
        <v>-2.5070000000000001</v>
      </c>
      <c r="FV36">
        <v>0.30409999999999998</v>
      </c>
      <c r="FW36">
        <v>-1.0900558344481259</v>
      </c>
      <c r="FX36">
        <v>-4.0117494158234393E-3</v>
      </c>
      <c r="FY36">
        <v>1.087516141204025E-6</v>
      </c>
      <c r="FZ36">
        <v>-8.657206703991749E-11</v>
      </c>
      <c r="GA36">
        <v>0.3041199999999975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0.5</v>
      </c>
      <c r="GJ36">
        <v>0.6</v>
      </c>
      <c r="GK36">
        <v>1.00708</v>
      </c>
      <c r="GL36">
        <v>2.3840300000000001</v>
      </c>
      <c r="GM36">
        <v>1.5942400000000001</v>
      </c>
      <c r="GN36">
        <v>2.32056</v>
      </c>
      <c r="GO36">
        <v>1.40015</v>
      </c>
      <c r="GP36">
        <v>2.3852500000000001</v>
      </c>
      <c r="GQ36">
        <v>33.760599999999997</v>
      </c>
      <c r="GR36">
        <v>13.8606</v>
      </c>
      <c r="GS36">
        <v>18</v>
      </c>
      <c r="GT36">
        <v>623.73500000000001</v>
      </c>
      <c r="GU36">
        <v>403.38299999999998</v>
      </c>
      <c r="GV36">
        <v>24.656600000000001</v>
      </c>
      <c r="GW36">
        <v>25.2254</v>
      </c>
      <c r="GX36">
        <v>30.0001</v>
      </c>
      <c r="GY36">
        <v>25.073899999999998</v>
      </c>
      <c r="GZ36">
        <v>25.013999999999999</v>
      </c>
      <c r="HA36">
        <v>20.210699999999999</v>
      </c>
      <c r="HB36">
        <v>-30</v>
      </c>
      <c r="HC36">
        <v>-30</v>
      </c>
      <c r="HD36">
        <v>24.6678</v>
      </c>
      <c r="HE36">
        <v>400</v>
      </c>
      <c r="HF36">
        <v>0</v>
      </c>
      <c r="HG36">
        <v>104.28700000000001</v>
      </c>
      <c r="HH36">
        <v>104.07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2023-07-11T23:01:53Z</dcterms:created>
  <dcterms:modified xsi:type="dcterms:W3CDTF">2023-07-14T20:53:59Z</dcterms:modified>
</cp:coreProperties>
</file>