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1AAD194-C54D-A94B-9157-8AE532C98610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O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O27" i="1"/>
  <c r="AR26" i="1"/>
  <c r="AQ26" i="1"/>
  <c r="AO26" i="1"/>
  <c r="AP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O23" i="1"/>
  <c r="AR22" i="1"/>
  <c r="AQ22" i="1"/>
  <c r="AO22" i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AP21" i="1" s="1"/>
  <c r="AN21" i="1"/>
  <c r="AL21" i="1" s="1"/>
  <c r="AM21" i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O19" i="1"/>
  <c r="S33" i="1" l="1"/>
  <c r="N33" i="1"/>
  <c r="M33" i="1" s="1"/>
  <c r="P33" i="1"/>
  <c r="O33" i="1"/>
  <c r="AM33" i="1"/>
  <c r="AF22" i="1"/>
  <c r="S25" i="1"/>
  <c r="N25" i="1"/>
  <c r="M25" i="1" s="1"/>
  <c r="P25" i="1"/>
  <c r="O25" i="1"/>
  <c r="AM25" i="1"/>
  <c r="AF30" i="1"/>
  <c r="AP22" i="1"/>
  <c r="X22" i="1"/>
  <c r="S21" i="1"/>
  <c r="O21" i="1"/>
  <c r="P21" i="1"/>
  <c r="N21" i="1"/>
  <c r="M21" i="1" s="1"/>
  <c r="S29" i="1"/>
  <c r="O29" i="1"/>
  <c r="P29" i="1"/>
  <c r="N29" i="1"/>
  <c r="M29" i="1" s="1"/>
  <c r="AM29" i="1"/>
  <c r="AF26" i="1"/>
  <c r="AF34" i="1"/>
  <c r="AM20" i="1"/>
  <c r="AM36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X34" i="1"/>
  <c r="AM24" i="1"/>
  <c r="AM28" i="1"/>
  <c r="AM32" i="1"/>
  <c r="AM19" i="1"/>
  <c r="O20" i="1"/>
  <c r="AM23" i="1"/>
  <c r="O24" i="1"/>
  <c r="AM27" i="1"/>
  <c r="O28" i="1"/>
  <c r="AM31" i="1"/>
  <c r="O32" i="1"/>
  <c r="AM35" i="1"/>
  <c r="O36" i="1"/>
  <c r="X26" i="1"/>
  <c r="X30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34" i="1"/>
  <c r="O35" i="1"/>
  <c r="X19" i="1"/>
  <c r="X23" i="1"/>
  <c r="X27" i="1"/>
  <c r="X31" i="1"/>
  <c r="X35" i="1"/>
  <c r="Y27" i="1" l="1"/>
  <c r="Z27" i="1" s="1"/>
  <c r="V27" i="1" s="1"/>
  <c r="T27" i="1" s="1"/>
  <c r="W27" i="1" s="1"/>
  <c r="Q27" i="1" s="1"/>
  <c r="R27" i="1" s="1"/>
  <c r="AF29" i="1"/>
  <c r="Y22" i="1"/>
  <c r="Z22" i="1" s="1"/>
  <c r="Y23" i="1"/>
  <c r="Z23" i="1" s="1"/>
  <c r="Y28" i="1"/>
  <c r="Z28" i="1" s="1"/>
  <c r="AF32" i="1"/>
  <c r="AF33" i="1"/>
  <c r="Y19" i="1"/>
  <c r="Z19" i="1" s="1"/>
  <c r="AF27" i="1"/>
  <c r="Y29" i="1"/>
  <c r="Z29" i="1" s="1"/>
  <c r="V29" i="1" s="1"/>
  <c r="T29" i="1" s="1"/>
  <c r="W29" i="1" s="1"/>
  <c r="Q29" i="1" s="1"/>
  <c r="R29" i="1" s="1"/>
  <c r="Y24" i="1"/>
  <c r="Z24" i="1" s="1"/>
  <c r="AF28" i="1"/>
  <c r="V28" i="1"/>
  <c r="T28" i="1" s="1"/>
  <c r="W28" i="1" s="1"/>
  <c r="Q28" i="1" s="1"/>
  <c r="R28" i="1" s="1"/>
  <c r="AF23" i="1"/>
  <c r="Y25" i="1"/>
  <c r="Z25" i="1" s="1"/>
  <c r="V25" i="1" s="1"/>
  <c r="T25" i="1" s="1"/>
  <c r="W25" i="1" s="1"/>
  <c r="Q25" i="1" s="1"/>
  <c r="R25" i="1" s="1"/>
  <c r="AF21" i="1"/>
  <c r="Y36" i="1"/>
  <c r="Z36" i="1" s="1"/>
  <c r="V36" i="1" s="1"/>
  <c r="T36" i="1" s="1"/>
  <c r="W36" i="1" s="1"/>
  <c r="Q36" i="1" s="1"/>
  <c r="R36" i="1" s="1"/>
  <c r="Y20" i="1"/>
  <c r="Z20" i="1" s="1"/>
  <c r="V20" i="1" s="1"/>
  <c r="T20" i="1" s="1"/>
  <c r="W20" i="1" s="1"/>
  <c r="Q20" i="1" s="1"/>
  <c r="R20" i="1" s="1"/>
  <c r="AF24" i="1"/>
  <c r="AF31" i="1"/>
  <c r="Y33" i="1"/>
  <c r="Z33" i="1" s="1"/>
  <c r="V33" i="1" s="1"/>
  <c r="T33" i="1" s="1"/>
  <c r="W33" i="1" s="1"/>
  <c r="Q33" i="1" s="1"/>
  <c r="R33" i="1" s="1"/>
  <c r="AF25" i="1"/>
  <c r="AF35" i="1"/>
  <c r="V35" i="1"/>
  <c r="T35" i="1" s="1"/>
  <c r="W35" i="1" s="1"/>
  <c r="Q35" i="1" s="1"/>
  <c r="R35" i="1" s="1"/>
  <c r="Y34" i="1"/>
  <c r="Z34" i="1" s="1"/>
  <c r="Y26" i="1"/>
  <c r="Z26" i="1" s="1"/>
  <c r="Y35" i="1"/>
  <c r="Z35" i="1" s="1"/>
  <c r="AF19" i="1"/>
  <c r="Y21" i="1"/>
  <c r="Z21" i="1" s="1"/>
  <c r="Y31" i="1"/>
  <c r="Z31" i="1" s="1"/>
  <c r="Y32" i="1"/>
  <c r="Z32" i="1" s="1"/>
  <c r="V32" i="1" s="1"/>
  <c r="T32" i="1" s="1"/>
  <c r="W32" i="1" s="1"/>
  <c r="Q32" i="1" s="1"/>
  <c r="R32" i="1" s="1"/>
  <c r="Y30" i="1"/>
  <c r="Z30" i="1" s="1"/>
  <c r="AF36" i="1"/>
  <c r="AF20" i="1"/>
  <c r="AH24" i="1" l="1"/>
  <c r="AI24" i="1" s="1"/>
  <c r="AG24" i="1"/>
  <c r="AA24" i="1"/>
  <c r="AE24" i="1" s="1"/>
  <c r="AA26" i="1"/>
  <c r="AE26" i="1" s="1"/>
  <c r="AH26" i="1"/>
  <c r="AG26" i="1"/>
  <c r="V26" i="1"/>
  <c r="T26" i="1" s="1"/>
  <c r="W26" i="1" s="1"/>
  <c r="Q26" i="1" s="1"/>
  <c r="R26" i="1" s="1"/>
  <c r="V24" i="1"/>
  <c r="T24" i="1" s="1"/>
  <c r="W24" i="1" s="1"/>
  <c r="Q24" i="1" s="1"/>
  <c r="R24" i="1" s="1"/>
  <c r="AH31" i="1"/>
  <c r="AA31" i="1"/>
  <c r="AE31" i="1" s="1"/>
  <c r="AG31" i="1"/>
  <c r="AA23" i="1"/>
  <c r="AE23" i="1" s="1"/>
  <c r="AH23" i="1"/>
  <c r="AG23" i="1"/>
  <c r="AA34" i="1"/>
  <c r="AE34" i="1" s="1"/>
  <c r="AH34" i="1"/>
  <c r="AI34" i="1" s="1"/>
  <c r="AG34" i="1"/>
  <c r="V34" i="1"/>
  <c r="T34" i="1" s="1"/>
  <c r="W34" i="1" s="1"/>
  <c r="Q34" i="1" s="1"/>
  <c r="R34" i="1" s="1"/>
  <c r="V31" i="1"/>
  <c r="T31" i="1" s="1"/>
  <c r="W31" i="1" s="1"/>
  <c r="Q31" i="1" s="1"/>
  <c r="R31" i="1" s="1"/>
  <c r="AA29" i="1"/>
  <c r="AE29" i="1" s="1"/>
  <c r="AH29" i="1"/>
  <c r="AG29" i="1"/>
  <c r="AA33" i="1"/>
  <c r="AE33" i="1" s="1"/>
  <c r="AH33" i="1"/>
  <c r="AI33" i="1" s="1"/>
  <c r="AG33" i="1"/>
  <c r="AH19" i="1"/>
  <c r="AA19" i="1"/>
  <c r="AE19" i="1" s="1"/>
  <c r="AG19" i="1"/>
  <c r="AH36" i="1"/>
  <c r="AA36" i="1"/>
  <c r="AE36" i="1" s="1"/>
  <c r="AG36" i="1"/>
  <c r="AA21" i="1"/>
  <c r="AE21" i="1" s="1"/>
  <c r="AH21" i="1"/>
  <c r="AG21" i="1"/>
  <c r="AA22" i="1"/>
  <c r="AE22" i="1" s="1"/>
  <c r="AH22" i="1"/>
  <c r="V22" i="1"/>
  <c r="T22" i="1" s="1"/>
  <c r="W22" i="1" s="1"/>
  <c r="Q22" i="1" s="1"/>
  <c r="R22" i="1" s="1"/>
  <c r="AG22" i="1"/>
  <c r="V21" i="1"/>
  <c r="T21" i="1" s="1"/>
  <c r="W21" i="1" s="1"/>
  <c r="Q21" i="1" s="1"/>
  <c r="R21" i="1" s="1"/>
  <c r="V19" i="1"/>
  <c r="T19" i="1" s="1"/>
  <c r="W19" i="1" s="1"/>
  <c r="Q19" i="1" s="1"/>
  <c r="R19" i="1" s="1"/>
  <c r="AA25" i="1"/>
  <c r="AE25" i="1" s="1"/>
  <c r="AH25" i="1"/>
  <c r="AG25" i="1"/>
  <c r="AA30" i="1"/>
  <c r="AE30" i="1" s="1"/>
  <c r="AH30" i="1"/>
  <c r="V30" i="1"/>
  <c r="T30" i="1" s="1"/>
  <c r="W30" i="1" s="1"/>
  <c r="Q30" i="1" s="1"/>
  <c r="R30" i="1" s="1"/>
  <c r="AG30" i="1"/>
  <c r="AH35" i="1"/>
  <c r="AI35" i="1" s="1"/>
  <c r="AG35" i="1"/>
  <c r="AA35" i="1"/>
  <c r="AE35" i="1" s="1"/>
  <c r="V23" i="1"/>
  <c r="T23" i="1" s="1"/>
  <c r="W23" i="1" s="1"/>
  <c r="Q23" i="1" s="1"/>
  <c r="R23" i="1" s="1"/>
  <c r="AH32" i="1"/>
  <c r="AA32" i="1"/>
  <c r="AE32" i="1" s="1"/>
  <c r="AG32" i="1"/>
  <c r="AH20" i="1"/>
  <c r="AG20" i="1"/>
  <c r="AA20" i="1"/>
  <c r="AE20" i="1" s="1"/>
  <c r="AH28" i="1"/>
  <c r="AG28" i="1"/>
  <c r="AA28" i="1"/>
  <c r="AE28" i="1" s="1"/>
  <c r="AA27" i="1"/>
  <c r="AE27" i="1" s="1"/>
  <c r="AH27" i="1"/>
  <c r="AG27" i="1"/>
  <c r="AI21" i="1" l="1"/>
  <c r="AI31" i="1"/>
  <c r="AI27" i="1"/>
  <c r="AI30" i="1"/>
  <c r="AI36" i="1"/>
  <c r="AI29" i="1"/>
  <c r="AI23" i="1"/>
  <c r="AI26" i="1"/>
  <c r="AI32" i="1"/>
  <c r="AI22" i="1"/>
  <c r="AI28" i="1"/>
  <c r="AI25" i="1"/>
  <c r="AI19" i="1"/>
  <c r="AI20" i="1"/>
</calcChain>
</file>

<file path=xl/sharedStrings.xml><?xml version="1.0" encoding="utf-8"?>
<sst xmlns="http://schemas.openxmlformats.org/spreadsheetml/2006/main" count="980" uniqueCount="406">
  <si>
    <t>File opened</t>
  </si>
  <si>
    <t>2023-07-12 16:10:42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</si>
  <si>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</si>
  <si>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</si>
  <si>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</si>
  <si>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</si>
  <si>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</si>
  <si>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</si>
  <si>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</si>
  <si>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</si>
  <si>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</si>
  <si>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</si>
  <si>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</si>
  <si>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{"h2oaspan2b": "0.0685964", "co2bzero": "0.928369", "h2obzero": "1.0566", "co2bspanconc1": "2473", "chamberpressurezero": "2.68486", "h2obspan2b": "0.0690967", "flowazero": "0.2969", "co2bspan2": "-0.0342144", "ssa_ref": "34842.2", "oxygen": "21", "ssb_ref": "37125.5", "co2bspan1": "1.0021", "co2aspan2a": "0.292292", "tbzero": "-0.243059", "h2obspanconc2": "0", "co2bspanconc2": "301.4", "co2azero": "0.925242", "tazero": "-0.14134", "h2oaspan1": "1.00591", "co2aspan1": "1.00226", "co2bspan2b": "0.29074", "co2aspan2": "-0.0349502", "h2oaspanconc2": "0", "co2aspan2b": "0.289966", "h2obspan1": "1.00489", "h2obspanconc1": "11.65", "flowmeterzero": "0.996167", "h2oazero": "1.04545", "h2oaspan2": "0", "h2obspan2": "0", "co2aspanconc2": "301.4", "co2aspanconc1": "2473", "flowbzero": "0.29043", "h2oaspan2a": "0.0681933", "h2obspan2a": "0.0687607", "h2oaspanconc1": "11.65", "co2bspan2a": "0.293064"}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</si>
  <si>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</si>
  <si>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</si>
  <si>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</si>
  <si>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</si>
  <si>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</si>
  <si>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</si>
  <si>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</si>
  <si>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</si>
  <si>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</si>
  <si>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</si>
  <si>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</si>
  <si>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</si>
  <si>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</si>
  <si>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16:10:42</t>
  </si>
  <si>
    <t>Stability Definition:	A (GasEx): Std&lt;0.2 Per=20	CO2_r (Meas): Std&lt;0.75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</si>
  <si>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</si>
  <si>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</si>
  <si>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</si>
  <si>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</si>
  <si>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</si>
  <si>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</si>
  <si>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</si>
  <si>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</si>
  <si>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</si>
  <si>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</si>
  <si>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</si>
  <si>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</si>
  <si>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</si>
  <si>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</si>
  <si>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</si>
  <si>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</si>
  <si>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</si>
  <si>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</si>
  <si>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</si>
  <si>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</si>
  <si>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</si>
  <si>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</si>
  <si>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</si>
  <si>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</si>
  <si>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</si>
  <si>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</si>
  <si>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</si>
  <si>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</si>
  <si>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</si>
  <si>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</si>
  <si>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</si>
  <si>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</si>
  <si>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</si>
  <si>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</si>
  <si>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</si>
  <si>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</si>
  <si>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</si>
  <si>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</si>
  <si>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</si>
  <si>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</si>
  <si>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</si>
  <si>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</si>
  <si>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</si>
  <si>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</si>
  <si>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</si>
  <si>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</si>
  <si>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</si>
  <si>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</si>
  <si>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</si>
  <si>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</si>
  <si>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</si>
  <si>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</si>
  <si>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</si>
  <si>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</si>
  <si>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</si>
  <si>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</si>
  <si>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</si>
  <si>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</si>
  <si>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4.22145 87.1527 366.56 602.084 829.233 1054.2 1231.48 1344.21</t>
  </si>
  <si>
    <t>Fs_true</t>
  </si>
  <si>
    <t>0.13625 100.928 402.832 601.482 802.593 1001.13 1202.98 1401.32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</si>
  <si>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</si>
  <si>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</si>
  <si>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</si>
  <si>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</si>
  <si>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</si>
  <si>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</si>
  <si>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</si>
  <si>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</si>
  <si>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</si>
  <si>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</si>
  <si>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</si>
  <si>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</si>
  <si>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</si>
  <si>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</si>
  <si>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</si>
  <si>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</si>
  <si>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</si>
  <si>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</si>
  <si>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</si>
  <si>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</si>
  <si>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</si>
  <si>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</si>
  <si>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</si>
  <si>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</si>
  <si>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</si>
  <si>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</si>
  <si>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</si>
  <si>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</si>
  <si>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</si>
  <si>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</si>
  <si>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</si>
  <si>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</si>
  <si>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</si>
  <si>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</si>
  <si>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</si>
  <si>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</si>
  <si>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</si>
  <si>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</si>
  <si>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</si>
  <si>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</si>
  <si>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</si>
  <si>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</si>
  <si>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</si>
  <si>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</si>
  <si>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</si>
  <si>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</si>
  <si>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</si>
  <si>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</si>
  <si>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</si>
  <si>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</si>
  <si>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</si>
  <si>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</si>
  <si>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</si>
  <si>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</si>
  <si>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</si>
  <si>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</si>
  <si>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</si>
  <si>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</si>
  <si>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</si>
  <si>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</si>
  <si>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</si>
  <si>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</si>
  <si>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</si>
  <si>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</si>
  <si>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</si>
  <si>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</si>
  <si>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</si>
  <si>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</si>
  <si>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</si>
  <si>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</si>
  <si>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</si>
  <si>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</si>
  <si>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</si>
  <si>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</si>
  <si>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</si>
  <si>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</si>
  <si>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</si>
  <si>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</si>
  <si>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</si>
  <si>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</si>
  <si>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</si>
  <si>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</si>
  <si>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</si>
  <si>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</si>
  <si>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</si>
  <si>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</si>
  <si>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</si>
  <si>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</si>
  <si>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</si>
  <si>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</si>
  <si>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</si>
  <si>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</si>
  <si>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</si>
  <si>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</si>
  <si>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</si>
  <si>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</si>
  <si>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</si>
  <si>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</si>
  <si>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</si>
  <si>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</si>
  <si>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</si>
  <si>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</si>
  <si>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</si>
  <si>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</si>
  <si>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</si>
  <si>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</si>
  <si>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</si>
  <si>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</si>
  <si>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</si>
  <si>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</si>
  <si>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</si>
  <si>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</si>
  <si>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</si>
  <si>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</si>
  <si>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</si>
  <si>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</si>
  <si>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</si>
  <si>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</si>
  <si>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</si>
  <si>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</si>
  <si>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</si>
  <si>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</si>
  <si>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</si>
  <si>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</si>
  <si>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</si>
  <si>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</si>
  <si>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</si>
  <si>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</si>
  <si>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</si>
  <si>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</si>
  <si>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</si>
  <si>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</si>
  <si>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</si>
  <si>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</si>
  <si>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</si>
  <si>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</si>
  <si>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</si>
  <si>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</si>
  <si>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</si>
  <si>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</si>
  <si>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</si>
  <si>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</si>
  <si>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</si>
  <si>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</si>
  <si>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</si>
  <si>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</si>
  <si>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</si>
  <si>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</si>
  <si>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</si>
  <si>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</si>
  <si>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</si>
  <si>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</si>
  <si>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</si>
  <si>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</si>
  <si>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</si>
  <si>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</si>
  <si>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</si>
  <si>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</si>
  <si>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</si>
  <si>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</si>
  <si>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</si>
  <si>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</si>
  <si>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</si>
  <si>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</si>
  <si>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</si>
  <si>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</si>
  <si>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</si>
  <si>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</si>
  <si>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</si>
  <si>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</si>
  <si>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</si>
  <si>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</si>
  <si>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</si>
  <si>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</si>
  <si>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</si>
  <si>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</si>
  <si>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</si>
  <si>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</si>
  <si>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</si>
  <si>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</si>
  <si>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</si>
  <si>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</si>
  <si>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</si>
  <si>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</si>
  <si>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</si>
  <si>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</si>
  <si>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</si>
  <si>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</si>
  <si>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</si>
  <si>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</si>
  <si>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</si>
  <si>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</si>
  <si>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</si>
  <si>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</si>
  <si>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</si>
  <si>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</si>
  <si>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</si>
  <si>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</si>
  <si>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</si>
  <si>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</si>
  <si>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</si>
  <si>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</si>
  <si>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</si>
  <si>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</si>
  <si>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</si>
  <si>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</si>
  <si>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</si>
  <si>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</si>
  <si>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</si>
  <si>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</si>
  <si>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</si>
  <si>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</si>
  <si>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</si>
  <si>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</si>
  <si>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</si>
  <si>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</si>
  <si>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</si>
  <si>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</si>
  <si>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</si>
  <si>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</si>
  <si>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</si>
  <si>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</si>
  <si>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</si>
  <si>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</si>
  <si>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</si>
  <si>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</si>
  <si>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</si>
  <si>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</si>
  <si>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</si>
  <si>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</si>
  <si>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</si>
  <si>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</si>
  <si>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</si>
  <si>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</si>
  <si>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</si>
  <si>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</si>
  <si>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</si>
  <si>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</si>
  <si>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</si>
  <si>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</si>
  <si>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</si>
  <si>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</si>
  <si>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</si>
  <si>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</si>
  <si>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</si>
  <si>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</si>
  <si>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</si>
  <si>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</si>
  <si>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</si>
  <si>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</si>
  <si>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</si>
  <si>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</si>
  <si>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16:44:31</t>
  </si>
  <si>
    <t>16:44:31</t>
  </si>
  <si>
    <t>none</t>
  </si>
  <si>
    <t>Lindsey</t>
  </si>
  <si>
    <t>20230712</t>
  </si>
  <si>
    <t>kse</t>
  </si>
  <si>
    <t>BENA</t>
  </si>
  <si>
    <t>BNL14315</t>
  </si>
  <si>
    <t>16:44:01</t>
  </si>
  <si>
    <t>2/2</t>
  </si>
  <si>
    <t>00000000</t>
  </si>
  <si>
    <t>iiiiiiii</t>
  </si>
  <si>
    <t>off</t>
  </si>
  <si>
    <t>20230712 16:46:06</t>
  </si>
  <si>
    <t>16:46:06</t>
  </si>
  <si>
    <t>16:45:37</t>
  </si>
  <si>
    <t>20230712 16:47:31</t>
  </si>
  <si>
    <t>16:47:31</t>
  </si>
  <si>
    <t>16:47:02</t>
  </si>
  <si>
    <t>20230712 16:49:00</t>
  </si>
  <si>
    <t>16:49:00</t>
  </si>
  <si>
    <t>16:48:32</t>
  </si>
  <si>
    <t>20230712 16:50:29</t>
  </si>
  <si>
    <t>16:50:29</t>
  </si>
  <si>
    <t>16:50:00</t>
  </si>
  <si>
    <t>20230712 16:51:59</t>
  </si>
  <si>
    <t>16:51:59</t>
  </si>
  <si>
    <t>16:51:31</t>
  </si>
  <si>
    <t>20230712 16:53:00</t>
  </si>
  <si>
    <t>16:53:00</t>
  </si>
  <si>
    <t>16:53:26</t>
  </si>
  <si>
    <t>20230712 16:54:54</t>
  </si>
  <si>
    <t>16:54:54</t>
  </si>
  <si>
    <t>16:54:26</t>
  </si>
  <si>
    <t>20230712 16:56:31</t>
  </si>
  <si>
    <t>16:56:31</t>
  </si>
  <si>
    <t>16:56:02</t>
  </si>
  <si>
    <t>20230712 16:57:58</t>
  </si>
  <si>
    <t>16:57:58</t>
  </si>
  <si>
    <t>16:57:29</t>
  </si>
  <si>
    <t>20230712 16:59:35</t>
  </si>
  <si>
    <t>16:59:35</t>
  </si>
  <si>
    <t>16:59:06</t>
  </si>
  <si>
    <t>20230712 17:01:05</t>
  </si>
  <si>
    <t>17:01:05</t>
  </si>
  <si>
    <t>17:00:35</t>
  </si>
  <si>
    <t>20230712 17:02:28</t>
  </si>
  <si>
    <t>17:02:28</t>
  </si>
  <si>
    <t>17:01:59</t>
  </si>
  <si>
    <t>20230712 17:03:52</t>
  </si>
  <si>
    <t>17:03:52</t>
  </si>
  <si>
    <t>17:03:23</t>
  </si>
  <si>
    <t>20230712 17:05:16</t>
  </si>
  <si>
    <t>17:05:16</t>
  </si>
  <si>
    <t>17:04:48</t>
  </si>
  <si>
    <t>20230712 17:06:52</t>
  </si>
  <si>
    <t>17:06:52</t>
  </si>
  <si>
    <t>17:06:17</t>
  </si>
  <si>
    <t>20230712 17:08:37</t>
  </si>
  <si>
    <t>17:08:37</t>
  </si>
  <si>
    <t>17:08:04</t>
  </si>
  <si>
    <t>20230712 17:10:26</t>
  </si>
  <si>
    <t>17:10:26</t>
  </si>
  <si>
    <t>17:09:57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</si>
</sst>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 s="1">
        <v>3.1379999999999999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1689209071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1689209071</v>
      </c>
      <c r="M19">
        <f t="shared" ref="M19:M36" si="0">(N19)/1000</f>
        <v>1.5032604424088602E-3</v>
      </c>
      <c r="N19">
        <f t="shared" ref="N19:N36" si="1">1000*AZ19*AL19*(AV19-AW19)/(100*$B$7*(1000-AL19*AV19))</f>
        <v>1.5032604424088603</v>
      </c>
      <c r="O19">
        <f t="shared" ref="O19:O36" si="2">AZ19*AL19*(AU19-AT19*(1000-AL19*AW19)/(1000-AL19*AV19))/(100*$B$7)</f>
        <v>14.498971379610989</v>
      </c>
      <c r="P19">
        <f t="shared" ref="P19:P36" si="3">AT19 - IF(AL19&gt;1, O19*$B$7*100/(AN19*BH19), 0)</f>
        <v>392.154</v>
      </c>
      <c r="Q19">
        <f t="shared" ref="Q19:Q36" si="4">((W19-M19/2)*P19-O19)/(W19+M19/2)</f>
        <v>259.89273474883737</v>
      </c>
      <c r="R19">
        <f t="shared" ref="R19:R36" si="5">Q19*(BA19+BB19)/1000</f>
        <v>26.489237211384125</v>
      </c>
      <c r="S19">
        <f t="shared" ref="S19:S36" si="6">(AT19 - IF(AL19&gt;1, O19*$B$7*100/(AN19*BH19), 0))*(BA19+BB19)/1000</f>
        <v>39.969798845789398</v>
      </c>
      <c r="T19">
        <f t="shared" ref="T19:T36" si="7">2/((1/V19-1/U19)+SIGN(V19)*SQRT((1/V19-1/U19)*(1/V19-1/U19) + 4*$C$7/(($C$7+1)*($C$7+1))*(2*1/V19*1/U19-1/U19*1/U19)))</f>
        <v>0.18552565868044282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3.8042584605758054</v>
      </c>
      <c r="V19">
        <f t="shared" ref="V19:V36" si="9">M19*(1000-(1000*0.61365*EXP(17.502*Z19/(240.97+Z19))/(BA19+BB19)+AV19)/2)/(1000*0.61365*EXP(17.502*Z19/(240.97+Z19))/(BA19+BB19)-AV19)</f>
        <v>0.18064186241389701</v>
      </c>
      <c r="W19">
        <f t="shared" ref="W19:W36" si="10">1/(($C$7+1)/(T19/1.6)+1/(U19/1.37)) + $C$7/(($C$7+1)/(T19/1.6) + $C$7/(U19/1.37))</f>
        <v>0.11332924558540866</v>
      </c>
      <c r="X19">
        <f t="shared" ref="X19:X36" si="11">(AO19*AR19)</f>
        <v>281.16880499999996</v>
      </c>
      <c r="Y19">
        <f t="shared" ref="Y19:Y36" si="12">(BC19+(X19+2*0.95*0.0000000567*(((BC19+$B$9)+273)^4-(BC19+273)^4)-44100*M19)/(1.84*29.3*U19+8*0.95*0.0000000567*(BC19+273)^3))</f>
        <v>18.715252676313305</v>
      </c>
      <c r="Z19">
        <f t="shared" ref="Z19:Z36" si="13">($C$9*BD19+$D$9*BE19+$E$9*Y19)</f>
        <v>18.715252676313305</v>
      </c>
      <c r="AA19">
        <f t="shared" ref="AA19:AA36" si="14">0.61365*EXP(17.502*Z19/(240.97+Z19))</f>
        <v>2.1663004178567311</v>
      </c>
      <c r="AB19">
        <f t="shared" ref="AB19:AB36" si="15">(AC19/AD19*100)</f>
        <v>65.488955457975777</v>
      </c>
      <c r="AC19">
        <f t="shared" ref="AC19:AC36" si="16">AV19*(BA19+BB19)/1000</f>
        <v>1.3326731688787199</v>
      </c>
      <c r="AD19">
        <f t="shared" ref="AD19:AD36" si="17">0.61365*EXP(17.502*BC19/(240.97+BC19))</f>
        <v>2.034958657622651</v>
      </c>
      <c r="AE19">
        <f t="shared" ref="AE19:AE36" si="18">(AA19-AV19*(BA19+BB19)/1000)</f>
        <v>0.83362724897801121</v>
      </c>
      <c r="AF19">
        <f t="shared" ref="AF19:AF36" si="19">(-M19*44100)</f>
        <v>-66.293785510230734</v>
      </c>
      <c r="AG19">
        <f t="shared" ref="AG19:AG36" si="20">2*29.3*U19*0.92*(BC19-Z19)</f>
        <v>-204.32662409255278</v>
      </c>
      <c r="AH19">
        <f t="shared" ref="AH19:AH36" si="21">2*0.95*0.0000000567*(((BC19+$B$9)+273)^4-(Z19+273)^4)</f>
        <v>-10.602741153646994</v>
      </c>
      <c r="AI19">
        <f t="shared" ref="AI19:AI36" si="22">X19+AH19+AF19+AG19</f>
        <v>-5.4345756430564052E-2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55700.073305302292</v>
      </c>
      <c r="AO19">
        <f t="shared" ref="AO19:AO36" si="26">$B$13*BI19+$C$13*BJ19+$F$13*BU19*(1-BX19)</f>
        <v>1700.04</v>
      </c>
      <c r="AP19">
        <f t="shared" ref="AP19:AP36" si="27">AO19*AQ19</f>
        <v>1433.1332999999997</v>
      </c>
      <c r="AQ19">
        <f t="shared" ref="AQ19:AQ36" si="28">($B$13*$D$11+$C$13*$D$11+$F$13*((CH19+BZ19)/MAX(CH19+BZ19+CI19, 0.1)*$I$11+CI19/MAX(CH19+BZ19+CI19, 0.1)*$J$11))/($B$13+$C$13+$F$13)</f>
        <v>0.84299975294698937</v>
      </c>
      <c r="AR19">
        <f t="shared" ref="AR19:AR36" si="29">($B$13*$K$11+$C$13*$K$11+$F$13*((CH19+BZ19)/MAX(CH19+BZ19+CI19, 0.1)*$P$11+CI19/MAX(CH19+BZ19+CI19, 0.1)*$Q$11))/($B$13+$C$13+$F$13)</f>
        <v>0.16538952318768968</v>
      </c>
      <c r="AS19">
        <v>1689209071</v>
      </c>
      <c r="AT19">
        <v>392.154</v>
      </c>
      <c r="AU19">
        <v>400.04399999999998</v>
      </c>
      <c r="AV19">
        <v>13.075200000000001</v>
      </c>
      <c r="AW19">
        <v>12.2994</v>
      </c>
      <c r="AX19">
        <v>393.43900000000002</v>
      </c>
      <c r="AY19">
        <v>13.0151</v>
      </c>
      <c r="AZ19">
        <v>600.09699999999998</v>
      </c>
      <c r="BA19">
        <v>101.824</v>
      </c>
      <c r="BB19">
        <v>9.9731100000000003E-2</v>
      </c>
      <c r="BC19">
        <v>17.719000000000001</v>
      </c>
      <c r="BD19">
        <v>18.1494</v>
      </c>
      <c r="BE19">
        <v>999.9</v>
      </c>
      <c r="BF19">
        <v>0</v>
      </c>
      <c r="BG19">
        <v>0</v>
      </c>
      <c r="BH19">
        <v>10026.200000000001</v>
      </c>
      <c r="BI19">
        <v>0</v>
      </c>
      <c r="BJ19">
        <v>23.445599999999999</v>
      </c>
      <c r="BK19">
        <v>-7.8897700000000004</v>
      </c>
      <c r="BL19">
        <v>397.35</v>
      </c>
      <c r="BM19">
        <v>405.02499999999998</v>
      </c>
      <c r="BN19">
        <v>0.77579900000000002</v>
      </c>
      <c r="BO19">
        <v>400.04399999999998</v>
      </c>
      <c r="BP19">
        <v>12.2994</v>
      </c>
      <c r="BQ19">
        <v>1.3313699999999999</v>
      </c>
      <c r="BR19">
        <v>1.25237</v>
      </c>
      <c r="BS19">
        <v>11.1577</v>
      </c>
      <c r="BT19">
        <v>10.239100000000001</v>
      </c>
      <c r="BU19">
        <v>1700.04</v>
      </c>
      <c r="BV19">
        <v>0.90000999999999998</v>
      </c>
      <c r="BW19">
        <v>9.9990099999999998E-2</v>
      </c>
      <c r="BX19">
        <v>0</v>
      </c>
      <c r="BY19">
        <v>2.3267000000000002</v>
      </c>
      <c r="BZ19">
        <v>0</v>
      </c>
      <c r="CA19">
        <v>3929.16</v>
      </c>
      <c r="CB19">
        <v>16244.5</v>
      </c>
      <c r="CC19">
        <v>33.311999999999998</v>
      </c>
      <c r="CD19">
        <v>34.811999999999998</v>
      </c>
      <c r="CE19">
        <v>34.811999999999998</v>
      </c>
      <c r="CF19">
        <v>32.561999999999998</v>
      </c>
      <c r="CG19">
        <v>32.686999999999998</v>
      </c>
      <c r="CH19">
        <v>1530.05</v>
      </c>
      <c r="CI19">
        <v>169.99</v>
      </c>
      <c r="CJ19">
        <v>0</v>
      </c>
      <c r="CK19">
        <v>1689209072.3</v>
      </c>
      <c r="CL19">
        <v>0</v>
      </c>
      <c r="CM19">
        <v>1689209041</v>
      </c>
      <c r="CN19" t="s">
        <v>350</v>
      </c>
      <c r="CO19">
        <v>1689209041</v>
      </c>
      <c r="CP19">
        <v>1689209040</v>
      </c>
      <c r="CQ19">
        <v>45</v>
      </c>
      <c r="CR19">
        <v>-0.182</v>
      </c>
      <c r="CS19">
        <v>8.0000000000000002E-3</v>
      </c>
      <c r="CT19">
        <v>-1.286</v>
      </c>
      <c r="CU19">
        <v>0.06</v>
      </c>
      <c r="CV19">
        <v>400</v>
      </c>
      <c r="CW19">
        <v>12</v>
      </c>
      <c r="CX19">
        <v>0.21</v>
      </c>
      <c r="CY19">
        <v>0.1</v>
      </c>
      <c r="CZ19">
        <v>11.3304358874298</v>
      </c>
      <c r="DA19">
        <v>0.21450679996553801</v>
      </c>
      <c r="DB19">
        <v>6.5794582328732101E-2</v>
      </c>
      <c r="DC19">
        <v>1</v>
      </c>
      <c r="DD19">
        <v>400.024523809524</v>
      </c>
      <c r="DE19">
        <v>0.112285714285089</v>
      </c>
      <c r="DF19">
        <v>4.1359767715586603E-2</v>
      </c>
      <c r="DG19">
        <v>1</v>
      </c>
      <c r="DH19">
        <v>1699.9939999999999</v>
      </c>
      <c r="DI19">
        <v>0.19457099120002999</v>
      </c>
      <c r="DJ19">
        <v>6.6513156593249897E-2</v>
      </c>
      <c r="DK19">
        <v>-1</v>
      </c>
      <c r="DL19">
        <v>2</v>
      </c>
      <c r="DM19">
        <v>2</v>
      </c>
      <c r="DN19" t="s">
        <v>351</v>
      </c>
      <c r="DO19">
        <v>3.1644199999999998</v>
      </c>
      <c r="DP19">
        <v>2.8342900000000002</v>
      </c>
      <c r="DQ19">
        <v>9.6612900000000002E-2</v>
      </c>
      <c r="DR19">
        <v>9.8186300000000004E-2</v>
      </c>
      <c r="DS19">
        <v>7.9804200000000006E-2</v>
      </c>
      <c r="DT19">
        <v>7.6989500000000002E-2</v>
      </c>
      <c r="DU19">
        <v>29106.9</v>
      </c>
      <c r="DV19">
        <v>30714.400000000001</v>
      </c>
      <c r="DW19">
        <v>29892.6</v>
      </c>
      <c r="DX19">
        <v>31707.7</v>
      </c>
      <c r="DY19">
        <v>35963.4</v>
      </c>
      <c r="DZ19">
        <v>38368.1</v>
      </c>
      <c r="EA19">
        <v>40949.699999999997</v>
      </c>
      <c r="EB19">
        <v>44003.5</v>
      </c>
      <c r="EC19">
        <v>2.3840499999999998</v>
      </c>
      <c r="ED19">
        <v>2.05098</v>
      </c>
      <c r="EE19">
        <v>0.14080899999999999</v>
      </c>
      <c r="EF19">
        <v>0</v>
      </c>
      <c r="EG19">
        <v>15.808199999999999</v>
      </c>
      <c r="EH19">
        <v>999.9</v>
      </c>
      <c r="EI19">
        <v>64.210999999999999</v>
      </c>
      <c r="EJ19">
        <v>17.138999999999999</v>
      </c>
      <c r="EK19">
        <v>12.370900000000001</v>
      </c>
      <c r="EL19">
        <v>61.044400000000003</v>
      </c>
      <c r="EM19">
        <v>26.402200000000001</v>
      </c>
      <c r="EN19">
        <v>1</v>
      </c>
      <c r="EO19">
        <v>-0.87861800000000001</v>
      </c>
      <c r="EP19">
        <v>-1.16371</v>
      </c>
      <c r="EQ19">
        <v>20.281099999999999</v>
      </c>
      <c r="ER19">
        <v>5.2416999999999998</v>
      </c>
      <c r="ES19">
        <v>11.8302</v>
      </c>
      <c r="ET19">
        <v>4.9834500000000004</v>
      </c>
      <c r="EU19">
        <v>3.2989999999999999</v>
      </c>
      <c r="EV19">
        <v>2296.5</v>
      </c>
      <c r="EW19">
        <v>124.3</v>
      </c>
      <c r="EX19">
        <v>1310.5999999999999</v>
      </c>
      <c r="EY19">
        <v>20.399999999999999</v>
      </c>
      <c r="EZ19">
        <v>1.8730199999999999</v>
      </c>
      <c r="FA19">
        <v>1.8786499999999999</v>
      </c>
      <c r="FB19">
        <v>1.87897</v>
      </c>
      <c r="FC19">
        <v>1.87958</v>
      </c>
      <c r="FD19">
        <v>1.8772899999999999</v>
      </c>
      <c r="FE19">
        <v>1.87662</v>
      </c>
      <c r="FF19">
        <v>1.87714</v>
      </c>
      <c r="FG19">
        <v>1.87469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-1.2849999999999999</v>
      </c>
      <c r="FV19">
        <v>6.0100000000000001E-2</v>
      </c>
      <c r="FW19">
        <v>-1.2877499621959401</v>
      </c>
      <c r="FX19">
        <v>1.4527828764109799E-4</v>
      </c>
      <c r="FY19">
        <v>-4.3579519040863002E-7</v>
      </c>
      <c r="FZ19">
        <v>2.0799061152897499E-10</v>
      </c>
      <c r="GA19">
        <v>6.0179999999998998E-2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0.5</v>
      </c>
      <c r="GK19">
        <v>1.01807</v>
      </c>
      <c r="GL19">
        <v>2.4939</v>
      </c>
      <c r="GM19">
        <v>1.54541</v>
      </c>
      <c r="GN19">
        <v>2.3010299999999999</v>
      </c>
      <c r="GO19">
        <v>1.5979000000000001</v>
      </c>
      <c r="GP19">
        <v>2.32422</v>
      </c>
      <c r="GQ19">
        <v>20.115100000000002</v>
      </c>
      <c r="GR19">
        <v>16.119599999999998</v>
      </c>
      <c r="GS19">
        <v>18</v>
      </c>
      <c r="GT19">
        <v>616.173</v>
      </c>
      <c r="GU19">
        <v>445.51799999999997</v>
      </c>
      <c r="GV19">
        <v>16.9999</v>
      </c>
      <c r="GW19">
        <v>14.9367</v>
      </c>
      <c r="GX19">
        <v>30</v>
      </c>
      <c r="GY19">
        <v>15.0518</v>
      </c>
      <c r="GZ19">
        <v>15.007</v>
      </c>
      <c r="HA19">
        <v>20.441600000000001</v>
      </c>
      <c r="HB19">
        <v>-30</v>
      </c>
      <c r="HC19">
        <v>-30</v>
      </c>
      <c r="HD19">
        <v>17</v>
      </c>
      <c r="HE19">
        <v>400</v>
      </c>
      <c r="HF19">
        <v>0</v>
      </c>
      <c r="HG19">
        <v>101.66200000000001</v>
      </c>
      <c r="HH19">
        <v>101.96599999999999</v>
      </c>
    </row>
    <row r="20" spans="1:216" x14ac:dyDescent="0.2">
      <c r="A20">
        <v>2</v>
      </c>
      <c r="B20">
        <v>1689209166</v>
      </c>
      <c r="C20">
        <v>95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1689209166</v>
      </c>
      <c r="M20">
        <f t="shared" si="0"/>
        <v>1.5401272860081979E-3</v>
      </c>
      <c r="N20">
        <f t="shared" si="1"/>
        <v>1.5401272860081978</v>
      </c>
      <c r="O20">
        <f t="shared" si="2"/>
        <v>10.976575512445038</v>
      </c>
      <c r="P20">
        <f t="shared" si="3"/>
        <v>294.06900000000002</v>
      </c>
      <c r="Q20">
        <f t="shared" si="4"/>
        <v>195.29409458242978</v>
      </c>
      <c r="R20">
        <f t="shared" si="5"/>
        <v>19.904768613912299</v>
      </c>
      <c r="S20">
        <f t="shared" si="6"/>
        <v>29.972106499380004</v>
      </c>
      <c r="T20">
        <f t="shared" si="7"/>
        <v>0.18823453532623929</v>
      </c>
      <c r="U20">
        <f t="shared" si="8"/>
        <v>3.7988551361650424</v>
      </c>
      <c r="V20">
        <f t="shared" si="9"/>
        <v>0.18320221848967752</v>
      </c>
      <c r="W20">
        <f t="shared" si="10"/>
        <v>0.11494231446554617</v>
      </c>
      <c r="X20">
        <f t="shared" si="11"/>
        <v>281.17199699999998</v>
      </c>
      <c r="Y20">
        <f t="shared" si="12"/>
        <v>18.752045037074041</v>
      </c>
      <c r="Z20">
        <f t="shared" si="13"/>
        <v>18.752045037074041</v>
      </c>
      <c r="AA20">
        <f t="shared" si="14"/>
        <v>2.1712900734770644</v>
      </c>
      <c r="AB20">
        <f t="shared" si="15"/>
        <v>65.140326512228228</v>
      </c>
      <c r="AC20">
        <f t="shared" si="16"/>
        <v>1.3291752550220002</v>
      </c>
      <c r="AD20">
        <f t="shared" si="17"/>
        <v>2.0404798781174143</v>
      </c>
      <c r="AE20">
        <f t="shared" si="18"/>
        <v>0.8421148184550642</v>
      </c>
      <c r="AF20">
        <f t="shared" si="19"/>
        <v>-67.91961331296153</v>
      </c>
      <c r="AG20">
        <f t="shared" si="20"/>
        <v>-202.76506308734221</v>
      </c>
      <c r="AH20">
        <f t="shared" si="21"/>
        <v>-10.541006306631138</v>
      </c>
      <c r="AI20">
        <f t="shared" si="22"/>
        <v>-5.3685706934885502E-2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55581.034828609198</v>
      </c>
      <c r="AO20">
        <f t="shared" si="26"/>
        <v>1700.06</v>
      </c>
      <c r="AP20">
        <f t="shared" si="27"/>
        <v>1433.1500999999998</v>
      </c>
      <c r="AQ20">
        <f t="shared" si="28"/>
        <v>0.84299971765702386</v>
      </c>
      <c r="AR20">
        <f t="shared" si="29"/>
        <v>0.16538945507805605</v>
      </c>
      <c r="AS20">
        <v>1689209166</v>
      </c>
      <c r="AT20">
        <v>294.06900000000002</v>
      </c>
      <c r="AU20">
        <v>300.04599999999999</v>
      </c>
      <c r="AV20">
        <v>13.0411</v>
      </c>
      <c r="AW20">
        <v>12.2462</v>
      </c>
      <c r="AX20">
        <v>295.16000000000003</v>
      </c>
      <c r="AY20">
        <v>12.983499999999999</v>
      </c>
      <c r="AZ20">
        <v>600.06200000000001</v>
      </c>
      <c r="BA20">
        <v>101.822</v>
      </c>
      <c r="BB20">
        <v>0.10002</v>
      </c>
      <c r="BC20">
        <v>17.762</v>
      </c>
      <c r="BD20">
        <v>18.192599999999999</v>
      </c>
      <c r="BE20">
        <v>999.9</v>
      </c>
      <c r="BF20">
        <v>0</v>
      </c>
      <c r="BG20">
        <v>0</v>
      </c>
      <c r="BH20">
        <v>10005.6</v>
      </c>
      <c r="BI20">
        <v>0</v>
      </c>
      <c r="BJ20">
        <v>0.63495199999999996</v>
      </c>
      <c r="BK20">
        <v>-5.9766500000000002</v>
      </c>
      <c r="BL20">
        <v>297.95499999999998</v>
      </c>
      <c r="BM20">
        <v>303.76600000000002</v>
      </c>
      <c r="BN20">
        <v>0.79486599999999996</v>
      </c>
      <c r="BO20">
        <v>300.04599999999999</v>
      </c>
      <c r="BP20">
        <v>12.2462</v>
      </c>
      <c r="BQ20">
        <v>1.3278700000000001</v>
      </c>
      <c r="BR20">
        <v>1.2469399999999999</v>
      </c>
      <c r="BS20">
        <v>11.1181</v>
      </c>
      <c r="BT20">
        <v>10.174099999999999</v>
      </c>
      <c r="BU20">
        <v>1700.06</v>
      </c>
      <c r="BV20">
        <v>0.90000999999999998</v>
      </c>
      <c r="BW20">
        <v>9.9990099999999998E-2</v>
      </c>
      <c r="BX20">
        <v>0</v>
      </c>
      <c r="BY20">
        <v>2.5022000000000002</v>
      </c>
      <c r="BZ20">
        <v>0</v>
      </c>
      <c r="CA20">
        <v>3778.13</v>
      </c>
      <c r="CB20">
        <v>16244.7</v>
      </c>
      <c r="CC20">
        <v>33.25</v>
      </c>
      <c r="CD20">
        <v>34.75</v>
      </c>
      <c r="CE20">
        <v>34.811999999999998</v>
      </c>
      <c r="CF20">
        <v>32.561999999999998</v>
      </c>
      <c r="CG20">
        <v>32.625</v>
      </c>
      <c r="CH20">
        <v>1530.07</v>
      </c>
      <c r="CI20">
        <v>169.99</v>
      </c>
      <c r="CJ20">
        <v>0</v>
      </c>
      <c r="CK20">
        <v>1689209167.7</v>
      </c>
      <c r="CL20">
        <v>0</v>
      </c>
      <c r="CM20">
        <v>1689209137</v>
      </c>
      <c r="CN20" t="s">
        <v>357</v>
      </c>
      <c r="CO20">
        <v>1689209137</v>
      </c>
      <c r="CP20">
        <v>1689209137</v>
      </c>
      <c r="CQ20">
        <v>46</v>
      </c>
      <c r="CR20">
        <v>0.186</v>
      </c>
      <c r="CS20">
        <v>-3.0000000000000001E-3</v>
      </c>
      <c r="CT20">
        <v>-1.0920000000000001</v>
      </c>
      <c r="CU20">
        <v>5.8000000000000003E-2</v>
      </c>
      <c r="CV20">
        <v>300</v>
      </c>
      <c r="CW20">
        <v>12</v>
      </c>
      <c r="CX20">
        <v>0.23</v>
      </c>
      <c r="CY20">
        <v>7.0000000000000007E-2</v>
      </c>
      <c r="CZ20">
        <v>8.5601741454510503</v>
      </c>
      <c r="DA20">
        <v>-9.9124697858794394E-2</v>
      </c>
      <c r="DB20">
        <v>4.5450748237079001E-2</v>
      </c>
      <c r="DC20">
        <v>1</v>
      </c>
      <c r="DD20">
        <v>299.99114285714302</v>
      </c>
      <c r="DE20">
        <v>1.8000000000235099E-2</v>
      </c>
      <c r="DF20">
        <v>2.32200359178674E-2</v>
      </c>
      <c r="DG20">
        <v>1</v>
      </c>
      <c r="DH20">
        <v>1700.03238095238</v>
      </c>
      <c r="DI20">
        <v>7.2529457652462895E-2</v>
      </c>
      <c r="DJ20">
        <v>0.114513661564049</v>
      </c>
      <c r="DK20">
        <v>-1</v>
      </c>
      <c r="DL20">
        <v>2</v>
      </c>
      <c r="DM20">
        <v>2</v>
      </c>
      <c r="DN20" t="s">
        <v>351</v>
      </c>
      <c r="DO20">
        <v>3.16438</v>
      </c>
      <c r="DP20">
        <v>2.8344</v>
      </c>
      <c r="DQ20">
        <v>7.7145599999999995E-2</v>
      </c>
      <c r="DR20">
        <v>7.8461799999999998E-2</v>
      </c>
      <c r="DS20">
        <v>7.9664799999999994E-2</v>
      </c>
      <c r="DT20">
        <v>7.6745499999999994E-2</v>
      </c>
      <c r="DU20">
        <v>29734.9</v>
      </c>
      <c r="DV20">
        <v>31387.200000000001</v>
      </c>
      <c r="DW20">
        <v>29893</v>
      </c>
      <c r="DX20">
        <v>31708.3</v>
      </c>
      <c r="DY20">
        <v>35967.199999999997</v>
      </c>
      <c r="DZ20">
        <v>38377.199999999997</v>
      </c>
      <c r="EA20">
        <v>40950</v>
      </c>
      <c r="EB20">
        <v>44004.6</v>
      </c>
      <c r="EC20">
        <v>2.38462</v>
      </c>
      <c r="ED20">
        <v>2.0512999999999999</v>
      </c>
      <c r="EE20">
        <v>0.14339399999999999</v>
      </c>
      <c r="EF20">
        <v>0</v>
      </c>
      <c r="EG20">
        <v>15.8085</v>
      </c>
      <c r="EH20">
        <v>999.9</v>
      </c>
      <c r="EI20">
        <v>64.162000000000006</v>
      </c>
      <c r="EJ20">
        <v>17.097999999999999</v>
      </c>
      <c r="EK20">
        <v>12.328799999999999</v>
      </c>
      <c r="EL20">
        <v>61.174500000000002</v>
      </c>
      <c r="EM20">
        <v>26.8109</v>
      </c>
      <c r="EN20">
        <v>1</v>
      </c>
      <c r="EO20">
        <v>-0.88109199999999999</v>
      </c>
      <c r="EP20">
        <v>-1.1391100000000001</v>
      </c>
      <c r="EQ20">
        <v>20.281099999999999</v>
      </c>
      <c r="ER20">
        <v>5.2469400000000004</v>
      </c>
      <c r="ES20">
        <v>11.8302</v>
      </c>
      <c r="ET20">
        <v>4.9832999999999998</v>
      </c>
      <c r="EU20">
        <v>3.2989999999999999</v>
      </c>
      <c r="EV20">
        <v>2296.5</v>
      </c>
      <c r="EW20">
        <v>124.3</v>
      </c>
      <c r="EX20">
        <v>1312.7</v>
      </c>
      <c r="EY20">
        <v>20.5</v>
      </c>
      <c r="EZ20">
        <v>1.8730100000000001</v>
      </c>
      <c r="FA20">
        <v>1.8786400000000001</v>
      </c>
      <c r="FB20">
        <v>1.87897</v>
      </c>
      <c r="FC20">
        <v>1.87958</v>
      </c>
      <c r="FD20">
        <v>1.8772899999999999</v>
      </c>
      <c r="FE20">
        <v>1.87659</v>
      </c>
      <c r="FF20">
        <v>1.8771199999999999</v>
      </c>
      <c r="FG20">
        <v>1.87469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-1.091</v>
      </c>
      <c r="FV20">
        <v>5.7599999999999998E-2</v>
      </c>
      <c r="FW20">
        <v>-1.10141232532043</v>
      </c>
      <c r="FX20">
        <v>1.4527828764109799E-4</v>
      </c>
      <c r="FY20">
        <v>-4.3579519040863002E-7</v>
      </c>
      <c r="FZ20">
        <v>2.0799061152897499E-10</v>
      </c>
      <c r="GA20">
        <v>5.7520000000002E-2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0.81298800000000004</v>
      </c>
      <c r="GL20">
        <v>2.4939</v>
      </c>
      <c r="GM20">
        <v>1.54541</v>
      </c>
      <c r="GN20">
        <v>2.3022499999999999</v>
      </c>
      <c r="GO20">
        <v>1.5979000000000001</v>
      </c>
      <c r="GP20">
        <v>2.3168899999999999</v>
      </c>
      <c r="GQ20">
        <v>20.095099999999999</v>
      </c>
      <c r="GR20">
        <v>16.119599999999998</v>
      </c>
      <c r="GS20">
        <v>18</v>
      </c>
      <c r="GT20">
        <v>615.99300000000005</v>
      </c>
      <c r="GU20">
        <v>445.27699999999999</v>
      </c>
      <c r="GV20">
        <v>17.0016</v>
      </c>
      <c r="GW20">
        <v>14.897</v>
      </c>
      <c r="GX20">
        <v>29.9999</v>
      </c>
      <c r="GY20">
        <v>15.011100000000001</v>
      </c>
      <c r="GZ20">
        <v>14.966200000000001</v>
      </c>
      <c r="HA20">
        <v>16.3124</v>
      </c>
      <c r="HB20">
        <v>-30</v>
      </c>
      <c r="HC20">
        <v>-30</v>
      </c>
      <c r="HD20">
        <v>17</v>
      </c>
      <c r="HE20">
        <v>300</v>
      </c>
      <c r="HF20">
        <v>0</v>
      </c>
      <c r="HG20">
        <v>101.663</v>
      </c>
      <c r="HH20">
        <v>101.96899999999999</v>
      </c>
    </row>
    <row r="21" spans="1:216" x14ac:dyDescent="0.2">
      <c r="A21">
        <v>3</v>
      </c>
      <c r="B21">
        <v>1689209251</v>
      </c>
      <c r="C21">
        <v>180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1689209251</v>
      </c>
      <c r="M21">
        <f t="shared" si="0"/>
        <v>1.6441658754215284E-3</v>
      </c>
      <c r="N21">
        <f t="shared" si="1"/>
        <v>1.6441658754215285</v>
      </c>
      <c r="O21">
        <f t="shared" si="2"/>
        <v>8.8962725965702898</v>
      </c>
      <c r="P21">
        <f t="shared" si="3"/>
        <v>245.12299999999999</v>
      </c>
      <c r="Q21">
        <f t="shared" si="4"/>
        <v>167.61300431061943</v>
      </c>
      <c r="R21">
        <f t="shared" si="5"/>
        <v>17.083469051421375</v>
      </c>
      <c r="S21">
        <f t="shared" si="6"/>
        <v>24.983450428053999</v>
      </c>
      <c r="T21">
        <f t="shared" si="7"/>
        <v>0.19530667111035344</v>
      </c>
      <c r="U21">
        <f t="shared" si="8"/>
        <v>3.7925218698141103</v>
      </c>
      <c r="V21">
        <f t="shared" si="9"/>
        <v>0.18988620010797977</v>
      </c>
      <c r="W21">
        <f t="shared" si="10"/>
        <v>0.11915335230444743</v>
      </c>
      <c r="X21">
        <f t="shared" si="11"/>
        <v>281.16555510442754</v>
      </c>
      <c r="Y21">
        <f t="shared" si="12"/>
        <v>18.865386722780734</v>
      </c>
      <c r="Z21">
        <f t="shared" si="13"/>
        <v>18.865386722780734</v>
      </c>
      <c r="AA21">
        <f t="shared" si="14"/>
        <v>2.1867244851317613</v>
      </c>
      <c r="AB21">
        <f t="shared" si="15"/>
        <v>64.120782755725074</v>
      </c>
      <c r="AC21">
        <f t="shared" si="16"/>
        <v>1.3193917508198001</v>
      </c>
      <c r="AD21">
        <f t="shared" si="17"/>
        <v>2.0576663198984377</v>
      </c>
      <c r="AE21">
        <f t="shared" si="18"/>
        <v>0.86733273431196123</v>
      </c>
      <c r="AF21">
        <f t="shared" si="19"/>
        <v>-72.507715106089407</v>
      </c>
      <c r="AG21">
        <f t="shared" si="20"/>
        <v>-198.36674366923017</v>
      </c>
      <c r="AH21">
        <f t="shared" si="21"/>
        <v>-10.342694824530888</v>
      </c>
      <c r="AI21">
        <f t="shared" si="22"/>
        <v>-5.1598495422922497E-2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55425.880521424704</v>
      </c>
      <c r="AO21">
        <f t="shared" si="26"/>
        <v>1700.02</v>
      </c>
      <c r="AP21">
        <f t="shared" si="27"/>
        <v>1433.1164700022939</v>
      </c>
      <c r="AQ21">
        <f t="shared" si="28"/>
        <v>0.84299977059228359</v>
      </c>
      <c r="AR21">
        <f t="shared" si="29"/>
        <v>0.16538955724310747</v>
      </c>
      <c r="AS21">
        <v>1689209251</v>
      </c>
      <c r="AT21">
        <v>245.12299999999999</v>
      </c>
      <c r="AU21">
        <v>249.98500000000001</v>
      </c>
      <c r="AV21">
        <v>12.9451</v>
      </c>
      <c r="AW21">
        <v>12.0966</v>
      </c>
      <c r="AX21">
        <v>246.10499999999999</v>
      </c>
      <c r="AY21">
        <v>12.8933</v>
      </c>
      <c r="AZ21">
        <v>600.18899999999996</v>
      </c>
      <c r="BA21">
        <v>101.822</v>
      </c>
      <c r="BB21">
        <v>0.10009800000000001</v>
      </c>
      <c r="BC21">
        <v>17.895199999999999</v>
      </c>
      <c r="BD21">
        <v>18.349399999999999</v>
      </c>
      <c r="BE21">
        <v>999.9</v>
      </c>
      <c r="BF21">
        <v>0</v>
      </c>
      <c r="BG21">
        <v>0</v>
      </c>
      <c r="BH21">
        <v>9981.25</v>
      </c>
      <c r="BI21">
        <v>0</v>
      </c>
      <c r="BJ21">
        <v>0.63495199999999996</v>
      </c>
      <c r="BK21">
        <v>-4.8618300000000003</v>
      </c>
      <c r="BL21">
        <v>248.33799999999999</v>
      </c>
      <c r="BM21">
        <v>253.04599999999999</v>
      </c>
      <c r="BN21">
        <v>0.84851600000000005</v>
      </c>
      <c r="BO21">
        <v>249.98500000000001</v>
      </c>
      <c r="BP21">
        <v>12.0966</v>
      </c>
      <c r="BQ21">
        <v>1.3181</v>
      </c>
      <c r="BR21">
        <v>1.2317</v>
      </c>
      <c r="BS21">
        <v>11.0068</v>
      </c>
      <c r="BT21">
        <v>9.9903200000000005</v>
      </c>
      <c r="BU21">
        <v>1700.02</v>
      </c>
      <c r="BV21">
        <v>0.90000999999999998</v>
      </c>
      <c r="BW21">
        <v>9.9990099999999998E-2</v>
      </c>
      <c r="BX21">
        <v>0</v>
      </c>
      <c r="BY21">
        <v>2.8054000000000001</v>
      </c>
      <c r="BZ21">
        <v>0</v>
      </c>
      <c r="CA21">
        <v>3723.43</v>
      </c>
      <c r="CB21">
        <v>16244.3</v>
      </c>
      <c r="CC21">
        <v>33.311999999999998</v>
      </c>
      <c r="CD21">
        <v>34.75</v>
      </c>
      <c r="CE21">
        <v>34.75</v>
      </c>
      <c r="CF21">
        <v>32.75</v>
      </c>
      <c r="CG21">
        <v>32.686999999999998</v>
      </c>
      <c r="CH21">
        <v>1530.04</v>
      </c>
      <c r="CI21">
        <v>169.99</v>
      </c>
      <c r="CJ21">
        <v>0</v>
      </c>
      <c r="CK21">
        <v>1689209252.3</v>
      </c>
      <c r="CL21">
        <v>0</v>
      </c>
      <c r="CM21">
        <v>1689209222</v>
      </c>
      <c r="CN21" t="s">
        <v>360</v>
      </c>
      <c r="CO21">
        <v>1689209220</v>
      </c>
      <c r="CP21">
        <v>1689209222</v>
      </c>
      <c r="CQ21">
        <v>47</v>
      </c>
      <c r="CR21">
        <v>0.106</v>
      </c>
      <c r="CS21">
        <v>-6.0000000000000001E-3</v>
      </c>
      <c r="CT21">
        <v>-0.98299999999999998</v>
      </c>
      <c r="CU21">
        <v>5.1999999999999998E-2</v>
      </c>
      <c r="CV21">
        <v>250</v>
      </c>
      <c r="CW21">
        <v>12</v>
      </c>
      <c r="CX21">
        <v>0.25</v>
      </c>
      <c r="CY21">
        <v>0.06</v>
      </c>
      <c r="CZ21">
        <v>6.96545747365096</v>
      </c>
      <c r="DA21">
        <v>-0.29581897084304398</v>
      </c>
      <c r="DB21">
        <v>6.1242426875852699E-2</v>
      </c>
      <c r="DC21">
        <v>1</v>
      </c>
      <c r="DD21">
        <v>249.99445</v>
      </c>
      <c r="DE21">
        <v>-0.162090225563924</v>
      </c>
      <c r="DF21">
        <v>2.9236065056704799E-2</v>
      </c>
      <c r="DG21">
        <v>1</v>
      </c>
      <c r="DH21">
        <v>1700.008</v>
      </c>
      <c r="DI21">
        <v>-5.4177960350704199E-2</v>
      </c>
      <c r="DJ21">
        <v>1.1224972160311601E-2</v>
      </c>
      <c r="DK21">
        <v>-1</v>
      </c>
      <c r="DL21">
        <v>2</v>
      </c>
      <c r="DM21">
        <v>2</v>
      </c>
      <c r="DN21" t="s">
        <v>351</v>
      </c>
      <c r="DO21">
        <v>3.16466</v>
      </c>
      <c r="DP21">
        <v>2.83426</v>
      </c>
      <c r="DQ21">
        <v>6.6436300000000004E-2</v>
      </c>
      <c r="DR21">
        <v>6.7566200000000007E-2</v>
      </c>
      <c r="DS21">
        <v>7.9248100000000002E-2</v>
      </c>
      <c r="DT21">
        <v>7.6042200000000004E-2</v>
      </c>
      <c r="DU21">
        <v>30082.1</v>
      </c>
      <c r="DV21">
        <v>31760.9</v>
      </c>
      <c r="DW21">
        <v>29894.6</v>
      </c>
      <c r="DX21">
        <v>31710.400000000001</v>
      </c>
      <c r="DY21">
        <v>35985.199999999997</v>
      </c>
      <c r="DZ21">
        <v>38408.300000000003</v>
      </c>
      <c r="EA21">
        <v>40952.6</v>
      </c>
      <c r="EB21">
        <v>44007.199999999997</v>
      </c>
      <c r="EC21">
        <v>2.3851499999999999</v>
      </c>
      <c r="ED21">
        <v>2.05098</v>
      </c>
      <c r="EE21">
        <v>0.14480199999999999</v>
      </c>
      <c r="EF21">
        <v>0</v>
      </c>
      <c r="EG21">
        <v>15.942399999999999</v>
      </c>
      <c r="EH21">
        <v>999.9</v>
      </c>
      <c r="EI21">
        <v>64.100999999999999</v>
      </c>
      <c r="EJ21">
        <v>17.068000000000001</v>
      </c>
      <c r="EK21">
        <v>12.294700000000001</v>
      </c>
      <c r="EL21">
        <v>61.224499999999999</v>
      </c>
      <c r="EM21">
        <v>26.029599999999999</v>
      </c>
      <c r="EN21">
        <v>1</v>
      </c>
      <c r="EO21">
        <v>-0.88311499999999998</v>
      </c>
      <c r="EP21">
        <v>-1.05423</v>
      </c>
      <c r="EQ21">
        <v>20.281500000000001</v>
      </c>
      <c r="ER21">
        <v>5.2433500000000004</v>
      </c>
      <c r="ES21">
        <v>11.8302</v>
      </c>
      <c r="ET21">
        <v>4.9828999999999999</v>
      </c>
      <c r="EU21">
        <v>3.2989999999999999</v>
      </c>
      <c r="EV21">
        <v>2296.5</v>
      </c>
      <c r="EW21">
        <v>124.3</v>
      </c>
      <c r="EX21">
        <v>1314.6</v>
      </c>
      <c r="EY21">
        <v>20.5</v>
      </c>
      <c r="EZ21">
        <v>1.8730199999999999</v>
      </c>
      <c r="FA21">
        <v>1.87866</v>
      </c>
      <c r="FB21">
        <v>1.8789899999999999</v>
      </c>
      <c r="FC21">
        <v>1.87958</v>
      </c>
      <c r="FD21">
        <v>1.8772899999999999</v>
      </c>
      <c r="FE21">
        <v>1.8766700000000001</v>
      </c>
      <c r="FF21">
        <v>1.87714</v>
      </c>
      <c r="FG21">
        <v>1.87469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-0.98199999999999998</v>
      </c>
      <c r="FV21">
        <v>5.1799999999999999E-2</v>
      </c>
      <c r="FW21">
        <v>-0.99510159362635597</v>
      </c>
      <c r="FX21">
        <v>1.4527828764109799E-4</v>
      </c>
      <c r="FY21">
        <v>-4.3579519040863002E-7</v>
      </c>
      <c r="FZ21">
        <v>2.0799061152897499E-10</v>
      </c>
      <c r="GA21">
        <v>5.1869999999999201E-2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0.70678700000000005</v>
      </c>
      <c r="GL21">
        <v>2.50732</v>
      </c>
      <c r="GM21">
        <v>1.54541</v>
      </c>
      <c r="GN21">
        <v>2.3022499999999999</v>
      </c>
      <c r="GO21">
        <v>1.5979000000000001</v>
      </c>
      <c r="GP21">
        <v>2.2277800000000001</v>
      </c>
      <c r="GQ21">
        <v>20.115100000000002</v>
      </c>
      <c r="GR21">
        <v>16.1021</v>
      </c>
      <c r="GS21">
        <v>18</v>
      </c>
      <c r="GT21">
        <v>615.96900000000005</v>
      </c>
      <c r="GU21">
        <v>444.79599999999999</v>
      </c>
      <c r="GV21">
        <v>17.000499999999999</v>
      </c>
      <c r="GW21">
        <v>14.8812</v>
      </c>
      <c r="GX21">
        <v>30</v>
      </c>
      <c r="GY21">
        <v>14.984</v>
      </c>
      <c r="GZ21">
        <v>14.9391</v>
      </c>
      <c r="HA21">
        <v>14.1967</v>
      </c>
      <c r="HB21">
        <v>-30</v>
      </c>
      <c r="HC21">
        <v>-30</v>
      </c>
      <c r="HD21">
        <v>17</v>
      </c>
      <c r="HE21">
        <v>250</v>
      </c>
      <c r="HF21">
        <v>0</v>
      </c>
      <c r="HG21">
        <v>101.669</v>
      </c>
      <c r="HH21">
        <v>101.97499999999999</v>
      </c>
    </row>
    <row r="22" spans="1:216" x14ac:dyDescent="0.2">
      <c r="A22">
        <v>4</v>
      </c>
      <c r="B22">
        <v>1689209340</v>
      </c>
      <c r="C22">
        <v>269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1689209340</v>
      </c>
      <c r="M22">
        <f t="shared" si="0"/>
        <v>1.6584514733392842E-3</v>
      </c>
      <c r="N22">
        <f t="shared" si="1"/>
        <v>1.6584514733392843</v>
      </c>
      <c r="O22">
        <f t="shared" si="2"/>
        <v>5.8752527062241739</v>
      </c>
      <c r="P22">
        <f t="shared" si="3"/>
        <v>171.77099999999999</v>
      </c>
      <c r="Q22">
        <f t="shared" si="4"/>
        <v>120.10843095842731</v>
      </c>
      <c r="R22">
        <f t="shared" si="5"/>
        <v>12.241674961213885</v>
      </c>
      <c r="S22">
        <f t="shared" si="6"/>
        <v>17.507220209133298</v>
      </c>
      <c r="T22">
        <f t="shared" si="7"/>
        <v>0.1940513075798829</v>
      </c>
      <c r="U22">
        <f t="shared" si="8"/>
        <v>3.7964241344677578</v>
      </c>
      <c r="V22">
        <f t="shared" si="9"/>
        <v>0.18870460438403874</v>
      </c>
      <c r="W22">
        <f t="shared" si="10"/>
        <v>0.11840848714776134</v>
      </c>
      <c r="X22">
        <f t="shared" si="11"/>
        <v>281.16184199999998</v>
      </c>
      <c r="Y22">
        <f t="shared" si="12"/>
        <v>18.912070131790411</v>
      </c>
      <c r="Z22">
        <f t="shared" si="13"/>
        <v>18.912070131790411</v>
      </c>
      <c r="AA22">
        <f t="shared" si="14"/>
        <v>2.1931095594551113</v>
      </c>
      <c r="AB22">
        <f t="shared" si="15"/>
        <v>63.595861620423456</v>
      </c>
      <c r="AC22">
        <f t="shared" si="16"/>
        <v>1.31276377861023</v>
      </c>
      <c r="AD22">
        <f t="shared" si="17"/>
        <v>2.0642283085109474</v>
      </c>
      <c r="AE22">
        <f t="shared" si="18"/>
        <v>0.88034578084488135</v>
      </c>
      <c r="AF22">
        <f t="shared" si="19"/>
        <v>-73.137709974262435</v>
      </c>
      <c r="AG22">
        <f t="shared" si="20"/>
        <v>-197.76923076231162</v>
      </c>
      <c r="AH22">
        <f t="shared" si="21"/>
        <v>-10.306101327679738</v>
      </c>
      <c r="AI22">
        <f t="shared" si="22"/>
        <v>-5.1200064253833943E-2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55496.137854266388</v>
      </c>
      <c r="AO22">
        <f t="shared" si="26"/>
        <v>1700</v>
      </c>
      <c r="AP22">
        <f t="shared" si="27"/>
        <v>1433.0993999999998</v>
      </c>
      <c r="AQ22">
        <f t="shared" si="28"/>
        <v>0.84299964705882346</v>
      </c>
      <c r="AR22">
        <f t="shared" si="29"/>
        <v>0.16538931882352939</v>
      </c>
      <c r="AS22">
        <v>1689209340</v>
      </c>
      <c r="AT22">
        <v>171.77099999999999</v>
      </c>
      <c r="AU22">
        <v>174.99199999999999</v>
      </c>
      <c r="AV22">
        <v>12.880100000000001</v>
      </c>
      <c r="AW22">
        <v>12.024100000000001</v>
      </c>
      <c r="AX22">
        <v>172.667</v>
      </c>
      <c r="AY22">
        <v>12.830500000000001</v>
      </c>
      <c r="AZ22">
        <v>600.13900000000001</v>
      </c>
      <c r="BA22">
        <v>101.822</v>
      </c>
      <c r="BB22">
        <v>9.9862300000000001E-2</v>
      </c>
      <c r="BC22">
        <v>17.945799999999998</v>
      </c>
      <c r="BD22">
        <v>18.402999999999999</v>
      </c>
      <c r="BE22">
        <v>999.9</v>
      </c>
      <c r="BF22">
        <v>0</v>
      </c>
      <c r="BG22">
        <v>0</v>
      </c>
      <c r="BH22">
        <v>9996.25</v>
      </c>
      <c r="BI22">
        <v>0</v>
      </c>
      <c r="BJ22">
        <v>0.63495199999999996</v>
      </c>
      <c r="BK22">
        <v>-3.2200199999999999</v>
      </c>
      <c r="BL22">
        <v>174.01300000000001</v>
      </c>
      <c r="BM22">
        <v>177.12100000000001</v>
      </c>
      <c r="BN22">
        <v>0.85596700000000003</v>
      </c>
      <c r="BO22">
        <v>174.99199999999999</v>
      </c>
      <c r="BP22">
        <v>12.024100000000001</v>
      </c>
      <c r="BQ22">
        <v>1.31148</v>
      </c>
      <c r="BR22">
        <v>1.2243200000000001</v>
      </c>
      <c r="BS22">
        <v>10.930999999999999</v>
      </c>
      <c r="BT22">
        <v>9.9006100000000004</v>
      </c>
      <c r="BU22">
        <v>1700</v>
      </c>
      <c r="BV22">
        <v>0.90000999999999998</v>
      </c>
      <c r="BW22">
        <v>9.9990099999999998E-2</v>
      </c>
      <c r="BX22">
        <v>0</v>
      </c>
      <c r="BY22">
        <v>2.9577</v>
      </c>
      <c r="BZ22">
        <v>0</v>
      </c>
      <c r="CA22">
        <v>3702.24</v>
      </c>
      <c r="CB22">
        <v>16244.1</v>
      </c>
      <c r="CC22">
        <v>33.375</v>
      </c>
      <c r="CD22">
        <v>34.811999999999998</v>
      </c>
      <c r="CE22">
        <v>34.811999999999998</v>
      </c>
      <c r="CF22">
        <v>32.875</v>
      </c>
      <c r="CG22">
        <v>32.75</v>
      </c>
      <c r="CH22">
        <v>1530.02</v>
      </c>
      <c r="CI22">
        <v>169.98</v>
      </c>
      <c r="CJ22">
        <v>0</v>
      </c>
      <c r="CK22">
        <v>1689209341.7</v>
      </c>
      <c r="CL22">
        <v>0</v>
      </c>
      <c r="CM22">
        <v>1689209312</v>
      </c>
      <c r="CN22" t="s">
        <v>363</v>
      </c>
      <c r="CO22">
        <v>1689209307</v>
      </c>
      <c r="CP22">
        <v>1689209312</v>
      </c>
      <c r="CQ22">
        <v>48</v>
      </c>
      <c r="CR22">
        <v>8.5999999999999993E-2</v>
      </c>
      <c r="CS22">
        <v>-2E-3</v>
      </c>
      <c r="CT22">
        <v>-0.89600000000000002</v>
      </c>
      <c r="CU22">
        <v>0.05</v>
      </c>
      <c r="CV22">
        <v>175</v>
      </c>
      <c r="CW22">
        <v>12</v>
      </c>
      <c r="CX22">
        <v>0.24</v>
      </c>
      <c r="CY22">
        <v>0.08</v>
      </c>
      <c r="CZ22">
        <v>4.6236109095091598</v>
      </c>
      <c r="DA22">
        <v>0.19978984560577301</v>
      </c>
      <c r="DB22">
        <v>5.6359791723013003E-2</v>
      </c>
      <c r="DC22">
        <v>1</v>
      </c>
      <c r="DD22">
        <v>174.99728571428599</v>
      </c>
      <c r="DE22">
        <v>0.155610389610078</v>
      </c>
      <c r="DF22">
        <v>2.5422417660953E-2</v>
      </c>
      <c r="DG22">
        <v>1</v>
      </c>
      <c r="DH22">
        <v>1699.9985714285699</v>
      </c>
      <c r="DI22">
        <v>3.3603745737844498E-2</v>
      </c>
      <c r="DJ22">
        <v>8.8832181457907892E-3</v>
      </c>
      <c r="DK22">
        <v>-1</v>
      </c>
      <c r="DL22">
        <v>2</v>
      </c>
      <c r="DM22">
        <v>2</v>
      </c>
      <c r="DN22" t="s">
        <v>351</v>
      </c>
      <c r="DO22">
        <v>3.1645599999999998</v>
      </c>
      <c r="DP22">
        <v>2.8341599999999998</v>
      </c>
      <c r="DQ22">
        <v>4.8892100000000001E-2</v>
      </c>
      <c r="DR22">
        <v>4.9675799999999999E-2</v>
      </c>
      <c r="DS22">
        <v>7.8958500000000001E-2</v>
      </c>
      <c r="DT22">
        <v>7.57018E-2</v>
      </c>
      <c r="DU22">
        <v>30649.8</v>
      </c>
      <c r="DV22">
        <v>32374.2</v>
      </c>
      <c r="DW22">
        <v>29896</v>
      </c>
      <c r="DX22">
        <v>31713.3</v>
      </c>
      <c r="DY22">
        <v>35996.6</v>
      </c>
      <c r="DZ22">
        <v>38423.699999999997</v>
      </c>
      <c r="EA22">
        <v>40954.199999999997</v>
      </c>
      <c r="EB22">
        <v>44010.6</v>
      </c>
      <c r="EC22">
        <v>2.3849499999999999</v>
      </c>
      <c r="ED22">
        <v>2.0508500000000001</v>
      </c>
      <c r="EE22">
        <v>0.140317</v>
      </c>
      <c r="EF22">
        <v>0</v>
      </c>
      <c r="EG22">
        <v>16.071000000000002</v>
      </c>
      <c r="EH22">
        <v>999.9</v>
      </c>
      <c r="EI22">
        <v>64.088999999999999</v>
      </c>
      <c r="EJ22">
        <v>17.038</v>
      </c>
      <c r="EK22">
        <v>12.2681</v>
      </c>
      <c r="EL22">
        <v>61.414499999999997</v>
      </c>
      <c r="EM22">
        <v>26.786899999999999</v>
      </c>
      <c r="EN22">
        <v>1</v>
      </c>
      <c r="EO22">
        <v>-0.88461900000000004</v>
      </c>
      <c r="EP22">
        <v>-0.98699300000000001</v>
      </c>
      <c r="EQ22">
        <v>20.2821</v>
      </c>
      <c r="ER22">
        <v>5.2461900000000004</v>
      </c>
      <c r="ES22">
        <v>11.8302</v>
      </c>
      <c r="ET22">
        <v>4.9829499999999998</v>
      </c>
      <c r="EU22">
        <v>3.2989999999999999</v>
      </c>
      <c r="EV22">
        <v>2296.5</v>
      </c>
      <c r="EW22">
        <v>124.3</v>
      </c>
      <c r="EX22">
        <v>1316.5</v>
      </c>
      <c r="EY22">
        <v>20.5</v>
      </c>
      <c r="EZ22">
        <v>1.8730199999999999</v>
      </c>
      <c r="FA22">
        <v>1.87866</v>
      </c>
      <c r="FB22">
        <v>1.87897</v>
      </c>
      <c r="FC22">
        <v>1.87958</v>
      </c>
      <c r="FD22">
        <v>1.8772899999999999</v>
      </c>
      <c r="FE22">
        <v>1.8766499999999999</v>
      </c>
      <c r="FF22">
        <v>1.87714</v>
      </c>
      <c r="FG22">
        <v>1.87469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-0.89600000000000002</v>
      </c>
      <c r="FV22">
        <v>4.9599999999999998E-2</v>
      </c>
      <c r="FW22">
        <v>-0.90890211503900797</v>
      </c>
      <c r="FX22">
        <v>1.4527828764109799E-4</v>
      </c>
      <c r="FY22">
        <v>-4.3579519040863002E-7</v>
      </c>
      <c r="FZ22">
        <v>2.0799061152897499E-10</v>
      </c>
      <c r="GA22">
        <v>4.9590909090909498E-2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0.54321299999999995</v>
      </c>
      <c r="GL22">
        <v>2.49268</v>
      </c>
      <c r="GM22">
        <v>1.54541</v>
      </c>
      <c r="GN22">
        <v>2.3022499999999999</v>
      </c>
      <c r="GO22">
        <v>1.5979000000000001</v>
      </c>
      <c r="GP22">
        <v>2.3986800000000001</v>
      </c>
      <c r="GQ22">
        <v>20.135100000000001</v>
      </c>
      <c r="GR22">
        <v>16.119599999999998</v>
      </c>
      <c r="GS22">
        <v>18</v>
      </c>
      <c r="GT22">
        <v>615.55200000000002</v>
      </c>
      <c r="GU22">
        <v>444.51100000000002</v>
      </c>
      <c r="GV22">
        <v>17.000499999999999</v>
      </c>
      <c r="GW22">
        <v>14.8734</v>
      </c>
      <c r="GX22">
        <v>30</v>
      </c>
      <c r="GY22">
        <v>14.964</v>
      </c>
      <c r="GZ22">
        <v>14.9193</v>
      </c>
      <c r="HA22">
        <v>10.9353</v>
      </c>
      <c r="HB22">
        <v>-30</v>
      </c>
      <c r="HC22">
        <v>-30</v>
      </c>
      <c r="HD22">
        <v>17</v>
      </c>
      <c r="HE22">
        <v>175</v>
      </c>
      <c r="HF22">
        <v>0</v>
      </c>
      <c r="HG22">
        <v>101.673</v>
      </c>
      <c r="HH22">
        <v>101.98399999999999</v>
      </c>
    </row>
    <row r="23" spans="1:216" x14ac:dyDescent="0.2">
      <c r="A23">
        <v>5</v>
      </c>
      <c r="B23">
        <v>1689209429</v>
      </c>
      <c r="C23">
        <v>358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1689209429</v>
      </c>
      <c r="M23">
        <f t="shared" si="0"/>
        <v>1.6147712772306443E-3</v>
      </c>
      <c r="N23">
        <f t="shared" si="1"/>
        <v>1.6147712772306444</v>
      </c>
      <c r="O23">
        <f t="shared" si="2"/>
        <v>3.4814027408262747</v>
      </c>
      <c r="P23">
        <f t="shared" si="3"/>
        <v>123.035</v>
      </c>
      <c r="Q23">
        <f t="shared" si="4"/>
        <v>91.115367257488003</v>
      </c>
      <c r="R23">
        <f t="shared" si="5"/>
        <v>9.2871057241944062</v>
      </c>
      <c r="S23">
        <f t="shared" si="6"/>
        <v>12.540574517437999</v>
      </c>
      <c r="T23">
        <f t="shared" si="7"/>
        <v>0.18746851442850576</v>
      </c>
      <c r="U23">
        <f t="shared" si="8"/>
        <v>3.7978389562733885</v>
      </c>
      <c r="V23">
        <f t="shared" si="9"/>
        <v>0.18247519002314319</v>
      </c>
      <c r="W23">
        <f t="shared" si="10"/>
        <v>0.11448454627697521</v>
      </c>
      <c r="X23">
        <f t="shared" si="11"/>
        <v>281.20347900000002</v>
      </c>
      <c r="Y23">
        <f t="shared" si="12"/>
        <v>19.00342476381747</v>
      </c>
      <c r="Z23">
        <f t="shared" si="13"/>
        <v>19.00342476381747</v>
      </c>
      <c r="AA23">
        <f t="shared" si="14"/>
        <v>2.2056518017335152</v>
      </c>
      <c r="AB23">
        <f t="shared" si="15"/>
        <v>63.579914850263378</v>
      </c>
      <c r="AC23">
        <f t="shared" si="16"/>
        <v>1.3192702739184399</v>
      </c>
      <c r="AD23">
        <f t="shared" si="17"/>
        <v>2.0749796174239057</v>
      </c>
      <c r="AE23">
        <f t="shared" si="18"/>
        <v>0.88638152781507529</v>
      </c>
      <c r="AF23">
        <f t="shared" si="19"/>
        <v>-71.211413325871419</v>
      </c>
      <c r="AG23">
        <f t="shared" si="20"/>
        <v>-199.63543683453176</v>
      </c>
      <c r="AH23">
        <f t="shared" si="21"/>
        <v>-10.408791493410254</v>
      </c>
      <c r="AI23">
        <f t="shared" si="22"/>
        <v>-5.2162653813439874E-2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55509.463325721517</v>
      </c>
      <c r="AO23">
        <f t="shared" si="26"/>
        <v>1700.25</v>
      </c>
      <c r="AP23">
        <f t="shared" si="27"/>
        <v>1433.3103000000001</v>
      </c>
      <c r="AQ23">
        <f t="shared" si="28"/>
        <v>0.84299973533303929</v>
      </c>
      <c r="AR23">
        <f t="shared" si="29"/>
        <v>0.16538948919276578</v>
      </c>
      <c r="AS23">
        <v>1689209429</v>
      </c>
      <c r="AT23">
        <v>123.035</v>
      </c>
      <c r="AU23">
        <v>124.959</v>
      </c>
      <c r="AV23">
        <v>12.943300000000001</v>
      </c>
      <c r="AW23">
        <v>12.11</v>
      </c>
      <c r="AX23">
        <v>123.866</v>
      </c>
      <c r="AY23">
        <v>12.891299999999999</v>
      </c>
      <c r="AZ23">
        <v>600.21199999999999</v>
      </c>
      <c r="BA23">
        <v>101.827</v>
      </c>
      <c r="BB23">
        <v>9.9886799999999998E-2</v>
      </c>
      <c r="BC23">
        <v>18.028400000000001</v>
      </c>
      <c r="BD23">
        <v>18.529199999999999</v>
      </c>
      <c r="BE23">
        <v>999.9</v>
      </c>
      <c r="BF23">
        <v>0</v>
      </c>
      <c r="BG23">
        <v>0</v>
      </c>
      <c r="BH23">
        <v>10001.200000000001</v>
      </c>
      <c r="BI23">
        <v>0</v>
      </c>
      <c r="BJ23">
        <v>0.63495199999999996</v>
      </c>
      <c r="BK23">
        <v>-1.9237599999999999</v>
      </c>
      <c r="BL23">
        <v>124.649</v>
      </c>
      <c r="BM23">
        <v>126.491</v>
      </c>
      <c r="BN23">
        <v>0.83329799999999998</v>
      </c>
      <c r="BO23">
        <v>124.959</v>
      </c>
      <c r="BP23">
        <v>12.11</v>
      </c>
      <c r="BQ23">
        <v>1.3179799999999999</v>
      </c>
      <c r="BR23">
        <v>1.23312</v>
      </c>
      <c r="BS23">
        <v>11.0054</v>
      </c>
      <c r="BT23">
        <v>10.0076</v>
      </c>
      <c r="BU23">
        <v>1700.25</v>
      </c>
      <c r="BV23">
        <v>0.90000800000000003</v>
      </c>
      <c r="BW23">
        <v>9.9991999999999998E-2</v>
      </c>
      <c r="BX23">
        <v>0</v>
      </c>
      <c r="BY23">
        <v>2.4209000000000001</v>
      </c>
      <c r="BZ23">
        <v>0</v>
      </c>
      <c r="CA23">
        <v>3705.69</v>
      </c>
      <c r="CB23">
        <v>16246.5</v>
      </c>
      <c r="CC23">
        <v>33.375</v>
      </c>
      <c r="CD23">
        <v>34.875</v>
      </c>
      <c r="CE23">
        <v>34.811999999999998</v>
      </c>
      <c r="CF23">
        <v>32.936999999999998</v>
      </c>
      <c r="CG23">
        <v>32.811999999999998</v>
      </c>
      <c r="CH23">
        <v>1530.24</v>
      </c>
      <c r="CI23">
        <v>170.01</v>
      </c>
      <c r="CJ23">
        <v>0</v>
      </c>
      <c r="CK23">
        <v>1689209430.5</v>
      </c>
      <c r="CL23">
        <v>0</v>
      </c>
      <c r="CM23">
        <v>1689209400</v>
      </c>
      <c r="CN23" t="s">
        <v>366</v>
      </c>
      <c r="CO23">
        <v>1689209395</v>
      </c>
      <c r="CP23">
        <v>1689209400</v>
      </c>
      <c r="CQ23">
        <v>49</v>
      </c>
      <c r="CR23">
        <v>6.6000000000000003E-2</v>
      </c>
      <c r="CS23">
        <v>2E-3</v>
      </c>
      <c r="CT23">
        <v>-0.83099999999999996</v>
      </c>
      <c r="CU23">
        <v>5.1999999999999998E-2</v>
      </c>
      <c r="CV23">
        <v>125</v>
      </c>
      <c r="CW23">
        <v>12</v>
      </c>
      <c r="CX23">
        <v>0.45</v>
      </c>
      <c r="CY23">
        <v>7.0000000000000007E-2</v>
      </c>
      <c r="CZ23">
        <v>2.8388431481109699</v>
      </c>
      <c r="DA23">
        <v>-5.3812618758672503E-3</v>
      </c>
      <c r="DB23">
        <v>5.8638812601162403E-2</v>
      </c>
      <c r="DC23">
        <v>1</v>
      </c>
      <c r="DD23">
        <v>124.9991</v>
      </c>
      <c r="DE23">
        <v>0.18351879699265</v>
      </c>
      <c r="DF23">
        <v>2.3752684058861599E-2</v>
      </c>
      <c r="DG23">
        <v>1</v>
      </c>
      <c r="DH23">
        <v>1699.99761904762</v>
      </c>
      <c r="DI23">
        <v>-1.35396638003715E-2</v>
      </c>
      <c r="DJ23">
        <v>0.104694783692517</v>
      </c>
      <c r="DK23">
        <v>-1</v>
      </c>
      <c r="DL23">
        <v>2</v>
      </c>
      <c r="DM23">
        <v>2</v>
      </c>
      <c r="DN23" t="s">
        <v>351</v>
      </c>
      <c r="DO23">
        <v>3.16472</v>
      </c>
      <c r="DP23">
        <v>2.8342200000000002</v>
      </c>
      <c r="DQ23">
        <v>3.6113100000000002E-2</v>
      </c>
      <c r="DR23">
        <v>3.6562299999999999E-2</v>
      </c>
      <c r="DS23">
        <v>7.9248399999999997E-2</v>
      </c>
      <c r="DT23">
        <v>7.6114899999999999E-2</v>
      </c>
      <c r="DU23">
        <v>31063.5</v>
      </c>
      <c r="DV23">
        <v>32822.199999999997</v>
      </c>
      <c r="DW23">
        <v>29896.799999999999</v>
      </c>
      <c r="DX23">
        <v>31713.7</v>
      </c>
      <c r="DY23">
        <v>35984.199999999997</v>
      </c>
      <c r="DZ23">
        <v>38405.4</v>
      </c>
      <c r="EA23">
        <v>40955</v>
      </c>
      <c r="EB23">
        <v>44011.4</v>
      </c>
      <c r="EC23">
        <v>2.3849999999999998</v>
      </c>
      <c r="ED23">
        <v>2.0510199999999998</v>
      </c>
      <c r="EE23">
        <v>0.14014499999999999</v>
      </c>
      <c r="EF23">
        <v>0</v>
      </c>
      <c r="EG23">
        <v>16.200600000000001</v>
      </c>
      <c r="EH23">
        <v>999.9</v>
      </c>
      <c r="EI23">
        <v>64.052000000000007</v>
      </c>
      <c r="EJ23">
        <v>17.027999999999999</v>
      </c>
      <c r="EK23">
        <v>12.2525</v>
      </c>
      <c r="EL23">
        <v>61.394500000000001</v>
      </c>
      <c r="EM23">
        <v>26.350200000000001</v>
      </c>
      <c r="EN23">
        <v>1</v>
      </c>
      <c r="EO23">
        <v>-0.88477600000000001</v>
      </c>
      <c r="EP23">
        <v>-0.89920999999999995</v>
      </c>
      <c r="EQ23">
        <v>20.282599999999999</v>
      </c>
      <c r="ER23">
        <v>5.2431999999999999</v>
      </c>
      <c r="ES23">
        <v>11.8302</v>
      </c>
      <c r="ET23">
        <v>4.9827000000000004</v>
      </c>
      <c r="EU23">
        <v>3.2989999999999999</v>
      </c>
      <c r="EV23">
        <v>2296.5</v>
      </c>
      <c r="EW23">
        <v>124.3</v>
      </c>
      <c r="EX23">
        <v>1318.4</v>
      </c>
      <c r="EY23">
        <v>20.5</v>
      </c>
      <c r="EZ23">
        <v>1.8730100000000001</v>
      </c>
      <c r="FA23">
        <v>1.87866</v>
      </c>
      <c r="FB23">
        <v>1.87897</v>
      </c>
      <c r="FC23">
        <v>1.87958</v>
      </c>
      <c r="FD23">
        <v>1.8772899999999999</v>
      </c>
      <c r="FE23">
        <v>1.87662</v>
      </c>
      <c r="FF23">
        <v>1.87714</v>
      </c>
      <c r="FG23">
        <v>1.87469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-0.83099999999999996</v>
      </c>
      <c r="FV23">
        <v>5.1999999999999998E-2</v>
      </c>
      <c r="FW23">
        <v>-0.84261153394162702</v>
      </c>
      <c r="FX23">
        <v>1.4527828764109799E-4</v>
      </c>
      <c r="FY23">
        <v>-4.3579519040863002E-7</v>
      </c>
      <c r="FZ23">
        <v>2.0799061152897499E-10</v>
      </c>
      <c r="GA23">
        <v>5.2010000000001E-2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0.43212899999999999</v>
      </c>
      <c r="GL23">
        <v>2.50122</v>
      </c>
      <c r="GM23">
        <v>1.54541</v>
      </c>
      <c r="GN23">
        <v>2.3022499999999999</v>
      </c>
      <c r="GO23">
        <v>1.5979000000000001</v>
      </c>
      <c r="GP23">
        <v>2.3742700000000001</v>
      </c>
      <c r="GQ23">
        <v>20.155200000000001</v>
      </c>
      <c r="GR23">
        <v>16.110900000000001</v>
      </c>
      <c r="GS23">
        <v>18</v>
      </c>
      <c r="GT23">
        <v>615.48099999999999</v>
      </c>
      <c r="GU23">
        <v>444.52499999999998</v>
      </c>
      <c r="GV23">
        <v>17.0016</v>
      </c>
      <c r="GW23">
        <v>14.8788</v>
      </c>
      <c r="GX23">
        <v>30.0001</v>
      </c>
      <c r="GY23">
        <v>14.9565</v>
      </c>
      <c r="GZ23">
        <v>14.9108</v>
      </c>
      <c r="HA23">
        <v>8.7219999999999995</v>
      </c>
      <c r="HB23">
        <v>-30</v>
      </c>
      <c r="HC23">
        <v>-30</v>
      </c>
      <c r="HD23">
        <v>17</v>
      </c>
      <c r="HE23">
        <v>125</v>
      </c>
      <c r="HF23">
        <v>0</v>
      </c>
      <c r="HG23">
        <v>101.675</v>
      </c>
      <c r="HH23">
        <v>101.985</v>
      </c>
    </row>
    <row r="24" spans="1:216" x14ac:dyDescent="0.2">
      <c r="A24">
        <v>6</v>
      </c>
      <c r="B24">
        <v>1689209519</v>
      </c>
      <c r="C24">
        <v>448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1689209519</v>
      </c>
      <c r="M24">
        <f t="shared" si="0"/>
        <v>1.7031934491424999E-3</v>
      </c>
      <c r="N24">
        <f t="shared" si="1"/>
        <v>1.7031934491424998</v>
      </c>
      <c r="O24">
        <f t="shared" si="2"/>
        <v>1.2081728976274897</v>
      </c>
      <c r="P24">
        <f t="shared" si="3"/>
        <v>69.316000000000003</v>
      </c>
      <c r="Q24">
        <f t="shared" si="4"/>
        <v>58.403600411872247</v>
      </c>
      <c r="R24">
        <f t="shared" si="5"/>
        <v>5.953117483795169</v>
      </c>
      <c r="S24">
        <f t="shared" si="6"/>
        <v>7.0654255661756009</v>
      </c>
      <c r="T24">
        <f t="shared" si="7"/>
        <v>0.1978631082746258</v>
      </c>
      <c r="U24">
        <f t="shared" si="8"/>
        <v>3.8021776008276964</v>
      </c>
      <c r="V24">
        <f t="shared" si="9"/>
        <v>0.19231567933071578</v>
      </c>
      <c r="W24">
        <f t="shared" si="10"/>
        <v>0.12068275912793403</v>
      </c>
      <c r="X24">
        <f t="shared" si="11"/>
        <v>281.19390299999998</v>
      </c>
      <c r="Y24">
        <f t="shared" si="12"/>
        <v>19.000628663970861</v>
      </c>
      <c r="Z24">
        <f t="shared" si="13"/>
        <v>19.000628663970861</v>
      </c>
      <c r="AA24">
        <f t="shared" si="14"/>
        <v>2.2052669892446461</v>
      </c>
      <c r="AB24">
        <f t="shared" si="15"/>
        <v>63.46031222892956</v>
      </c>
      <c r="AC24">
        <f t="shared" si="16"/>
        <v>1.3181468973493802</v>
      </c>
      <c r="AD24">
        <f t="shared" si="17"/>
        <v>2.0771200945155113</v>
      </c>
      <c r="AE24">
        <f t="shared" si="18"/>
        <v>0.88712009189526597</v>
      </c>
      <c r="AF24">
        <f t="shared" si="19"/>
        <v>-75.110831107184239</v>
      </c>
      <c r="AG24">
        <f t="shared" si="20"/>
        <v>-195.92862589486882</v>
      </c>
      <c r="AH24">
        <f t="shared" si="21"/>
        <v>-10.204578374338492</v>
      </c>
      <c r="AI24">
        <f t="shared" si="22"/>
        <v>-5.0132376391587741E-2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55595.262955400882</v>
      </c>
      <c r="AO24">
        <f t="shared" si="26"/>
        <v>1700.19</v>
      </c>
      <c r="AP24">
        <f t="shared" si="27"/>
        <v>1433.2599</v>
      </c>
      <c r="AQ24">
        <f t="shared" si="28"/>
        <v>0.84299984119421945</v>
      </c>
      <c r="AR24">
        <f t="shared" si="29"/>
        <v>0.16538969350484356</v>
      </c>
      <c r="AS24">
        <v>1689209519</v>
      </c>
      <c r="AT24">
        <v>69.316000000000003</v>
      </c>
      <c r="AU24">
        <v>70.009500000000003</v>
      </c>
      <c r="AV24">
        <v>12.931800000000001</v>
      </c>
      <c r="AW24">
        <v>12.0527</v>
      </c>
      <c r="AX24">
        <v>70.153300000000002</v>
      </c>
      <c r="AY24">
        <v>12.8797</v>
      </c>
      <c r="AZ24">
        <v>600.10299999999995</v>
      </c>
      <c r="BA24">
        <v>101.831</v>
      </c>
      <c r="BB24">
        <v>9.96591E-2</v>
      </c>
      <c r="BC24">
        <v>18.044799999999999</v>
      </c>
      <c r="BD24">
        <v>18.5534</v>
      </c>
      <c r="BE24">
        <v>999.9</v>
      </c>
      <c r="BF24">
        <v>0</v>
      </c>
      <c r="BG24">
        <v>0</v>
      </c>
      <c r="BH24">
        <v>10017.5</v>
      </c>
      <c r="BI24">
        <v>0</v>
      </c>
      <c r="BJ24">
        <v>0.63495199999999996</v>
      </c>
      <c r="BK24">
        <v>-0.69342800000000004</v>
      </c>
      <c r="BL24">
        <v>70.224199999999996</v>
      </c>
      <c r="BM24">
        <v>70.863500000000002</v>
      </c>
      <c r="BN24">
        <v>0.87912199999999996</v>
      </c>
      <c r="BO24">
        <v>70.009500000000003</v>
      </c>
      <c r="BP24">
        <v>12.0527</v>
      </c>
      <c r="BQ24">
        <v>1.3168599999999999</v>
      </c>
      <c r="BR24">
        <v>1.2273400000000001</v>
      </c>
      <c r="BS24">
        <v>10.992699999999999</v>
      </c>
      <c r="BT24">
        <v>9.9373500000000003</v>
      </c>
      <c r="BU24">
        <v>1700.19</v>
      </c>
      <c r="BV24">
        <v>0.90000800000000003</v>
      </c>
      <c r="BW24">
        <v>9.9991999999999998E-2</v>
      </c>
      <c r="BX24">
        <v>0</v>
      </c>
      <c r="BY24">
        <v>2.4940000000000002</v>
      </c>
      <c r="BZ24">
        <v>0</v>
      </c>
      <c r="CA24">
        <v>3719.15</v>
      </c>
      <c r="CB24">
        <v>16245.9</v>
      </c>
      <c r="CC24">
        <v>33.436999999999998</v>
      </c>
      <c r="CD24">
        <v>34.936999999999998</v>
      </c>
      <c r="CE24">
        <v>34.875</v>
      </c>
      <c r="CF24">
        <v>33.125</v>
      </c>
      <c r="CG24">
        <v>32.936999999999998</v>
      </c>
      <c r="CH24">
        <v>1530.18</v>
      </c>
      <c r="CI24">
        <v>170.01</v>
      </c>
      <c r="CJ24">
        <v>0</v>
      </c>
      <c r="CK24">
        <v>1689209520.5</v>
      </c>
      <c r="CL24">
        <v>0</v>
      </c>
      <c r="CM24">
        <v>1689209491</v>
      </c>
      <c r="CN24" t="s">
        <v>369</v>
      </c>
      <c r="CO24">
        <v>1689209487</v>
      </c>
      <c r="CP24">
        <v>1689209491</v>
      </c>
      <c r="CQ24">
        <v>50</v>
      </c>
      <c r="CR24">
        <v>-3.0000000000000001E-3</v>
      </c>
      <c r="CS24">
        <v>0</v>
      </c>
      <c r="CT24">
        <v>-0.83699999999999997</v>
      </c>
      <c r="CU24">
        <v>5.1999999999999998E-2</v>
      </c>
      <c r="CV24">
        <v>70</v>
      </c>
      <c r="CW24">
        <v>12</v>
      </c>
      <c r="CX24">
        <v>0.34</v>
      </c>
      <c r="CY24">
        <v>0.06</v>
      </c>
      <c r="CZ24">
        <v>0.94631875496774498</v>
      </c>
      <c r="DA24">
        <v>-2.01108166224851E-3</v>
      </c>
      <c r="DB24">
        <v>9.4166252064712894E-2</v>
      </c>
      <c r="DC24">
        <v>1</v>
      </c>
      <c r="DD24">
        <v>69.975555</v>
      </c>
      <c r="DE24">
        <v>-9.9424060150260396E-2</v>
      </c>
      <c r="DF24">
        <v>2.4382544473455101E-2</v>
      </c>
      <c r="DG24">
        <v>1</v>
      </c>
      <c r="DH24">
        <v>1700.0133333333299</v>
      </c>
      <c r="DI24">
        <v>-0.104162776204261</v>
      </c>
      <c r="DJ24">
        <v>0.143803216512563</v>
      </c>
      <c r="DK24">
        <v>-1</v>
      </c>
      <c r="DL24">
        <v>2</v>
      </c>
      <c r="DM24">
        <v>2</v>
      </c>
      <c r="DN24" t="s">
        <v>351</v>
      </c>
      <c r="DO24">
        <v>3.1644600000000001</v>
      </c>
      <c r="DP24">
        <v>2.83413</v>
      </c>
      <c r="DQ24">
        <v>2.09949E-2</v>
      </c>
      <c r="DR24">
        <v>2.1046499999999999E-2</v>
      </c>
      <c r="DS24">
        <v>7.9196100000000005E-2</v>
      </c>
      <c r="DT24">
        <v>7.5845099999999999E-2</v>
      </c>
      <c r="DU24">
        <v>31553.200000000001</v>
      </c>
      <c r="DV24">
        <v>33351.300000000003</v>
      </c>
      <c r="DW24">
        <v>29897.9</v>
      </c>
      <c r="DX24">
        <v>31712.799999999999</v>
      </c>
      <c r="DY24">
        <v>35987</v>
      </c>
      <c r="DZ24">
        <v>38414.699999999997</v>
      </c>
      <c r="EA24">
        <v>40957.5</v>
      </c>
      <c r="EB24">
        <v>44010.9</v>
      </c>
      <c r="EC24">
        <v>2.3846799999999999</v>
      </c>
      <c r="ED24">
        <v>2.0505499999999999</v>
      </c>
      <c r="EE24">
        <v>0.13609199999999999</v>
      </c>
      <c r="EF24">
        <v>0</v>
      </c>
      <c r="EG24">
        <v>16.292300000000001</v>
      </c>
      <c r="EH24">
        <v>999.9</v>
      </c>
      <c r="EI24">
        <v>64.034000000000006</v>
      </c>
      <c r="EJ24">
        <v>17.027999999999999</v>
      </c>
      <c r="EK24">
        <v>12.2483</v>
      </c>
      <c r="EL24">
        <v>61.034500000000001</v>
      </c>
      <c r="EM24">
        <v>26.855</v>
      </c>
      <c r="EN24">
        <v>1</v>
      </c>
      <c r="EO24">
        <v>-0.88373500000000005</v>
      </c>
      <c r="EP24">
        <v>-0.87873400000000002</v>
      </c>
      <c r="EQ24">
        <v>20.282800000000002</v>
      </c>
      <c r="ER24">
        <v>5.2467899999999998</v>
      </c>
      <c r="ES24">
        <v>11.8302</v>
      </c>
      <c r="ET24">
        <v>4.9836</v>
      </c>
      <c r="EU24">
        <v>3.2989999999999999</v>
      </c>
      <c r="EV24">
        <v>2296.5</v>
      </c>
      <c r="EW24">
        <v>124.3</v>
      </c>
      <c r="EX24">
        <v>1320.3</v>
      </c>
      <c r="EY24">
        <v>20.6</v>
      </c>
      <c r="EZ24">
        <v>1.8730199999999999</v>
      </c>
      <c r="FA24">
        <v>1.87866</v>
      </c>
      <c r="FB24">
        <v>1.87897</v>
      </c>
      <c r="FC24">
        <v>1.87957</v>
      </c>
      <c r="FD24">
        <v>1.8772899999999999</v>
      </c>
      <c r="FE24">
        <v>1.87659</v>
      </c>
      <c r="FF24">
        <v>1.87714</v>
      </c>
      <c r="FG24">
        <v>1.87469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-0.83699999999999997</v>
      </c>
      <c r="FV24">
        <v>5.21E-2</v>
      </c>
      <c r="FW24">
        <v>-0.84539131486542896</v>
      </c>
      <c r="FX24">
        <v>1.4527828764109799E-4</v>
      </c>
      <c r="FY24">
        <v>-4.3579519040863002E-7</v>
      </c>
      <c r="FZ24">
        <v>2.0799061152897499E-10</v>
      </c>
      <c r="GA24">
        <v>5.2140000000001401E-2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0.5</v>
      </c>
      <c r="GK24">
        <v>0.31005899999999997</v>
      </c>
      <c r="GL24">
        <v>2.52197</v>
      </c>
      <c r="GM24">
        <v>1.54541</v>
      </c>
      <c r="GN24">
        <v>2.3022499999999999</v>
      </c>
      <c r="GO24">
        <v>1.5979000000000001</v>
      </c>
      <c r="GP24">
        <v>2.2997999999999998</v>
      </c>
      <c r="GQ24">
        <v>20.1953</v>
      </c>
      <c r="GR24">
        <v>16.1021</v>
      </c>
      <c r="GS24">
        <v>18</v>
      </c>
      <c r="GT24">
        <v>615.33799999999997</v>
      </c>
      <c r="GU24">
        <v>444.28800000000001</v>
      </c>
      <c r="GV24">
        <v>16.999500000000001</v>
      </c>
      <c r="GW24">
        <v>14.900700000000001</v>
      </c>
      <c r="GX24">
        <v>30.0002</v>
      </c>
      <c r="GY24">
        <v>14.9621</v>
      </c>
      <c r="GZ24">
        <v>14.915100000000001</v>
      </c>
      <c r="HA24">
        <v>6.2666700000000004</v>
      </c>
      <c r="HB24">
        <v>-30</v>
      </c>
      <c r="HC24">
        <v>-30</v>
      </c>
      <c r="HD24">
        <v>17</v>
      </c>
      <c r="HE24">
        <v>70</v>
      </c>
      <c r="HF24">
        <v>0</v>
      </c>
      <c r="HG24">
        <v>101.68</v>
      </c>
      <c r="HH24">
        <v>101.983</v>
      </c>
    </row>
    <row r="25" spans="1:216" x14ac:dyDescent="0.2">
      <c r="A25">
        <v>7</v>
      </c>
      <c r="B25">
        <v>1689209580</v>
      </c>
      <c r="C25">
        <v>509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1689209580</v>
      </c>
      <c r="M25">
        <f t="shared" si="0"/>
        <v>1.703861595308816E-3</v>
      </c>
      <c r="N25">
        <f t="shared" si="1"/>
        <v>1.7038615953088161</v>
      </c>
      <c r="O25">
        <f t="shared" si="2"/>
        <v>0.34987296445975752</v>
      </c>
      <c r="P25">
        <f t="shared" si="3"/>
        <v>49.762599999999999</v>
      </c>
      <c r="Q25">
        <f t="shared" si="4"/>
        <v>46.16777684586188</v>
      </c>
      <c r="R25">
        <f t="shared" si="5"/>
        <v>4.7058755244051556</v>
      </c>
      <c r="S25">
        <f t="shared" si="6"/>
        <v>5.0722953836958196</v>
      </c>
      <c r="T25">
        <f t="shared" si="7"/>
        <v>0.19682040533424242</v>
      </c>
      <c r="U25">
        <f t="shared" si="8"/>
        <v>3.8011906772481732</v>
      </c>
      <c r="V25">
        <f t="shared" si="9"/>
        <v>0.19132903424784969</v>
      </c>
      <c r="W25">
        <f t="shared" si="10"/>
        <v>0.12006126266003182</v>
      </c>
      <c r="X25">
        <f t="shared" si="11"/>
        <v>281.14921500000003</v>
      </c>
      <c r="Y25">
        <f t="shared" si="12"/>
        <v>18.954143112034956</v>
      </c>
      <c r="Z25">
        <f t="shared" si="13"/>
        <v>18.954143112034956</v>
      </c>
      <c r="AA25">
        <f t="shared" si="14"/>
        <v>2.1988780456219934</v>
      </c>
      <c r="AB25">
        <f t="shared" si="15"/>
        <v>63.095978671634747</v>
      </c>
      <c r="AC25">
        <f t="shared" si="16"/>
        <v>1.3067613283481399</v>
      </c>
      <c r="AD25">
        <f t="shared" si="17"/>
        <v>2.0710691170174429</v>
      </c>
      <c r="AE25">
        <f t="shared" si="18"/>
        <v>0.89211671727385355</v>
      </c>
      <c r="AF25">
        <f t="shared" si="19"/>
        <v>-75.140296353118785</v>
      </c>
      <c r="AG25">
        <f t="shared" si="20"/>
        <v>-195.86023695577379</v>
      </c>
      <c r="AH25">
        <f t="shared" si="21"/>
        <v>-10.198789120683649</v>
      </c>
      <c r="AI25">
        <f t="shared" si="22"/>
        <v>-5.0107429576229379E-2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55583.891250523586</v>
      </c>
      <c r="AO25">
        <f t="shared" si="26"/>
        <v>1699.91</v>
      </c>
      <c r="AP25">
        <f t="shared" si="27"/>
        <v>1433.0246999999999</v>
      </c>
      <c r="AQ25">
        <f t="shared" si="28"/>
        <v>0.84300033531186935</v>
      </c>
      <c r="AR25">
        <f t="shared" si="29"/>
        <v>0.16539064715190804</v>
      </c>
      <c r="AS25">
        <v>1689209580</v>
      </c>
      <c r="AT25">
        <v>49.762599999999999</v>
      </c>
      <c r="AU25">
        <v>49.989800000000002</v>
      </c>
      <c r="AV25">
        <v>12.8202</v>
      </c>
      <c r="AW25">
        <v>11.941000000000001</v>
      </c>
      <c r="AX25">
        <v>50.581600000000002</v>
      </c>
      <c r="AY25">
        <v>12.773199999999999</v>
      </c>
      <c r="AZ25">
        <v>600.33799999999997</v>
      </c>
      <c r="BA25">
        <v>101.83</v>
      </c>
      <c r="BB25">
        <v>9.9870700000000007E-2</v>
      </c>
      <c r="BC25">
        <v>17.9984</v>
      </c>
      <c r="BD25">
        <v>18.4879</v>
      </c>
      <c r="BE25">
        <v>999.9</v>
      </c>
      <c r="BF25">
        <v>0</v>
      </c>
      <c r="BG25">
        <v>0</v>
      </c>
      <c r="BH25">
        <v>10013.799999999999</v>
      </c>
      <c r="BI25">
        <v>0</v>
      </c>
      <c r="BJ25">
        <v>0.58203899999999997</v>
      </c>
      <c r="BK25">
        <v>-0.24736</v>
      </c>
      <c r="BL25">
        <v>50.3887</v>
      </c>
      <c r="BM25">
        <v>50.594000000000001</v>
      </c>
      <c r="BN25">
        <v>0.88436800000000004</v>
      </c>
      <c r="BO25">
        <v>49.989800000000002</v>
      </c>
      <c r="BP25">
        <v>11.941000000000001</v>
      </c>
      <c r="BQ25">
        <v>1.306</v>
      </c>
      <c r="BR25">
        <v>1.2159500000000001</v>
      </c>
      <c r="BS25">
        <v>10.8681</v>
      </c>
      <c r="BT25">
        <v>9.7982499999999995</v>
      </c>
      <c r="BU25">
        <v>1699.91</v>
      </c>
      <c r="BV25">
        <v>0.89998999999999996</v>
      </c>
      <c r="BW25">
        <v>0.10001</v>
      </c>
      <c r="BX25">
        <v>0</v>
      </c>
      <c r="BY25">
        <v>2.8557999999999999</v>
      </c>
      <c r="BZ25">
        <v>0</v>
      </c>
      <c r="CA25">
        <v>3723.51</v>
      </c>
      <c r="CB25">
        <v>16243.2</v>
      </c>
      <c r="CC25">
        <v>33.5</v>
      </c>
      <c r="CD25">
        <v>35</v>
      </c>
      <c r="CE25">
        <v>34.936999999999998</v>
      </c>
      <c r="CF25">
        <v>33.125</v>
      </c>
      <c r="CG25">
        <v>32.936999999999998</v>
      </c>
      <c r="CH25">
        <v>1529.9</v>
      </c>
      <c r="CI25">
        <v>170.01</v>
      </c>
      <c r="CJ25">
        <v>0</v>
      </c>
      <c r="CK25">
        <v>1689209581.7</v>
      </c>
      <c r="CL25">
        <v>0</v>
      </c>
      <c r="CM25">
        <v>1689209606</v>
      </c>
      <c r="CN25" t="s">
        <v>372</v>
      </c>
      <c r="CO25">
        <v>1689209599</v>
      </c>
      <c r="CP25">
        <v>1689209606</v>
      </c>
      <c r="CQ25">
        <v>51</v>
      </c>
      <c r="CR25">
        <v>0.02</v>
      </c>
      <c r="CS25">
        <v>-5.0000000000000001E-3</v>
      </c>
      <c r="CT25">
        <v>-0.81899999999999995</v>
      </c>
      <c r="CU25">
        <v>4.7E-2</v>
      </c>
      <c r="CV25">
        <v>50</v>
      </c>
      <c r="CW25">
        <v>12</v>
      </c>
      <c r="CX25">
        <v>0.2</v>
      </c>
      <c r="CY25">
        <v>0.1</v>
      </c>
      <c r="CZ25">
        <v>0.26019048235639702</v>
      </c>
      <c r="DA25">
        <v>0.60239842079718797</v>
      </c>
      <c r="DB25">
        <v>7.0233128313720597E-2</v>
      </c>
      <c r="DC25">
        <v>1</v>
      </c>
      <c r="DD25">
        <v>49.997489999999999</v>
      </c>
      <c r="DE25">
        <v>-4.2983458646692202E-2</v>
      </c>
      <c r="DF25">
        <v>1.8927860417913601E-2</v>
      </c>
      <c r="DG25">
        <v>1</v>
      </c>
      <c r="DH25">
        <v>1699.9635000000001</v>
      </c>
      <c r="DI25">
        <v>0.21776093969719601</v>
      </c>
      <c r="DJ25">
        <v>0.109511414930115</v>
      </c>
      <c r="DK25">
        <v>-1</v>
      </c>
      <c r="DL25">
        <v>2</v>
      </c>
      <c r="DM25">
        <v>2</v>
      </c>
      <c r="DN25" t="s">
        <v>351</v>
      </c>
      <c r="DO25">
        <v>3.1649699999999998</v>
      </c>
      <c r="DP25">
        <v>2.83432</v>
      </c>
      <c r="DQ25">
        <v>1.52447E-2</v>
      </c>
      <c r="DR25">
        <v>1.5138E-2</v>
      </c>
      <c r="DS25">
        <v>7.8696199999999994E-2</v>
      </c>
      <c r="DT25">
        <v>7.5312799999999999E-2</v>
      </c>
      <c r="DU25">
        <v>31739.4</v>
      </c>
      <c r="DV25">
        <v>33554</v>
      </c>
      <c r="DW25">
        <v>29898.2</v>
      </c>
      <c r="DX25">
        <v>31713.599999999999</v>
      </c>
      <c r="DY25">
        <v>36006.6</v>
      </c>
      <c r="DZ25">
        <v>38437.1</v>
      </c>
      <c r="EA25">
        <v>40957.4</v>
      </c>
      <c r="EB25">
        <v>44011.4</v>
      </c>
      <c r="EC25">
        <v>2.3867799999999999</v>
      </c>
      <c r="ED25">
        <v>2.05105</v>
      </c>
      <c r="EE25">
        <v>0.131719</v>
      </c>
      <c r="EF25">
        <v>0</v>
      </c>
      <c r="EG25">
        <v>16.299299999999999</v>
      </c>
      <c r="EH25">
        <v>999.9</v>
      </c>
      <c r="EI25">
        <v>64.034000000000006</v>
      </c>
      <c r="EJ25">
        <v>17.027999999999999</v>
      </c>
      <c r="EK25">
        <v>12.249499999999999</v>
      </c>
      <c r="EL25">
        <v>61.1145</v>
      </c>
      <c r="EM25">
        <v>25.869399999999999</v>
      </c>
      <c r="EN25">
        <v>1</v>
      </c>
      <c r="EO25">
        <v>-0.88377300000000003</v>
      </c>
      <c r="EP25">
        <v>-0.89426700000000003</v>
      </c>
      <c r="EQ25">
        <v>20.282599999999999</v>
      </c>
      <c r="ER25">
        <v>5.24709</v>
      </c>
      <c r="ES25">
        <v>11.8302</v>
      </c>
      <c r="ET25">
        <v>4.9836</v>
      </c>
      <c r="EU25">
        <v>3.2989999999999999</v>
      </c>
      <c r="EV25">
        <v>2296.5</v>
      </c>
      <c r="EW25">
        <v>124.3</v>
      </c>
      <c r="EX25">
        <v>1321.8</v>
      </c>
      <c r="EY25">
        <v>20.6</v>
      </c>
      <c r="EZ25">
        <v>1.8730199999999999</v>
      </c>
      <c r="FA25">
        <v>1.8786400000000001</v>
      </c>
      <c r="FB25">
        <v>1.87897</v>
      </c>
      <c r="FC25">
        <v>1.87958</v>
      </c>
      <c r="FD25">
        <v>1.8772899999999999</v>
      </c>
      <c r="FE25">
        <v>1.8765799999999999</v>
      </c>
      <c r="FF25">
        <v>1.87713</v>
      </c>
      <c r="FG25">
        <v>1.87469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-0.81899999999999995</v>
      </c>
      <c r="FV25">
        <v>4.7E-2</v>
      </c>
      <c r="FW25">
        <v>-0.84539131486542896</v>
      </c>
      <c r="FX25">
        <v>1.4527828764109799E-4</v>
      </c>
      <c r="FY25">
        <v>-4.3579519040863002E-7</v>
      </c>
      <c r="FZ25">
        <v>2.0799061152897499E-10</v>
      </c>
      <c r="GA25">
        <v>5.2140000000001401E-2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1.6</v>
      </c>
      <c r="GJ25">
        <v>1.5</v>
      </c>
      <c r="GK25">
        <v>0.26611299999999999</v>
      </c>
      <c r="GL25">
        <v>2.5293000000000001</v>
      </c>
      <c r="GM25">
        <v>1.54541</v>
      </c>
      <c r="GN25">
        <v>2.3010299999999999</v>
      </c>
      <c r="GO25">
        <v>1.5979000000000001</v>
      </c>
      <c r="GP25">
        <v>2.3730500000000001</v>
      </c>
      <c r="GQ25">
        <v>20.215299999999999</v>
      </c>
      <c r="GR25">
        <v>16.1021</v>
      </c>
      <c r="GS25">
        <v>18</v>
      </c>
      <c r="GT25">
        <v>616.75099999999998</v>
      </c>
      <c r="GU25">
        <v>444.55500000000001</v>
      </c>
      <c r="GV25">
        <v>16.999400000000001</v>
      </c>
      <c r="GW25">
        <v>14.906700000000001</v>
      </c>
      <c r="GX25">
        <v>30.0001</v>
      </c>
      <c r="GY25">
        <v>14.960699999999999</v>
      </c>
      <c r="GZ25">
        <v>14.9122</v>
      </c>
      <c r="HA25">
        <v>5.3780599999999996</v>
      </c>
      <c r="HB25">
        <v>-30</v>
      </c>
      <c r="HC25">
        <v>-30</v>
      </c>
      <c r="HD25">
        <v>17</v>
      </c>
      <c r="HE25">
        <v>50</v>
      </c>
      <c r="HF25">
        <v>0</v>
      </c>
      <c r="HG25">
        <v>101.681</v>
      </c>
      <c r="HH25">
        <v>101.985</v>
      </c>
    </row>
    <row r="26" spans="1:216" x14ac:dyDescent="0.2">
      <c r="A26">
        <v>8</v>
      </c>
      <c r="B26">
        <v>1689209694</v>
      </c>
      <c r="C26">
        <v>623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1689209694</v>
      </c>
      <c r="M26">
        <f t="shared" si="0"/>
        <v>1.6845758446436885E-3</v>
      </c>
      <c r="N26">
        <f t="shared" si="1"/>
        <v>1.6845758446436885</v>
      </c>
      <c r="O26">
        <f t="shared" si="2"/>
        <v>13.513306112883418</v>
      </c>
      <c r="P26">
        <f t="shared" si="3"/>
        <v>392.62099999999998</v>
      </c>
      <c r="Q26">
        <f t="shared" si="4"/>
        <v>273.32396433844383</v>
      </c>
      <c r="R26">
        <f t="shared" si="5"/>
        <v>27.859909006442727</v>
      </c>
      <c r="S26">
        <f t="shared" si="6"/>
        <v>40.019854682314197</v>
      </c>
      <c r="T26">
        <f t="shared" si="7"/>
        <v>0.19332168723239293</v>
      </c>
      <c r="U26">
        <f t="shared" si="8"/>
        <v>3.799891265472831</v>
      </c>
      <c r="V26">
        <f t="shared" si="9"/>
        <v>0.18801922229863138</v>
      </c>
      <c r="W26">
        <f t="shared" si="10"/>
        <v>0.1179763054063229</v>
      </c>
      <c r="X26">
        <f t="shared" si="11"/>
        <v>281.20188300000001</v>
      </c>
      <c r="Y26">
        <f t="shared" si="12"/>
        <v>18.974537538402817</v>
      </c>
      <c r="Z26">
        <f t="shared" si="13"/>
        <v>18.974537538402817</v>
      </c>
      <c r="AA26">
        <f t="shared" si="14"/>
        <v>2.2016790413089913</v>
      </c>
      <c r="AB26">
        <f t="shared" si="15"/>
        <v>62.906147938455071</v>
      </c>
      <c r="AC26">
        <f t="shared" si="16"/>
        <v>1.3041330666148798</v>
      </c>
      <c r="AD26">
        <f t="shared" si="17"/>
        <v>2.0731408762952594</v>
      </c>
      <c r="AE26">
        <f t="shared" si="18"/>
        <v>0.89754597469411146</v>
      </c>
      <c r="AF26">
        <f t="shared" si="19"/>
        <v>-74.289794748786662</v>
      </c>
      <c r="AG26">
        <f t="shared" si="20"/>
        <v>-196.71401044294802</v>
      </c>
      <c r="AH26">
        <f t="shared" si="21"/>
        <v>-10.248663652897811</v>
      </c>
      <c r="AI26">
        <f t="shared" si="22"/>
        <v>-5.0585844632479393E-2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55554.24378952384</v>
      </c>
      <c r="AO26">
        <f t="shared" si="26"/>
        <v>1700.24</v>
      </c>
      <c r="AP26">
        <f t="shared" si="27"/>
        <v>1433.3018999999999</v>
      </c>
      <c r="AQ26">
        <f t="shared" si="28"/>
        <v>0.84299975297605034</v>
      </c>
      <c r="AR26">
        <f t="shared" si="29"/>
        <v>0.16538952324377734</v>
      </c>
      <c r="AS26">
        <v>1689209694</v>
      </c>
      <c r="AT26">
        <v>392.62099999999998</v>
      </c>
      <c r="AU26">
        <v>400.03300000000002</v>
      </c>
      <c r="AV26">
        <v>12.7944</v>
      </c>
      <c r="AW26">
        <v>11.924799999999999</v>
      </c>
      <c r="AX26">
        <v>393.70100000000002</v>
      </c>
      <c r="AY26">
        <v>12.7471</v>
      </c>
      <c r="AZ26">
        <v>600.11099999999999</v>
      </c>
      <c r="BA26">
        <v>101.83</v>
      </c>
      <c r="BB26">
        <v>9.9990200000000001E-2</v>
      </c>
      <c r="BC26">
        <v>18.014299999999999</v>
      </c>
      <c r="BD26">
        <v>18.488900000000001</v>
      </c>
      <c r="BE26">
        <v>999.9</v>
      </c>
      <c r="BF26">
        <v>0</v>
      </c>
      <c r="BG26">
        <v>0</v>
      </c>
      <c r="BH26">
        <v>10008.799999999999</v>
      </c>
      <c r="BI26">
        <v>0</v>
      </c>
      <c r="BJ26">
        <v>0.74077700000000002</v>
      </c>
      <c r="BK26">
        <v>-7.4128400000000001</v>
      </c>
      <c r="BL26">
        <v>397.709</v>
      </c>
      <c r="BM26">
        <v>404.86099999999999</v>
      </c>
      <c r="BN26">
        <v>0.86961699999999997</v>
      </c>
      <c r="BO26">
        <v>400.03300000000002</v>
      </c>
      <c r="BP26">
        <v>11.924799999999999</v>
      </c>
      <c r="BQ26">
        <v>1.3028599999999999</v>
      </c>
      <c r="BR26">
        <v>1.21431</v>
      </c>
      <c r="BS26">
        <v>10.831899999999999</v>
      </c>
      <c r="BT26">
        <v>9.7781000000000002</v>
      </c>
      <c r="BU26">
        <v>1700.24</v>
      </c>
      <c r="BV26">
        <v>0.90000800000000003</v>
      </c>
      <c r="BW26">
        <v>9.9991999999999998E-2</v>
      </c>
      <c r="BX26">
        <v>0</v>
      </c>
      <c r="BY26">
        <v>2.2513000000000001</v>
      </c>
      <c r="BZ26">
        <v>0</v>
      </c>
      <c r="CA26">
        <v>3750.93</v>
      </c>
      <c r="CB26">
        <v>16246.4</v>
      </c>
      <c r="CC26">
        <v>33.5</v>
      </c>
      <c r="CD26">
        <v>35</v>
      </c>
      <c r="CE26">
        <v>34.875</v>
      </c>
      <c r="CF26">
        <v>33.125</v>
      </c>
      <c r="CG26">
        <v>32.936999999999998</v>
      </c>
      <c r="CH26">
        <v>1530.23</v>
      </c>
      <c r="CI26">
        <v>170.01</v>
      </c>
      <c r="CJ26">
        <v>0</v>
      </c>
      <c r="CK26">
        <v>1689209695.7</v>
      </c>
      <c r="CL26">
        <v>0</v>
      </c>
      <c r="CM26">
        <v>1689209666</v>
      </c>
      <c r="CN26" t="s">
        <v>375</v>
      </c>
      <c r="CO26">
        <v>1689209666</v>
      </c>
      <c r="CP26">
        <v>1689209665</v>
      </c>
      <c r="CQ26">
        <v>52</v>
      </c>
      <c r="CR26">
        <v>-0.25800000000000001</v>
      </c>
      <c r="CS26">
        <v>0</v>
      </c>
      <c r="CT26">
        <v>-1.081</v>
      </c>
      <c r="CU26">
        <v>4.7E-2</v>
      </c>
      <c r="CV26">
        <v>400</v>
      </c>
      <c r="CW26">
        <v>12</v>
      </c>
      <c r="CX26">
        <v>0.23</v>
      </c>
      <c r="CY26">
        <v>0.11</v>
      </c>
      <c r="CZ26">
        <v>10.3668609340675</v>
      </c>
      <c r="DA26">
        <v>1.2768725479554599</v>
      </c>
      <c r="DB26">
        <v>0.129157370376283</v>
      </c>
      <c r="DC26">
        <v>1</v>
      </c>
      <c r="DD26">
        <v>400.05566666666698</v>
      </c>
      <c r="DE26">
        <v>-0.43987012987004398</v>
      </c>
      <c r="DF26">
        <v>5.9036174006029098E-2</v>
      </c>
      <c r="DG26">
        <v>1</v>
      </c>
      <c r="DH26">
        <v>1700.0119047619</v>
      </c>
      <c r="DI26">
        <v>2.9103833002022701E-2</v>
      </c>
      <c r="DJ26">
        <v>0.135983859252922</v>
      </c>
      <c r="DK26">
        <v>-1</v>
      </c>
      <c r="DL26">
        <v>2</v>
      </c>
      <c r="DM26">
        <v>2</v>
      </c>
      <c r="DN26" t="s">
        <v>351</v>
      </c>
      <c r="DO26">
        <v>3.1644700000000001</v>
      </c>
      <c r="DP26">
        <v>2.8344</v>
      </c>
      <c r="DQ26">
        <v>9.6690499999999999E-2</v>
      </c>
      <c r="DR26">
        <v>9.8213700000000001E-2</v>
      </c>
      <c r="DS26">
        <v>7.8575500000000006E-2</v>
      </c>
      <c r="DT26">
        <v>7.5237899999999996E-2</v>
      </c>
      <c r="DU26">
        <v>29110.9</v>
      </c>
      <c r="DV26">
        <v>30721.200000000001</v>
      </c>
      <c r="DW26">
        <v>29899.200000000001</v>
      </c>
      <c r="DX26">
        <v>31715.4</v>
      </c>
      <c r="DY26">
        <v>36020.1</v>
      </c>
      <c r="DZ26">
        <v>38451.800000000003</v>
      </c>
      <c r="EA26">
        <v>40957.599999999999</v>
      </c>
      <c r="EB26">
        <v>44013.9</v>
      </c>
      <c r="EC26">
        <v>2.3841700000000001</v>
      </c>
      <c r="ED26">
        <v>2.0517699999999999</v>
      </c>
      <c r="EE26">
        <v>0.13178599999999999</v>
      </c>
      <c r="EF26">
        <v>0</v>
      </c>
      <c r="EG26">
        <v>16.299199999999999</v>
      </c>
      <c r="EH26">
        <v>999.9</v>
      </c>
      <c r="EI26">
        <v>64.063999999999993</v>
      </c>
      <c r="EJ26">
        <v>16.998000000000001</v>
      </c>
      <c r="EK26">
        <v>12.2319</v>
      </c>
      <c r="EL26">
        <v>61.174500000000002</v>
      </c>
      <c r="EM26">
        <v>26.406199999999998</v>
      </c>
      <c r="EN26">
        <v>1</v>
      </c>
      <c r="EO26">
        <v>-0.88451999999999997</v>
      </c>
      <c r="EP26">
        <v>-0.904227</v>
      </c>
      <c r="EQ26">
        <v>20.282599999999999</v>
      </c>
      <c r="ER26">
        <v>5.2421499999999996</v>
      </c>
      <c r="ES26">
        <v>11.8302</v>
      </c>
      <c r="ET26">
        <v>4.98325</v>
      </c>
      <c r="EU26">
        <v>3.2989999999999999</v>
      </c>
      <c r="EV26">
        <v>2296.5</v>
      </c>
      <c r="EW26">
        <v>124.3</v>
      </c>
      <c r="EX26">
        <v>1324.1</v>
      </c>
      <c r="EY26">
        <v>20.6</v>
      </c>
      <c r="EZ26">
        <v>1.8730199999999999</v>
      </c>
      <c r="FA26">
        <v>1.87866</v>
      </c>
      <c r="FB26">
        <v>1.87897</v>
      </c>
      <c r="FC26">
        <v>1.87958</v>
      </c>
      <c r="FD26">
        <v>1.8772899999999999</v>
      </c>
      <c r="FE26">
        <v>1.87662</v>
      </c>
      <c r="FF26">
        <v>1.87714</v>
      </c>
      <c r="FG26">
        <v>1.87469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-1.08</v>
      </c>
      <c r="FV26">
        <v>4.7300000000000002E-2</v>
      </c>
      <c r="FW26">
        <v>-1.0829212199200899</v>
      </c>
      <c r="FX26">
        <v>1.4527828764109799E-4</v>
      </c>
      <c r="FY26">
        <v>-4.3579519040863002E-7</v>
      </c>
      <c r="FZ26">
        <v>2.0799061152897499E-10</v>
      </c>
      <c r="GA26">
        <v>4.7369999999997199E-2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1.01807</v>
      </c>
      <c r="GL26">
        <v>2.49878</v>
      </c>
      <c r="GM26">
        <v>1.54541</v>
      </c>
      <c r="GN26">
        <v>2.3022499999999999</v>
      </c>
      <c r="GO26">
        <v>1.5979000000000001</v>
      </c>
      <c r="GP26">
        <v>2.2973599999999998</v>
      </c>
      <c r="GQ26">
        <v>20.255400000000002</v>
      </c>
      <c r="GR26">
        <v>16.084599999999998</v>
      </c>
      <c r="GS26">
        <v>18</v>
      </c>
      <c r="GT26">
        <v>614.87900000000002</v>
      </c>
      <c r="GU26">
        <v>444.89499999999998</v>
      </c>
      <c r="GV26">
        <v>17</v>
      </c>
      <c r="GW26">
        <v>14.901999999999999</v>
      </c>
      <c r="GX26">
        <v>30.0001</v>
      </c>
      <c r="GY26">
        <v>14.9537</v>
      </c>
      <c r="GZ26">
        <v>14.9038</v>
      </c>
      <c r="HA26">
        <v>20.4421</v>
      </c>
      <c r="HB26">
        <v>-30</v>
      </c>
      <c r="HC26">
        <v>-30</v>
      </c>
      <c r="HD26">
        <v>17</v>
      </c>
      <c r="HE26">
        <v>400</v>
      </c>
      <c r="HF26">
        <v>0</v>
      </c>
      <c r="HG26">
        <v>101.682</v>
      </c>
      <c r="HH26">
        <v>101.991</v>
      </c>
    </row>
    <row r="27" spans="1:216" x14ac:dyDescent="0.2">
      <c r="A27">
        <v>9</v>
      </c>
      <c r="B27">
        <v>1689209791</v>
      </c>
      <c r="C27">
        <v>720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1689209791</v>
      </c>
      <c r="M27">
        <f t="shared" si="0"/>
        <v>1.6518344423651302E-3</v>
      </c>
      <c r="N27">
        <f t="shared" si="1"/>
        <v>1.6518344423651303</v>
      </c>
      <c r="O27">
        <f t="shared" si="2"/>
        <v>13.647510988029296</v>
      </c>
      <c r="P27">
        <f t="shared" si="3"/>
        <v>392.50900000000001</v>
      </c>
      <c r="Q27">
        <f t="shared" si="4"/>
        <v>270.06244731509344</v>
      </c>
      <c r="R27">
        <f t="shared" si="5"/>
        <v>27.526914435459929</v>
      </c>
      <c r="S27">
        <f t="shared" si="6"/>
        <v>40.007641808643605</v>
      </c>
      <c r="T27">
        <f t="shared" si="7"/>
        <v>0.18988633597522464</v>
      </c>
      <c r="U27">
        <f t="shared" si="8"/>
        <v>3.7965773176204487</v>
      </c>
      <c r="V27">
        <f t="shared" si="9"/>
        <v>0.18476362322013704</v>
      </c>
      <c r="W27">
        <f t="shared" si="10"/>
        <v>0.11592600890249813</v>
      </c>
      <c r="X27">
        <f t="shared" si="11"/>
        <v>281.15081100000003</v>
      </c>
      <c r="Y27">
        <f t="shared" si="12"/>
        <v>18.997295917233409</v>
      </c>
      <c r="Z27">
        <f t="shared" si="13"/>
        <v>18.997295917233409</v>
      </c>
      <c r="AA27">
        <f t="shared" si="14"/>
        <v>2.2048083977622621</v>
      </c>
      <c r="AB27">
        <f t="shared" si="15"/>
        <v>63.091666627751245</v>
      </c>
      <c r="AC27">
        <f t="shared" si="16"/>
        <v>1.3092544585419601</v>
      </c>
      <c r="AD27">
        <f t="shared" si="17"/>
        <v>2.0751622655123789</v>
      </c>
      <c r="AE27">
        <f t="shared" si="18"/>
        <v>0.89555393922030202</v>
      </c>
      <c r="AF27">
        <f t="shared" si="19"/>
        <v>-72.845898908302246</v>
      </c>
      <c r="AG27">
        <f t="shared" si="20"/>
        <v>-198.0281057011974</v>
      </c>
      <c r="AH27">
        <f t="shared" si="21"/>
        <v>-10.328166194292296</v>
      </c>
      <c r="AI27">
        <f t="shared" si="22"/>
        <v>-5.1359803791910963E-2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55483.38923249035</v>
      </c>
      <c r="AO27">
        <f t="shared" si="26"/>
        <v>1699.92</v>
      </c>
      <c r="AP27">
        <f t="shared" si="27"/>
        <v>1433.0330999999999</v>
      </c>
      <c r="AQ27">
        <f t="shared" si="28"/>
        <v>0.84300031766200756</v>
      </c>
      <c r="AR27">
        <f t="shared" si="29"/>
        <v>0.16539061308767472</v>
      </c>
      <c r="AS27">
        <v>1689209791</v>
      </c>
      <c r="AT27">
        <v>392.50900000000001</v>
      </c>
      <c r="AU27">
        <v>399.983</v>
      </c>
      <c r="AV27">
        <v>12.844900000000001</v>
      </c>
      <c r="AW27">
        <v>11.9924</v>
      </c>
      <c r="AX27">
        <v>393.637</v>
      </c>
      <c r="AY27">
        <v>12.795299999999999</v>
      </c>
      <c r="AZ27">
        <v>600.22</v>
      </c>
      <c r="BA27">
        <v>101.828</v>
      </c>
      <c r="BB27">
        <v>9.9960400000000005E-2</v>
      </c>
      <c r="BC27">
        <v>18.029800000000002</v>
      </c>
      <c r="BD27">
        <v>18.5105</v>
      </c>
      <c r="BE27">
        <v>999.9</v>
      </c>
      <c r="BF27">
        <v>0</v>
      </c>
      <c r="BG27">
        <v>0</v>
      </c>
      <c r="BH27">
        <v>9996.25</v>
      </c>
      <c r="BI27">
        <v>0</v>
      </c>
      <c r="BJ27">
        <v>0.89951599999999998</v>
      </c>
      <c r="BK27">
        <v>-7.4733599999999996</v>
      </c>
      <c r="BL27">
        <v>397.61700000000002</v>
      </c>
      <c r="BM27">
        <v>404.83800000000002</v>
      </c>
      <c r="BN27">
        <v>0.85247799999999996</v>
      </c>
      <c r="BO27">
        <v>399.983</v>
      </c>
      <c r="BP27">
        <v>11.9924</v>
      </c>
      <c r="BQ27">
        <v>1.3079700000000001</v>
      </c>
      <c r="BR27">
        <v>1.22116</v>
      </c>
      <c r="BS27">
        <v>10.890700000000001</v>
      </c>
      <c r="BT27">
        <v>9.8620900000000002</v>
      </c>
      <c r="BU27">
        <v>1699.92</v>
      </c>
      <c r="BV27">
        <v>0.89998999999999996</v>
      </c>
      <c r="BW27">
        <v>0.10001</v>
      </c>
      <c r="BX27">
        <v>0</v>
      </c>
      <c r="BY27">
        <v>2.8369</v>
      </c>
      <c r="BZ27">
        <v>0</v>
      </c>
      <c r="CA27">
        <v>3802.24</v>
      </c>
      <c r="CB27">
        <v>16243.3</v>
      </c>
      <c r="CC27">
        <v>33.5</v>
      </c>
      <c r="CD27">
        <v>35</v>
      </c>
      <c r="CE27">
        <v>34.936999999999998</v>
      </c>
      <c r="CF27">
        <v>33.125</v>
      </c>
      <c r="CG27">
        <v>32.936999999999998</v>
      </c>
      <c r="CH27">
        <v>1529.91</v>
      </c>
      <c r="CI27">
        <v>170.01</v>
      </c>
      <c r="CJ27">
        <v>0</v>
      </c>
      <c r="CK27">
        <v>1689209792.3</v>
      </c>
      <c r="CL27">
        <v>0</v>
      </c>
      <c r="CM27">
        <v>1689209762</v>
      </c>
      <c r="CN27" t="s">
        <v>378</v>
      </c>
      <c r="CO27">
        <v>1689209762</v>
      </c>
      <c r="CP27">
        <v>1689209762</v>
      </c>
      <c r="CQ27">
        <v>53</v>
      </c>
      <c r="CR27">
        <v>-4.7E-2</v>
      </c>
      <c r="CS27">
        <v>2E-3</v>
      </c>
      <c r="CT27">
        <v>-1.129</v>
      </c>
      <c r="CU27">
        <v>0.05</v>
      </c>
      <c r="CV27">
        <v>400</v>
      </c>
      <c r="CW27">
        <v>12</v>
      </c>
      <c r="CX27">
        <v>0.16</v>
      </c>
      <c r="CY27">
        <v>0.08</v>
      </c>
      <c r="CZ27">
        <v>10.6416269523225</v>
      </c>
      <c r="DA27">
        <v>1.01879639617246</v>
      </c>
      <c r="DB27">
        <v>0.13830768110011599</v>
      </c>
      <c r="DC27">
        <v>1</v>
      </c>
      <c r="DD27">
        <v>399.98680000000002</v>
      </c>
      <c r="DE27">
        <v>-3.8075187970256601E-2</v>
      </c>
      <c r="DF27">
        <v>3.7719490982779602E-2</v>
      </c>
      <c r="DG27">
        <v>1</v>
      </c>
      <c r="DH27">
        <v>1700.0050000000001</v>
      </c>
      <c r="DI27">
        <v>0.53089045410163704</v>
      </c>
      <c r="DJ27">
        <v>0.13756816492195501</v>
      </c>
      <c r="DK27">
        <v>-1</v>
      </c>
      <c r="DL27">
        <v>2</v>
      </c>
      <c r="DM27">
        <v>2</v>
      </c>
      <c r="DN27" t="s">
        <v>351</v>
      </c>
      <c r="DO27">
        <v>3.1647099999999999</v>
      </c>
      <c r="DP27">
        <v>2.8342499999999999</v>
      </c>
      <c r="DQ27">
        <v>9.6678500000000001E-2</v>
      </c>
      <c r="DR27">
        <v>9.8204399999999997E-2</v>
      </c>
      <c r="DS27">
        <v>7.8801599999999999E-2</v>
      </c>
      <c r="DT27">
        <v>7.5559799999999996E-2</v>
      </c>
      <c r="DU27">
        <v>29112.9</v>
      </c>
      <c r="DV27">
        <v>30721.7</v>
      </c>
      <c r="DW27">
        <v>29900.7</v>
      </c>
      <c r="DX27">
        <v>31715.599999999999</v>
      </c>
      <c r="DY27">
        <v>36013</v>
      </c>
      <c r="DZ27">
        <v>38438.9</v>
      </c>
      <c r="EA27">
        <v>40959.9</v>
      </c>
      <c r="EB27">
        <v>44014.8</v>
      </c>
      <c r="EC27">
        <v>2.38517</v>
      </c>
      <c r="ED27">
        <v>2.0522499999999999</v>
      </c>
      <c r="EE27">
        <v>0.13153999999999999</v>
      </c>
      <c r="EF27">
        <v>0</v>
      </c>
      <c r="EG27">
        <v>16.324999999999999</v>
      </c>
      <c r="EH27">
        <v>999.9</v>
      </c>
      <c r="EI27">
        <v>64.034000000000006</v>
      </c>
      <c r="EJ27">
        <v>16.998000000000001</v>
      </c>
      <c r="EK27">
        <v>12.2256</v>
      </c>
      <c r="EL27">
        <v>61.344499999999996</v>
      </c>
      <c r="EM27">
        <v>26.4663</v>
      </c>
      <c r="EN27">
        <v>1</v>
      </c>
      <c r="EO27">
        <v>-0.88545499999999999</v>
      </c>
      <c r="EP27">
        <v>-0.88858400000000004</v>
      </c>
      <c r="EQ27">
        <v>20.282599999999999</v>
      </c>
      <c r="ER27">
        <v>5.24709</v>
      </c>
      <c r="ES27">
        <v>11.8302</v>
      </c>
      <c r="ET27">
        <v>4.9837499999999997</v>
      </c>
      <c r="EU27">
        <v>3.2989999999999999</v>
      </c>
      <c r="EV27">
        <v>2296.5</v>
      </c>
      <c r="EW27">
        <v>124.3</v>
      </c>
      <c r="EX27">
        <v>1326.3</v>
      </c>
      <c r="EY27">
        <v>20.6</v>
      </c>
      <c r="EZ27">
        <v>1.8730199999999999</v>
      </c>
      <c r="FA27">
        <v>1.87866</v>
      </c>
      <c r="FB27">
        <v>1.8789800000000001</v>
      </c>
      <c r="FC27">
        <v>1.87958</v>
      </c>
      <c r="FD27">
        <v>1.8772899999999999</v>
      </c>
      <c r="FE27">
        <v>1.8766400000000001</v>
      </c>
      <c r="FF27">
        <v>1.87714</v>
      </c>
      <c r="FG27">
        <v>1.87469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-1.1279999999999999</v>
      </c>
      <c r="FV27">
        <v>4.9599999999999998E-2</v>
      </c>
      <c r="FW27">
        <v>-1.1301635544192401</v>
      </c>
      <c r="FX27">
        <v>1.4527828764109799E-4</v>
      </c>
      <c r="FY27">
        <v>-4.3579519040863002E-7</v>
      </c>
      <c r="FZ27">
        <v>2.0799061152897499E-10</v>
      </c>
      <c r="GA27">
        <v>4.9609999999999502E-2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1.01807</v>
      </c>
      <c r="GL27">
        <v>2.50488</v>
      </c>
      <c r="GM27">
        <v>1.54541</v>
      </c>
      <c r="GN27">
        <v>2.3022499999999999</v>
      </c>
      <c r="GO27">
        <v>1.5979000000000001</v>
      </c>
      <c r="GP27">
        <v>2.3718300000000001</v>
      </c>
      <c r="GQ27">
        <v>20.295500000000001</v>
      </c>
      <c r="GR27">
        <v>16.093399999999999</v>
      </c>
      <c r="GS27">
        <v>18</v>
      </c>
      <c r="GT27">
        <v>615.423</v>
      </c>
      <c r="GU27">
        <v>445.07299999999998</v>
      </c>
      <c r="GV27">
        <v>17.000399999999999</v>
      </c>
      <c r="GW27">
        <v>14.891400000000001</v>
      </c>
      <c r="GX27">
        <v>30.0001</v>
      </c>
      <c r="GY27">
        <v>14.943899999999999</v>
      </c>
      <c r="GZ27">
        <v>14.894</v>
      </c>
      <c r="HA27">
        <v>20.441600000000001</v>
      </c>
      <c r="HB27">
        <v>-30</v>
      </c>
      <c r="HC27">
        <v>-30</v>
      </c>
      <c r="HD27">
        <v>17</v>
      </c>
      <c r="HE27">
        <v>400</v>
      </c>
      <c r="HF27">
        <v>0</v>
      </c>
      <c r="HG27">
        <v>101.688</v>
      </c>
      <c r="HH27">
        <v>101.992</v>
      </c>
    </row>
    <row r="28" spans="1:216" x14ac:dyDescent="0.2">
      <c r="A28">
        <v>10</v>
      </c>
      <c r="B28">
        <v>1689209878</v>
      </c>
      <c r="C28">
        <v>807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1689209878</v>
      </c>
      <c r="M28">
        <f t="shared" si="0"/>
        <v>1.3157039194431844E-3</v>
      </c>
      <c r="N28">
        <f t="shared" si="1"/>
        <v>1.3157039194431845</v>
      </c>
      <c r="O28">
        <f t="shared" si="2"/>
        <v>13.956848473112847</v>
      </c>
      <c r="P28">
        <f t="shared" si="3"/>
        <v>392.399</v>
      </c>
      <c r="Q28">
        <f t="shared" si="4"/>
        <v>239.72681725736979</v>
      </c>
      <c r="R28">
        <f t="shared" si="5"/>
        <v>24.434834971058024</v>
      </c>
      <c r="S28">
        <f t="shared" si="6"/>
        <v>39.996379702127101</v>
      </c>
      <c r="T28">
        <f t="shared" si="7"/>
        <v>0.15351732533208254</v>
      </c>
      <c r="U28">
        <f t="shared" si="8"/>
        <v>3.7978644931203638</v>
      </c>
      <c r="V28">
        <f t="shared" si="9"/>
        <v>0.15015137573469997</v>
      </c>
      <c r="W28">
        <f t="shared" si="10"/>
        <v>9.4140880300475183E-2</v>
      </c>
      <c r="X28">
        <f t="shared" si="11"/>
        <v>281.188536</v>
      </c>
      <c r="Y28">
        <f t="shared" si="12"/>
        <v>19.033702944280645</v>
      </c>
      <c r="Z28">
        <f t="shared" si="13"/>
        <v>19.033702944280645</v>
      </c>
      <c r="AA28">
        <f t="shared" si="14"/>
        <v>2.2098226000368371</v>
      </c>
      <c r="AB28">
        <f t="shared" si="15"/>
        <v>64.327750670926335</v>
      </c>
      <c r="AC28">
        <f t="shared" si="16"/>
        <v>1.332196776003</v>
      </c>
      <c r="AD28">
        <f t="shared" si="17"/>
        <v>2.0709519019527938</v>
      </c>
      <c r="AE28">
        <f t="shared" si="18"/>
        <v>0.87762582403383704</v>
      </c>
      <c r="AF28">
        <f t="shared" si="19"/>
        <v>-58.022542847444434</v>
      </c>
      <c r="AG28">
        <f t="shared" si="20"/>
        <v>-212.16304042997515</v>
      </c>
      <c r="AH28">
        <f t="shared" si="21"/>
        <v>-11.0618624129342</v>
      </c>
      <c r="AI28">
        <f t="shared" si="22"/>
        <v>-5.890969035380067E-2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55515.902873100451</v>
      </c>
      <c r="AO28">
        <f t="shared" si="26"/>
        <v>1700.16</v>
      </c>
      <c r="AP28">
        <f t="shared" si="27"/>
        <v>1433.2344000000001</v>
      </c>
      <c r="AQ28">
        <f t="shared" si="28"/>
        <v>0.84299971767363069</v>
      </c>
      <c r="AR28">
        <f t="shared" si="29"/>
        <v>0.16538945511010728</v>
      </c>
      <c r="AS28">
        <v>1689209878</v>
      </c>
      <c r="AT28">
        <v>392.399</v>
      </c>
      <c r="AU28">
        <v>399.96600000000001</v>
      </c>
      <c r="AV28">
        <v>13.07</v>
      </c>
      <c r="AW28">
        <v>12.3911</v>
      </c>
      <c r="AX28">
        <v>393.59800000000001</v>
      </c>
      <c r="AY28">
        <v>13.017899999999999</v>
      </c>
      <c r="AZ28">
        <v>600.19399999999996</v>
      </c>
      <c r="BA28">
        <v>101.828</v>
      </c>
      <c r="BB28">
        <v>9.9832900000000002E-2</v>
      </c>
      <c r="BC28">
        <v>17.997499999999999</v>
      </c>
      <c r="BD28">
        <v>18.493600000000001</v>
      </c>
      <c r="BE28">
        <v>999.9</v>
      </c>
      <c r="BF28">
        <v>0</v>
      </c>
      <c r="BG28">
        <v>0</v>
      </c>
      <c r="BH28">
        <v>10001.200000000001</v>
      </c>
      <c r="BI28">
        <v>0</v>
      </c>
      <c r="BJ28">
        <v>0.95242800000000005</v>
      </c>
      <c r="BK28">
        <v>-7.5672300000000003</v>
      </c>
      <c r="BL28">
        <v>397.596</v>
      </c>
      <c r="BM28">
        <v>404.98500000000001</v>
      </c>
      <c r="BN28">
        <v>0.67885899999999999</v>
      </c>
      <c r="BO28">
        <v>399.96600000000001</v>
      </c>
      <c r="BP28">
        <v>12.3911</v>
      </c>
      <c r="BQ28">
        <v>1.3308899999999999</v>
      </c>
      <c r="BR28">
        <v>1.26176</v>
      </c>
      <c r="BS28">
        <v>11.1523</v>
      </c>
      <c r="BT28">
        <v>10.350899999999999</v>
      </c>
      <c r="BU28">
        <v>1700.16</v>
      </c>
      <c r="BV28">
        <v>0.90000800000000003</v>
      </c>
      <c r="BW28">
        <v>9.9991999999999998E-2</v>
      </c>
      <c r="BX28">
        <v>0</v>
      </c>
      <c r="BY28">
        <v>2.7458</v>
      </c>
      <c r="BZ28">
        <v>0</v>
      </c>
      <c r="CA28">
        <v>3817.65</v>
      </c>
      <c r="CB28">
        <v>16245.6</v>
      </c>
      <c r="CC28">
        <v>33.561999999999998</v>
      </c>
      <c r="CD28">
        <v>35.061999999999998</v>
      </c>
      <c r="CE28">
        <v>34.936999999999998</v>
      </c>
      <c r="CF28">
        <v>33.186999999999998</v>
      </c>
      <c r="CG28">
        <v>33</v>
      </c>
      <c r="CH28">
        <v>1530.16</v>
      </c>
      <c r="CI28">
        <v>170</v>
      </c>
      <c r="CJ28">
        <v>0</v>
      </c>
      <c r="CK28">
        <v>1689209879.3</v>
      </c>
      <c r="CL28">
        <v>0</v>
      </c>
      <c r="CM28">
        <v>1689209849</v>
      </c>
      <c r="CN28" t="s">
        <v>381</v>
      </c>
      <c r="CO28">
        <v>1689209849</v>
      </c>
      <c r="CP28">
        <v>1689209844</v>
      </c>
      <c r="CQ28">
        <v>54</v>
      </c>
      <c r="CR28">
        <v>-7.0000000000000007E-2</v>
      </c>
      <c r="CS28">
        <v>2E-3</v>
      </c>
      <c r="CT28">
        <v>-1.1990000000000001</v>
      </c>
      <c r="CU28">
        <v>5.1999999999999998E-2</v>
      </c>
      <c r="CV28">
        <v>400</v>
      </c>
      <c r="CW28">
        <v>12</v>
      </c>
      <c r="CX28">
        <v>0.23</v>
      </c>
      <c r="CY28">
        <v>0.06</v>
      </c>
      <c r="CZ28">
        <v>10.9579113831975</v>
      </c>
      <c r="DA28">
        <v>-8.3982586756884206E-2</v>
      </c>
      <c r="DB28">
        <v>3.0949743151629398E-2</v>
      </c>
      <c r="DC28">
        <v>1</v>
      </c>
      <c r="DD28">
        <v>399.95261904761901</v>
      </c>
      <c r="DE28">
        <v>3.4285714286234899E-2</v>
      </c>
      <c r="DF28">
        <v>1.31492393061744E-2</v>
      </c>
      <c r="DG28">
        <v>1</v>
      </c>
      <c r="DH28">
        <v>1699.9970000000001</v>
      </c>
      <c r="DI28">
        <v>-0.213651222650414</v>
      </c>
      <c r="DJ28">
        <v>0.15109930509439801</v>
      </c>
      <c r="DK28">
        <v>-1</v>
      </c>
      <c r="DL28">
        <v>2</v>
      </c>
      <c r="DM28">
        <v>2</v>
      </c>
      <c r="DN28" t="s">
        <v>351</v>
      </c>
      <c r="DO28">
        <v>3.16466</v>
      </c>
      <c r="DP28">
        <v>2.8341599999999998</v>
      </c>
      <c r="DQ28">
        <v>9.6674499999999997E-2</v>
      </c>
      <c r="DR28">
        <v>9.8205799999999996E-2</v>
      </c>
      <c r="DS28">
        <v>7.9843899999999995E-2</v>
      </c>
      <c r="DT28">
        <v>7.7447199999999994E-2</v>
      </c>
      <c r="DU28">
        <v>29112.400000000001</v>
      </c>
      <c r="DV28">
        <v>30720.6</v>
      </c>
      <c r="DW28">
        <v>29900.1</v>
      </c>
      <c r="DX28">
        <v>31714.6</v>
      </c>
      <c r="DY28">
        <v>35970</v>
      </c>
      <c r="DZ28">
        <v>38357.9</v>
      </c>
      <c r="EA28">
        <v>40959.199999999997</v>
      </c>
      <c r="EB28">
        <v>44014.2</v>
      </c>
      <c r="EC28">
        <v>2.3845800000000001</v>
      </c>
      <c r="ED28">
        <v>2.0527299999999999</v>
      </c>
      <c r="EE28">
        <v>0.12915599999999999</v>
      </c>
      <c r="EF28">
        <v>0</v>
      </c>
      <c r="EG28">
        <v>16.3477</v>
      </c>
      <c r="EH28">
        <v>999.9</v>
      </c>
      <c r="EI28">
        <v>64.034000000000006</v>
      </c>
      <c r="EJ28">
        <v>16.998000000000001</v>
      </c>
      <c r="EK28">
        <v>12.2265</v>
      </c>
      <c r="EL28">
        <v>61.374499999999998</v>
      </c>
      <c r="EM28">
        <v>26.438300000000002</v>
      </c>
      <c r="EN28">
        <v>1</v>
      </c>
      <c r="EO28">
        <v>-0.88511700000000004</v>
      </c>
      <c r="EP28">
        <v>-0.83833299999999999</v>
      </c>
      <c r="EQ28">
        <v>20.282800000000002</v>
      </c>
      <c r="ER28">
        <v>5.2464899999999997</v>
      </c>
      <c r="ES28">
        <v>11.8302</v>
      </c>
      <c r="ET28">
        <v>4.9832000000000001</v>
      </c>
      <c r="EU28">
        <v>3.2989999999999999</v>
      </c>
      <c r="EV28">
        <v>2296.5</v>
      </c>
      <c r="EW28">
        <v>124.3</v>
      </c>
      <c r="EX28">
        <v>1328.1</v>
      </c>
      <c r="EY28">
        <v>20.7</v>
      </c>
      <c r="EZ28">
        <v>1.8730199999999999</v>
      </c>
      <c r="FA28">
        <v>1.87866</v>
      </c>
      <c r="FB28">
        <v>1.87897</v>
      </c>
      <c r="FC28">
        <v>1.87958</v>
      </c>
      <c r="FD28">
        <v>1.8772899999999999</v>
      </c>
      <c r="FE28">
        <v>1.87659</v>
      </c>
      <c r="FF28">
        <v>1.87714</v>
      </c>
      <c r="FG28">
        <v>1.87469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-1.1990000000000001</v>
      </c>
      <c r="FV28">
        <v>5.21E-2</v>
      </c>
      <c r="FW28">
        <v>-1.2006584764911601</v>
      </c>
      <c r="FX28">
        <v>1.4527828764109799E-4</v>
      </c>
      <c r="FY28">
        <v>-4.3579519040863002E-7</v>
      </c>
      <c r="FZ28">
        <v>2.0799061152897499E-10</v>
      </c>
      <c r="GA28">
        <v>5.2069999999998701E-2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0.6</v>
      </c>
      <c r="GK28">
        <v>1.01807</v>
      </c>
      <c r="GL28">
        <v>2.49878</v>
      </c>
      <c r="GM28">
        <v>1.54541</v>
      </c>
      <c r="GN28">
        <v>2.3022499999999999</v>
      </c>
      <c r="GO28">
        <v>1.5979000000000001</v>
      </c>
      <c r="GP28">
        <v>2.3950200000000001</v>
      </c>
      <c r="GQ28">
        <v>20.3155</v>
      </c>
      <c r="GR28">
        <v>16.084599999999998</v>
      </c>
      <c r="GS28">
        <v>18</v>
      </c>
      <c r="GT28">
        <v>615.04499999999996</v>
      </c>
      <c r="GU28">
        <v>445.41199999999998</v>
      </c>
      <c r="GV28">
        <v>17.0015</v>
      </c>
      <c r="GW28">
        <v>14.895099999999999</v>
      </c>
      <c r="GX28">
        <v>30.0002</v>
      </c>
      <c r="GY28">
        <v>14.946199999999999</v>
      </c>
      <c r="GZ28">
        <v>14.8994</v>
      </c>
      <c r="HA28">
        <v>20.450700000000001</v>
      </c>
      <c r="HB28">
        <v>-30</v>
      </c>
      <c r="HC28">
        <v>-30</v>
      </c>
      <c r="HD28">
        <v>17</v>
      </c>
      <c r="HE28">
        <v>400</v>
      </c>
      <c r="HF28">
        <v>0</v>
      </c>
      <c r="HG28">
        <v>101.68600000000001</v>
      </c>
      <c r="HH28">
        <v>101.99</v>
      </c>
    </row>
    <row r="29" spans="1:216" x14ac:dyDescent="0.2">
      <c r="A29">
        <v>11</v>
      </c>
      <c r="B29">
        <v>1689209975</v>
      </c>
      <c r="C29">
        <v>904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1689209975</v>
      </c>
      <c r="M29">
        <f t="shared" si="0"/>
        <v>1.6764029177995189E-3</v>
      </c>
      <c r="N29">
        <f t="shared" si="1"/>
        <v>1.676402917799519</v>
      </c>
      <c r="O29">
        <f t="shared" si="2"/>
        <v>15.995531879142982</v>
      </c>
      <c r="P29">
        <f t="shared" si="3"/>
        <v>466.245</v>
      </c>
      <c r="Q29">
        <f t="shared" si="4"/>
        <v>331.47984400950412</v>
      </c>
      <c r="R29">
        <f t="shared" si="5"/>
        <v>33.787704401733741</v>
      </c>
      <c r="S29">
        <f t="shared" si="6"/>
        <v>47.524302075919501</v>
      </c>
      <c r="T29">
        <f t="shared" si="7"/>
        <v>0.20285913511578535</v>
      </c>
      <c r="U29">
        <f t="shared" si="8"/>
        <v>3.8005150217743195</v>
      </c>
      <c r="V29">
        <f t="shared" si="9"/>
        <v>0.19702999639624444</v>
      </c>
      <c r="W29">
        <f t="shared" si="10"/>
        <v>0.12365352070951896</v>
      </c>
      <c r="X29">
        <f t="shared" si="11"/>
        <v>281.18215199999997</v>
      </c>
      <c r="Y29">
        <f t="shared" si="12"/>
        <v>18.981166016990972</v>
      </c>
      <c r="Z29">
        <f t="shared" si="13"/>
        <v>18.981166016990972</v>
      </c>
      <c r="AA29">
        <f t="shared" si="14"/>
        <v>2.2025900780584515</v>
      </c>
      <c r="AB29">
        <f t="shared" si="15"/>
        <v>65.118935343642917</v>
      </c>
      <c r="AC29">
        <f t="shared" si="16"/>
        <v>1.3504487412056798</v>
      </c>
      <c r="AD29">
        <f t="shared" si="17"/>
        <v>2.0738188271647076</v>
      </c>
      <c r="AE29">
        <f t="shared" si="18"/>
        <v>0.85214133685277171</v>
      </c>
      <c r="AF29">
        <f t="shared" si="19"/>
        <v>-73.929368674958781</v>
      </c>
      <c r="AG29">
        <f t="shared" si="20"/>
        <v>-197.03898704859114</v>
      </c>
      <c r="AH29">
        <f t="shared" si="21"/>
        <v>-10.264534716253628</v>
      </c>
      <c r="AI29">
        <f t="shared" si="22"/>
        <v>-5.0738439803581059E-2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55566.024455644903</v>
      </c>
      <c r="AO29">
        <f t="shared" si="26"/>
        <v>1700.12</v>
      </c>
      <c r="AP29">
        <f t="shared" si="27"/>
        <v>1433.2007999999998</v>
      </c>
      <c r="AQ29">
        <f t="shared" si="28"/>
        <v>0.84299978825024113</v>
      </c>
      <c r="AR29">
        <f t="shared" si="29"/>
        <v>0.16538959132296543</v>
      </c>
      <c r="AS29">
        <v>1689209975</v>
      </c>
      <c r="AT29">
        <v>466.245</v>
      </c>
      <c r="AU29">
        <v>475.01799999999997</v>
      </c>
      <c r="AV29">
        <v>13.248799999999999</v>
      </c>
      <c r="AW29">
        <v>12.383800000000001</v>
      </c>
      <c r="AX29">
        <v>467.46699999999998</v>
      </c>
      <c r="AY29">
        <v>13.1774</v>
      </c>
      <c r="AZ29">
        <v>600.09900000000005</v>
      </c>
      <c r="BA29">
        <v>101.83</v>
      </c>
      <c r="BB29">
        <v>9.9891099999999997E-2</v>
      </c>
      <c r="BC29">
        <v>18.019500000000001</v>
      </c>
      <c r="BD29">
        <v>18.509499999999999</v>
      </c>
      <c r="BE29">
        <v>999.9</v>
      </c>
      <c r="BF29">
        <v>0</v>
      </c>
      <c r="BG29">
        <v>0</v>
      </c>
      <c r="BH29">
        <v>10011.200000000001</v>
      </c>
      <c r="BI29">
        <v>0</v>
      </c>
      <c r="BJ29">
        <v>0.95242800000000005</v>
      </c>
      <c r="BK29">
        <v>-8.7728300000000008</v>
      </c>
      <c r="BL29">
        <v>472.505</v>
      </c>
      <c r="BM29">
        <v>480.97399999999999</v>
      </c>
      <c r="BN29">
        <v>0.86507599999999996</v>
      </c>
      <c r="BO29">
        <v>475.01799999999997</v>
      </c>
      <c r="BP29">
        <v>12.383800000000001</v>
      </c>
      <c r="BQ29">
        <v>1.34914</v>
      </c>
      <c r="BR29">
        <v>1.26105</v>
      </c>
      <c r="BS29">
        <v>11.357699999999999</v>
      </c>
      <c r="BT29">
        <v>10.3424</v>
      </c>
      <c r="BU29">
        <v>1700.12</v>
      </c>
      <c r="BV29">
        <v>0.90000800000000003</v>
      </c>
      <c r="BW29">
        <v>9.9991999999999998E-2</v>
      </c>
      <c r="BX29">
        <v>0</v>
      </c>
      <c r="BY29">
        <v>2.6692999999999998</v>
      </c>
      <c r="BZ29">
        <v>0</v>
      </c>
      <c r="CA29">
        <v>3887.01</v>
      </c>
      <c r="CB29">
        <v>16245.3</v>
      </c>
      <c r="CC29">
        <v>33.625</v>
      </c>
      <c r="CD29">
        <v>35.186999999999998</v>
      </c>
      <c r="CE29">
        <v>35.061999999999998</v>
      </c>
      <c r="CF29">
        <v>33.311999999999998</v>
      </c>
      <c r="CG29">
        <v>33.061999999999998</v>
      </c>
      <c r="CH29">
        <v>1530.12</v>
      </c>
      <c r="CI29">
        <v>170</v>
      </c>
      <c r="CJ29">
        <v>0</v>
      </c>
      <c r="CK29">
        <v>1689209976.5</v>
      </c>
      <c r="CL29">
        <v>0</v>
      </c>
      <c r="CM29">
        <v>1689209946</v>
      </c>
      <c r="CN29" t="s">
        <v>384</v>
      </c>
      <c r="CO29">
        <v>1689209946</v>
      </c>
      <c r="CP29">
        <v>1689209938</v>
      </c>
      <c r="CQ29">
        <v>55</v>
      </c>
      <c r="CR29">
        <v>-1.4999999999999999E-2</v>
      </c>
      <c r="CS29">
        <v>1.9E-2</v>
      </c>
      <c r="CT29">
        <v>-1.2230000000000001</v>
      </c>
      <c r="CU29">
        <v>7.0999999999999994E-2</v>
      </c>
      <c r="CV29">
        <v>475</v>
      </c>
      <c r="CW29">
        <v>13</v>
      </c>
      <c r="CX29">
        <v>0.26</v>
      </c>
      <c r="CY29">
        <v>0.13</v>
      </c>
      <c r="CZ29">
        <v>12.4726438567958</v>
      </c>
      <c r="DA29">
        <v>0.57625904134838402</v>
      </c>
      <c r="DB29">
        <v>7.9892735238603796E-2</v>
      </c>
      <c r="DC29">
        <v>1</v>
      </c>
      <c r="DD29">
        <v>475.02334999999999</v>
      </c>
      <c r="DE29">
        <v>-0.139263157894637</v>
      </c>
      <c r="DF29">
        <v>5.6576739920221601E-2</v>
      </c>
      <c r="DG29">
        <v>1</v>
      </c>
      <c r="DH29">
        <v>1700.0157142857099</v>
      </c>
      <c r="DI29">
        <v>0.14082070742382199</v>
      </c>
      <c r="DJ29">
        <v>0.14167607011607899</v>
      </c>
      <c r="DK29">
        <v>-1</v>
      </c>
      <c r="DL29">
        <v>2</v>
      </c>
      <c r="DM29">
        <v>2</v>
      </c>
      <c r="DN29" t="s">
        <v>351</v>
      </c>
      <c r="DO29">
        <v>3.1644100000000002</v>
      </c>
      <c r="DP29">
        <v>2.83432</v>
      </c>
      <c r="DQ29">
        <v>0.109891</v>
      </c>
      <c r="DR29">
        <v>0.11157</v>
      </c>
      <c r="DS29">
        <v>8.0578800000000006E-2</v>
      </c>
      <c r="DT29">
        <v>7.7406299999999997E-2</v>
      </c>
      <c r="DU29">
        <v>28682.6</v>
      </c>
      <c r="DV29">
        <v>30259</v>
      </c>
      <c r="DW29">
        <v>29896.2</v>
      </c>
      <c r="DX29">
        <v>31708</v>
      </c>
      <c r="DY29">
        <v>35937.199999999997</v>
      </c>
      <c r="DZ29">
        <v>38352</v>
      </c>
      <c r="EA29">
        <v>40954</v>
      </c>
      <c r="EB29">
        <v>44003.6</v>
      </c>
      <c r="EC29">
        <v>2.3841700000000001</v>
      </c>
      <c r="ED29">
        <v>2.0525000000000002</v>
      </c>
      <c r="EE29">
        <v>0.13092500000000001</v>
      </c>
      <c r="EF29">
        <v>0</v>
      </c>
      <c r="EG29">
        <v>16.334199999999999</v>
      </c>
      <c r="EH29">
        <v>999.9</v>
      </c>
      <c r="EI29">
        <v>64.034000000000006</v>
      </c>
      <c r="EJ29">
        <v>17.018000000000001</v>
      </c>
      <c r="EK29">
        <v>12.243600000000001</v>
      </c>
      <c r="EL29">
        <v>61.094499999999996</v>
      </c>
      <c r="EM29">
        <v>26.7027</v>
      </c>
      <c r="EN29">
        <v>1</v>
      </c>
      <c r="EO29">
        <v>-0.88024400000000003</v>
      </c>
      <c r="EP29">
        <v>-0.79932199999999998</v>
      </c>
      <c r="EQ29">
        <v>20.283200000000001</v>
      </c>
      <c r="ER29">
        <v>5.2466400000000002</v>
      </c>
      <c r="ES29">
        <v>11.8302</v>
      </c>
      <c r="ET29">
        <v>4.98325</v>
      </c>
      <c r="EU29">
        <v>3.2989999999999999</v>
      </c>
      <c r="EV29">
        <v>2296.5</v>
      </c>
      <c r="EW29">
        <v>124.3</v>
      </c>
      <c r="EX29">
        <v>1330.2</v>
      </c>
      <c r="EY29">
        <v>20.7</v>
      </c>
      <c r="EZ29">
        <v>1.8730199999999999</v>
      </c>
      <c r="FA29">
        <v>1.87866</v>
      </c>
      <c r="FB29">
        <v>1.8789800000000001</v>
      </c>
      <c r="FC29">
        <v>1.87958</v>
      </c>
      <c r="FD29">
        <v>1.8772899999999999</v>
      </c>
      <c r="FE29">
        <v>1.87662</v>
      </c>
      <c r="FF29">
        <v>1.87714</v>
      </c>
      <c r="FG29">
        <v>1.8747100000000001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-1.222</v>
      </c>
      <c r="FV29">
        <v>7.1400000000000005E-2</v>
      </c>
      <c r="FW29">
        <v>-1.2156795792672801</v>
      </c>
      <c r="FX29">
        <v>1.4527828764109799E-4</v>
      </c>
      <c r="FY29">
        <v>-4.3579519040863002E-7</v>
      </c>
      <c r="FZ29">
        <v>2.0799061152897499E-10</v>
      </c>
      <c r="GA29">
        <v>7.14699999999997E-2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1.16821</v>
      </c>
      <c r="GL29">
        <v>2.50244</v>
      </c>
      <c r="GM29">
        <v>1.54541</v>
      </c>
      <c r="GN29">
        <v>2.3022499999999999</v>
      </c>
      <c r="GO29">
        <v>1.5979000000000001</v>
      </c>
      <c r="GP29">
        <v>2.3877000000000002</v>
      </c>
      <c r="GQ29">
        <v>20.335599999999999</v>
      </c>
      <c r="GR29">
        <v>16.084599999999998</v>
      </c>
      <c r="GS29">
        <v>18</v>
      </c>
      <c r="GT29">
        <v>615.32299999999998</v>
      </c>
      <c r="GU29">
        <v>445.66300000000001</v>
      </c>
      <c r="GV29">
        <v>17.0001</v>
      </c>
      <c r="GW29">
        <v>14.952999999999999</v>
      </c>
      <c r="GX29">
        <v>30.000299999999999</v>
      </c>
      <c r="GY29">
        <v>14.9854</v>
      </c>
      <c r="GZ29">
        <v>14.935499999999999</v>
      </c>
      <c r="HA29">
        <v>23.433399999999999</v>
      </c>
      <c r="HB29">
        <v>-30</v>
      </c>
      <c r="HC29">
        <v>-30</v>
      </c>
      <c r="HD29">
        <v>17</v>
      </c>
      <c r="HE29">
        <v>475</v>
      </c>
      <c r="HF29">
        <v>0</v>
      </c>
      <c r="HG29">
        <v>101.673</v>
      </c>
      <c r="HH29">
        <v>101.967</v>
      </c>
    </row>
    <row r="30" spans="1:216" x14ac:dyDescent="0.2">
      <c r="A30">
        <v>12</v>
      </c>
      <c r="B30">
        <v>1689210065</v>
      </c>
      <c r="C30">
        <v>994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1689210065</v>
      </c>
      <c r="M30">
        <f t="shared" si="0"/>
        <v>1.6184988285381974E-3</v>
      </c>
      <c r="N30">
        <f t="shared" si="1"/>
        <v>1.6184988285381974</v>
      </c>
      <c r="O30">
        <f t="shared" si="2"/>
        <v>17.411229859195707</v>
      </c>
      <c r="P30">
        <f t="shared" si="3"/>
        <v>565.35299999999995</v>
      </c>
      <c r="Q30">
        <f t="shared" si="4"/>
        <v>409.99853939080896</v>
      </c>
      <c r="R30">
        <f t="shared" si="5"/>
        <v>41.792295918026845</v>
      </c>
      <c r="S30">
        <f t="shared" si="6"/>
        <v>57.628009868646593</v>
      </c>
      <c r="T30">
        <f t="shared" si="7"/>
        <v>0.19194217692291471</v>
      </c>
      <c r="U30">
        <f t="shared" si="8"/>
        <v>3.8009295143522346</v>
      </c>
      <c r="V30">
        <f t="shared" si="9"/>
        <v>0.18671540126087674</v>
      </c>
      <c r="W30">
        <f t="shared" si="10"/>
        <v>0.11715487569384547</v>
      </c>
      <c r="X30">
        <f t="shared" si="11"/>
        <v>281.17359299999998</v>
      </c>
      <c r="Y30">
        <f t="shared" si="12"/>
        <v>19.059741018768531</v>
      </c>
      <c r="Z30">
        <f t="shared" si="13"/>
        <v>19.059741018768531</v>
      </c>
      <c r="AA30">
        <f t="shared" si="14"/>
        <v>2.2134148547965751</v>
      </c>
      <c r="AB30">
        <f t="shared" si="15"/>
        <v>64.596416500113179</v>
      </c>
      <c r="AC30">
        <f t="shared" si="16"/>
        <v>1.3452580250594999</v>
      </c>
      <c r="AD30">
        <f t="shared" si="17"/>
        <v>2.082558287203351</v>
      </c>
      <c r="AE30">
        <f t="shared" si="18"/>
        <v>0.8681568297370752</v>
      </c>
      <c r="AF30">
        <f t="shared" si="19"/>
        <v>-71.375798338534509</v>
      </c>
      <c r="AG30">
        <f t="shared" si="20"/>
        <v>-199.45286785810922</v>
      </c>
      <c r="AH30">
        <f t="shared" si="21"/>
        <v>-10.396929954142168</v>
      </c>
      <c r="AI30">
        <f t="shared" si="22"/>
        <v>-5.2003150785935759E-2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55561.807559753332</v>
      </c>
      <c r="AO30">
        <f t="shared" si="26"/>
        <v>1700.07</v>
      </c>
      <c r="AP30">
        <f t="shared" si="27"/>
        <v>1433.1584999999998</v>
      </c>
      <c r="AQ30">
        <f t="shared" si="28"/>
        <v>0.84299970001235236</v>
      </c>
      <c r="AR30">
        <f t="shared" si="29"/>
        <v>0.16538942102384019</v>
      </c>
      <c r="AS30">
        <v>1689210065</v>
      </c>
      <c r="AT30">
        <v>565.35299999999995</v>
      </c>
      <c r="AU30">
        <v>574.93299999999999</v>
      </c>
      <c r="AV30">
        <v>13.1975</v>
      </c>
      <c r="AW30">
        <v>12.3626</v>
      </c>
      <c r="AX30">
        <v>566.60699999999997</v>
      </c>
      <c r="AY30">
        <v>13.1381</v>
      </c>
      <c r="AZ30">
        <v>600.29</v>
      </c>
      <c r="BA30">
        <v>101.833</v>
      </c>
      <c r="BB30">
        <v>9.9792199999999998E-2</v>
      </c>
      <c r="BC30">
        <v>18.086400000000001</v>
      </c>
      <c r="BD30">
        <v>18.5793</v>
      </c>
      <c r="BE30">
        <v>999.9</v>
      </c>
      <c r="BF30">
        <v>0</v>
      </c>
      <c r="BG30">
        <v>0</v>
      </c>
      <c r="BH30">
        <v>10012.5</v>
      </c>
      <c r="BI30">
        <v>0</v>
      </c>
      <c r="BJ30">
        <v>0.89951599999999998</v>
      </c>
      <c r="BK30">
        <v>-9.5799599999999998</v>
      </c>
      <c r="BL30">
        <v>572.91399999999999</v>
      </c>
      <c r="BM30">
        <v>582.12900000000002</v>
      </c>
      <c r="BN30">
        <v>0.83491300000000002</v>
      </c>
      <c r="BO30">
        <v>574.93299999999999</v>
      </c>
      <c r="BP30">
        <v>12.3626</v>
      </c>
      <c r="BQ30">
        <v>1.3439399999999999</v>
      </c>
      <c r="BR30">
        <v>1.25892</v>
      </c>
      <c r="BS30">
        <v>11.2994</v>
      </c>
      <c r="BT30">
        <v>10.3171</v>
      </c>
      <c r="BU30">
        <v>1700.07</v>
      </c>
      <c r="BV30">
        <v>0.90000800000000003</v>
      </c>
      <c r="BW30">
        <v>9.9991999999999998E-2</v>
      </c>
      <c r="BX30">
        <v>0</v>
      </c>
      <c r="BY30">
        <v>2.5215999999999998</v>
      </c>
      <c r="BZ30">
        <v>0</v>
      </c>
      <c r="CA30">
        <v>3948.24</v>
      </c>
      <c r="CB30">
        <v>16244.8</v>
      </c>
      <c r="CC30">
        <v>33.686999999999998</v>
      </c>
      <c r="CD30">
        <v>35.25</v>
      </c>
      <c r="CE30">
        <v>35.125</v>
      </c>
      <c r="CF30">
        <v>33.375</v>
      </c>
      <c r="CG30">
        <v>33.125</v>
      </c>
      <c r="CH30">
        <v>1530.08</v>
      </c>
      <c r="CI30">
        <v>169.99</v>
      </c>
      <c r="CJ30">
        <v>0</v>
      </c>
      <c r="CK30">
        <v>1689210066.5</v>
      </c>
      <c r="CL30">
        <v>0</v>
      </c>
      <c r="CM30">
        <v>1689210035</v>
      </c>
      <c r="CN30" t="s">
        <v>387</v>
      </c>
      <c r="CO30">
        <v>1689210035</v>
      </c>
      <c r="CP30">
        <v>1689210029</v>
      </c>
      <c r="CQ30">
        <v>56</v>
      </c>
      <c r="CR30">
        <v>-0.02</v>
      </c>
      <c r="CS30">
        <v>-1.2E-2</v>
      </c>
      <c r="CT30">
        <v>-1.256</v>
      </c>
      <c r="CU30">
        <v>5.8999999999999997E-2</v>
      </c>
      <c r="CV30">
        <v>575</v>
      </c>
      <c r="CW30">
        <v>12</v>
      </c>
      <c r="CX30">
        <v>0.23</v>
      </c>
      <c r="CY30">
        <v>0.09</v>
      </c>
      <c r="CZ30">
        <v>13.743930214108399</v>
      </c>
      <c r="DA30">
        <v>0.141893437297064</v>
      </c>
      <c r="DB30">
        <v>5.1408524081308103E-2</v>
      </c>
      <c r="DC30">
        <v>1</v>
      </c>
      <c r="DD30">
        <v>575.01649999999995</v>
      </c>
      <c r="DE30">
        <v>0.15708270676698599</v>
      </c>
      <c r="DF30">
        <v>2.78109690589881E-2</v>
      </c>
      <c r="DG30">
        <v>1</v>
      </c>
      <c r="DH30">
        <v>1700.0214285714301</v>
      </c>
      <c r="DI30">
        <v>0.157467420321175</v>
      </c>
      <c r="DJ30">
        <v>0.109643826581703</v>
      </c>
      <c r="DK30">
        <v>-1</v>
      </c>
      <c r="DL30">
        <v>2</v>
      </c>
      <c r="DM30">
        <v>2</v>
      </c>
      <c r="DN30" t="s">
        <v>351</v>
      </c>
      <c r="DO30">
        <v>3.16479</v>
      </c>
      <c r="DP30">
        <v>2.8342200000000002</v>
      </c>
      <c r="DQ30">
        <v>0.126142</v>
      </c>
      <c r="DR30">
        <v>0.12787200000000001</v>
      </c>
      <c r="DS30">
        <v>8.0390199999999995E-2</v>
      </c>
      <c r="DT30">
        <v>7.7301099999999998E-2</v>
      </c>
      <c r="DU30">
        <v>28156.2</v>
      </c>
      <c r="DV30">
        <v>29702.3</v>
      </c>
      <c r="DW30">
        <v>29893</v>
      </c>
      <c r="DX30">
        <v>31705.9</v>
      </c>
      <c r="DY30">
        <v>35943</v>
      </c>
      <c r="DZ30">
        <v>38356</v>
      </c>
      <c r="EA30">
        <v>40949.9</v>
      </c>
      <c r="EB30">
        <v>44000.800000000003</v>
      </c>
      <c r="EC30">
        <v>2.3833000000000002</v>
      </c>
      <c r="ED30">
        <v>2.0524200000000001</v>
      </c>
      <c r="EE30">
        <v>0.13165199999999999</v>
      </c>
      <c r="EF30">
        <v>0</v>
      </c>
      <c r="EG30">
        <v>16.392199999999999</v>
      </c>
      <c r="EH30">
        <v>999.9</v>
      </c>
      <c r="EI30">
        <v>64.034000000000006</v>
      </c>
      <c r="EJ30">
        <v>17.018000000000001</v>
      </c>
      <c r="EK30">
        <v>12.242000000000001</v>
      </c>
      <c r="EL30">
        <v>61.154499999999999</v>
      </c>
      <c r="EM30">
        <v>25.7973</v>
      </c>
      <c r="EN30">
        <v>1</v>
      </c>
      <c r="EO30">
        <v>-0.87717500000000004</v>
      </c>
      <c r="EP30">
        <v>-0.76327100000000003</v>
      </c>
      <c r="EQ30">
        <v>20.2835</v>
      </c>
      <c r="ER30">
        <v>5.2415500000000002</v>
      </c>
      <c r="ES30">
        <v>11.8302</v>
      </c>
      <c r="ET30">
        <v>4.9831500000000002</v>
      </c>
      <c r="EU30">
        <v>3.2989999999999999</v>
      </c>
      <c r="EV30">
        <v>2296.5</v>
      </c>
      <c r="EW30">
        <v>124.3</v>
      </c>
      <c r="EX30">
        <v>1332.1</v>
      </c>
      <c r="EY30">
        <v>20.7</v>
      </c>
      <c r="EZ30">
        <v>1.8730199999999999</v>
      </c>
      <c r="FA30">
        <v>1.87866</v>
      </c>
      <c r="FB30">
        <v>1.8789800000000001</v>
      </c>
      <c r="FC30">
        <v>1.87958</v>
      </c>
      <c r="FD30">
        <v>1.8772899999999999</v>
      </c>
      <c r="FE30">
        <v>1.87663</v>
      </c>
      <c r="FF30">
        <v>1.87714</v>
      </c>
      <c r="FG30">
        <v>1.87469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-1.254</v>
      </c>
      <c r="FV30">
        <v>5.9400000000000001E-2</v>
      </c>
      <c r="FW30">
        <v>-1.2350774911306099</v>
      </c>
      <c r="FX30">
        <v>1.4527828764109799E-4</v>
      </c>
      <c r="FY30">
        <v>-4.3579519040863002E-7</v>
      </c>
      <c r="FZ30">
        <v>2.0799061152897499E-10</v>
      </c>
      <c r="GA30">
        <v>5.9439999999998598E-2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1.3623000000000001</v>
      </c>
      <c r="GL30">
        <v>2.49634</v>
      </c>
      <c r="GM30">
        <v>1.54541</v>
      </c>
      <c r="GN30">
        <v>2.3022499999999999</v>
      </c>
      <c r="GO30">
        <v>1.5979000000000001</v>
      </c>
      <c r="GP30">
        <v>2.3034699999999999</v>
      </c>
      <c r="GQ30">
        <v>20.355599999999999</v>
      </c>
      <c r="GR30">
        <v>16.0671</v>
      </c>
      <c r="GS30">
        <v>18</v>
      </c>
      <c r="GT30">
        <v>615.23400000000004</v>
      </c>
      <c r="GU30">
        <v>445.99200000000002</v>
      </c>
      <c r="GV30">
        <v>17.000299999999999</v>
      </c>
      <c r="GW30">
        <v>15.0017</v>
      </c>
      <c r="GX30">
        <v>30.0002</v>
      </c>
      <c r="GY30">
        <v>15.0215</v>
      </c>
      <c r="GZ30">
        <v>14.970700000000001</v>
      </c>
      <c r="HA30">
        <v>27.3216</v>
      </c>
      <c r="HB30">
        <v>-30</v>
      </c>
      <c r="HC30">
        <v>-30</v>
      </c>
      <c r="HD30">
        <v>17</v>
      </c>
      <c r="HE30">
        <v>575</v>
      </c>
      <c r="HF30">
        <v>0</v>
      </c>
      <c r="HG30">
        <v>101.66200000000001</v>
      </c>
      <c r="HH30">
        <v>101.961</v>
      </c>
    </row>
    <row r="31" spans="1:216" x14ac:dyDescent="0.2">
      <c r="A31">
        <v>13</v>
      </c>
      <c r="B31">
        <v>1689210148</v>
      </c>
      <c r="C31">
        <v>1077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1689210148</v>
      </c>
      <c r="M31">
        <f t="shared" si="0"/>
        <v>1.5821945422938404E-3</v>
      </c>
      <c r="N31">
        <f t="shared" si="1"/>
        <v>1.5821945422938404</v>
      </c>
      <c r="O31">
        <f t="shared" si="2"/>
        <v>17.85842275333885</v>
      </c>
      <c r="P31">
        <f t="shared" si="3"/>
        <v>665.06799999999998</v>
      </c>
      <c r="Q31">
        <f t="shared" si="4"/>
        <v>501.53198395255566</v>
      </c>
      <c r="R31">
        <f t="shared" si="5"/>
        <v>51.1229992072358</v>
      </c>
      <c r="S31">
        <f t="shared" si="6"/>
        <v>67.792826628529198</v>
      </c>
      <c r="T31">
        <f t="shared" si="7"/>
        <v>0.18807112882027396</v>
      </c>
      <c r="U31">
        <f t="shared" si="8"/>
        <v>3.7993176209181216</v>
      </c>
      <c r="V31">
        <f t="shared" si="9"/>
        <v>0.18304801368513218</v>
      </c>
      <c r="W31">
        <f t="shared" si="10"/>
        <v>0.11484514097319704</v>
      </c>
      <c r="X31">
        <f t="shared" si="11"/>
        <v>281.15865000000002</v>
      </c>
      <c r="Y31">
        <f t="shared" si="12"/>
        <v>19.110873394668651</v>
      </c>
      <c r="Z31">
        <f t="shared" si="13"/>
        <v>19.110873394668651</v>
      </c>
      <c r="AA31">
        <f t="shared" si="14"/>
        <v>2.2204840604467684</v>
      </c>
      <c r="AB31">
        <f t="shared" si="15"/>
        <v>64.880394744203784</v>
      </c>
      <c r="AC31">
        <f t="shared" si="16"/>
        <v>1.3548616598840402</v>
      </c>
      <c r="AD31">
        <f t="shared" si="17"/>
        <v>2.0882450934919432</v>
      </c>
      <c r="AE31">
        <f t="shared" si="18"/>
        <v>0.86562240056272821</v>
      </c>
      <c r="AF31">
        <f t="shared" si="19"/>
        <v>-69.774779315158355</v>
      </c>
      <c r="AG31">
        <f t="shared" si="20"/>
        <v>-200.95209750169417</v>
      </c>
      <c r="AH31">
        <f t="shared" si="21"/>
        <v>-10.484622531659847</v>
      </c>
      <c r="AI31">
        <f t="shared" si="22"/>
        <v>-5.2849348512353345E-2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55520.551034253469</v>
      </c>
      <c r="AO31">
        <f t="shared" si="26"/>
        <v>1699.98</v>
      </c>
      <c r="AP31">
        <f t="shared" si="27"/>
        <v>1433.0826</v>
      </c>
      <c r="AQ31">
        <f t="shared" si="28"/>
        <v>0.84299968234920408</v>
      </c>
      <c r="AR31">
        <f t="shared" si="29"/>
        <v>0.16538938693396393</v>
      </c>
      <c r="AS31">
        <v>1689210148</v>
      </c>
      <c r="AT31">
        <v>665.06799999999998</v>
      </c>
      <c r="AU31">
        <v>674.95600000000002</v>
      </c>
      <c r="AV31">
        <v>13.291600000000001</v>
      </c>
      <c r="AW31">
        <v>12.475300000000001</v>
      </c>
      <c r="AX31">
        <v>666.29499999999996</v>
      </c>
      <c r="AY31">
        <v>13.227499999999999</v>
      </c>
      <c r="AZ31">
        <v>600.13900000000001</v>
      </c>
      <c r="BA31">
        <v>101.834</v>
      </c>
      <c r="BB31">
        <v>9.9676899999999999E-2</v>
      </c>
      <c r="BC31">
        <v>18.129799999999999</v>
      </c>
      <c r="BD31">
        <v>18.6234</v>
      </c>
      <c r="BE31">
        <v>999.9</v>
      </c>
      <c r="BF31">
        <v>0</v>
      </c>
      <c r="BG31">
        <v>0</v>
      </c>
      <c r="BH31">
        <v>10006.200000000001</v>
      </c>
      <c r="BI31">
        <v>0</v>
      </c>
      <c r="BJ31">
        <v>0.96565599999999996</v>
      </c>
      <c r="BK31">
        <v>-9.8879999999999999</v>
      </c>
      <c r="BL31">
        <v>674.02700000000004</v>
      </c>
      <c r="BM31">
        <v>683.48299999999995</v>
      </c>
      <c r="BN31">
        <v>0.81626699999999996</v>
      </c>
      <c r="BO31">
        <v>674.95600000000002</v>
      </c>
      <c r="BP31">
        <v>12.475300000000001</v>
      </c>
      <c r="BQ31">
        <v>1.35354</v>
      </c>
      <c r="BR31">
        <v>1.27041</v>
      </c>
      <c r="BS31">
        <v>11.4069</v>
      </c>
      <c r="BT31">
        <v>10.4533</v>
      </c>
      <c r="BU31">
        <v>1699.98</v>
      </c>
      <c r="BV31">
        <v>0.90000800000000003</v>
      </c>
      <c r="BW31">
        <v>9.9991999999999998E-2</v>
      </c>
      <c r="BX31">
        <v>0</v>
      </c>
      <c r="BY31">
        <v>2.0526</v>
      </c>
      <c r="BZ31">
        <v>0</v>
      </c>
      <c r="CA31">
        <v>3967.32</v>
      </c>
      <c r="CB31">
        <v>16243.9</v>
      </c>
      <c r="CC31">
        <v>33.75</v>
      </c>
      <c r="CD31">
        <v>35.311999999999998</v>
      </c>
      <c r="CE31">
        <v>35.186999999999998</v>
      </c>
      <c r="CF31">
        <v>33.5</v>
      </c>
      <c r="CG31">
        <v>33.186999999999998</v>
      </c>
      <c r="CH31">
        <v>1530</v>
      </c>
      <c r="CI31">
        <v>169.98</v>
      </c>
      <c r="CJ31">
        <v>0</v>
      </c>
      <c r="CK31">
        <v>1689210149.3</v>
      </c>
      <c r="CL31">
        <v>0</v>
      </c>
      <c r="CM31">
        <v>1689210119</v>
      </c>
      <c r="CN31" t="s">
        <v>390</v>
      </c>
      <c r="CO31">
        <v>1689210119</v>
      </c>
      <c r="CP31">
        <v>1689210117</v>
      </c>
      <c r="CQ31">
        <v>57</v>
      </c>
      <c r="CR31">
        <v>4.2999999999999997E-2</v>
      </c>
      <c r="CS31">
        <v>5.0000000000000001E-3</v>
      </c>
      <c r="CT31">
        <v>-1.2290000000000001</v>
      </c>
      <c r="CU31">
        <v>6.4000000000000001E-2</v>
      </c>
      <c r="CV31">
        <v>675</v>
      </c>
      <c r="CW31">
        <v>12</v>
      </c>
      <c r="CX31">
        <v>0.18</v>
      </c>
      <c r="CY31">
        <v>0.06</v>
      </c>
      <c r="CZ31">
        <v>13.9224567369921</v>
      </c>
      <c r="DA31">
        <v>0.86089784017132298</v>
      </c>
      <c r="DB31">
        <v>0.10916084311094</v>
      </c>
      <c r="DC31">
        <v>1</v>
      </c>
      <c r="DD31">
        <v>675.01619047619101</v>
      </c>
      <c r="DE31">
        <v>0.23992207792217099</v>
      </c>
      <c r="DF31">
        <v>5.7221889790546203E-2</v>
      </c>
      <c r="DG31">
        <v>1</v>
      </c>
      <c r="DH31">
        <v>1699.9949999999999</v>
      </c>
      <c r="DI31">
        <v>-5.7856214542574003E-2</v>
      </c>
      <c r="DJ31">
        <v>6.7082039324932704E-3</v>
      </c>
      <c r="DK31">
        <v>-1</v>
      </c>
      <c r="DL31">
        <v>2</v>
      </c>
      <c r="DM31">
        <v>2</v>
      </c>
      <c r="DN31" t="s">
        <v>351</v>
      </c>
      <c r="DO31">
        <v>3.1644299999999999</v>
      </c>
      <c r="DP31">
        <v>2.83405</v>
      </c>
      <c r="DQ31">
        <v>0.14111199999999999</v>
      </c>
      <c r="DR31">
        <v>0.14283100000000001</v>
      </c>
      <c r="DS31">
        <v>8.0798599999999998E-2</v>
      </c>
      <c r="DT31">
        <v>7.78248E-2</v>
      </c>
      <c r="DU31">
        <v>27672.400000000001</v>
      </c>
      <c r="DV31">
        <v>29191.4</v>
      </c>
      <c r="DW31">
        <v>29890.799999999999</v>
      </c>
      <c r="DX31">
        <v>31703.7</v>
      </c>
      <c r="DY31">
        <v>35925.4</v>
      </c>
      <c r="DZ31">
        <v>38332.699999999997</v>
      </c>
      <c r="EA31">
        <v>40946.9</v>
      </c>
      <c r="EB31">
        <v>43997.7</v>
      </c>
      <c r="EC31">
        <v>2.38273</v>
      </c>
      <c r="ED31">
        <v>2.0529199999999999</v>
      </c>
      <c r="EE31">
        <v>0.13116</v>
      </c>
      <c r="EF31">
        <v>0</v>
      </c>
      <c r="EG31">
        <v>16.444700000000001</v>
      </c>
      <c r="EH31">
        <v>999.9</v>
      </c>
      <c r="EI31">
        <v>64.009</v>
      </c>
      <c r="EJ31">
        <v>16.998000000000001</v>
      </c>
      <c r="EK31">
        <v>12.220599999999999</v>
      </c>
      <c r="EL31">
        <v>61.494500000000002</v>
      </c>
      <c r="EM31">
        <v>26.1859</v>
      </c>
      <c r="EN31">
        <v>1</v>
      </c>
      <c r="EO31">
        <v>-0.87407500000000005</v>
      </c>
      <c r="EP31">
        <v>-0.72587699999999999</v>
      </c>
      <c r="EQ31">
        <v>20.2837</v>
      </c>
      <c r="ER31">
        <v>5.2442500000000001</v>
      </c>
      <c r="ES31">
        <v>11.8302</v>
      </c>
      <c r="ET31">
        <v>4.9821999999999997</v>
      </c>
      <c r="EU31">
        <v>3.2989999999999999</v>
      </c>
      <c r="EV31">
        <v>2296.5</v>
      </c>
      <c r="EW31">
        <v>124.3</v>
      </c>
      <c r="EX31">
        <v>1333.8</v>
      </c>
      <c r="EY31">
        <v>20.7</v>
      </c>
      <c r="EZ31">
        <v>1.8730199999999999</v>
      </c>
      <c r="FA31">
        <v>1.87866</v>
      </c>
      <c r="FB31">
        <v>1.87897</v>
      </c>
      <c r="FC31">
        <v>1.87958</v>
      </c>
      <c r="FD31">
        <v>1.8772899999999999</v>
      </c>
      <c r="FE31">
        <v>1.87666</v>
      </c>
      <c r="FF31">
        <v>1.87714</v>
      </c>
      <c r="FG31">
        <v>1.87469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-1.2270000000000001</v>
      </c>
      <c r="FV31">
        <v>6.4100000000000004E-2</v>
      </c>
      <c r="FW31">
        <v>-1.1921270176193599</v>
      </c>
      <c r="FX31">
        <v>1.4527828764109799E-4</v>
      </c>
      <c r="FY31">
        <v>-4.3579519040863002E-7</v>
      </c>
      <c r="FZ31">
        <v>2.0799061152897499E-10</v>
      </c>
      <c r="GA31">
        <v>6.4109999999999404E-2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0.5</v>
      </c>
      <c r="GK31">
        <v>1.5527299999999999</v>
      </c>
      <c r="GL31">
        <v>2.4890099999999999</v>
      </c>
      <c r="GM31">
        <v>1.54541</v>
      </c>
      <c r="GN31">
        <v>2.3010299999999999</v>
      </c>
      <c r="GO31">
        <v>1.5979000000000001</v>
      </c>
      <c r="GP31">
        <v>2.4060100000000002</v>
      </c>
      <c r="GQ31">
        <v>20.395700000000001</v>
      </c>
      <c r="GR31">
        <v>16.075800000000001</v>
      </c>
      <c r="GS31">
        <v>18</v>
      </c>
      <c r="GT31">
        <v>615.35900000000004</v>
      </c>
      <c r="GU31">
        <v>446.67599999999999</v>
      </c>
      <c r="GV31">
        <v>17.000800000000002</v>
      </c>
      <c r="GW31">
        <v>15.045500000000001</v>
      </c>
      <c r="GX31">
        <v>30.000299999999999</v>
      </c>
      <c r="GY31">
        <v>15.058400000000001</v>
      </c>
      <c r="GZ31">
        <v>15.0069</v>
      </c>
      <c r="HA31">
        <v>31.1236</v>
      </c>
      <c r="HB31">
        <v>-30</v>
      </c>
      <c r="HC31">
        <v>-30</v>
      </c>
      <c r="HD31">
        <v>17</v>
      </c>
      <c r="HE31">
        <v>675</v>
      </c>
      <c r="HF31">
        <v>0</v>
      </c>
      <c r="HG31">
        <v>101.655</v>
      </c>
      <c r="HH31">
        <v>101.953</v>
      </c>
    </row>
    <row r="32" spans="1:216" x14ac:dyDescent="0.2">
      <c r="A32">
        <v>14</v>
      </c>
      <c r="B32">
        <v>1689210232</v>
      </c>
      <c r="C32">
        <v>1161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1689210232</v>
      </c>
      <c r="M32">
        <f t="shared" si="0"/>
        <v>1.5827846961849682E-3</v>
      </c>
      <c r="N32">
        <f t="shared" si="1"/>
        <v>1.5827846961849683</v>
      </c>
      <c r="O32">
        <f t="shared" si="2"/>
        <v>18.241283251338743</v>
      </c>
      <c r="P32">
        <f t="shared" si="3"/>
        <v>789.78899999999999</v>
      </c>
      <c r="Q32">
        <f t="shared" si="4"/>
        <v>622.93425058161006</v>
      </c>
      <c r="R32">
        <f t="shared" si="5"/>
        <v>63.500175157190455</v>
      </c>
      <c r="S32">
        <f t="shared" si="6"/>
        <v>80.508881620167003</v>
      </c>
      <c r="T32">
        <f t="shared" si="7"/>
        <v>0.19005300750946563</v>
      </c>
      <c r="U32">
        <f t="shared" si="8"/>
        <v>3.7958317041046166</v>
      </c>
      <c r="V32">
        <f t="shared" si="9"/>
        <v>0.18492045012816632</v>
      </c>
      <c r="W32">
        <f t="shared" si="10"/>
        <v>0.11602487606317838</v>
      </c>
      <c r="X32">
        <f t="shared" si="11"/>
        <v>281.15400299999999</v>
      </c>
      <c r="Y32">
        <f t="shared" si="12"/>
        <v>19.134475938799895</v>
      </c>
      <c r="Z32">
        <f t="shared" si="13"/>
        <v>19.134475938799895</v>
      </c>
      <c r="AA32">
        <f t="shared" si="14"/>
        <v>2.2237538549620939</v>
      </c>
      <c r="AB32">
        <f t="shared" si="15"/>
        <v>65.348959714384961</v>
      </c>
      <c r="AC32">
        <f t="shared" si="16"/>
        <v>1.3666109182991999</v>
      </c>
      <c r="AD32">
        <f t="shared" si="17"/>
        <v>2.0912512215529184</v>
      </c>
      <c r="AE32">
        <f t="shared" si="18"/>
        <v>0.85714293666289398</v>
      </c>
      <c r="AF32">
        <f t="shared" si="19"/>
        <v>-69.800805101757106</v>
      </c>
      <c r="AG32">
        <f t="shared" si="20"/>
        <v>-200.91149093181625</v>
      </c>
      <c r="AH32">
        <f t="shared" si="21"/>
        <v>-10.494640434760495</v>
      </c>
      <c r="AI32">
        <f t="shared" si="22"/>
        <v>-5.2933468333833389E-2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55444.910982305249</v>
      </c>
      <c r="AO32">
        <f t="shared" si="26"/>
        <v>1699.94</v>
      </c>
      <c r="AP32">
        <f t="shared" si="27"/>
        <v>1433.0499</v>
      </c>
      <c r="AQ32">
        <f t="shared" si="28"/>
        <v>0.84300028236290692</v>
      </c>
      <c r="AR32">
        <f t="shared" si="29"/>
        <v>0.16539054496041036</v>
      </c>
      <c r="AS32">
        <v>1689210232</v>
      </c>
      <c r="AT32">
        <v>789.78899999999999</v>
      </c>
      <c r="AU32">
        <v>799.97799999999995</v>
      </c>
      <c r="AV32">
        <v>13.4064</v>
      </c>
      <c r="AW32">
        <v>12.5901</v>
      </c>
      <c r="AX32">
        <v>791.24800000000005</v>
      </c>
      <c r="AY32">
        <v>13.3376</v>
      </c>
      <c r="AZ32">
        <v>600.29300000000001</v>
      </c>
      <c r="BA32">
        <v>101.837</v>
      </c>
      <c r="BB32">
        <v>0.100203</v>
      </c>
      <c r="BC32">
        <v>18.152699999999999</v>
      </c>
      <c r="BD32">
        <v>18.648599999999998</v>
      </c>
      <c r="BE32">
        <v>999.9</v>
      </c>
      <c r="BF32">
        <v>0</v>
      </c>
      <c r="BG32">
        <v>0</v>
      </c>
      <c r="BH32">
        <v>9992.5</v>
      </c>
      <c r="BI32">
        <v>0</v>
      </c>
      <c r="BJ32">
        <v>0.86247700000000005</v>
      </c>
      <c r="BK32">
        <v>-10.188499999999999</v>
      </c>
      <c r="BL32">
        <v>800.52200000000005</v>
      </c>
      <c r="BM32">
        <v>810.178</v>
      </c>
      <c r="BN32">
        <v>0.81625199999999998</v>
      </c>
      <c r="BO32">
        <v>799.97799999999995</v>
      </c>
      <c r="BP32">
        <v>12.5901</v>
      </c>
      <c r="BQ32">
        <v>1.36527</v>
      </c>
      <c r="BR32">
        <v>1.2821400000000001</v>
      </c>
      <c r="BS32">
        <v>11.5373</v>
      </c>
      <c r="BT32">
        <v>10.591200000000001</v>
      </c>
      <c r="BU32">
        <v>1699.94</v>
      </c>
      <c r="BV32">
        <v>0.89998800000000001</v>
      </c>
      <c r="BW32">
        <v>0.100012</v>
      </c>
      <c r="BX32">
        <v>0</v>
      </c>
      <c r="BY32">
        <v>2.7477</v>
      </c>
      <c r="BZ32">
        <v>0</v>
      </c>
      <c r="CA32">
        <v>3956.15</v>
      </c>
      <c r="CB32">
        <v>16243.5</v>
      </c>
      <c r="CC32">
        <v>33.875</v>
      </c>
      <c r="CD32">
        <v>35.436999999999998</v>
      </c>
      <c r="CE32">
        <v>35.311999999999998</v>
      </c>
      <c r="CF32">
        <v>33.625</v>
      </c>
      <c r="CG32">
        <v>33.311999999999998</v>
      </c>
      <c r="CH32">
        <v>1529.93</v>
      </c>
      <c r="CI32">
        <v>170.01</v>
      </c>
      <c r="CJ32">
        <v>0</v>
      </c>
      <c r="CK32">
        <v>1689210233.3</v>
      </c>
      <c r="CL32">
        <v>0</v>
      </c>
      <c r="CM32">
        <v>1689210203</v>
      </c>
      <c r="CN32" t="s">
        <v>393</v>
      </c>
      <c r="CO32">
        <v>1689210201</v>
      </c>
      <c r="CP32">
        <v>1689210203</v>
      </c>
      <c r="CQ32">
        <v>58</v>
      </c>
      <c r="CR32">
        <v>-0.21199999999999999</v>
      </c>
      <c r="CS32">
        <v>5.0000000000000001E-3</v>
      </c>
      <c r="CT32">
        <v>-1.46</v>
      </c>
      <c r="CU32">
        <v>6.9000000000000006E-2</v>
      </c>
      <c r="CV32">
        <v>800</v>
      </c>
      <c r="CW32">
        <v>13</v>
      </c>
      <c r="CX32">
        <v>0.22</v>
      </c>
      <c r="CY32">
        <v>0.08</v>
      </c>
      <c r="CZ32">
        <v>14.3679724722854</v>
      </c>
      <c r="DA32">
        <v>0.31606974046006198</v>
      </c>
      <c r="DB32">
        <v>7.8419377213264099E-2</v>
      </c>
      <c r="DC32">
        <v>1</v>
      </c>
      <c r="DD32">
        <v>800.00428571428597</v>
      </c>
      <c r="DE32">
        <v>-0.38111688311706499</v>
      </c>
      <c r="DF32">
        <v>7.5812514896716907E-2</v>
      </c>
      <c r="DG32">
        <v>1</v>
      </c>
      <c r="DH32">
        <v>1700.0035</v>
      </c>
      <c r="DI32">
        <v>-0.16398277125609001</v>
      </c>
      <c r="DJ32">
        <v>0.11363428179908899</v>
      </c>
      <c r="DK32">
        <v>-1</v>
      </c>
      <c r="DL32">
        <v>2</v>
      </c>
      <c r="DM32">
        <v>2</v>
      </c>
      <c r="DN32" t="s">
        <v>351</v>
      </c>
      <c r="DO32">
        <v>3.16473</v>
      </c>
      <c r="DP32">
        <v>2.83446</v>
      </c>
      <c r="DQ32">
        <v>0.15834999999999999</v>
      </c>
      <c r="DR32">
        <v>0.16001899999999999</v>
      </c>
      <c r="DS32">
        <v>8.1301999999999999E-2</v>
      </c>
      <c r="DT32">
        <v>7.8356599999999998E-2</v>
      </c>
      <c r="DU32">
        <v>27115.4</v>
      </c>
      <c r="DV32">
        <v>28603.5</v>
      </c>
      <c r="DW32">
        <v>29887.7</v>
      </c>
      <c r="DX32">
        <v>31699.4</v>
      </c>
      <c r="DY32">
        <v>35903.300000000003</v>
      </c>
      <c r="DZ32">
        <v>38307.199999999997</v>
      </c>
      <c r="EA32">
        <v>40942.699999999997</v>
      </c>
      <c r="EB32">
        <v>43992.1</v>
      </c>
      <c r="EC32">
        <v>2.3824200000000002</v>
      </c>
      <c r="ED32">
        <v>2.05288</v>
      </c>
      <c r="EE32">
        <v>0.13048199999999999</v>
      </c>
      <c r="EF32">
        <v>0</v>
      </c>
      <c r="EG32">
        <v>16.481200000000001</v>
      </c>
      <c r="EH32">
        <v>999.9</v>
      </c>
      <c r="EI32">
        <v>64.009</v>
      </c>
      <c r="EJ32">
        <v>16.998000000000001</v>
      </c>
      <c r="EK32">
        <v>12.219900000000001</v>
      </c>
      <c r="EL32">
        <v>61.194499999999998</v>
      </c>
      <c r="EM32">
        <v>25.989599999999999</v>
      </c>
      <c r="EN32">
        <v>1</v>
      </c>
      <c r="EO32">
        <v>-0.87042200000000003</v>
      </c>
      <c r="EP32">
        <v>-0.69003499999999995</v>
      </c>
      <c r="EQ32">
        <v>20.283899999999999</v>
      </c>
      <c r="ER32">
        <v>5.2442500000000001</v>
      </c>
      <c r="ES32">
        <v>11.8302</v>
      </c>
      <c r="ET32">
        <v>4.9827000000000004</v>
      </c>
      <c r="EU32">
        <v>3.2989999999999999</v>
      </c>
      <c r="EV32">
        <v>2296.5</v>
      </c>
      <c r="EW32">
        <v>124.3</v>
      </c>
      <c r="EX32">
        <v>1335.7</v>
      </c>
      <c r="EY32">
        <v>20.8</v>
      </c>
      <c r="EZ32">
        <v>1.8730199999999999</v>
      </c>
      <c r="FA32">
        <v>1.87866</v>
      </c>
      <c r="FB32">
        <v>1.8790199999999999</v>
      </c>
      <c r="FC32">
        <v>1.8795900000000001</v>
      </c>
      <c r="FD32">
        <v>1.8773</v>
      </c>
      <c r="FE32">
        <v>1.8766700000000001</v>
      </c>
      <c r="FF32">
        <v>1.87714</v>
      </c>
      <c r="FG32">
        <v>1.8747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-1.4590000000000001</v>
      </c>
      <c r="FV32">
        <v>6.88E-2</v>
      </c>
      <c r="FW32">
        <v>-1.4038643580158201</v>
      </c>
      <c r="FX32">
        <v>1.4527828764109799E-4</v>
      </c>
      <c r="FY32">
        <v>-4.3579519040863002E-7</v>
      </c>
      <c r="FZ32">
        <v>2.0799061152897499E-10</v>
      </c>
      <c r="GA32">
        <v>6.8769999999998901E-2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1.78467</v>
      </c>
      <c r="GL32">
        <v>2.48047</v>
      </c>
      <c r="GM32">
        <v>1.54541</v>
      </c>
      <c r="GN32">
        <v>2.3010299999999999</v>
      </c>
      <c r="GO32">
        <v>1.5979000000000001</v>
      </c>
      <c r="GP32">
        <v>2.3852500000000001</v>
      </c>
      <c r="GQ32">
        <v>20.4358</v>
      </c>
      <c r="GR32">
        <v>16.0671</v>
      </c>
      <c r="GS32">
        <v>18</v>
      </c>
      <c r="GT32">
        <v>615.73199999999997</v>
      </c>
      <c r="GU32">
        <v>447.08199999999999</v>
      </c>
      <c r="GV32">
        <v>17.000599999999999</v>
      </c>
      <c r="GW32">
        <v>15.0931</v>
      </c>
      <c r="GX32">
        <v>30.000299999999999</v>
      </c>
      <c r="GY32">
        <v>15.0997</v>
      </c>
      <c r="GZ32">
        <v>15.047800000000001</v>
      </c>
      <c r="HA32">
        <v>35.756399999999999</v>
      </c>
      <c r="HB32">
        <v>-30</v>
      </c>
      <c r="HC32">
        <v>-30</v>
      </c>
      <c r="HD32">
        <v>17</v>
      </c>
      <c r="HE32">
        <v>800</v>
      </c>
      <c r="HF32">
        <v>0</v>
      </c>
      <c r="HG32">
        <v>101.645</v>
      </c>
      <c r="HH32">
        <v>101.94</v>
      </c>
    </row>
    <row r="33" spans="1:216" x14ac:dyDescent="0.2">
      <c r="A33">
        <v>15</v>
      </c>
      <c r="B33">
        <v>1689210316.0999999</v>
      </c>
      <c r="C33">
        <v>1245.0999999046301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1689210316.0999999</v>
      </c>
      <c r="M33">
        <f t="shared" si="0"/>
        <v>1.6579365758950489E-3</v>
      </c>
      <c r="N33">
        <f t="shared" si="1"/>
        <v>1.6579365758950488</v>
      </c>
      <c r="O33">
        <f t="shared" si="2"/>
        <v>18.343415462327119</v>
      </c>
      <c r="P33">
        <f t="shared" si="3"/>
        <v>989.56</v>
      </c>
      <c r="Q33">
        <f t="shared" si="4"/>
        <v>825.39940321171605</v>
      </c>
      <c r="R33">
        <f t="shared" si="5"/>
        <v>84.141277068357581</v>
      </c>
      <c r="S33">
        <f t="shared" si="6"/>
        <v>100.875820617</v>
      </c>
      <c r="T33">
        <f t="shared" si="7"/>
        <v>0.19824518947121264</v>
      </c>
      <c r="U33">
        <f t="shared" si="8"/>
        <v>3.7963972957189087</v>
      </c>
      <c r="V33">
        <f t="shared" si="9"/>
        <v>0.19266841814630256</v>
      </c>
      <c r="W33">
        <f t="shared" si="10"/>
        <v>0.12090574498275913</v>
      </c>
      <c r="X33">
        <f t="shared" si="11"/>
        <v>281.19549900000004</v>
      </c>
      <c r="Y33">
        <f t="shared" si="12"/>
        <v>19.118037267017321</v>
      </c>
      <c r="Z33">
        <f t="shared" si="13"/>
        <v>19.118037267017321</v>
      </c>
      <c r="AA33">
        <f t="shared" si="14"/>
        <v>2.2214760665783091</v>
      </c>
      <c r="AB33">
        <f t="shared" si="15"/>
        <v>65.021870819327219</v>
      </c>
      <c r="AC33">
        <f t="shared" si="16"/>
        <v>1.3596767203500002</v>
      </c>
      <c r="AD33">
        <f t="shared" si="17"/>
        <v>2.0911067356521635</v>
      </c>
      <c r="AE33">
        <f t="shared" si="18"/>
        <v>0.86179934622830889</v>
      </c>
      <c r="AF33">
        <f t="shared" si="19"/>
        <v>-73.115002996971654</v>
      </c>
      <c r="AG33">
        <f t="shared" si="20"/>
        <v>-197.80204043249822</v>
      </c>
      <c r="AH33">
        <f t="shared" si="21"/>
        <v>-10.329745771040157</v>
      </c>
      <c r="AI33">
        <f t="shared" si="22"/>
        <v>-5.1290200510010209E-2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55456.760854797678</v>
      </c>
      <c r="AO33">
        <f t="shared" si="26"/>
        <v>1700.2</v>
      </c>
      <c r="AP33">
        <f t="shared" si="27"/>
        <v>1433.2683</v>
      </c>
      <c r="AQ33">
        <f t="shared" si="28"/>
        <v>0.84299982355017056</v>
      </c>
      <c r="AR33">
        <f t="shared" si="29"/>
        <v>0.16538965945182921</v>
      </c>
      <c r="AS33">
        <v>1689210316.0999999</v>
      </c>
      <c r="AT33">
        <v>989.56</v>
      </c>
      <c r="AU33">
        <v>1000.01</v>
      </c>
      <c r="AV33">
        <v>13.337999999999999</v>
      </c>
      <c r="AW33">
        <v>12.4826</v>
      </c>
      <c r="AX33">
        <v>991.18299999999999</v>
      </c>
      <c r="AY33">
        <v>13.2742</v>
      </c>
      <c r="AZ33">
        <v>600.09500000000003</v>
      </c>
      <c r="BA33">
        <v>101.84</v>
      </c>
      <c r="BB33">
        <v>0.100075</v>
      </c>
      <c r="BC33">
        <v>18.151599999999998</v>
      </c>
      <c r="BD33">
        <v>18.663900000000002</v>
      </c>
      <c r="BE33">
        <v>999.9</v>
      </c>
      <c r="BF33">
        <v>0</v>
      </c>
      <c r="BG33">
        <v>0</v>
      </c>
      <c r="BH33">
        <v>9994.3799999999992</v>
      </c>
      <c r="BI33">
        <v>0</v>
      </c>
      <c r="BJ33">
        <v>0.84263399999999999</v>
      </c>
      <c r="BK33">
        <v>-10.454000000000001</v>
      </c>
      <c r="BL33">
        <v>1002.94</v>
      </c>
      <c r="BM33">
        <v>1012.65</v>
      </c>
      <c r="BN33">
        <v>0.85545000000000004</v>
      </c>
      <c r="BO33">
        <v>1000.01</v>
      </c>
      <c r="BP33">
        <v>12.4826</v>
      </c>
      <c r="BQ33">
        <v>1.3583499999999999</v>
      </c>
      <c r="BR33">
        <v>1.2712300000000001</v>
      </c>
      <c r="BS33">
        <v>11.4605</v>
      </c>
      <c r="BT33">
        <v>10.462899999999999</v>
      </c>
      <c r="BU33">
        <v>1700.2</v>
      </c>
      <c r="BV33">
        <v>0.90000599999999997</v>
      </c>
      <c r="BW33">
        <v>9.9994200000000005E-2</v>
      </c>
      <c r="BX33">
        <v>0</v>
      </c>
      <c r="BY33">
        <v>2.8761000000000001</v>
      </c>
      <c r="BZ33">
        <v>0</v>
      </c>
      <c r="CA33">
        <v>3926.35</v>
      </c>
      <c r="CB33">
        <v>16246</v>
      </c>
      <c r="CC33">
        <v>33.936999999999998</v>
      </c>
      <c r="CD33">
        <v>35.561999999999998</v>
      </c>
      <c r="CE33">
        <v>35.375</v>
      </c>
      <c r="CF33">
        <v>33.686999999999998</v>
      </c>
      <c r="CG33">
        <v>33.375</v>
      </c>
      <c r="CH33">
        <v>1530.19</v>
      </c>
      <c r="CI33">
        <v>170.01</v>
      </c>
      <c r="CJ33">
        <v>0</v>
      </c>
      <c r="CK33">
        <v>1689210317.9000001</v>
      </c>
      <c r="CL33">
        <v>0</v>
      </c>
      <c r="CM33">
        <v>1689210288</v>
      </c>
      <c r="CN33" t="s">
        <v>396</v>
      </c>
      <c r="CO33">
        <v>1689210287</v>
      </c>
      <c r="CP33">
        <v>1689210288</v>
      </c>
      <c r="CQ33">
        <v>59</v>
      </c>
      <c r="CR33">
        <v>-0.13700000000000001</v>
      </c>
      <c r="CS33">
        <v>-5.0000000000000001E-3</v>
      </c>
      <c r="CT33">
        <v>-1.6240000000000001</v>
      </c>
      <c r="CU33">
        <v>6.4000000000000001E-2</v>
      </c>
      <c r="CV33">
        <v>1000</v>
      </c>
      <c r="CW33">
        <v>13</v>
      </c>
      <c r="CX33">
        <v>0.13</v>
      </c>
      <c r="CY33">
        <v>0.09</v>
      </c>
      <c r="CZ33">
        <v>14.198069187695101</v>
      </c>
      <c r="DA33">
        <v>1.0127172665369599</v>
      </c>
      <c r="DB33">
        <v>0.19267160582669199</v>
      </c>
      <c r="DC33">
        <v>1</v>
      </c>
      <c r="DD33">
        <v>1000.00542857143</v>
      </c>
      <c r="DE33">
        <v>-0.53694166273064303</v>
      </c>
      <c r="DF33">
        <v>7.6950553962277499E-2</v>
      </c>
      <c r="DG33">
        <v>1</v>
      </c>
      <c r="DH33">
        <v>1699.99476190476</v>
      </c>
      <c r="DI33">
        <v>5.3868257248825498E-2</v>
      </c>
      <c r="DJ33">
        <v>0.136403429911436</v>
      </c>
      <c r="DK33">
        <v>-1</v>
      </c>
      <c r="DL33">
        <v>2</v>
      </c>
      <c r="DM33">
        <v>2</v>
      </c>
      <c r="DN33" t="s">
        <v>351</v>
      </c>
      <c r="DO33">
        <v>3.16425</v>
      </c>
      <c r="DP33">
        <v>2.8343500000000001</v>
      </c>
      <c r="DQ33">
        <v>0.18320600000000001</v>
      </c>
      <c r="DR33">
        <v>0.18481900000000001</v>
      </c>
      <c r="DS33">
        <v>8.1002500000000005E-2</v>
      </c>
      <c r="DT33">
        <v>7.7847200000000005E-2</v>
      </c>
      <c r="DU33">
        <v>26315.9</v>
      </c>
      <c r="DV33">
        <v>27761</v>
      </c>
      <c r="DW33">
        <v>29886.2</v>
      </c>
      <c r="DX33">
        <v>31698.6</v>
      </c>
      <c r="DY33">
        <v>35917</v>
      </c>
      <c r="DZ33">
        <v>38331.4</v>
      </c>
      <c r="EA33">
        <v>40941.599999999999</v>
      </c>
      <c r="EB33">
        <v>43991.7</v>
      </c>
      <c r="EC33">
        <v>2.3813300000000002</v>
      </c>
      <c r="ED33">
        <v>2.0526499999999999</v>
      </c>
      <c r="EE33">
        <v>0.12895100000000001</v>
      </c>
      <c r="EF33">
        <v>0</v>
      </c>
      <c r="EG33">
        <v>16.522099999999998</v>
      </c>
      <c r="EH33">
        <v>999.9</v>
      </c>
      <c r="EI33">
        <v>64.009</v>
      </c>
      <c r="EJ33">
        <v>17.018000000000001</v>
      </c>
      <c r="EK33">
        <v>12.2349</v>
      </c>
      <c r="EL33">
        <v>61.3309</v>
      </c>
      <c r="EM33">
        <v>26.642600000000002</v>
      </c>
      <c r="EN33">
        <v>1</v>
      </c>
      <c r="EO33">
        <v>-0.86759900000000001</v>
      </c>
      <c r="EP33">
        <v>-0.69307200000000002</v>
      </c>
      <c r="EQ33">
        <v>20.283899999999999</v>
      </c>
      <c r="ER33">
        <v>5.24634</v>
      </c>
      <c r="ES33">
        <v>11.8302</v>
      </c>
      <c r="ET33">
        <v>4.9832000000000001</v>
      </c>
      <c r="EU33">
        <v>3.2989999999999999</v>
      </c>
      <c r="EV33">
        <v>2296.5</v>
      </c>
      <c r="EW33">
        <v>124.3</v>
      </c>
      <c r="EX33">
        <v>1337.6</v>
      </c>
      <c r="EY33">
        <v>20.8</v>
      </c>
      <c r="EZ33">
        <v>1.8730100000000001</v>
      </c>
      <c r="FA33">
        <v>1.87866</v>
      </c>
      <c r="FB33">
        <v>1.8789800000000001</v>
      </c>
      <c r="FC33">
        <v>1.87958</v>
      </c>
      <c r="FD33">
        <v>1.8772899999999999</v>
      </c>
      <c r="FE33">
        <v>1.87662</v>
      </c>
      <c r="FF33">
        <v>1.87714</v>
      </c>
      <c r="FG33">
        <v>1.87469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-1.623</v>
      </c>
      <c r="FV33">
        <v>6.3799999999999996E-2</v>
      </c>
      <c r="FW33">
        <v>-1.5412866509529399</v>
      </c>
      <c r="FX33">
        <v>1.4527828764109799E-4</v>
      </c>
      <c r="FY33">
        <v>-4.3579519040863002E-7</v>
      </c>
      <c r="FZ33">
        <v>2.0799061152897499E-10</v>
      </c>
      <c r="GA33">
        <v>6.3809090909090899E-2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0.5</v>
      </c>
      <c r="GK33">
        <v>2.1447799999999999</v>
      </c>
      <c r="GL33">
        <v>2.4853499999999999</v>
      </c>
      <c r="GM33">
        <v>1.54541</v>
      </c>
      <c r="GN33">
        <v>2.3022499999999999</v>
      </c>
      <c r="GO33">
        <v>1.5979000000000001</v>
      </c>
      <c r="GP33">
        <v>2.4047900000000002</v>
      </c>
      <c r="GQ33">
        <v>20.4559</v>
      </c>
      <c r="GR33">
        <v>16.058299999999999</v>
      </c>
      <c r="GS33">
        <v>18</v>
      </c>
      <c r="GT33">
        <v>615.53800000000001</v>
      </c>
      <c r="GU33">
        <v>447.358</v>
      </c>
      <c r="GV33">
        <v>16.999600000000001</v>
      </c>
      <c r="GW33">
        <v>15.137600000000001</v>
      </c>
      <c r="GX33">
        <v>30.0002</v>
      </c>
      <c r="GY33">
        <v>15.1394</v>
      </c>
      <c r="GZ33">
        <v>15.0863</v>
      </c>
      <c r="HA33">
        <v>42.956699999999998</v>
      </c>
      <c r="HB33">
        <v>-30</v>
      </c>
      <c r="HC33">
        <v>-30</v>
      </c>
      <c r="HD33">
        <v>17</v>
      </c>
      <c r="HE33">
        <v>1000</v>
      </c>
      <c r="HF33">
        <v>0</v>
      </c>
      <c r="HG33">
        <v>101.64100000000001</v>
      </c>
      <c r="HH33">
        <v>101.938</v>
      </c>
    </row>
    <row r="34" spans="1:216" x14ac:dyDescent="0.2">
      <c r="A34">
        <v>16</v>
      </c>
      <c r="B34">
        <v>1689210412.0999999</v>
      </c>
      <c r="C34">
        <v>1341.0999999046301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1689210412.0999999</v>
      </c>
      <c r="M34">
        <f t="shared" si="0"/>
        <v>1.6544717376650734E-3</v>
      </c>
      <c r="N34">
        <f t="shared" si="1"/>
        <v>1.6544717376650733</v>
      </c>
      <c r="O34">
        <f t="shared" si="2"/>
        <v>18.280983440542133</v>
      </c>
      <c r="P34">
        <f t="shared" si="3"/>
        <v>1389.22</v>
      </c>
      <c r="Q34">
        <f t="shared" si="4"/>
        <v>1218.1426920807364</v>
      </c>
      <c r="R34">
        <f t="shared" si="5"/>
        <v>124.17641111913892</v>
      </c>
      <c r="S34">
        <f t="shared" si="6"/>
        <v>141.61588373548</v>
      </c>
      <c r="T34">
        <f t="shared" si="7"/>
        <v>0.19582873956922156</v>
      </c>
      <c r="U34">
        <f t="shared" si="8"/>
        <v>3.7945819606908548</v>
      </c>
      <c r="V34">
        <f t="shared" si="9"/>
        <v>0.19038255625035436</v>
      </c>
      <c r="W34">
        <f t="shared" si="10"/>
        <v>0.11946579959121374</v>
      </c>
      <c r="X34">
        <f t="shared" si="11"/>
        <v>281.12629199999998</v>
      </c>
      <c r="Y34">
        <f t="shared" si="12"/>
        <v>19.185032575556985</v>
      </c>
      <c r="Z34">
        <f t="shared" si="13"/>
        <v>19.185032575556985</v>
      </c>
      <c r="AA34">
        <f t="shared" si="14"/>
        <v>2.2307719605870084</v>
      </c>
      <c r="AB34">
        <f t="shared" si="15"/>
        <v>64.791339995556314</v>
      </c>
      <c r="AC34">
        <f t="shared" si="16"/>
        <v>1.3605000701907999</v>
      </c>
      <c r="AD34">
        <f t="shared" si="17"/>
        <v>2.0998177692946456</v>
      </c>
      <c r="AE34">
        <f t="shared" si="18"/>
        <v>0.87027189039620856</v>
      </c>
      <c r="AF34">
        <f t="shared" si="19"/>
        <v>-72.962203631029737</v>
      </c>
      <c r="AG34">
        <f t="shared" si="20"/>
        <v>-197.87015587315463</v>
      </c>
      <c r="AH34">
        <f t="shared" si="21"/>
        <v>-10.345330580124083</v>
      </c>
      <c r="AI34">
        <f t="shared" si="22"/>
        <v>-5.1398084308488023E-2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55406.994407423743</v>
      </c>
      <c r="AO34">
        <f t="shared" si="26"/>
        <v>1699.77</v>
      </c>
      <c r="AP34">
        <f t="shared" si="27"/>
        <v>1432.9067999999997</v>
      </c>
      <c r="AQ34">
        <f t="shared" si="28"/>
        <v>0.84300040593727377</v>
      </c>
      <c r="AR34">
        <f t="shared" si="29"/>
        <v>0.16539078345893854</v>
      </c>
      <c r="AS34">
        <v>1689210412.0999999</v>
      </c>
      <c r="AT34">
        <v>1389.22</v>
      </c>
      <c r="AU34">
        <v>1399.98</v>
      </c>
      <c r="AV34">
        <v>13.3462</v>
      </c>
      <c r="AW34">
        <v>12.492699999999999</v>
      </c>
      <c r="AX34">
        <v>1391.2</v>
      </c>
      <c r="AY34">
        <v>13.2857</v>
      </c>
      <c r="AZ34">
        <v>600.16899999999998</v>
      </c>
      <c r="BA34">
        <v>101.839</v>
      </c>
      <c r="BB34">
        <v>0.100134</v>
      </c>
      <c r="BC34">
        <v>18.2178</v>
      </c>
      <c r="BD34">
        <v>18.726199999999999</v>
      </c>
      <c r="BE34">
        <v>999.9</v>
      </c>
      <c r="BF34">
        <v>0</v>
      </c>
      <c r="BG34">
        <v>0</v>
      </c>
      <c r="BH34">
        <v>9987.5</v>
      </c>
      <c r="BI34">
        <v>0</v>
      </c>
      <c r="BJ34">
        <v>0.74077700000000002</v>
      </c>
      <c r="BK34">
        <v>-10.7643</v>
      </c>
      <c r="BL34">
        <v>1408.01</v>
      </c>
      <c r="BM34">
        <v>1417.69</v>
      </c>
      <c r="BN34">
        <v>0.85352099999999997</v>
      </c>
      <c r="BO34">
        <v>1399.98</v>
      </c>
      <c r="BP34">
        <v>12.492699999999999</v>
      </c>
      <c r="BQ34">
        <v>1.3591599999999999</v>
      </c>
      <c r="BR34">
        <v>1.27224</v>
      </c>
      <c r="BS34">
        <v>11.4695</v>
      </c>
      <c r="BT34">
        <v>10.4748</v>
      </c>
      <c r="BU34">
        <v>1699.77</v>
      </c>
      <c r="BV34">
        <v>0.89998800000000001</v>
      </c>
      <c r="BW34">
        <v>0.100012</v>
      </c>
      <c r="BX34">
        <v>0</v>
      </c>
      <c r="BY34">
        <v>2.5743</v>
      </c>
      <c r="BZ34">
        <v>0</v>
      </c>
      <c r="CA34">
        <v>3880.3</v>
      </c>
      <c r="CB34">
        <v>16241.9</v>
      </c>
      <c r="CC34">
        <v>34.061999999999998</v>
      </c>
      <c r="CD34">
        <v>35.625</v>
      </c>
      <c r="CE34">
        <v>35.5</v>
      </c>
      <c r="CF34">
        <v>33.75</v>
      </c>
      <c r="CG34">
        <v>33.436999999999998</v>
      </c>
      <c r="CH34">
        <v>1529.77</v>
      </c>
      <c r="CI34">
        <v>170</v>
      </c>
      <c r="CJ34">
        <v>0</v>
      </c>
      <c r="CK34">
        <v>1689210413.9000001</v>
      </c>
      <c r="CL34">
        <v>0</v>
      </c>
      <c r="CM34">
        <v>1689210377.0999999</v>
      </c>
      <c r="CN34" t="s">
        <v>399</v>
      </c>
      <c r="CO34">
        <v>1689210377.0999999</v>
      </c>
      <c r="CP34">
        <v>1689210371.0999999</v>
      </c>
      <c r="CQ34">
        <v>60</v>
      </c>
      <c r="CR34">
        <v>-0.35799999999999998</v>
      </c>
      <c r="CS34">
        <v>-3.0000000000000001E-3</v>
      </c>
      <c r="CT34">
        <v>-1.976</v>
      </c>
      <c r="CU34">
        <v>0.06</v>
      </c>
      <c r="CV34">
        <v>1401</v>
      </c>
      <c r="CW34">
        <v>12</v>
      </c>
      <c r="CX34">
        <v>0.21</v>
      </c>
      <c r="CY34">
        <v>0.08</v>
      </c>
      <c r="CZ34">
        <v>14.1224909151092</v>
      </c>
      <c r="DA34">
        <v>1.54209661125072</v>
      </c>
      <c r="DB34">
        <v>0.18083146346405601</v>
      </c>
      <c r="DC34">
        <v>1</v>
      </c>
      <c r="DD34">
        <v>1400.0139999999999</v>
      </c>
      <c r="DE34">
        <v>-0.21924812030202601</v>
      </c>
      <c r="DF34">
        <v>8.0087452200654094E-2</v>
      </c>
      <c r="DG34">
        <v>1</v>
      </c>
      <c r="DH34">
        <v>1700.00238095238</v>
      </c>
      <c r="DI34">
        <v>-0.181661430562751</v>
      </c>
      <c r="DJ34">
        <v>0.14468042819900601</v>
      </c>
      <c r="DK34">
        <v>-1</v>
      </c>
      <c r="DL34">
        <v>2</v>
      </c>
      <c r="DM34">
        <v>2</v>
      </c>
      <c r="DN34" t="s">
        <v>351</v>
      </c>
      <c r="DO34">
        <v>3.1644000000000001</v>
      </c>
      <c r="DP34">
        <v>2.8343500000000001</v>
      </c>
      <c r="DQ34">
        <v>0.22576199999999999</v>
      </c>
      <c r="DR34">
        <v>0.22728400000000001</v>
      </c>
      <c r="DS34">
        <v>8.1047099999999997E-2</v>
      </c>
      <c r="DT34">
        <v>7.7886399999999995E-2</v>
      </c>
      <c r="DU34">
        <v>24950.3</v>
      </c>
      <c r="DV34">
        <v>26320.5</v>
      </c>
      <c r="DW34">
        <v>29884.799999999999</v>
      </c>
      <c r="DX34">
        <v>31696.9</v>
      </c>
      <c r="DY34">
        <v>35918.400000000001</v>
      </c>
      <c r="DZ34">
        <v>38332.5</v>
      </c>
      <c r="EA34">
        <v>40940.1</v>
      </c>
      <c r="EB34">
        <v>43989.5</v>
      </c>
      <c r="EC34">
        <v>2.3816000000000002</v>
      </c>
      <c r="ED34">
        <v>2.0535999999999999</v>
      </c>
      <c r="EE34">
        <v>0.13008700000000001</v>
      </c>
      <c r="EF34">
        <v>0</v>
      </c>
      <c r="EG34">
        <v>16.5656</v>
      </c>
      <c r="EH34">
        <v>999.9</v>
      </c>
      <c r="EI34">
        <v>64.009</v>
      </c>
      <c r="EJ34">
        <v>17.027999999999999</v>
      </c>
      <c r="EK34">
        <v>12.243</v>
      </c>
      <c r="EL34">
        <v>61.300899999999999</v>
      </c>
      <c r="EM34">
        <v>26.3141</v>
      </c>
      <c r="EN34">
        <v>1</v>
      </c>
      <c r="EO34">
        <v>-0.86560999999999999</v>
      </c>
      <c r="EP34">
        <v>-0.66629400000000005</v>
      </c>
      <c r="EQ34">
        <v>20.283799999999999</v>
      </c>
      <c r="ER34">
        <v>5.23855</v>
      </c>
      <c r="ES34">
        <v>11.8302</v>
      </c>
      <c r="ET34">
        <v>4.9825499999999998</v>
      </c>
      <c r="EU34">
        <v>3.29833</v>
      </c>
      <c r="EV34">
        <v>2296.5</v>
      </c>
      <c r="EW34">
        <v>124.3</v>
      </c>
      <c r="EX34">
        <v>1339.4</v>
      </c>
      <c r="EY34">
        <v>20.8</v>
      </c>
      <c r="EZ34">
        <v>1.8730199999999999</v>
      </c>
      <c r="FA34">
        <v>1.87866</v>
      </c>
      <c r="FB34">
        <v>1.8789800000000001</v>
      </c>
      <c r="FC34">
        <v>1.87958</v>
      </c>
      <c r="FD34">
        <v>1.8772899999999999</v>
      </c>
      <c r="FE34">
        <v>1.8766499999999999</v>
      </c>
      <c r="FF34">
        <v>1.87714</v>
      </c>
      <c r="FG34">
        <v>1.87469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-1.98</v>
      </c>
      <c r="FV34">
        <v>6.0499999999999998E-2</v>
      </c>
      <c r="FW34">
        <v>-1.8966938711274099</v>
      </c>
      <c r="FX34">
        <v>1.4527828764109799E-4</v>
      </c>
      <c r="FY34">
        <v>-4.3579519040863002E-7</v>
      </c>
      <c r="FZ34">
        <v>2.0799061152897499E-10</v>
      </c>
      <c r="GA34">
        <v>6.0490909090908901E-2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0.6</v>
      </c>
      <c r="GJ34">
        <v>0.7</v>
      </c>
      <c r="GK34">
        <v>2.82959</v>
      </c>
      <c r="GL34">
        <v>2.48047</v>
      </c>
      <c r="GM34">
        <v>1.54541</v>
      </c>
      <c r="GN34">
        <v>2.3010299999999999</v>
      </c>
      <c r="GO34">
        <v>1.5979000000000001</v>
      </c>
      <c r="GP34">
        <v>2.35229</v>
      </c>
      <c r="GQ34">
        <v>20.515999999999998</v>
      </c>
      <c r="GR34">
        <v>16.049600000000002</v>
      </c>
      <c r="GS34">
        <v>18</v>
      </c>
      <c r="GT34">
        <v>616.21799999999996</v>
      </c>
      <c r="GU34">
        <v>448.29899999999998</v>
      </c>
      <c r="GV34">
        <v>17.000499999999999</v>
      </c>
      <c r="GW34">
        <v>15.1706</v>
      </c>
      <c r="GX34">
        <v>30.0002</v>
      </c>
      <c r="GY34">
        <v>15.1745</v>
      </c>
      <c r="GZ34">
        <v>15.1213</v>
      </c>
      <c r="HA34">
        <v>56.652500000000003</v>
      </c>
      <c r="HB34">
        <v>-30</v>
      </c>
      <c r="HC34">
        <v>-30</v>
      </c>
      <c r="HD34">
        <v>17</v>
      </c>
      <c r="HE34">
        <v>1400</v>
      </c>
      <c r="HF34">
        <v>0</v>
      </c>
      <c r="HG34">
        <v>101.637</v>
      </c>
      <c r="HH34">
        <v>101.93300000000001</v>
      </c>
    </row>
    <row r="35" spans="1:216" x14ac:dyDescent="0.2">
      <c r="A35">
        <v>17</v>
      </c>
      <c r="B35">
        <v>1689210517.0999999</v>
      </c>
      <c r="C35">
        <v>1446.0999999046301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1689210517.0999999</v>
      </c>
      <c r="M35">
        <f t="shared" si="0"/>
        <v>1.6919027936601234E-3</v>
      </c>
      <c r="N35">
        <f t="shared" si="1"/>
        <v>1.6919027936601234</v>
      </c>
      <c r="O35">
        <f t="shared" si="2"/>
        <v>18.794699079069293</v>
      </c>
      <c r="P35">
        <f t="shared" si="3"/>
        <v>1788.69</v>
      </c>
      <c r="Q35">
        <f t="shared" si="4"/>
        <v>1610.5293175204561</v>
      </c>
      <c r="R35">
        <f t="shared" si="5"/>
        <v>164.17199508224917</v>
      </c>
      <c r="S35">
        <f t="shared" si="6"/>
        <v>182.33310172569304</v>
      </c>
      <c r="T35">
        <f t="shared" si="7"/>
        <v>0.19946646656568648</v>
      </c>
      <c r="U35">
        <f t="shared" si="8"/>
        <v>3.7974572409583534</v>
      </c>
      <c r="V35">
        <f t="shared" si="9"/>
        <v>0.19382335370903889</v>
      </c>
      <c r="W35">
        <f t="shared" si="10"/>
        <v>0.12163330936580577</v>
      </c>
      <c r="X35">
        <f t="shared" si="11"/>
        <v>281.15922899999998</v>
      </c>
      <c r="Y35">
        <f t="shared" si="12"/>
        <v>19.19091797637024</v>
      </c>
      <c r="Z35">
        <f t="shared" si="13"/>
        <v>19.19091797637024</v>
      </c>
      <c r="AA35">
        <f t="shared" si="14"/>
        <v>2.2315902128766232</v>
      </c>
      <c r="AB35">
        <f t="shared" si="15"/>
        <v>64.588397876545471</v>
      </c>
      <c r="AC35">
        <f t="shared" si="16"/>
        <v>1.3574396620600502</v>
      </c>
      <c r="AD35">
        <f t="shared" si="17"/>
        <v>2.1016772465151807</v>
      </c>
      <c r="AE35">
        <f t="shared" si="18"/>
        <v>0.874150550816573</v>
      </c>
      <c r="AF35">
        <f t="shared" si="19"/>
        <v>-74.612913200411441</v>
      </c>
      <c r="AG35">
        <f t="shared" si="20"/>
        <v>-196.33832594437081</v>
      </c>
      <c r="AH35">
        <f t="shared" si="21"/>
        <v>-10.258522548276433</v>
      </c>
      <c r="AI35">
        <f t="shared" si="22"/>
        <v>-5.0532693058727318E-2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55463.088671484002</v>
      </c>
      <c r="AO35">
        <f t="shared" si="26"/>
        <v>1699.98</v>
      </c>
      <c r="AP35">
        <f t="shared" si="27"/>
        <v>1433.0828999999999</v>
      </c>
      <c r="AQ35">
        <f t="shared" si="28"/>
        <v>0.84299985882186845</v>
      </c>
      <c r="AR35">
        <f t="shared" si="29"/>
        <v>0.16538972752620618</v>
      </c>
      <c r="AS35">
        <v>1689210517.0999999</v>
      </c>
      <c r="AT35">
        <v>1788.69</v>
      </c>
      <c r="AU35">
        <v>1800.1</v>
      </c>
      <c r="AV35">
        <v>13.3165</v>
      </c>
      <c r="AW35">
        <v>12.4436</v>
      </c>
      <c r="AX35">
        <v>1790.88</v>
      </c>
      <c r="AY35">
        <v>13.2578</v>
      </c>
      <c r="AZ35">
        <v>600.125</v>
      </c>
      <c r="BA35">
        <v>101.837</v>
      </c>
      <c r="BB35">
        <v>9.96697E-2</v>
      </c>
      <c r="BC35">
        <v>18.2319</v>
      </c>
      <c r="BD35">
        <v>18.754200000000001</v>
      </c>
      <c r="BE35">
        <v>999.9</v>
      </c>
      <c r="BF35">
        <v>0</v>
      </c>
      <c r="BG35">
        <v>0</v>
      </c>
      <c r="BH35">
        <v>9998.75</v>
      </c>
      <c r="BI35">
        <v>0</v>
      </c>
      <c r="BJ35">
        <v>0.63495199999999996</v>
      </c>
      <c r="BK35">
        <v>-11.410399999999999</v>
      </c>
      <c r="BL35">
        <v>1812.83</v>
      </c>
      <c r="BM35">
        <v>1822.79</v>
      </c>
      <c r="BN35">
        <v>0.87289799999999995</v>
      </c>
      <c r="BO35">
        <v>1800.1</v>
      </c>
      <c r="BP35">
        <v>12.4436</v>
      </c>
      <c r="BQ35">
        <v>1.35612</v>
      </c>
      <c r="BR35">
        <v>1.2672300000000001</v>
      </c>
      <c r="BS35">
        <v>11.435700000000001</v>
      </c>
      <c r="BT35">
        <v>10.415699999999999</v>
      </c>
      <c r="BU35">
        <v>1699.98</v>
      </c>
      <c r="BV35">
        <v>0.90000599999999997</v>
      </c>
      <c r="BW35">
        <v>9.9994E-2</v>
      </c>
      <c r="BX35">
        <v>0</v>
      </c>
      <c r="BY35">
        <v>2.7370000000000001</v>
      </c>
      <c r="BZ35">
        <v>0</v>
      </c>
      <c r="CA35">
        <v>3852.33</v>
      </c>
      <c r="CB35">
        <v>16243.9</v>
      </c>
      <c r="CC35">
        <v>34.186999999999998</v>
      </c>
      <c r="CD35">
        <v>35.75</v>
      </c>
      <c r="CE35">
        <v>35.625</v>
      </c>
      <c r="CF35">
        <v>33.936999999999998</v>
      </c>
      <c r="CG35">
        <v>33.625</v>
      </c>
      <c r="CH35">
        <v>1529.99</v>
      </c>
      <c r="CI35">
        <v>169.99</v>
      </c>
      <c r="CJ35">
        <v>0</v>
      </c>
      <c r="CK35">
        <v>1689210518.9000001</v>
      </c>
      <c r="CL35">
        <v>0</v>
      </c>
      <c r="CM35">
        <v>1689210484.0999999</v>
      </c>
      <c r="CN35" t="s">
        <v>402</v>
      </c>
      <c r="CO35">
        <v>1689210484.0999999</v>
      </c>
      <c r="CP35">
        <v>1689210479.0999999</v>
      </c>
      <c r="CQ35">
        <v>61</v>
      </c>
      <c r="CR35">
        <v>-0.34899999999999998</v>
      </c>
      <c r="CS35">
        <v>-2E-3</v>
      </c>
      <c r="CT35">
        <v>-2.1819999999999999</v>
      </c>
      <c r="CU35">
        <v>5.8999999999999997E-2</v>
      </c>
      <c r="CV35">
        <v>1800</v>
      </c>
      <c r="CW35">
        <v>12</v>
      </c>
      <c r="CX35">
        <v>0.22</v>
      </c>
      <c r="CY35">
        <v>7.0000000000000007E-2</v>
      </c>
      <c r="CZ35">
        <v>14.467477026520999</v>
      </c>
      <c r="DA35">
        <v>1.2599706895952201</v>
      </c>
      <c r="DB35">
        <v>0.16215327522887199</v>
      </c>
      <c r="DC35">
        <v>1</v>
      </c>
      <c r="DD35">
        <v>1799.99523809524</v>
      </c>
      <c r="DE35">
        <v>0.29220779220673099</v>
      </c>
      <c r="DF35">
        <v>6.2382769875342199E-2</v>
      </c>
      <c r="DG35">
        <v>1</v>
      </c>
      <c r="DH35">
        <v>1699.9895238095201</v>
      </c>
      <c r="DI35">
        <v>-7.5676980052135995E-2</v>
      </c>
      <c r="DJ35">
        <v>8.4381167365015393E-3</v>
      </c>
      <c r="DK35">
        <v>-1</v>
      </c>
      <c r="DL35">
        <v>2</v>
      </c>
      <c r="DM35">
        <v>2</v>
      </c>
      <c r="DN35" t="s">
        <v>351</v>
      </c>
      <c r="DO35">
        <v>3.1642700000000001</v>
      </c>
      <c r="DP35">
        <v>2.83399</v>
      </c>
      <c r="DQ35">
        <v>0.261438</v>
      </c>
      <c r="DR35">
        <v>0.26292700000000002</v>
      </c>
      <c r="DS35">
        <v>8.0909800000000004E-2</v>
      </c>
      <c r="DT35">
        <v>7.7648300000000003E-2</v>
      </c>
      <c r="DU35">
        <v>23808.1</v>
      </c>
      <c r="DV35">
        <v>25114.5</v>
      </c>
      <c r="DW35">
        <v>29884.3</v>
      </c>
      <c r="DX35">
        <v>31696.7</v>
      </c>
      <c r="DY35">
        <v>35927.300000000003</v>
      </c>
      <c r="DZ35">
        <v>38345.800000000003</v>
      </c>
      <c r="EA35">
        <v>40939.599999999999</v>
      </c>
      <c r="EB35">
        <v>43988.5</v>
      </c>
      <c r="EC35">
        <v>2.3810500000000001</v>
      </c>
      <c r="ED35">
        <v>2.0546500000000001</v>
      </c>
      <c r="EE35">
        <v>0.12809400000000001</v>
      </c>
      <c r="EF35">
        <v>0</v>
      </c>
      <c r="EG35">
        <v>16.626999999999999</v>
      </c>
      <c r="EH35">
        <v>999.9</v>
      </c>
      <c r="EI35">
        <v>64.021000000000001</v>
      </c>
      <c r="EJ35">
        <v>17.058</v>
      </c>
      <c r="EK35">
        <v>12.2704</v>
      </c>
      <c r="EL35">
        <v>61.060899999999997</v>
      </c>
      <c r="EM35">
        <v>26.0457</v>
      </c>
      <c r="EN35">
        <v>1</v>
      </c>
      <c r="EO35">
        <v>-0.86388699999999996</v>
      </c>
      <c r="EP35">
        <v>-0.63111899999999999</v>
      </c>
      <c r="EQ35">
        <v>20.283999999999999</v>
      </c>
      <c r="ER35">
        <v>5.2430500000000002</v>
      </c>
      <c r="ES35">
        <v>11.8302</v>
      </c>
      <c r="ET35">
        <v>4.9821</v>
      </c>
      <c r="EU35">
        <v>3.2982499999999999</v>
      </c>
      <c r="EV35">
        <v>2296.5</v>
      </c>
      <c r="EW35">
        <v>124.3</v>
      </c>
      <c r="EX35">
        <v>1341.9</v>
      </c>
      <c r="EY35">
        <v>20.8</v>
      </c>
      <c r="EZ35">
        <v>1.8730199999999999</v>
      </c>
      <c r="FA35">
        <v>1.87866</v>
      </c>
      <c r="FB35">
        <v>1.8790100000000001</v>
      </c>
      <c r="FC35">
        <v>1.87958</v>
      </c>
      <c r="FD35">
        <v>1.8772899999999999</v>
      </c>
      <c r="FE35">
        <v>1.8766400000000001</v>
      </c>
      <c r="FF35">
        <v>1.87714</v>
      </c>
      <c r="FG35">
        <v>1.8747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-2.19</v>
      </c>
      <c r="FV35">
        <v>5.8700000000000002E-2</v>
      </c>
      <c r="FW35">
        <v>-2.2461082809181598</v>
      </c>
      <c r="FX35">
        <v>1.4527828764109799E-4</v>
      </c>
      <c r="FY35">
        <v>-4.3579519040863002E-7</v>
      </c>
      <c r="FZ35">
        <v>2.0799061152897499E-10</v>
      </c>
      <c r="GA35">
        <v>5.8718181818180802E-2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0.6</v>
      </c>
      <c r="GJ35">
        <v>0.6</v>
      </c>
      <c r="GK35">
        <v>3.4668000000000001</v>
      </c>
      <c r="GL35">
        <v>2.47681</v>
      </c>
      <c r="GM35">
        <v>1.54541</v>
      </c>
      <c r="GN35">
        <v>2.3010299999999999</v>
      </c>
      <c r="GO35">
        <v>1.5979000000000001</v>
      </c>
      <c r="GP35">
        <v>2.3754900000000001</v>
      </c>
      <c r="GQ35">
        <v>20.556100000000001</v>
      </c>
      <c r="GR35">
        <v>16.049600000000002</v>
      </c>
      <c r="GS35">
        <v>18</v>
      </c>
      <c r="GT35">
        <v>616.30799999999999</v>
      </c>
      <c r="GU35">
        <v>449.286</v>
      </c>
      <c r="GV35">
        <v>17.000299999999999</v>
      </c>
      <c r="GW35">
        <v>15.202500000000001</v>
      </c>
      <c r="GX35">
        <v>30.0001</v>
      </c>
      <c r="GY35">
        <v>15.2079</v>
      </c>
      <c r="GZ35">
        <v>15.1549</v>
      </c>
      <c r="HA35">
        <v>69.415999999999997</v>
      </c>
      <c r="HB35">
        <v>-30</v>
      </c>
      <c r="HC35">
        <v>-30</v>
      </c>
      <c r="HD35">
        <v>17</v>
      </c>
      <c r="HE35">
        <v>1800</v>
      </c>
      <c r="HF35">
        <v>0</v>
      </c>
      <c r="HG35">
        <v>101.63500000000001</v>
      </c>
      <c r="HH35">
        <v>101.932</v>
      </c>
    </row>
    <row r="36" spans="1:216" x14ac:dyDescent="0.2">
      <c r="A36">
        <v>18</v>
      </c>
      <c r="B36">
        <v>1689210626.0999999</v>
      </c>
      <c r="C36">
        <v>1555.0999999046301</v>
      </c>
      <c r="D36" t="s">
        <v>403</v>
      </c>
      <c r="E36" t="s">
        <v>404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1689210626.0999999</v>
      </c>
      <c r="M36">
        <f t="shared" si="0"/>
        <v>1.7119010467783352E-3</v>
      </c>
      <c r="N36">
        <f t="shared" si="1"/>
        <v>1.7119010467783351</v>
      </c>
      <c r="O36">
        <f t="shared" si="2"/>
        <v>13.381150432624935</v>
      </c>
      <c r="P36">
        <f t="shared" si="3"/>
        <v>392.69</v>
      </c>
      <c r="Q36">
        <f t="shared" si="4"/>
        <v>277.27400221657723</v>
      </c>
      <c r="R36">
        <f t="shared" si="5"/>
        <v>28.265296674524766</v>
      </c>
      <c r="S36">
        <f t="shared" si="6"/>
        <v>40.030797198395007</v>
      </c>
      <c r="T36">
        <f t="shared" si="7"/>
        <v>0.19824339452834513</v>
      </c>
      <c r="U36">
        <f t="shared" si="8"/>
        <v>3.7994708752667572</v>
      </c>
      <c r="V36">
        <f t="shared" si="9"/>
        <v>0.19267109736734009</v>
      </c>
      <c r="W36">
        <f t="shared" si="10"/>
        <v>0.12090703835667416</v>
      </c>
      <c r="X36">
        <f t="shared" si="11"/>
        <v>281.15617799999995</v>
      </c>
      <c r="Y36">
        <f t="shared" si="12"/>
        <v>19.181430240277816</v>
      </c>
      <c r="Z36">
        <f t="shared" si="13"/>
        <v>19.181430240277816</v>
      </c>
      <c r="AA36">
        <f t="shared" si="14"/>
        <v>2.2302712546142525</v>
      </c>
      <c r="AB36">
        <f t="shared" si="15"/>
        <v>63.796680342436105</v>
      </c>
      <c r="AC36">
        <f t="shared" si="16"/>
        <v>1.3403879553904001</v>
      </c>
      <c r="AD36">
        <f t="shared" si="17"/>
        <v>2.1010308815375844</v>
      </c>
      <c r="AE36">
        <f t="shared" si="18"/>
        <v>0.88988329922385234</v>
      </c>
      <c r="AF36">
        <f t="shared" si="19"/>
        <v>-75.494836162924585</v>
      </c>
      <c r="AG36">
        <f t="shared" si="20"/>
        <v>-195.50269759087234</v>
      </c>
      <c r="AH36">
        <f t="shared" si="21"/>
        <v>-10.208692412908423</v>
      </c>
      <c r="AI36">
        <f t="shared" si="22"/>
        <v>-5.0048166705380481E-2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55505.290627297531</v>
      </c>
      <c r="AO36">
        <f t="shared" si="26"/>
        <v>1699.95</v>
      </c>
      <c r="AP36">
        <f t="shared" si="27"/>
        <v>1433.0586000000001</v>
      </c>
      <c r="AQ36">
        <f t="shared" si="28"/>
        <v>0.84300044118944673</v>
      </c>
      <c r="AR36">
        <f t="shared" si="29"/>
        <v>0.16539085149563221</v>
      </c>
      <c r="AS36">
        <v>1689210626.0999999</v>
      </c>
      <c r="AT36">
        <v>392.69</v>
      </c>
      <c r="AU36">
        <v>400.03699999999998</v>
      </c>
      <c r="AV36">
        <v>13.1488</v>
      </c>
      <c r="AW36">
        <v>12.265599999999999</v>
      </c>
      <c r="AX36">
        <v>393.99099999999999</v>
      </c>
      <c r="AY36">
        <v>13.090999999999999</v>
      </c>
      <c r="AZ36">
        <v>600.23900000000003</v>
      </c>
      <c r="BA36">
        <v>101.84</v>
      </c>
      <c r="BB36">
        <v>9.9945500000000007E-2</v>
      </c>
      <c r="BC36">
        <v>18.227</v>
      </c>
      <c r="BD36">
        <v>18.728899999999999</v>
      </c>
      <c r="BE36">
        <v>999.9</v>
      </c>
      <c r="BF36">
        <v>0</v>
      </c>
      <c r="BG36">
        <v>0</v>
      </c>
      <c r="BH36">
        <v>10006.200000000001</v>
      </c>
      <c r="BI36">
        <v>0</v>
      </c>
      <c r="BJ36">
        <v>0.58203899999999997</v>
      </c>
      <c r="BK36">
        <v>-7.3471700000000002</v>
      </c>
      <c r="BL36">
        <v>397.92200000000003</v>
      </c>
      <c r="BM36">
        <v>405.005</v>
      </c>
      <c r="BN36">
        <v>0.88319000000000003</v>
      </c>
      <c r="BO36">
        <v>400.03699999999998</v>
      </c>
      <c r="BP36">
        <v>12.265599999999999</v>
      </c>
      <c r="BQ36">
        <v>1.33907</v>
      </c>
      <c r="BR36">
        <v>1.2491300000000001</v>
      </c>
      <c r="BS36">
        <v>11.2447</v>
      </c>
      <c r="BT36">
        <v>10.2003</v>
      </c>
      <c r="BU36">
        <v>1699.95</v>
      </c>
      <c r="BV36">
        <v>0.89998599999999995</v>
      </c>
      <c r="BW36">
        <v>0.10001400000000001</v>
      </c>
      <c r="BX36">
        <v>0</v>
      </c>
      <c r="BY36">
        <v>2.7616999999999998</v>
      </c>
      <c r="BZ36">
        <v>0</v>
      </c>
      <c r="CA36">
        <v>3745.39</v>
      </c>
      <c r="CB36">
        <v>16243.6</v>
      </c>
      <c r="CC36">
        <v>34.311999999999998</v>
      </c>
      <c r="CD36">
        <v>35.875</v>
      </c>
      <c r="CE36">
        <v>35.75</v>
      </c>
      <c r="CF36">
        <v>34.061999999999998</v>
      </c>
      <c r="CG36">
        <v>33.686999999999998</v>
      </c>
      <c r="CH36">
        <v>1529.93</v>
      </c>
      <c r="CI36">
        <v>170.02</v>
      </c>
      <c r="CJ36">
        <v>0</v>
      </c>
      <c r="CK36">
        <v>1689210627.5</v>
      </c>
      <c r="CL36">
        <v>0</v>
      </c>
      <c r="CM36">
        <v>1689210597.0999999</v>
      </c>
      <c r="CN36" t="s">
        <v>405</v>
      </c>
      <c r="CO36">
        <v>1689210597.0999999</v>
      </c>
      <c r="CP36">
        <v>1689210597.0999999</v>
      </c>
      <c r="CQ36">
        <v>62</v>
      </c>
      <c r="CR36">
        <v>0.94199999999999995</v>
      </c>
      <c r="CS36">
        <v>-1E-3</v>
      </c>
      <c r="CT36">
        <v>-1.302</v>
      </c>
      <c r="CU36">
        <v>5.8000000000000003E-2</v>
      </c>
      <c r="CV36">
        <v>400</v>
      </c>
      <c r="CW36">
        <v>12</v>
      </c>
      <c r="CX36">
        <v>0.22</v>
      </c>
      <c r="CY36">
        <v>0.1</v>
      </c>
      <c r="CZ36">
        <v>10.3068067657243</v>
      </c>
      <c r="DA36">
        <v>0.74245244815873801</v>
      </c>
      <c r="DB36">
        <v>0.14209109030145001</v>
      </c>
      <c r="DC36">
        <v>1</v>
      </c>
      <c r="DD36">
        <v>399.95505000000003</v>
      </c>
      <c r="DE36">
        <v>0.39406015037675002</v>
      </c>
      <c r="DF36">
        <v>6.3166031219310706E-2</v>
      </c>
      <c r="DG36">
        <v>1</v>
      </c>
      <c r="DH36">
        <v>1700.029</v>
      </c>
      <c r="DI36">
        <v>-0.29114675757538799</v>
      </c>
      <c r="DJ36">
        <v>0.13505184189781799</v>
      </c>
      <c r="DK36">
        <v>-1</v>
      </c>
      <c r="DL36">
        <v>2</v>
      </c>
      <c r="DM36">
        <v>2</v>
      </c>
      <c r="DN36" t="s">
        <v>351</v>
      </c>
      <c r="DO36">
        <v>3.1645099999999999</v>
      </c>
      <c r="DP36">
        <v>2.83432</v>
      </c>
      <c r="DQ36">
        <v>9.6685599999999997E-2</v>
      </c>
      <c r="DR36">
        <v>9.8155400000000004E-2</v>
      </c>
      <c r="DS36">
        <v>8.0132200000000001E-2</v>
      </c>
      <c r="DT36">
        <v>7.6807200000000006E-2</v>
      </c>
      <c r="DU36">
        <v>29094.2</v>
      </c>
      <c r="DV36">
        <v>30701.599999999999</v>
      </c>
      <c r="DW36">
        <v>29883.3</v>
      </c>
      <c r="DX36">
        <v>31694.799999999999</v>
      </c>
      <c r="DY36">
        <v>35940.5</v>
      </c>
      <c r="DZ36">
        <v>38361.300000000003</v>
      </c>
      <c r="EA36">
        <v>40938.1</v>
      </c>
      <c r="EB36">
        <v>43986.1</v>
      </c>
      <c r="EC36">
        <v>2.3804799999999999</v>
      </c>
      <c r="ED36">
        <v>2.0474000000000001</v>
      </c>
      <c r="EE36">
        <v>0.12595200000000001</v>
      </c>
      <c r="EF36">
        <v>0</v>
      </c>
      <c r="EG36">
        <v>16.6372</v>
      </c>
      <c r="EH36">
        <v>999.9</v>
      </c>
      <c r="EI36">
        <v>64.034000000000006</v>
      </c>
      <c r="EJ36">
        <v>17.068000000000001</v>
      </c>
      <c r="EK36">
        <v>12.2784</v>
      </c>
      <c r="EL36">
        <v>61.320900000000002</v>
      </c>
      <c r="EM36">
        <v>25.9816</v>
      </c>
      <c r="EN36">
        <v>1</v>
      </c>
      <c r="EO36">
        <v>-0.86263199999999995</v>
      </c>
      <c r="EP36">
        <v>-0.65051199999999998</v>
      </c>
      <c r="EQ36">
        <v>20.284500000000001</v>
      </c>
      <c r="ER36">
        <v>5.2461900000000004</v>
      </c>
      <c r="ES36">
        <v>11.8302</v>
      </c>
      <c r="ET36">
        <v>4.9830500000000004</v>
      </c>
      <c r="EU36">
        <v>3.2989999999999999</v>
      </c>
      <c r="EV36">
        <v>2296.5</v>
      </c>
      <c r="EW36">
        <v>124.3</v>
      </c>
      <c r="EX36">
        <v>1344.3</v>
      </c>
      <c r="EY36">
        <v>20.9</v>
      </c>
      <c r="EZ36">
        <v>1.8730199999999999</v>
      </c>
      <c r="FA36">
        <v>1.87866</v>
      </c>
      <c r="FB36">
        <v>1.8789899999999999</v>
      </c>
      <c r="FC36">
        <v>1.87958</v>
      </c>
      <c r="FD36">
        <v>1.8772899999999999</v>
      </c>
      <c r="FE36">
        <v>1.8765700000000001</v>
      </c>
      <c r="FF36">
        <v>1.87713</v>
      </c>
      <c r="FG36">
        <v>1.87469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-1.3009999999999999</v>
      </c>
      <c r="FV36">
        <v>5.7799999999999997E-2</v>
      </c>
      <c r="FW36">
        <v>-1.30398357695491</v>
      </c>
      <c r="FX36">
        <v>1.4527828764109799E-4</v>
      </c>
      <c r="FY36">
        <v>-4.3579519040863002E-7</v>
      </c>
      <c r="FZ36">
        <v>2.0799061152897499E-10</v>
      </c>
      <c r="GA36">
        <v>5.7840000000000599E-2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0.5</v>
      </c>
      <c r="GJ36">
        <v>0.5</v>
      </c>
      <c r="GK36">
        <v>1.01562</v>
      </c>
      <c r="GL36">
        <v>2.47925</v>
      </c>
      <c r="GM36">
        <v>1.54541</v>
      </c>
      <c r="GN36">
        <v>2.3010299999999999</v>
      </c>
      <c r="GO36">
        <v>1.5979000000000001</v>
      </c>
      <c r="GP36">
        <v>2.4047900000000002</v>
      </c>
      <c r="GQ36">
        <v>20.5962</v>
      </c>
      <c r="GR36">
        <v>16.040800000000001</v>
      </c>
      <c r="GS36">
        <v>18</v>
      </c>
      <c r="GT36">
        <v>616.24099999999999</v>
      </c>
      <c r="GU36">
        <v>445.21100000000001</v>
      </c>
      <c r="GV36">
        <v>16.999300000000002</v>
      </c>
      <c r="GW36">
        <v>15.2201</v>
      </c>
      <c r="GX36">
        <v>30.0001</v>
      </c>
      <c r="GY36">
        <v>15.2311</v>
      </c>
      <c r="GZ36">
        <v>15.178699999999999</v>
      </c>
      <c r="HA36">
        <v>20.4038</v>
      </c>
      <c r="HB36">
        <v>-30</v>
      </c>
      <c r="HC36">
        <v>-30</v>
      </c>
      <c r="HD36">
        <v>17</v>
      </c>
      <c r="HE36">
        <v>400</v>
      </c>
      <c r="HF36">
        <v>0</v>
      </c>
      <c r="HG36">
        <v>101.63200000000001</v>
      </c>
      <c r="HH36">
        <v>101.926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2023-07-12T17:11:53Z</dcterms:created>
  <dcterms:modified xsi:type="dcterms:W3CDTF">2023-07-14T21:19:18Z</dcterms:modified>
</cp:coreProperties>
</file>