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B4BA8C60-17A4-AD4B-8878-7BA9FB6DD794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X35" i="1" s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S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O24" i="1" s="1"/>
  <c r="AD24" i="1"/>
  <c r="AC24" i="1"/>
  <c r="AB24" i="1"/>
  <c r="U24" i="1"/>
  <c r="S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S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S20" i="1"/>
  <c r="AR19" i="1"/>
  <c r="AQ19" i="1"/>
  <c r="AO19" i="1"/>
  <c r="AP19" i="1" s="1"/>
  <c r="AN19" i="1"/>
  <c r="AL19" i="1" s="1"/>
  <c r="AD19" i="1"/>
  <c r="AC19" i="1"/>
  <c r="AB19" i="1" s="1"/>
  <c r="U19" i="1"/>
  <c r="P27" i="1" l="1"/>
  <c r="O27" i="1"/>
  <c r="N27" i="1"/>
  <c r="M27" i="1" s="1"/>
  <c r="AM27" i="1"/>
  <c r="S27" i="1"/>
  <c r="AF34" i="1"/>
  <c r="P19" i="1"/>
  <c r="O19" i="1"/>
  <c r="AM19" i="1"/>
  <c r="N19" i="1"/>
  <c r="M19" i="1" s="1"/>
  <c r="S19" i="1"/>
  <c r="S29" i="1"/>
  <c r="AM29" i="1"/>
  <c r="P29" i="1"/>
  <c r="N29" i="1"/>
  <c r="M29" i="1" s="1"/>
  <c r="O29" i="1"/>
  <c r="AF22" i="1"/>
  <c r="AF30" i="1"/>
  <c r="P31" i="1"/>
  <c r="O31" i="1"/>
  <c r="N31" i="1"/>
  <c r="M31" i="1" s="1"/>
  <c r="AM31" i="1"/>
  <c r="S31" i="1"/>
  <c r="AF26" i="1"/>
  <c r="P35" i="1"/>
  <c r="O35" i="1"/>
  <c r="N35" i="1"/>
  <c r="M35" i="1" s="1"/>
  <c r="AM35" i="1"/>
  <c r="S35" i="1"/>
  <c r="S21" i="1"/>
  <c r="P21" i="1"/>
  <c r="O21" i="1"/>
  <c r="N21" i="1"/>
  <c r="M21" i="1" s="1"/>
  <c r="AM21" i="1"/>
  <c r="Y35" i="1"/>
  <c r="Z35" i="1" s="1"/>
  <c r="P23" i="1"/>
  <c r="O23" i="1"/>
  <c r="N23" i="1"/>
  <c r="M23" i="1" s="1"/>
  <c r="AM23" i="1"/>
  <c r="S23" i="1"/>
  <c r="S25" i="1"/>
  <c r="AM25" i="1"/>
  <c r="P25" i="1"/>
  <c r="O25" i="1"/>
  <c r="N25" i="1"/>
  <c r="M25" i="1" s="1"/>
  <c r="S33" i="1"/>
  <c r="AM33" i="1"/>
  <c r="P33" i="1"/>
  <c r="N33" i="1"/>
  <c r="M33" i="1" s="1"/>
  <c r="O33" i="1"/>
  <c r="X22" i="1"/>
  <c r="X26" i="1"/>
  <c r="X30" i="1"/>
  <c r="X34" i="1"/>
  <c r="AM20" i="1"/>
  <c r="AM24" i="1"/>
  <c r="AM32" i="1"/>
  <c r="AM36" i="1"/>
  <c r="AM28" i="1"/>
  <c r="N20" i="1"/>
  <c r="M20" i="1" s="1"/>
  <c r="X21" i="1"/>
  <c r="N24" i="1"/>
  <c r="M24" i="1" s="1"/>
  <c r="X25" i="1"/>
  <c r="N28" i="1"/>
  <c r="M28" i="1" s="1"/>
  <c r="X29" i="1"/>
  <c r="N32" i="1"/>
  <c r="M32" i="1" s="1"/>
  <c r="X33" i="1"/>
  <c r="N36" i="1"/>
  <c r="M36" i="1" s="1"/>
  <c r="O28" i="1"/>
  <c r="O32" i="1"/>
  <c r="O36" i="1"/>
  <c r="O20" i="1"/>
  <c r="X20" i="1"/>
  <c r="P24" i="1"/>
  <c r="X24" i="1"/>
  <c r="X28" i="1"/>
  <c r="X32" i="1"/>
  <c r="X36" i="1"/>
  <c r="AM26" i="1"/>
  <c r="AM30" i="1"/>
  <c r="AM34" i="1"/>
  <c r="AM22" i="1"/>
  <c r="X19" i="1"/>
  <c r="X23" i="1"/>
  <c r="X27" i="1"/>
  <c r="X31" i="1"/>
  <c r="AF33" i="1" l="1"/>
  <c r="Y25" i="1"/>
  <c r="Z25" i="1" s="1"/>
  <c r="Y34" i="1"/>
  <c r="Z34" i="1" s="1"/>
  <c r="AF31" i="1"/>
  <c r="Y32" i="1"/>
  <c r="Z32" i="1" s="1"/>
  <c r="V32" i="1" s="1"/>
  <c r="T32" i="1" s="1"/>
  <c r="W32" i="1" s="1"/>
  <c r="Q32" i="1" s="1"/>
  <c r="R32" i="1" s="1"/>
  <c r="Y21" i="1"/>
  <c r="Z21" i="1" s="1"/>
  <c r="V21" i="1" s="1"/>
  <c r="T21" i="1" s="1"/>
  <c r="W21" i="1" s="1"/>
  <c r="Q21" i="1" s="1"/>
  <c r="R21" i="1" s="1"/>
  <c r="AF28" i="1"/>
  <c r="AG35" i="1"/>
  <c r="AA35" i="1"/>
  <c r="AE35" i="1" s="1"/>
  <c r="AH35" i="1"/>
  <c r="Y31" i="1"/>
  <c r="Z31" i="1" s="1"/>
  <c r="Y36" i="1"/>
  <c r="Z36" i="1" s="1"/>
  <c r="V36" i="1" s="1"/>
  <c r="T36" i="1" s="1"/>
  <c r="W36" i="1" s="1"/>
  <c r="Q36" i="1" s="1"/>
  <c r="R36" i="1" s="1"/>
  <c r="AF24" i="1"/>
  <c r="AF35" i="1"/>
  <c r="V35" i="1"/>
  <c r="T35" i="1" s="1"/>
  <c r="W35" i="1" s="1"/>
  <c r="Q35" i="1" s="1"/>
  <c r="R35" i="1" s="1"/>
  <c r="Y27" i="1"/>
  <c r="Z27" i="1" s="1"/>
  <c r="Y30" i="1"/>
  <c r="Z30" i="1" s="1"/>
  <c r="AF29" i="1"/>
  <c r="AF19" i="1"/>
  <c r="Y23" i="1"/>
  <c r="Z23" i="1" s="1"/>
  <c r="Y28" i="1"/>
  <c r="Z28" i="1" s="1"/>
  <c r="V28" i="1" s="1"/>
  <c r="T28" i="1" s="1"/>
  <c r="W28" i="1" s="1"/>
  <c r="Q28" i="1" s="1"/>
  <c r="R28" i="1" s="1"/>
  <c r="AF36" i="1"/>
  <c r="AF20" i="1"/>
  <c r="V20" i="1"/>
  <c r="T20" i="1" s="1"/>
  <c r="W20" i="1" s="1"/>
  <c r="Q20" i="1" s="1"/>
  <c r="R20" i="1" s="1"/>
  <c r="Y26" i="1"/>
  <c r="Z26" i="1" s="1"/>
  <c r="AF21" i="1"/>
  <c r="Y19" i="1"/>
  <c r="Z19" i="1" s="1"/>
  <c r="V19" i="1" s="1"/>
  <c r="T19" i="1" s="1"/>
  <c r="W19" i="1" s="1"/>
  <c r="Q19" i="1" s="1"/>
  <c r="R19" i="1" s="1"/>
  <c r="Y24" i="1"/>
  <c r="Z24" i="1" s="1"/>
  <c r="AF25" i="1"/>
  <c r="V25" i="1"/>
  <c r="T25" i="1" s="1"/>
  <c r="W25" i="1" s="1"/>
  <c r="Q25" i="1" s="1"/>
  <c r="R25" i="1" s="1"/>
  <c r="AF32" i="1"/>
  <c r="Y33" i="1"/>
  <c r="Z33" i="1" s="1"/>
  <c r="V33" i="1" s="1"/>
  <c r="T33" i="1" s="1"/>
  <c r="W33" i="1" s="1"/>
  <c r="Q33" i="1" s="1"/>
  <c r="R33" i="1" s="1"/>
  <c r="Y22" i="1"/>
  <c r="Z22" i="1" s="1"/>
  <c r="AF23" i="1"/>
  <c r="V23" i="1"/>
  <c r="T23" i="1" s="1"/>
  <c r="W23" i="1" s="1"/>
  <c r="Q23" i="1" s="1"/>
  <c r="R23" i="1" s="1"/>
  <c r="AF27" i="1"/>
  <c r="Y20" i="1"/>
  <c r="Z20" i="1" s="1"/>
  <c r="Y29" i="1"/>
  <c r="Z29" i="1" s="1"/>
  <c r="AI35" i="1" l="1"/>
  <c r="AG27" i="1"/>
  <c r="AA27" i="1"/>
  <c r="AE27" i="1" s="1"/>
  <c r="AH27" i="1"/>
  <c r="AI27" i="1" s="1"/>
  <c r="AG23" i="1"/>
  <c r="AA23" i="1"/>
  <c r="AE23" i="1" s="1"/>
  <c r="AH23" i="1"/>
  <c r="AI23" i="1" s="1"/>
  <c r="AG31" i="1"/>
  <c r="AA31" i="1"/>
  <c r="AE31" i="1" s="1"/>
  <c r="AH31" i="1"/>
  <c r="AA22" i="1"/>
  <c r="AE22" i="1" s="1"/>
  <c r="AH22" i="1"/>
  <c r="V22" i="1"/>
  <c r="T22" i="1" s="1"/>
  <c r="W22" i="1" s="1"/>
  <c r="Q22" i="1" s="1"/>
  <c r="R22" i="1" s="1"/>
  <c r="AG22" i="1"/>
  <c r="AH24" i="1"/>
  <c r="AA24" i="1"/>
  <c r="AE24" i="1" s="1"/>
  <c r="AG24" i="1"/>
  <c r="AA29" i="1"/>
  <c r="AE29" i="1" s="1"/>
  <c r="AH29" i="1"/>
  <c r="AG29" i="1"/>
  <c r="V31" i="1"/>
  <c r="T31" i="1" s="1"/>
  <c r="W31" i="1" s="1"/>
  <c r="Q31" i="1" s="1"/>
  <c r="R31" i="1" s="1"/>
  <c r="AA33" i="1"/>
  <c r="AE33" i="1" s="1"/>
  <c r="AH33" i="1"/>
  <c r="AG33" i="1"/>
  <c r="V29" i="1"/>
  <c r="T29" i="1" s="1"/>
  <c r="W29" i="1" s="1"/>
  <c r="Q29" i="1" s="1"/>
  <c r="R29" i="1" s="1"/>
  <c r="AG19" i="1"/>
  <c r="AA19" i="1"/>
  <c r="AE19" i="1" s="1"/>
  <c r="AH19" i="1"/>
  <c r="AI19" i="1" s="1"/>
  <c r="AA34" i="1"/>
  <c r="AE34" i="1" s="1"/>
  <c r="AH34" i="1"/>
  <c r="AG34" i="1"/>
  <c r="V34" i="1"/>
  <c r="T34" i="1" s="1"/>
  <c r="W34" i="1" s="1"/>
  <c r="Q34" i="1" s="1"/>
  <c r="R34" i="1" s="1"/>
  <c r="V27" i="1"/>
  <c r="T27" i="1" s="1"/>
  <c r="W27" i="1" s="1"/>
  <c r="Q27" i="1" s="1"/>
  <c r="R27" i="1" s="1"/>
  <c r="AA30" i="1"/>
  <c r="AE30" i="1" s="1"/>
  <c r="AH30" i="1"/>
  <c r="V30" i="1"/>
  <c r="T30" i="1" s="1"/>
  <c r="W30" i="1" s="1"/>
  <c r="Q30" i="1" s="1"/>
  <c r="R30" i="1" s="1"/>
  <c r="AG30" i="1"/>
  <c r="AA26" i="1"/>
  <c r="AE26" i="1" s="1"/>
  <c r="AH26" i="1"/>
  <c r="AG26" i="1"/>
  <c r="V26" i="1"/>
  <c r="T26" i="1" s="1"/>
  <c r="W26" i="1" s="1"/>
  <c r="Q26" i="1" s="1"/>
  <c r="R26" i="1" s="1"/>
  <c r="AH32" i="1"/>
  <c r="AG32" i="1"/>
  <c r="AA32" i="1"/>
  <c r="AE32" i="1" s="1"/>
  <c r="V24" i="1"/>
  <c r="T24" i="1" s="1"/>
  <c r="W24" i="1" s="1"/>
  <c r="Q24" i="1" s="1"/>
  <c r="R24" i="1" s="1"/>
  <c r="AH20" i="1"/>
  <c r="AA20" i="1"/>
  <c r="AE20" i="1" s="1"/>
  <c r="AG20" i="1"/>
  <c r="AH28" i="1"/>
  <c r="AA28" i="1"/>
  <c r="AE28" i="1" s="1"/>
  <c r="AG28" i="1"/>
  <c r="AH36" i="1"/>
  <c r="AA36" i="1"/>
  <c r="AE36" i="1" s="1"/>
  <c r="AG36" i="1"/>
  <c r="AA21" i="1"/>
  <c r="AE21" i="1" s="1"/>
  <c r="AH21" i="1"/>
  <c r="AG21" i="1"/>
  <c r="AA25" i="1"/>
  <c r="AE25" i="1" s="1"/>
  <c r="AH25" i="1"/>
  <c r="AG25" i="1"/>
  <c r="AI36" i="1" l="1"/>
  <c r="AI22" i="1"/>
  <c r="AI30" i="1"/>
  <c r="AI31" i="1"/>
  <c r="AI25" i="1"/>
  <c r="AI29" i="1"/>
  <c r="AI32" i="1"/>
  <c r="AI28" i="1"/>
  <c r="AI26" i="1"/>
  <c r="AI33" i="1"/>
  <c r="AI24" i="1"/>
  <c r="AI20" i="1"/>
  <c r="AI34" i="1"/>
  <c r="AI21" i="1"/>
</calcChain>
</file>

<file path=xl/sharedStrings.xml><?xml version="1.0" encoding="utf-8"?>
<sst xmlns="http://schemas.openxmlformats.org/spreadsheetml/2006/main" count="980" uniqueCount="407">
  <si>
    <t>File opened</t>
  </si>
  <si>
    <t>2023-07-12 11:55:16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</si>
  <si>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</si>
  <si>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</si>
  <si>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</si>
  <si>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</si>
  <si>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</si>
  <si>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</si>
  <si>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</si>
  <si>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</si>
  <si>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</si>
  <si>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</si>
  <si>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</si>
  <si>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</si>
  <si>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</si>
  <si>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</si>
  <si>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</si>
  <si>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</si>
  <si>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</si>
  <si>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</si>
  <si>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</si>
  <si>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</si>
  <si>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</si>
  <si>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</si>
  <si>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</si>
  <si>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</si>
  <si>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</si>
  <si>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11:55:16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</si>
  <si>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</si>
  <si>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</si>
  <si>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</si>
  <si>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</si>
  <si>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</si>
  <si>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</si>
  <si>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</si>
  <si>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</si>
  <si>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</si>
  <si>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</si>
  <si>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</si>
  <si>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</si>
  <si>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</si>
  <si>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</si>
  <si>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</si>
  <si>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</si>
  <si>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</si>
  <si>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</si>
  <si>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</si>
  <si>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</si>
  <si>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</si>
  <si>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</si>
  <si>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</si>
  <si>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</si>
  <si>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</si>
  <si>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</si>
  <si>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</si>
  <si>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</si>
  <si>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</si>
  <si>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</si>
  <si>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</si>
  <si>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</si>
  <si>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</si>
  <si>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</si>
  <si>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</si>
  <si>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</si>
  <si>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</si>
  <si>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</si>
  <si>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</si>
  <si>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</si>
  <si>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</si>
  <si>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</si>
  <si>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</si>
  <si>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</si>
  <si>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</si>
  <si>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</si>
  <si>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</si>
  <si>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</si>
  <si>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</si>
  <si>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</si>
  <si>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</si>
  <si>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</si>
  <si>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</si>
  <si>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</si>
  <si>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</si>
  <si>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</si>
  <si>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</si>
  <si>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</si>
  <si>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</si>
  <si>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3.10328 78.3214 366.399 607.021 860.216 1070.71 1261.75 1368.92</t>
  </si>
  <si>
    <t>Fs_true</t>
  </si>
  <si>
    <t>0.180591 100.701 405.604 601.093 804.377 1000.86 1201.99 1401.42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</si>
  <si>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</si>
  <si>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</si>
  <si>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</si>
  <si>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</si>
  <si>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</si>
  <si>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</si>
  <si>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</si>
  <si>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</si>
  <si>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</si>
  <si>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</si>
  <si>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</si>
  <si>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</si>
  <si>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</si>
  <si>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</si>
  <si>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</si>
  <si>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</si>
  <si>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</si>
  <si>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</si>
  <si>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</si>
  <si>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</si>
  <si>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</si>
  <si>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</si>
  <si>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</si>
  <si>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</si>
  <si>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</si>
  <si>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</si>
  <si>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</si>
  <si>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</si>
  <si>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</si>
  <si>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</si>
  <si>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</si>
  <si>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</si>
  <si>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</si>
  <si>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</si>
  <si>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</si>
  <si>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</si>
  <si>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</si>
  <si>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</si>
  <si>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</si>
  <si>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</si>
  <si>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</si>
  <si>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</si>
  <si>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</si>
  <si>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</si>
  <si>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</si>
  <si>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</si>
  <si>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</si>
  <si>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</si>
  <si>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</si>
  <si>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</si>
  <si>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</si>
  <si>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</si>
  <si>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</si>
  <si>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</si>
  <si>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</si>
  <si>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</si>
  <si>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</si>
  <si>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</si>
  <si>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</si>
  <si>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</si>
  <si>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</si>
  <si>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</si>
  <si>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</si>
  <si>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</si>
  <si>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</si>
  <si>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</si>
  <si>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</si>
  <si>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</si>
  <si>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</si>
  <si>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</si>
  <si>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</si>
  <si>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</si>
  <si>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</si>
  <si>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</si>
  <si>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</si>
  <si>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</si>
  <si>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</si>
  <si>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</si>
  <si>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</si>
  <si>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</si>
  <si>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</si>
  <si>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</si>
  <si>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</si>
  <si>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</si>
  <si>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</si>
  <si>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</si>
  <si>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</si>
  <si>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</si>
  <si>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</si>
  <si>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</si>
  <si>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</si>
  <si>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</si>
  <si>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</si>
  <si>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</si>
  <si>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</si>
  <si>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</si>
  <si>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</si>
  <si>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</si>
  <si>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</si>
  <si>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</si>
  <si>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</si>
  <si>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</si>
  <si>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</si>
  <si>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</si>
  <si>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</si>
  <si>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</si>
  <si>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</si>
  <si>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</si>
  <si>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</si>
  <si>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</si>
  <si>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</si>
  <si>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</si>
  <si>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</si>
  <si>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</si>
  <si>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</si>
  <si>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</si>
  <si>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</si>
  <si>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</si>
  <si>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</si>
  <si>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</si>
  <si>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</si>
  <si>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</si>
  <si>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</si>
  <si>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</si>
  <si>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</si>
  <si>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</si>
  <si>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</si>
  <si>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</si>
  <si>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</si>
  <si>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</si>
  <si>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</si>
  <si>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</si>
  <si>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</si>
  <si>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</si>
  <si>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</si>
  <si>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</si>
  <si>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</si>
  <si>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</si>
  <si>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</si>
  <si>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</si>
  <si>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</si>
  <si>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</si>
  <si>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</si>
  <si>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</si>
  <si>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</si>
  <si>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</si>
  <si>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</si>
  <si>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</si>
  <si>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</si>
  <si>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</si>
  <si>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</si>
  <si>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</si>
  <si>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</si>
  <si>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</si>
  <si>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</si>
  <si>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</si>
  <si>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</si>
  <si>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</si>
  <si>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</si>
  <si>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</si>
  <si>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</si>
  <si>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</si>
  <si>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</si>
  <si>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</si>
  <si>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</si>
  <si>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</si>
  <si>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</si>
  <si>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</si>
  <si>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</si>
  <si>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</si>
  <si>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</si>
  <si>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</si>
  <si>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</si>
  <si>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</si>
  <si>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</si>
  <si>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</si>
  <si>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</si>
  <si>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</si>
  <si>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</si>
  <si>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</si>
  <si>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</si>
  <si>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</si>
  <si>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</si>
  <si>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</si>
  <si>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</si>
  <si>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</si>
  <si>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</si>
  <si>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</si>
  <si>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</si>
  <si>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</si>
  <si>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</si>
  <si>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</si>
  <si>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</si>
  <si>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</si>
  <si>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</si>
  <si>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</si>
  <si>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</si>
  <si>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</si>
  <si>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</si>
  <si>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</si>
  <si>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</si>
  <si>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</si>
  <si>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</si>
  <si>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</si>
  <si>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</si>
  <si>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</si>
  <si>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</si>
  <si>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</si>
  <si>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</si>
  <si>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</si>
  <si>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</si>
  <si>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</si>
  <si>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</si>
  <si>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</si>
  <si>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</si>
  <si>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</si>
  <si>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</si>
  <si>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</si>
  <si>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</si>
  <si>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</si>
  <si>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</si>
  <si>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</si>
  <si>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</si>
  <si>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</si>
  <si>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</si>
  <si>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</si>
  <si>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</si>
  <si>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</si>
  <si>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</si>
  <si>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</si>
  <si>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</si>
  <si>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</si>
  <si>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</si>
  <si>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</si>
  <si>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</si>
  <si>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</si>
  <si>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</si>
  <si>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</si>
  <si>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</si>
  <si>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</si>
  <si>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</si>
  <si>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</si>
  <si>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</si>
  <si>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</si>
  <si>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</si>
  <si>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</si>
  <si>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</si>
  <si>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</si>
  <si>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</si>
  <si>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</si>
  <si>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</si>
  <si>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</si>
  <si>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20230712 12:30:01</t>
  </si>
  <si>
    <t>12:30:01</t>
  </si>
  <si>
    <t>none</t>
  </si>
  <si>
    <t>Picabo</t>
  </si>
  <si>
    <t>20230712</t>
  </si>
  <si>
    <t>kse</t>
  </si>
  <si>
    <t>BENA</t>
  </si>
  <si>
    <t>BNL14310</t>
  </si>
  <si>
    <t>12:29:35</t>
  </si>
  <si>
    <t>2/2</t>
  </si>
  <si>
    <t>00000000</t>
  </si>
  <si>
    <t>iiiiiiii</t>
  </si>
  <si>
    <t>off</t>
  </si>
  <si>
    <t>20230712 12:31:23</t>
  </si>
  <si>
    <t>12:31:23</t>
  </si>
  <si>
    <t>12:30:56</t>
  </si>
  <si>
    <t>20230712 12:32:47</t>
  </si>
  <si>
    <t>12:32:47</t>
  </si>
  <si>
    <t>12:32:20</t>
  </si>
  <si>
    <t>20230712 12:34:16</t>
  </si>
  <si>
    <t>12:34:16</t>
  </si>
  <si>
    <t>12:33:50</t>
  </si>
  <si>
    <t>20230712 12:35:46</t>
  </si>
  <si>
    <t>12:35:46</t>
  </si>
  <si>
    <t>12:35:21</t>
  </si>
  <si>
    <t>20230712 12:36:55</t>
  </si>
  <si>
    <t>12:36:55</t>
  </si>
  <si>
    <t>12:36:50</t>
  </si>
  <si>
    <t>1/2</t>
  </si>
  <si>
    <t>20230712 12:38:00</t>
  </si>
  <si>
    <t>12:38:00</t>
  </si>
  <si>
    <t>12:37:55</t>
  </si>
  <si>
    <t>20230712 12:39:28</t>
  </si>
  <si>
    <t>12:39:28</t>
  </si>
  <si>
    <t>12:39:02</t>
  </si>
  <si>
    <t>20230712 12:40:44</t>
  </si>
  <si>
    <t>12:40:44</t>
  </si>
  <si>
    <t>12:40:17</t>
  </si>
  <si>
    <t>20230712 12:42:06</t>
  </si>
  <si>
    <t>12:42:06</t>
  </si>
  <si>
    <t>12:41:40</t>
  </si>
  <si>
    <t>20230712 12:43:28</t>
  </si>
  <si>
    <t>12:43:28</t>
  </si>
  <si>
    <t>12:43:02</t>
  </si>
  <si>
    <t>20230712 12:44:55</t>
  </si>
  <si>
    <t>12:44:55</t>
  </si>
  <si>
    <t>12:44:28</t>
  </si>
  <si>
    <t>20230712 12:46:17</t>
  </si>
  <si>
    <t>12:46:17</t>
  </si>
  <si>
    <t>12:45:51</t>
  </si>
  <si>
    <t>20230712 12:47:55</t>
  </si>
  <si>
    <t>12:47:55</t>
  </si>
  <si>
    <t>12:47:28</t>
  </si>
  <si>
    <t>20230712 12:49:30</t>
  </si>
  <si>
    <t>12:49:30</t>
  </si>
  <si>
    <t>12:49:02</t>
  </si>
  <si>
    <t>20230712 12:51:24</t>
  </si>
  <si>
    <t>12:51:24</t>
  </si>
  <si>
    <t>12:50:41</t>
  </si>
  <si>
    <t>20230712 12:52:56</t>
  </si>
  <si>
    <t>12:52:56</t>
  </si>
  <si>
    <t>12:52:27</t>
  </si>
  <si>
    <t>20230712 12:54:21</t>
  </si>
  <si>
    <t>12:54:21</t>
  </si>
  <si>
    <t>12:53:54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</si>
</sst>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 s="1">
        <v>4.1639999999999997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1689193801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1689193801</v>
      </c>
      <c r="M19">
        <f t="shared" ref="M19:M36" si="0">(N19)/1000</f>
        <v>1.2316693470109865E-3</v>
      </c>
      <c r="N19">
        <f t="shared" ref="N19:N36" si="1">1000*AZ19*AL19*(AV19-AW19)/(100*$B$7*(1000-AL19*AV19))</f>
        <v>1.2316693470109865</v>
      </c>
      <c r="O19">
        <f t="shared" ref="O19:O36" si="2">AZ19*AL19*(AU19-AT19*(1000-AL19*AW19)/(1000-AL19*AV19))/(100*$B$7)</f>
        <v>10.418825429442588</v>
      </c>
      <c r="P19">
        <f t="shared" ref="P19:P36" si="3">AT19 - IF(AL19&gt;1, O19*$B$7*100/(AN19*BH19), 0)</f>
        <v>392.45400000000001</v>
      </c>
      <c r="Q19">
        <f t="shared" ref="Q19:Q36" si="4">((W19-M19/2)*P19-O19)/(W19+M19/2)</f>
        <v>236.64724943592574</v>
      </c>
      <c r="R19">
        <f t="shared" ref="R19:R36" si="5">Q19*(BA19+BB19)/1000</f>
        <v>24.106791944723362</v>
      </c>
      <c r="S19">
        <f t="shared" ref="S19:S36" si="6">(AT19 - IF(AL19&gt;1, O19*$B$7*100/(AN19*BH19), 0))*(BA19+BB19)/1000</f>
        <v>39.978520555068002</v>
      </c>
      <c r="T19">
        <f t="shared" ref="T19:T36" si="7">2/((1/V19-1/U19)+SIGN(V19)*SQRT((1/V19-1/U19)*(1/V19-1/U19) + 4*$C$7/(($C$7+1)*($C$7+1))*(2*1/V19*1/U19-1/U19*1/U19)))</f>
        <v>0.11270786867636863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3.4208226567900177</v>
      </c>
      <c r="V19">
        <f t="shared" ref="V19:V36" si="9">M19*(1000-(1000*0.61365*EXP(17.502*Z19/(240.97+Z19))/(BA19+BB19)+AV19)/2)/(1000*0.61365*EXP(17.502*Z19/(240.97+Z19))/(BA19+BB19)-AV19)</f>
        <v>0.11068479404029608</v>
      </c>
      <c r="W19">
        <f t="shared" ref="W19:W36" si="10">1/(($C$7+1)/(T19/1.6)+1/(U19/1.37)) + $C$7/(($C$7+1)/(T19/1.6) + $C$7/(U19/1.37))</f>
        <v>6.9356736809339209E-2</v>
      </c>
      <c r="X19">
        <f t="shared" ref="X19:X36" si="11">(AO19*AR19)</f>
        <v>281.19230700000003</v>
      </c>
      <c r="Y19">
        <f t="shared" ref="Y19:Y36" si="12">(BC19+(X19+2*0.95*0.0000000567*(((BC19+$B$9)+273)^4-(BC19+273)^4)-44100*M19)/(1.84*29.3*U19+8*0.95*0.0000000567*(BC19+273)^3))</f>
        <v>20.095902396842458</v>
      </c>
      <c r="Z19">
        <f t="shared" ref="Z19:Z36" si="13">($C$9*BD19+$D$9*BE19+$E$9*Y19)</f>
        <v>20.095902396842458</v>
      </c>
      <c r="AA19">
        <f t="shared" ref="AA19:AA36" si="14">0.61365*EXP(17.502*Z19/(240.97+Z19))</f>
        <v>2.3605854821972239</v>
      </c>
      <c r="AB19">
        <f t="shared" ref="AB19:AB36" si="15">(AC19/AD19*100)</f>
        <v>56.789095460635053</v>
      </c>
      <c r="AC19">
        <f t="shared" ref="AC19:AC36" si="16">AV19*(BA19+BB19)/1000</f>
        <v>1.2470991305766002</v>
      </c>
      <c r="AD19">
        <f t="shared" ref="AD19:AD36" si="17">0.61365*EXP(17.502*BC19/(240.97+BC19))</f>
        <v>2.1960186554495515</v>
      </c>
      <c r="AE19">
        <f t="shared" ref="AE19:AE36" si="18">(AA19-AV19*(BA19+BB19)/1000)</f>
        <v>1.1134863516206237</v>
      </c>
      <c r="AF19">
        <f t="shared" ref="AF19:AF36" si="19">(-M19*44100)</f>
        <v>-54.316618203184504</v>
      </c>
      <c r="AG19">
        <f t="shared" ref="AG19:AG36" si="20">2*29.3*U19*0.92*(BC19-Z19)</f>
        <v>-214.4110764951252</v>
      </c>
      <c r="AH19">
        <f t="shared" ref="AH19:AH36" si="21">2*0.95*0.0000000567*(((BC19+$B$9)+273)^4-(Z19+273)^4)</f>
        <v>-12.539269254242452</v>
      </c>
      <c r="AI19">
        <f t="shared" ref="AI19:AI36" si="22">X19+AH19+AF19+AG19</f>
        <v>-7.4656952552146549E-2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55257.881809170998</v>
      </c>
      <c r="AO19">
        <f t="shared" ref="AO19:AO36" si="26">$B$13*BI19+$C$13*BJ19+$F$13*BU19*(1-BX19)</f>
        <v>1700.18</v>
      </c>
      <c r="AP19">
        <f t="shared" ref="AP19:AP36" si="27">AO19*AQ19</f>
        <v>1433.2515000000001</v>
      </c>
      <c r="AQ19">
        <f t="shared" ref="AQ19:AQ36" si="28">($B$13*$D$11+$C$13*$D$11+$F$13*((CH19+BZ19)/MAX(CH19+BZ19+CI19, 0.1)*$I$11+CI19/MAX(CH19+BZ19+CI19, 0.1)*$J$11))/($B$13+$C$13+$F$13)</f>
        <v>0.84299985883847595</v>
      </c>
      <c r="AR19">
        <f t="shared" ref="AR19:AR36" si="29">($B$13*$K$11+$C$13*$K$11+$F$13*((CH19+BZ19)/MAX(CH19+BZ19+CI19, 0.1)*$P$11+CI19/MAX(CH19+BZ19+CI19, 0.1)*$Q$11))/($B$13+$C$13+$F$13)</f>
        <v>0.16538972755825854</v>
      </c>
      <c r="AS19">
        <v>1689193801</v>
      </c>
      <c r="AT19">
        <v>392.45400000000001</v>
      </c>
      <c r="AU19">
        <v>400.02</v>
      </c>
      <c r="AV19">
        <v>12.2423</v>
      </c>
      <c r="AW19">
        <v>11.398</v>
      </c>
      <c r="AX19">
        <v>394.75700000000001</v>
      </c>
      <c r="AY19">
        <v>12.286300000000001</v>
      </c>
      <c r="AZ19">
        <v>600.01</v>
      </c>
      <c r="BA19">
        <v>101.66800000000001</v>
      </c>
      <c r="BB19">
        <v>0.200042</v>
      </c>
      <c r="BC19">
        <v>18.933299999999999</v>
      </c>
      <c r="BD19">
        <v>18.503599999999999</v>
      </c>
      <c r="BE19">
        <v>999.9</v>
      </c>
      <c r="BF19">
        <v>0</v>
      </c>
      <c r="BG19">
        <v>0</v>
      </c>
      <c r="BH19">
        <v>10002.5</v>
      </c>
      <c r="BI19">
        <v>0</v>
      </c>
      <c r="BJ19">
        <v>0.479628</v>
      </c>
      <c r="BK19">
        <v>-7.5662500000000001</v>
      </c>
      <c r="BL19">
        <v>397.31799999999998</v>
      </c>
      <c r="BM19">
        <v>404.63200000000001</v>
      </c>
      <c r="BN19">
        <v>0.84429699999999996</v>
      </c>
      <c r="BO19">
        <v>400.02</v>
      </c>
      <c r="BP19">
        <v>11.398</v>
      </c>
      <c r="BQ19">
        <v>1.24464</v>
      </c>
      <c r="BR19">
        <v>1.1588000000000001</v>
      </c>
      <c r="BS19">
        <v>10.1465</v>
      </c>
      <c r="BT19">
        <v>9.0825800000000001</v>
      </c>
      <c r="BU19">
        <v>1700.18</v>
      </c>
      <c r="BV19">
        <v>0.90000400000000003</v>
      </c>
      <c r="BW19">
        <v>9.9995799999999996E-2</v>
      </c>
      <c r="BX19">
        <v>0</v>
      </c>
      <c r="BY19">
        <v>2.7557</v>
      </c>
      <c r="BZ19">
        <v>0</v>
      </c>
      <c r="CA19">
        <v>3839.75</v>
      </c>
      <c r="CB19">
        <v>13790.7</v>
      </c>
      <c r="CC19">
        <v>41</v>
      </c>
      <c r="CD19">
        <v>40.125</v>
      </c>
      <c r="CE19">
        <v>40.686999999999998</v>
      </c>
      <c r="CF19">
        <v>39.875</v>
      </c>
      <c r="CG19">
        <v>39.625</v>
      </c>
      <c r="CH19">
        <v>1530.17</v>
      </c>
      <c r="CI19">
        <v>170.01</v>
      </c>
      <c r="CJ19">
        <v>0</v>
      </c>
      <c r="CK19">
        <v>1689193806.0999999</v>
      </c>
      <c r="CL19">
        <v>0</v>
      </c>
      <c r="CM19">
        <v>1689193775</v>
      </c>
      <c r="CN19" t="s">
        <v>350</v>
      </c>
      <c r="CO19">
        <v>1689193775</v>
      </c>
      <c r="CP19">
        <v>1689193772</v>
      </c>
      <c r="CQ19">
        <v>4</v>
      </c>
      <c r="CR19">
        <v>1.7999999999999999E-2</v>
      </c>
      <c r="CS19">
        <v>1E-3</v>
      </c>
      <c r="CT19">
        <v>-2.327</v>
      </c>
      <c r="CU19">
        <v>-4.3999999999999997E-2</v>
      </c>
      <c r="CV19">
        <v>400</v>
      </c>
      <c r="CW19">
        <v>11</v>
      </c>
      <c r="CX19">
        <v>0.52</v>
      </c>
      <c r="CY19">
        <v>0.11</v>
      </c>
      <c r="CZ19">
        <v>10.82108920554948</v>
      </c>
      <c r="DA19">
        <v>0.85767095856495157</v>
      </c>
      <c r="DB19">
        <v>0.14561105053526829</v>
      </c>
      <c r="DC19">
        <v>1</v>
      </c>
      <c r="DD19">
        <v>399.99202439024401</v>
      </c>
      <c r="DE19">
        <v>0.13643205574915571</v>
      </c>
      <c r="DF19">
        <v>2.033318542447805E-2</v>
      </c>
      <c r="DG19">
        <v>1</v>
      </c>
      <c r="DH19">
        <v>1699.9846341463419</v>
      </c>
      <c r="DI19">
        <v>0.35134122810098428</v>
      </c>
      <c r="DJ19">
        <v>0.1084951962739099</v>
      </c>
      <c r="DK19">
        <v>-1</v>
      </c>
      <c r="DL19">
        <v>2</v>
      </c>
      <c r="DM19">
        <v>2</v>
      </c>
      <c r="DN19" t="s">
        <v>351</v>
      </c>
      <c r="DO19">
        <v>3.2143000000000002</v>
      </c>
      <c r="DP19">
        <v>2.8090000000000002</v>
      </c>
      <c r="DQ19">
        <v>9.5168500000000003E-2</v>
      </c>
      <c r="DR19">
        <v>9.5703800000000006E-2</v>
      </c>
      <c r="DS19">
        <v>7.2475300000000006E-2</v>
      </c>
      <c r="DT19">
        <v>6.7975499999999994E-2</v>
      </c>
      <c r="DU19">
        <v>27558.2</v>
      </c>
      <c r="DV19">
        <v>31094.7</v>
      </c>
      <c r="DW19">
        <v>28647.1</v>
      </c>
      <c r="DX19">
        <v>32954.699999999997</v>
      </c>
      <c r="DY19">
        <v>36937.5</v>
      </c>
      <c r="DZ19">
        <v>41740.1</v>
      </c>
      <c r="EA19">
        <v>42033.5</v>
      </c>
      <c r="EB19">
        <v>47668.4</v>
      </c>
      <c r="EC19">
        <v>2.27325</v>
      </c>
      <c r="ED19">
        <v>1.96502</v>
      </c>
      <c r="EE19">
        <v>0.13721</v>
      </c>
      <c r="EF19">
        <v>0</v>
      </c>
      <c r="EG19">
        <v>16.223700000000001</v>
      </c>
      <c r="EH19">
        <v>999.9</v>
      </c>
      <c r="EI19">
        <v>66</v>
      </c>
      <c r="EJ19">
        <v>15.7</v>
      </c>
      <c r="EK19">
        <v>11.62</v>
      </c>
      <c r="EL19">
        <v>64.2898</v>
      </c>
      <c r="EM19">
        <v>22.724399999999999</v>
      </c>
      <c r="EN19">
        <v>1</v>
      </c>
      <c r="EO19">
        <v>-0.58177599999999996</v>
      </c>
      <c r="EP19">
        <v>6.8254400000000007E-2</v>
      </c>
      <c r="EQ19">
        <v>20.2392</v>
      </c>
      <c r="ER19">
        <v>5.2289700000000003</v>
      </c>
      <c r="ES19">
        <v>12.0099</v>
      </c>
      <c r="ET19">
        <v>4.9898499999999997</v>
      </c>
      <c r="EU19">
        <v>3.3050000000000002</v>
      </c>
      <c r="EV19">
        <v>3215.8</v>
      </c>
      <c r="EW19">
        <v>1734.1</v>
      </c>
      <c r="EX19">
        <v>76.8</v>
      </c>
      <c r="EY19">
        <v>16.8</v>
      </c>
      <c r="EZ19">
        <v>1.85202</v>
      </c>
      <c r="FA19">
        <v>1.86127</v>
      </c>
      <c r="FB19">
        <v>1.86005</v>
      </c>
      <c r="FC19">
        <v>1.85608</v>
      </c>
      <c r="FD19">
        <v>1.8605</v>
      </c>
      <c r="FE19">
        <v>1.85684</v>
      </c>
      <c r="FF19">
        <v>1.8589500000000001</v>
      </c>
      <c r="FG19">
        <v>1.86174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-2.3029999999999999</v>
      </c>
      <c r="FV19">
        <v>-4.3999999999999997E-2</v>
      </c>
      <c r="FW19">
        <v>-0.88332733481274128</v>
      </c>
      <c r="FX19">
        <v>-4.0117494158234393E-3</v>
      </c>
      <c r="FY19">
        <v>1.087516141204025E-6</v>
      </c>
      <c r="FZ19">
        <v>-8.657206703991749E-11</v>
      </c>
      <c r="GA19">
        <v>-4.400500000000207E-2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0.4</v>
      </c>
      <c r="GJ19">
        <v>0.5</v>
      </c>
      <c r="GK19">
        <v>0.98266600000000004</v>
      </c>
      <c r="GL19">
        <v>2.3144499999999999</v>
      </c>
      <c r="GM19">
        <v>1.5942400000000001</v>
      </c>
      <c r="GN19">
        <v>2.34741</v>
      </c>
      <c r="GO19">
        <v>1.40015</v>
      </c>
      <c r="GP19">
        <v>2.2485400000000002</v>
      </c>
      <c r="GQ19">
        <v>19.674299999999999</v>
      </c>
      <c r="GR19">
        <v>15.4192</v>
      </c>
      <c r="GS19">
        <v>18</v>
      </c>
      <c r="GT19">
        <v>636.82799999999997</v>
      </c>
      <c r="GU19">
        <v>460.81</v>
      </c>
      <c r="GV19">
        <v>17.000699999999998</v>
      </c>
      <c r="GW19">
        <v>19.324200000000001</v>
      </c>
      <c r="GX19">
        <v>30.000599999999999</v>
      </c>
      <c r="GY19">
        <v>19.303799999999999</v>
      </c>
      <c r="GZ19">
        <v>19.243400000000001</v>
      </c>
      <c r="HA19">
        <v>19.728100000000001</v>
      </c>
      <c r="HB19">
        <v>-30</v>
      </c>
      <c r="HC19">
        <v>-30</v>
      </c>
      <c r="HD19">
        <v>17</v>
      </c>
      <c r="HE19">
        <v>400</v>
      </c>
      <c r="HF19">
        <v>0</v>
      </c>
      <c r="HG19">
        <v>105.15900000000001</v>
      </c>
      <c r="HH19">
        <v>104.874</v>
      </c>
    </row>
    <row r="20" spans="1:216" x14ac:dyDescent="0.2">
      <c r="A20">
        <v>2</v>
      </c>
      <c r="B20">
        <v>1689193883</v>
      </c>
      <c r="C20">
        <v>82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1689193883</v>
      </c>
      <c r="M20">
        <f t="shared" si="0"/>
        <v>1.2349612645442491E-3</v>
      </c>
      <c r="N20">
        <f t="shared" si="1"/>
        <v>1.2349612645442491</v>
      </c>
      <c r="O20">
        <f t="shared" si="2"/>
        <v>7.866154195745378</v>
      </c>
      <c r="P20">
        <f t="shared" si="3"/>
        <v>294.23099999999999</v>
      </c>
      <c r="Q20">
        <f t="shared" si="4"/>
        <v>176.29548699082096</v>
      </c>
      <c r="R20">
        <f t="shared" si="5"/>
        <v>17.959919037292444</v>
      </c>
      <c r="S20">
        <f t="shared" si="6"/>
        <v>29.974476536297999</v>
      </c>
      <c r="T20">
        <f t="shared" si="7"/>
        <v>0.11238525427726365</v>
      </c>
      <c r="U20">
        <f t="shared" si="8"/>
        <v>3.4242894888102398</v>
      </c>
      <c r="V20">
        <f t="shared" si="9"/>
        <v>0.11037563068769256</v>
      </c>
      <c r="W20">
        <f t="shared" si="10"/>
        <v>6.9162332704640117E-2</v>
      </c>
      <c r="X20">
        <f t="shared" si="11"/>
        <v>281.13427199999995</v>
      </c>
      <c r="Y20">
        <f t="shared" si="12"/>
        <v>20.161105505019265</v>
      </c>
      <c r="Z20">
        <f t="shared" si="13"/>
        <v>20.161105505019265</v>
      </c>
      <c r="AA20">
        <f t="shared" si="14"/>
        <v>2.3701267512414366</v>
      </c>
      <c r="AB20">
        <f t="shared" si="15"/>
        <v>56.706876006029304</v>
      </c>
      <c r="AC20">
        <f t="shared" si="16"/>
        <v>1.2505435840332</v>
      </c>
      <c r="AD20">
        <f t="shared" si="17"/>
        <v>2.2052768061147243</v>
      </c>
      <c r="AE20">
        <f t="shared" si="18"/>
        <v>1.1195831672082366</v>
      </c>
      <c r="AF20">
        <f t="shared" si="19"/>
        <v>-54.461791766401383</v>
      </c>
      <c r="AG20">
        <f t="shared" si="20"/>
        <v>-214.22280250925428</v>
      </c>
      <c r="AH20">
        <f t="shared" si="21"/>
        <v>-12.524086723061009</v>
      </c>
      <c r="AI20">
        <f t="shared" si="22"/>
        <v>-7.4408998716734231E-2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55327.830543325967</v>
      </c>
      <c r="AO20">
        <f t="shared" si="26"/>
        <v>1699.82</v>
      </c>
      <c r="AP20">
        <f t="shared" si="27"/>
        <v>1432.9487999999999</v>
      </c>
      <c r="AQ20">
        <f t="shared" si="28"/>
        <v>0.84300031768069561</v>
      </c>
      <c r="AR20">
        <f t="shared" si="29"/>
        <v>0.16539061312374251</v>
      </c>
      <c r="AS20">
        <v>1689193883</v>
      </c>
      <c r="AT20">
        <v>294.23099999999999</v>
      </c>
      <c r="AU20">
        <v>299.94200000000001</v>
      </c>
      <c r="AV20">
        <v>12.275399999999999</v>
      </c>
      <c r="AW20">
        <v>11.428900000000001</v>
      </c>
      <c r="AX20">
        <v>296.45299999999997</v>
      </c>
      <c r="AY20">
        <v>12.3177</v>
      </c>
      <c r="AZ20">
        <v>600.03</v>
      </c>
      <c r="BA20">
        <v>101.67400000000001</v>
      </c>
      <c r="BB20">
        <v>0.199958</v>
      </c>
      <c r="BC20">
        <v>19.000699999999998</v>
      </c>
      <c r="BD20">
        <v>18.537800000000001</v>
      </c>
      <c r="BE20">
        <v>999.9</v>
      </c>
      <c r="BF20">
        <v>0</v>
      </c>
      <c r="BG20">
        <v>0</v>
      </c>
      <c r="BH20">
        <v>10017.5</v>
      </c>
      <c r="BI20">
        <v>0</v>
      </c>
      <c r="BJ20">
        <v>0.53958099999999998</v>
      </c>
      <c r="BK20">
        <v>-5.7113300000000002</v>
      </c>
      <c r="BL20">
        <v>297.887</v>
      </c>
      <c r="BM20">
        <v>303.41000000000003</v>
      </c>
      <c r="BN20">
        <v>0.84650999999999998</v>
      </c>
      <c r="BO20">
        <v>299.94200000000001</v>
      </c>
      <c r="BP20">
        <v>11.428900000000001</v>
      </c>
      <c r="BQ20">
        <v>1.2480899999999999</v>
      </c>
      <c r="BR20">
        <v>1.1620200000000001</v>
      </c>
      <c r="BS20">
        <v>10.187900000000001</v>
      </c>
      <c r="BT20">
        <v>9.1236899999999999</v>
      </c>
      <c r="BU20">
        <v>1699.82</v>
      </c>
      <c r="BV20">
        <v>0.89998800000000001</v>
      </c>
      <c r="BW20">
        <v>0.100012</v>
      </c>
      <c r="BX20">
        <v>0</v>
      </c>
      <c r="BY20">
        <v>2.3111999999999999</v>
      </c>
      <c r="BZ20">
        <v>0</v>
      </c>
      <c r="CA20">
        <v>3708.73</v>
      </c>
      <c r="CB20">
        <v>13787.7</v>
      </c>
      <c r="CC20">
        <v>41.686999999999998</v>
      </c>
      <c r="CD20">
        <v>40.561999999999998</v>
      </c>
      <c r="CE20">
        <v>41.25</v>
      </c>
      <c r="CF20">
        <v>40.5</v>
      </c>
      <c r="CG20">
        <v>40.25</v>
      </c>
      <c r="CH20">
        <v>1529.82</v>
      </c>
      <c r="CI20">
        <v>170</v>
      </c>
      <c r="CJ20">
        <v>0</v>
      </c>
      <c r="CK20">
        <v>1689193888.3</v>
      </c>
      <c r="CL20">
        <v>0</v>
      </c>
      <c r="CM20">
        <v>1689193856.5</v>
      </c>
      <c r="CN20" t="s">
        <v>357</v>
      </c>
      <c r="CO20">
        <v>1689193856</v>
      </c>
      <c r="CP20">
        <v>1689193856.5</v>
      </c>
      <c r="CQ20">
        <v>5</v>
      </c>
      <c r="CR20">
        <v>-0.24299999999999999</v>
      </c>
      <c r="CS20">
        <v>2E-3</v>
      </c>
      <c r="CT20">
        <v>-2.2410000000000001</v>
      </c>
      <c r="CU20">
        <v>-4.2000000000000003E-2</v>
      </c>
      <c r="CV20">
        <v>300</v>
      </c>
      <c r="CW20">
        <v>11</v>
      </c>
      <c r="CX20">
        <v>0.43</v>
      </c>
      <c r="CY20">
        <v>0.09</v>
      </c>
      <c r="CZ20">
        <v>8.2830064159975443</v>
      </c>
      <c r="DA20">
        <v>-9.4434200902951543E-3</v>
      </c>
      <c r="DB20">
        <v>6.8967012141158704E-2</v>
      </c>
      <c r="DC20">
        <v>1</v>
      </c>
      <c r="DD20">
        <v>299.98373170731708</v>
      </c>
      <c r="DE20">
        <v>0.13676655052315281</v>
      </c>
      <c r="DF20">
        <v>2.4359126491448731E-2</v>
      </c>
      <c r="DG20">
        <v>1</v>
      </c>
      <c r="DH20">
        <v>1699.971</v>
      </c>
      <c r="DI20">
        <v>5.8701900383745287E-2</v>
      </c>
      <c r="DJ20">
        <v>9.4942087611332326E-2</v>
      </c>
      <c r="DK20">
        <v>-1</v>
      </c>
      <c r="DL20">
        <v>2</v>
      </c>
      <c r="DM20">
        <v>2</v>
      </c>
      <c r="DN20" t="s">
        <v>351</v>
      </c>
      <c r="DO20">
        <v>3.2141799999999998</v>
      </c>
      <c r="DP20">
        <v>2.80904</v>
      </c>
      <c r="DQ20">
        <v>7.59547E-2</v>
      </c>
      <c r="DR20">
        <v>7.6350100000000004E-2</v>
      </c>
      <c r="DS20">
        <v>7.2596800000000003E-2</v>
      </c>
      <c r="DT20">
        <v>6.8096699999999996E-2</v>
      </c>
      <c r="DU20">
        <v>28137.8</v>
      </c>
      <c r="DV20">
        <v>31755.200000000001</v>
      </c>
      <c r="DW20">
        <v>28641.599999999999</v>
      </c>
      <c r="DX20">
        <v>32949.699999999997</v>
      </c>
      <c r="DY20">
        <v>36925.1</v>
      </c>
      <c r="DZ20">
        <v>41728.199999999997</v>
      </c>
      <c r="EA20">
        <v>42025.2</v>
      </c>
      <c r="EB20">
        <v>47661.4</v>
      </c>
      <c r="EC20">
        <v>2.2717299999999998</v>
      </c>
      <c r="ED20">
        <v>1.96305</v>
      </c>
      <c r="EE20">
        <v>0.13645699999999999</v>
      </c>
      <c r="EF20">
        <v>0</v>
      </c>
      <c r="EG20">
        <v>16.270499999999998</v>
      </c>
      <c r="EH20">
        <v>999.9</v>
      </c>
      <c r="EI20">
        <v>66.099999999999994</v>
      </c>
      <c r="EJ20">
        <v>15.8</v>
      </c>
      <c r="EK20">
        <v>11.711600000000001</v>
      </c>
      <c r="EL20">
        <v>63.8598</v>
      </c>
      <c r="EM20">
        <v>22.488</v>
      </c>
      <c r="EN20">
        <v>1</v>
      </c>
      <c r="EO20">
        <v>-0.57438299999999998</v>
      </c>
      <c r="EP20">
        <v>8.9624200000000001E-2</v>
      </c>
      <c r="EQ20">
        <v>20.2392</v>
      </c>
      <c r="ER20">
        <v>5.2262700000000004</v>
      </c>
      <c r="ES20">
        <v>12.0099</v>
      </c>
      <c r="ET20">
        <v>4.9909499999999998</v>
      </c>
      <c r="EU20">
        <v>3.3050000000000002</v>
      </c>
      <c r="EV20">
        <v>3217.6</v>
      </c>
      <c r="EW20">
        <v>1734.1</v>
      </c>
      <c r="EX20">
        <v>76.8</v>
      </c>
      <c r="EY20">
        <v>16.8</v>
      </c>
      <c r="EZ20">
        <v>1.85205</v>
      </c>
      <c r="FA20">
        <v>1.86127</v>
      </c>
      <c r="FB20">
        <v>1.86005</v>
      </c>
      <c r="FC20">
        <v>1.85608</v>
      </c>
      <c r="FD20">
        <v>1.8605</v>
      </c>
      <c r="FE20">
        <v>1.85684</v>
      </c>
      <c r="FF20">
        <v>1.85893</v>
      </c>
      <c r="FG20">
        <v>1.8617300000000001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-2.222</v>
      </c>
      <c r="FV20">
        <v>-4.2299999999999997E-2</v>
      </c>
      <c r="FW20">
        <v>-1.1261077123213561</v>
      </c>
      <c r="FX20">
        <v>-4.0117494158234393E-3</v>
      </c>
      <c r="FY20">
        <v>1.087516141204025E-6</v>
      </c>
      <c r="FZ20">
        <v>-8.657206703991749E-11</v>
      </c>
      <c r="GA20">
        <v>-4.2260000000002407E-2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0.5</v>
      </c>
      <c r="GJ20">
        <v>0.4</v>
      </c>
      <c r="GK20">
        <v>0.78491200000000005</v>
      </c>
      <c r="GL20">
        <v>2.3156699999999999</v>
      </c>
      <c r="GM20">
        <v>1.5942400000000001</v>
      </c>
      <c r="GN20">
        <v>2.34741</v>
      </c>
      <c r="GO20">
        <v>1.40015</v>
      </c>
      <c r="GP20">
        <v>2.3339799999999999</v>
      </c>
      <c r="GQ20">
        <v>19.674299999999999</v>
      </c>
      <c r="GR20">
        <v>15.410399999999999</v>
      </c>
      <c r="GS20">
        <v>18</v>
      </c>
      <c r="GT20">
        <v>637.25</v>
      </c>
      <c r="GU20">
        <v>460.76100000000002</v>
      </c>
      <c r="GV20">
        <v>16.999500000000001</v>
      </c>
      <c r="GW20">
        <v>19.433499999999999</v>
      </c>
      <c r="GX20">
        <v>30.000499999999999</v>
      </c>
      <c r="GY20">
        <v>19.421800000000001</v>
      </c>
      <c r="GZ20">
        <v>19.363600000000002</v>
      </c>
      <c r="HA20">
        <v>15.7601</v>
      </c>
      <c r="HB20">
        <v>-30</v>
      </c>
      <c r="HC20">
        <v>-30</v>
      </c>
      <c r="HD20">
        <v>17</v>
      </c>
      <c r="HE20">
        <v>300</v>
      </c>
      <c r="HF20">
        <v>0</v>
      </c>
      <c r="HG20">
        <v>105.139</v>
      </c>
      <c r="HH20">
        <v>104.858</v>
      </c>
    </row>
    <row r="21" spans="1:216" x14ac:dyDescent="0.2">
      <c r="A21">
        <v>3</v>
      </c>
      <c r="B21">
        <v>1689193967</v>
      </c>
      <c r="C21">
        <v>166</v>
      </c>
      <c r="D21" t="s">
        <v>358</v>
      </c>
      <c r="E21" t="s">
        <v>359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1689193967</v>
      </c>
      <c r="M21">
        <f t="shared" si="0"/>
        <v>1.2269656029737402E-3</v>
      </c>
      <c r="N21">
        <f t="shared" si="1"/>
        <v>1.2269656029737401</v>
      </c>
      <c r="O21">
        <f t="shared" si="2"/>
        <v>6.2293009976132687</v>
      </c>
      <c r="P21">
        <f t="shared" si="3"/>
        <v>245.47300000000001</v>
      </c>
      <c r="Q21">
        <f t="shared" si="4"/>
        <v>151.58619625010309</v>
      </c>
      <c r="R21">
        <f t="shared" si="5"/>
        <v>15.442055191586359</v>
      </c>
      <c r="S21">
        <f t="shared" si="6"/>
        <v>25.006284924454</v>
      </c>
      <c r="T21">
        <f t="shared" si="7"/>
        <v>0.11202427687717681</v>
      </c>
      <c r="U21">
        <f t="shared" si="8"/>
        <v>3.4242018885636791</v>
      </c>
      <c r="V21">
        <f t="shared" si="9"/>
        <v>0.11002736850040667</v>
      </c>
      <c r="W21">
        <f t="shared" si="10"/>
        <v>6.8943554654687184E-2</v>
      </c>
      <c r="X21">
        <f t="shared" si="11"/>
        <v>281.184327</v>
      </c>
      <c r="Y21">
        <f t="shared" si="12"/>
        <v>20.160996411855994</v>
      </c>
      <c r="Z21">
        <f t="shared" si="13"/>
        <v>20.160996411855994</v>
      </c>
      <c r="AA21">
        <f t="shared" si="14"/>
        <v>2.3701107592972401</v>
      </c>
      <c r="AB21">
        <f t="shared" si="15"/>
        <v>56.886057698274897</v>
      </c>
      <c r="AC21">
        <f t="shared" si="16"/>
        <v>1.254322822774</v>
      </c>
      <c r="AD21">
        <f t="shared" si="17"/>
        <v>2.2049740719016957</v>
      </c>
      <c r="AE21">
        <f t="shared" si="18"/>
        <v>1.1157879365232402</v>
      </c>
      <c r="AF21">
        <f t="shared" si="19"/>
        <v>-54.109183091141944</v>
      </c>
      <c r="AG21">
        <f t="shared" si="20"/>
        <v>-214.60331531000742</v>
      </c>
      <c r="AH21">
        <f t="shared" si="21"/>
        <v>-12.546505223208117</v>
      </c>
      <c r="AI21">
        <f t="shared" si="22"/>
        <v>-7.4676624357465471E-2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55326.070706914434</v>
      </c>
      <c r="AO21">
        <f t="shared" si="26"/>
        <v>1700.13</v>
      </c>
      <c r="AP21">
        <f t="shared" si="27"/>
        <v>1433.2094999999999</v>
      </c>
      <c r="AQ21">
        <f t="shared" si="28"/>
        <v>0.84299994706287162</v>
      </c>
      <c r="AR21">
        <f t="shared" si="29"/>
        <v>0.16538989783134231</v>
      </c>
      <c r="AS21">
        <v>1689193967</v>
      </c>
      <c r="AT21">
        <v>245.47300000000001</v>
      </c>
      <c r="AU21">
        <v>250.005</v>
      </c>
      <c r="AV21">
        <v>12.313000000000001</v>
      </c>
      <c r="AW21">
        <v>11.472</v>
      </c>
      <c r="AX21">
        <v>247.32900000000001</v>
      </c>
      <c r="AY21">
        <v>12.353199999999999</v>
      </c>
      <c r="AZ21">
        <v>600.02099999999996</v>
      </c>
      <c r="BA21">
        <v>101.67</v>
      </c>
      <c r="BB21">
        <v>0.199798</v>
      </c>
      <c r="BC21">
        <v>18.9985</v>
      </c>
      <c r="BD21">
        <v>18.549399999999999</v>
      </c>
      <c r="BE21">
        <v>999.9</v>
      </c>
      <c r="BF21">
        <v>0</v>
      </c>
      <c r="BG21">
        <v>0</v>
      </c>
      <c r="BH21">
        <v>10017.5</v>
      </c>
      <c r="BI21">
        <v>0</v>
      </c>
      <c r="BJ21">
        <v>0.53958099999999998</v>
      </c>
      <c r="BK21">
        <v>-4.5313100000000004</v>
      </c>
      <c r="BL21">
        <v>248.53299999999999</v>
      </c>
      <c r="BM21">
        <v>252.90600000000001</v>
      </c>
      <c r="BN21">
        <v>0.84092999999999996</v>
      </c>
      <c r="BO21">
        <v>250.005</v>
      </c>
      <c r="BP21">
        <v>11.472</v>
      </c>
      <c r="BQ21">
        <v>1.25186</v>
      </c>
      <c r="BR21">
        <v>1.1663699999999999</v>
      </c>
      <c r="BS21">
        <v>10.233000000000001</v>
      </c>
      <c r="BT21">
        <v>9.1790400000000005</v>
      </c>
      <c r="BU21">
        <v>1700.13</v>
      </c>
      <c r="BV21">
        <v>0.900003</v>
      </c>
      <c r="BW21">
        <v>9.9997000000000003E-2</v>
      </c>
      <c r="BX21">
        <v>0</v>
      </c>
      <c r="BY21">
        <v>2.2429000000000001</v>
      </c>
      <c r="BZ21">
        <v>0</v>
      </c>
      <c r="CA21">
        <v>3657.4</v>
      </c>
      <c r="CB21">
        <v>13790.3</v>
      </c>
      <c r="CC21">
        <v>40.561999999999998</v>
      </c>
      <c r="CD21">
        <v>39.561999999999998</v>
      </c>
      <c r="CE21">
        <v>40.311999999999998</v>
      </c>
      <c r="CF21">
        <v>38.561999999999998</v>
      </c>
      <c r="CG21">
        <v>39.186999999999998</v>
      </c>
      <c r="CH21">
        <v>1530.12</v>
      </c>
      <c r="CI21">
        <v>170.01</v>
      </c>
      <c r="CJ21">
        <v>0</v>
      </c>
      <c r="CK21">
        <v>1689193972.3</v>
      </c>
      <c r="CL21">
        <v>0</v>
      </c>
      <c r="CM21">
        <v>1689193940.5</v>
      </c>
      <c r="CN21" t="s">
        <v>360</v>
      </c>
      <c r="CO21">
        <v>1689193939.5</v>
      </c>
      <c r="CP21">
        <v>1689193940.5</v>
      </c>
      <c r="CQ21">
        <v>6</v>
      </c>
      <c r="CR21">
        <v>0.19700000000000001</v>
      </c>
      <c r="CS21">
        <v>2E-3</v>
      </c>
      <c r="CT21">
        <v>-1.8720000000000001</v>
      </c>
      <c r="CU21">
        <v>-0.04</v>
      </c>
      <c r="CV21">
        <v>250</v>
      </c>
      <c r="CW21">
        <v>11</v>
      </c>
      <c r="CX21">
        <v>0.41</v>
      </c>
      <c r="CY21">
        <v>0.1</v>
      </c>
      <c r="CZ21">
        <v>6.4424387733359314</v>
      </c>
      <c r="DA21">
        <v>0.47193550719166227</v>
      </c>
      <c r="DB21">
        <v>0.103156351730711</v>
      </c>
      <c r="DC21">
        <v>1</v>
      </c>
      <c r="DD21">
        <v>249.99573170731711</v>
      </c>
      <c r="DE21">
        <v>6.1693379790801257E-2</v>
      </c>
      <c r="DF21">
        <v>1.189593984895676E-2</v>
      </c>
      <c r="DG21">
        <v>1</v>
      </c>
      <c r="DH21">
        <v>1700.06825</v>
      </c>
      <c r="DI21">
        <v>-1.5977126836776261E-2</v>
      </c>
      <c r="DJ21">
        <v>9.5757179887449639E-2</v>
      </c>
      <c r="DK21">
        <v>-1</v>
      </c>
      <c r="DL21">
        <v>2</v>
      </c>
      <c r="DM21">
        <v>2</v>
      </c>
      <c r="DN21" t="s">
        <v>351</v>
      </c>
      <c r="DO21">
        <v>3.214</v>
      </c>
      <c r="DP21">
        <v>2.8088899999999999</v>
      </c>
      <c r="DQ21">
        <v>6.5361100000000005E-2</v>
      </c>
      <c r="DR21">
        <v>6.5680699999999995E-2</v>
      </c>
      <c r="DS21">
        <v>7.2730600000000006E-2</v>
      </c>
      <c r="DT21">
        <v>6.8266999999999994E-2</v>
      </c>
      <c r="DU21">
        <v>28455.7</v>
      </c>
      <c r="DV21">
        <v>32117.599999999999</v>
      </c>
      <c r="DW21">
        <v>28637.1</v>
      </c>
      <c r="DX21">
        <v>32945.199999999997</v>
      </c>
      <c r="DY21">
        <v>36913.800000000003</v>
      </c>
      <c r="DZ21">
        <v>41715.199999999997</v>
      </c>
      <c r="EA21">
        <v>42018.6</v>
      </c>
      <c r="EB21">
        <v>47655.5</v>
      </c>
      <c r="EC21">
        <v>2.2704</v>
      </c>
      <c r="ED21">
        <v>1.9605699999999999</v>
      </c>
      <c r="EE21">
        <v>0.138823</v>
      </c>
      <c r="EF21">
        <v>0</v>
      </c>
      <c r="EG21">
        <v>16.242799999999999</v>
      </c>
      <c r="EH21">
        <v>999.9</v>
      </c>
      <c r="EI21">
        <v>66.2</v>
      </c>
      <c r="EJ21">
        <v>15.8</v>
      </c>
      <c r="EK21">
        <v>11.730499999999999</v>
      </c>
      <c r="EL21">
        <v>63.829799999999999</v>
      </c>
      <c r="EM21">
        <v>22.632200000000001</v>
      </c>
      <c r="EN21">
        <v>1</v>
      </c>
      <c r="EO21">
        <v>-0.56692299999999995</v>
      </c>
      <c r="EP21">
        <v>7.8088199999999997E-2</v>
      </c>
      <c r="EQ21">
        <v>20.237300000000001</v>
      </c>
      <c r="ER21">
        <v>5.2276199999999999</v>
      </c>
      <c r="ES21">
        <v>12.0099</v>
      </c>
      <c r="ET21">
        <v>4.9907500000000002</v>
      </c>
      <c r="EU21">
        <v>3.3050000000000002</v>
      </c>
      <c r="EV21">
        <v>3219.5</v>
      </c>
      <c r="EW21">
        <v>1734.1</v>
      </c>
      <c r="EX21">
        <v>76.8</v>
      </c>
      <c r="EY21">
        <v>16.8</v>
      </c>
      <c r="EZ21">
        <v>1.8521000000000001</v>
      </c>
      <c r="FA21">
        <v>1.86127</v>
      </c>
      <c r="FB21">
        <v>1.86005</v>
      </c>
      <c r="FC21">
        <v>1.85608</v>
      </c>
      <c r="FD21">
        <v>1.8605</v>
      </c>
      <c r="FE21">
        <v>1.85684</v>
      </c>
      <c r="FF21">
        <v>1.8589500000000001</v>
      </c>
      <c r="FG21">
        <v>1.86172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-1.8560000000000001</v>
      </c>
      <c r="FV21">
        <v>-4.02E-2</v>
      </c>
      <c r="FW21">
        <v>-0.92873211950100987</v>
      </c>
      <c r="FX21">
        <v>-4.0117494158234393E-3</v>
      </c>
      <c r="FY21">
        <v>1.087516141204025E-6</v>
      </c>
      <c r="FZ21">
        <v>-8.657206703991749E-11</v>
      </c>
      <c r="GA21">
        <v>-4.021499999999989E-2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0.5</v>
      </c>
      <c r="GJ21">
        <v>0.4</v>
      </c>
      <c r="GK21">
        <v>0.68237300000000001</v>
      </c>
      <c r="GL21">
        <v>2.32422</v>
      </c>
      <c r="GM21">
        <v>1.5942400000000001</v>
      </c>
      <c r="GN21">
        <v>2.34741</v>
      </c>
      <c r="GO21">
        <v>1.40015</v>
      </c>
      <c r="GP21">
        <v>2.3144499999999999</v>
      </c>
      <c r="GQ21">
        <v>19.714300000000001</v>
      </c>
      <c r="GR21">
        <v>15.3841</v>
      </c>
      <c r="GS21">
        <v>18</v>
      </c>
      <c r="GT21">
        <v>637.77099999999996</v>
      </c>
      <c r="GU21">
        <v>460.34</v>
      </c>
      <c r="GV21">
        <v>16.999600000000001</v>
      </c>
      <c r="GW21">
        <v>19.536200000000001</v>
      </c>
      <c r="GX21">
        <v>30.000499999999999</v>
      </c>
      <c r="GY21">
        <v>19.536100000000001</v>
      </c>
      <c r="GZ21">
        <v>19.479199999999999</v>
      </c>
      <c r="HA21">
        <v>13.7059</v>
      </c>
      <c r="HB21">
        <v>-30</v>
      </c>
      <c r="HC21">
        <v>-30</v>
      </c>
      <c r="HD21">
        <v>17</v>
      </c>
      <c r="HE21">
        <v>250</v>
      </c>
      <c r="HF21">
        <v>0</v>
      </c>
      <c r="HG21">
        <v>105.122</v>
      </c>
      <c r="HH21">
        <v>104.845</v>
      </c>
    </row>
    <row r="22" spans="1:216" x14ac:dyDescent="0.2">
      <c r="A22">
        <v>4</v>
      </c>
      <c r="B22">
        <v>1689194056.5</v>
      </c>
      <c r="C22">
        <v>255.5</v>
      </c>
      <c r="D22" t="s">
        <v>361</v>
      </c>
      <c r="E22" t="s">
        <v>362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1689194056.5</v>
      </c>
      <c r="M22">
        <f t="shared" si="0"/>
        <v>1.2183556592339636E-3</v>
      </c>
      <c r="N22">
        <f t="shared" si="1"/>
        <v>1.2183556592339635</v>
      </c>
      <c r="O22">
        <f t="shared" si="2"/>
        <v>4.0180367514462825</v>
      </c>
      <c r="P22">
        <f t="shared" si="3"/>
        <v>172.03</v>
      </c>
      <c r="Q22">
        <f t="shared" si="4"/>
        <v>111.73346348515619</v>
      </c>
      <c r="R22">
        <f t="shared" si="5"/>
        <v>11.381369252696086</v>
      </c>
      <c r="S22">
        <f t="shared" si="6"/>
        <v>17.523281669340001</v>
      </c>
      <c r="T22">
        <f t="shared" si="7"/>
        <v>0.11295031749246735</v>
      </c>
      <c r="U22">
        <f t="shared" si="8"/>
        <v>3.4245823028144509</v>
      </c>
      <c r="V22">
        <f t="shared" si="9"/>
        <v>0.11092080156573861</v>
      </c>
      <c r="W22">
        <f t="shared" si="10"/>
        <v>6.9504807481355985E-2</v>
      </c>
      <c r="X22">
        <f t="shared" si="11"/>
        <v>281.13790199999994</v>
      </c>
      <c r="Y22">
        <f t="shared" si="12"/>
        <v>20.07403854100076</v>
      </c>
      <c r="Z22">
        <f t="shared" si="13"/>
        <v>20.07403854100076</v>
      </c>
      <c r="AA22">
        <f t="shared" si="14"/>
        <v>2.3573936545358474</v>
      </c>
      <c r="AB22">
        <f t="shared" si="15"/>
        <v>57.387509156790628</v>
      </c>
      <c r="AC22">
        <f t="shared" si="16"/>
        <v>1.2584004054119999</v>
      </c>
      <c r="AD22">
        <f t="shared" si="17"/>
        <v>2.1928123800840975</v>
      </c>
      <c r="AE22">
        <f t="shared" si="18"/>
        <v>1.0989932491238474</v>
      </c>
      <c r="AF22">
        <f t="shared" si="19"/>
        <v>-53.729484572217793</v>
      </c>
      <c r="AG22">
        <f t="shared" si="20"/>
        <v>-214.93033669330654</v>
      </c>
      <c r="AH22">
        <f t="shared" si="21"/>
        <v>-12.55292338436403</v>
      </c>
      <c r="AI22">
        <f t="shared" si="22"/>
        <v>-7.4842649888410051E-2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55351.74816882264</v>
      </c>
      <c r="AO22">
        <f t="shared" si="26"/>
        <v>1699.85</v>
      </c>
      <c r="AP22">
        <f t="shared" si="27"/>
        <v>1432.9733999999996</v>
      </c>
      <c r="AQ22">
        <f t="shared" si="28"/>
        <v>0.84299991175691957</v>
      </c>
      <c r="AR22">
        <f t="shared" si="29"/>
        <v>0.16538982969085506</v>
      </c>
      <c r="AS22">
        <v>1689194056.5</v>
      </c>
      <c r="AT22">
        <v>172.03</v>
      </c>
      <c r="AU22">
        <v>174.964</v>
      </c>
      <c r="AV22">
        <v>12.353999999999999</v>
      </c>
      <c r="AW22">
        <v>11.5189</v>
      </c>
      <c r="AX22">
        <v>173.64099999999999</v>
      </c>
      <c r="AY22">
        <v>12.3912</v>
      </c>
      <c r="AZ22">
        <v>599.995</v>
      </c>
      <c r="BA22">
        <v>101.66200000000001</v>
      </c>
      <c r="BB22">
        <v>0.19977800000000001</v>
      </c>
      <c r="BC22">
        <v>18.9099</v>
      </c>
      <c r="BD22">
        <v>18.499199999999998</v>
      </c>
      <c r="BE22">
        <v>999.9</v>
      </c>
      <c r="BF22">
        <v>0</v>
      </c>
      <c r="BG22">
        <v>0</v>
      </c>
      <c r="BH22">
        <v>10020</v>
      </c>
      <c r="BI22">
        <v>0</v>
      </c>
      <c r="BJ22">
        <v>0.53958099999999998</v>
      </c>
      <c r="BK22">
        <v>-2.9337800000000001</v>
      </c>
      <c r="BL22">
        <v>174.18199999999999</v>
      </c>
      <c r="BM22">
        <v>177.00299999999999</v>
      </c>
      <c r="BN22">
        <v>0.83515600000000001</v>
      </c>
      <c r="BO22">
        <v>174.964</v>
      </c>
      <c r="BP22">
        <v>11.5189</v>
      </c>
      <c r="BQ22">
        <v>1.25593</v>
      </c>
      <c r="BR22">
        <v>1.17103</v>
      </c>
      <c r="BS22">
        <v>10.281599999999999</v>
      </c>
      <c r="BT22">
        <v>9.2382399999999993</v>
      </c>
      <c r="BU22">
        <v>1699.85</v>
      </c>
      <c r="BV22">
        <v>0.90000199999999997</v>
      </c>
      <c r="BW22">
        <v>9.9998199999999995E-2</v>
      </c>
      <c r="BX22">
        <v>0</v>
      </c>
      <c r="BY22">
        <v>2.4834999999999998</v>
      </c>
      <c r="BZ22">
        <v>0</v>
      </c>
      <c r="CA22">
        <v>3564.49</v>
      </c>
      <c r="CB22">
        <v>13788</v>
      </c>
      <c r="CC22">
        <v>38</v>
      </c>
      <c r="CD22">
        <v>37.686999999999998</v>
      </c>
      <c r="CE22">
        <v>38.25</v>
      </c>
      <c r="CF22">
        <v>36.186999999999998</v>
      </c>
      <c r="CG22">
        <v>37.061999999999998</v>
      </c>
      <c r="CH22">
        <v>1529.87</v>
      </c>
      <c r="CI22">
        <v>169.98</v>
      </c>
      <c r="CJ22">
        <v>0</v>
      </c>
      <c r="CK22">
        <v>1689194061.7</v>
      </c>
      <c r="CL22">
        <v>0</v>
      </c>
      <c r="CM22">
        <v>1689194030</v>
      </c>
      <c r="CN22" t="s">
        <v>363</v>
      </c>
      <c r="CO22">
        <v>1689194030</v>
      </c>
      <c r="CP22">
        <v>1689194023.5</v>
      </c>
      <c r="CQ22">
        <v>7</v>
      </c>
      <c r="CR22">
        <v>-1.7999999999999999E-2</v>
      </c>
      <c r="CS22">
        <v>3.0000000000000001E-3</v>
      </c>
      <c r="CT22">
        <v>-1.6220000000000001</v>
      </c>
      <c r="CU22">
        <v>-3.6999999999999998E-2</v>
      </c>
      <c r="CV22">
        <v>175</v>
      </c>
      <c r="CW22">
        <v>12</v>
      </c>
      <c r="CX22">
        <v>0.41</v>
      </c>
      <c r="CY22">
        <v>0.1</v>
      </c>
      <c r="CZ22">
        <v>4.2235206550618596</v>
      </c>
      <c r="DA22">
        <v>0.28823564613381158</v>
      </c>
      <c r="DB22">
        <v>6.8831231715588498E-2</v>
      </c>
      <c r="DC22">
        <v>1</v>
      </c>
      <c r="DD22">
        <v>174.99142499999999</v>
      </c>
      <c r="DE22">
        <v>0.1248292682925079</v>
      </c>
      <c r="DF22">
        <v>2.3000964653684342E-2</v>
      </c>
      <c r="DG22">
        <v>1</v>
      </c>
      <c r="DH22">
        <v>1699.951951219512</v>
      </c>
      <c r="DI22">
        <v>2.4614406368757211E-2</v>
      </c>
      <c r="DJ22">
        <v>0.1340043594520868</v>
      </c>
      <c r="DK22">
        <v>-1</v>
      </c>
      <c r="DL22">
        <v>2</v>
      </c>
      <c r="DM22">
        <v>2</v>
      </c>
      <c r="DN22" t="s">
        <v>351</v>
      </c>
      <c r="DO22">
        <v>3.2137899999999999</v>
      </c>
      <c r="DP22">
        <v>2.8088799999999998</v>
      </c>
      <c r="DQ22">
        <v>4.80106E-2</v>
      </c>
      <c r="DR22">
        <v>4.8146700000000001E-2</v>
      </c>
      <c r="DS22">
        <v>7.2872400000000004E-2</v>
      </c>
      <c r="DT22">
        <v>6.8450399999999995E-2</v>
      </c>
      <c r="DU22">
        <v>28980.3</v>
      </c>
      <c r="DV22">
        <v>32715.9</v>
      </c>
      <c r="DW22">
        <v>28633.200000000001</v>
      </c>
      <c r="DX22">
        <v>32940.400000000001</v>
      </c>
      <c r="DY22">
        <v>36902.6</v>
      </c>
      <c r="DZ22">
        <v>41700.1</v>
      </c>
      <c r="EA22">
        <v>42012.7</v>
      </c>
      <c r="EB22">
        <v>47647.9</v>
      </c>
      <c r="EC22">
        <v>2.2688999999999999</v>
      </c>
      <c r="ED22">
        <v>1.9588699999999999</v>
      </c>
      <c r="EE22">
        <v>0.13612199999999999</v>
      </c>
      <c r="EF22">
        <v>0</v>
      </c>
      <c r="EG22">
        <v>16.237400000000001</v>
      </c>
      <c r="EH22">
        <v>999.9</v>
      </c>
      <c r="EI22">
        <v>66.3</v>
      </c>
      <c r="EJ22">
        <v>15.8</v>
      </c>
      <c r="EK22">
        <v>11.748699999999999</v>
      </c>
      <c r="EL22">
        <v>63.869799999999998</v>
      </c>
      <c r="EM22">
        <v>22.636199999999999</v>
      </c>
      <c r="EN22">
        <v>1</v>
      </c>
      <c r="EO22">
        <v>-0.56004100000000001</v>
      </c>
      <c r="EP22">
        <v>9.6585000000000004E-2</v>
      </c>
      <c r="EQ22">
        <v>20.2393</v>
      </c>
      <c r="ER22">
        <v>5.22553</v>
      </c>
      <c r="ES22">
        <v>12.0099</v>
      </c>
      <c r="ET22">
        <v>4.9905499999999998</v>
      </c>
      <c r="EU22">
        <v>3.3050000000000002</v>
      </c>
      <c r="EV22">
        <v>3221.6</v>
      </c>
      <c r="EW22">
        <v>1734.1</v>
      </c>
      <c r="EX22">
        <v>76.8</v>
      </c>
      <c r="EY22">
        <v>16.8</v>
      </c>
      <c r="EZ22">
        <v>1.85206</v>
      </c>
      <c r="FA22">
        <v>1.86127</v>
      </c>
      <c r="FB22">
        <v>1.86005</v>
      </c>
      <c r="FC22">
        <v>1.8560700000000001</v>
      </c>
      <c r="FD22">
        <v>1.8605</v>
      </c>
      <c r="FE22">
        <v>1.85684</v>
      </c>
      <c r="FF22">
        <v>1.85886</v>
      </c>
      <c r="FG22">
        <v>1.86172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-1.611</v>
      </c>
      <c r="FV22">
        <v>-3.7199999999999997E-2</v>
      </c>
      <c r="FW22">
        <v>-0.94653040897694196</v>
      </c>
      <c r="FX22">
        <v>-4.0117494158234393E-3</v>
      </c>
      <c r="FY22">
        <v>1.087516141204025E-6</v>
      </c>
      <c r="FZ22">
        <v>-8.657206703991749E-11</v>
      </c>
      <c r="GA22">
        <v>-3.7190000000000722E-2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0.4</v>
      </c>
      <c r="GJ22">
        <v>0.6</v>
      </c>
      <c r="GK22">
        <v>0.52490199999999998</v>
      </c>
      <c r="GL22">
        <v>2.34619</v>
      </c>
      <c r="GM22">
        <v>1.5942400000000001</v>
      </c>
      <c r="GN22">
        <v>2.34619</v>
      </c>
      <c r="GO22">
        <v>1.40015</v>
      </c>
      <c r="GP22">
        <v>2.2460900000000001</v>
      </c>
      <c r="GQ22">
        <v>19.7544</v>
      </c>
      <c r="GR22">
        <v>15.3666</v>
      </c>
      <c r="GS22">
        <v>18</v>
      </c>
      <c r="GT22">
        <v>638.12300000000005</v>
      </c>
      <c r="GU22">
        <v>460.4</v>
      </c>
      <c r="GV22">
        <v>17.0002</v>
      </c>
      <c r="GW22">
        <v>19.636600000000001</v>
      </c>
      <c r="GX22">
        <v>30.000399999999999</v>
      </c>
      <c r="GY22">
        <v>19.648</v>
      </c>
      <c r="GZ22">
        <v>19.593499999999999</v>
      </c>
      <c r="HA22">
        <v>10.552199999999999</v>
      </c>
      <c r="HB22">
        <v>-30</v>
      </c>
      <c r="HC22">
        <v>-30</v>
      </c>
      <c r="HD22">
        <v>17</v>
      </c>
      <c r="HE22">
        <v>175</v>
      </c>
      <c r="HF22">
        <v>0</v>
      </c>
      <c r="HG22">
        <v>105.108</v>
      </c>
      <c r="HH22">
        <v>104.82899999999999</v>
      </c>
    </row>
    <row r="23" spans="1:216" x14ac:dyDescent="0.2">
      <c r="A23">
        <v>5</v>
      </c>
      <c r="B23">
        <v>1689194146</v>
      </c>
      <c r="C23">
        <v>345</v>
      </c>
      <c r="D23" t="s">
        <v>364</v>
      </c>
      <c r="E23" t="s">
        <v>365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1689194146</v>
      </c>
      <c r="M23">
        <f t="shared" si="0"/>
        <v>1.207784652309081E-3</v>
      </c>
      <c r="N23">
        <f t="shared" si="1"/>
        <v>1.2077846523090809</v>
      </c>
      <c r="O23">
        <f t="shared" si="2"/>
        <v>2.4740766585930527</v>
      </c>
      <c r="P23">
        <f t="shared" si="3"/>
        <v>123.175</v>
      </c>
      <c r="Q23">
        <f t="shared" si="4"/>
        <v>85.784093862951877</v>
      </c>
      <c r="R23">
        <f t="shared" si="5"/>
        <v>8.7379731194940984</v>
      </c>
      <c r="S23">
        <f t="shared" si="6"/>
        <v>12.546613136849999</v>
      </c>
      <c r="T23">
        <f t="shared" si="7"/>
        <v>0.11301811125296489</v>
      </c>
      <c r="U23">
        <f t="shared" si="8"/>
        <v>3.4145256073569041</v>
      </c>
      <c r="V23">
        <f t="shared" si="9"/>
        <v>0.11098031368751714</v>
      </c>
      <c r="W23">
        <f t="shared" si="10"/>
        <v>6.9542723632489561E-2</v>
      </c>
      <c r="X23">
        <f t="shared" si="11"/>
        <v>281.17576800000001</v>
      </c>
      <c r="Y23">
        <f t="shared" si="12"/>
        <v>20.030698606116239</v>
      </c>
      <c r="Z23">
        <f t="shared" si="13"/>
        <v>20.030698606116239</v>
      </c>
      <c r="AA23">
        <f t="shared" si="14"/>
        <v>2.351077785057091</v>
      </c>
      <c r="AB23">
        <f t="shared" si="15"/>
        <v>57.738354687192981</v>
      </c>
      <c r="AC23">
        <f t="shared" si="16"/>
        <v>1.2622091442792001</v>
      </c>
      <c r="AD23">
        <f t="shared" si="17"/>
        <v>2.1860843647475328</v>
      </c>
      <c r="AE23">
        <f t="shared" si="18"/>
        <v>1.0888686407778909</v>
      </c>
      <c r="AF23">
        <f t="shared" si="19"/>
        <v>-53.263303166830475</v>
      </c>
      <c r="AG23">
        <f t="shared" si="20"/>
        <v>-215.37791172471032</v>
      </c>
      <c r="AH23">
        <f t="shared" si="21"/>
        <v>-12.610126707368572</v>
      </c>
      <c r="AI23">
        <f t="shared" si="22"/>
        <v>-7.5573598909357997E-2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55121.492047604348</v>
      </c>
      <c r="AO23">
        <f t="shared" si="26"/>
        <v>1700.08</v>
      </c>
      <c r="AP23">
        <f t="shared" si="27"/>
        <v>1433.1671999999999</v>
      </c>
      <c r="AQ23">
        <f t="shared" si="28"/>
        <v>0.8429998588301727</v>
      </c>
      <c r="AR23">
        <f t="shared" si="29"/>
        <v>0.1653897275422333</v>
      </c>
      <c r="AS23">
        <v>1689194146</v>
      </c>
      <c r="AT23">
        <v>123.175</v>
      </c>
      <c r="AU23">
        <v>124.995</v>
      </c>
      <c r="AV23">
        <v>12.3916</v>
      </c>
      <c r="AW23">
        <v>11.5639</v>
      </c>
      <c r="AX23">
        <v>124.584</v>
      </c>
      <c r="AY23">
        <v>12.427099999999999</v>
      </c>
      <c r="AZ23">
        <v>600.08399999999995</v>
      </c>
      <c r="BA23">
        <v>101.66</v>
      </c>
      <c r="BB23">
        <v>0.20006199999999999</v>
      </c>
      <c r="BC23">
        <v>18.860700000000001</v>
      </c>
      <c r="BD23">
        <v>18.4709</v>
      </c>
      <c r="BE23">
        <v>999.9</v>
      </c>
      <c r="BF23">
        <v>0</v>
      </c>
      <c r="BG23">
        <v>0</v>
      </c>
      <c r="BH23">
        <v>9975</v>
      </c>
      <c r="BI23">
        <v>0</v>
      </c>
      <c r="BJ23">
        <v>0.479628</v>
      </c>
      <c r="BK23">
        <v>-1.8196000000000001</v>
      </c>
      <c r="BL23">
        <v>124.721</v>
      </c>
      <c r="BM23">
        <v>126.45699999999999</v>
      </c>
      <c r="BN23">
        <v>0.82772100000000004</v>
      </c>
      <c r="BO23">
        <v>124.995</v>
      </c>
      <c r="BP23">
        <v>11.5639</v>
      </c>
      <c r="BQ23">
        <v>1.2597400000000001</v>
      </c>
      <c r="BR23">
        <v>1.1755899999999999</v>
      </c>
      <c r="BS23">
        <v>10.3269</v>
      </c>
      <c r="BT23">
        <v>9.2960200000000004</v>
      </c>
      <c r="BU23">
        <v>1700.08</v>
      </c>
      <c r="BV23">
        <v>0.900003</v>
      </c>
      <c r="BW23">
        <v>9.9997199999999994E-2</v>
      </c>
      <c r="BX23">
        <v>0</v>
      </c>
      <c r="BY23">
        <v>2.5699000000000001</v>
      </c>
      <c r="BZ23">
        <v>0</v>
      </c>
      <c r="CA23">
        <v>3553.21</v>
      </c>
      <c r="CB23">
        <v>13789.9</v>
      </c>
      <c r="CC23">
        <v>39.125</v>
      </c>
      <c r="CD23">
        <v>38.936999999999998</v>
      </c>
      <c r="CE23">
        <v>39.186999999999998</v>
      </c>
      <c r="CF23">
        <v>37.811999999999998</v>
      </c>
      <c r="CG23">
        <v>38</v>
      </c>
      <c r="CH23">
        <v>1530.08</v>
      </c>
      <c r="CI23">
        <v>170</v>
      </c>
      <c r="CJ23">
        <v>0</v>
      </c>
      <c r="CK23">
        <v>1689194151.0999999</v>
      </c>
      <c r="CL23">
        <v>0</v>
      </c>
      <c r="CM23">
        <v>1689194121</v>
      </c>
      <c r="CN23" t="s">
        <v>366</v>
      </c>
      <c r="CO23">
        <v>1689194121</v>
      </c>
      <c r="CP23">
        <v>1689194111</v>
      </c>
      <c r="CQ23">
        <v>8</v>
      </c>
      <c r="CR23">
        <v>2.1000000000000001E-2</v>
      </c>
      <c r="CS23">
        <v>2E-3</v>
      </c>
      <c r="CT23">
        <v>-1.4159999999999999</v>
      </c>
      <c r="CU23">
        <v>-3.5000000000000003E-2</v>
      </c>
      <c r="CV23">
        <v>125</v>
      </c>
      <c r="CW23">
        <v>12</v>
      </c>
      <c r="CX23">
        <v>0.26</v>
      </c>
      <c r="CY23">
        <v>0.08</v>
      </c>
      <c r="CZ23">
        <v>2.5166715141803668</v>
      </c>
      <c r="DA23">
        <v>0.71200359209329311</v>
      </c>
      <c r="DB23">
        <v>0.14551730240202379</v>
      </c>
      <c r="DC23">
        <v>1</v>
      </c>
      <c r="DD23">
        <v>124.97880487804881</v>
      </c>
      <c r="DE23">
        <v>0.1569825783973027</v>
      </c>
      <c r="DF23">
        <v>2.230084709338865E-2</v>
      </c>
      <c r="DG23">
        <v>1</v>
      </c>
      <c r="DH23">
        <v>1699.9737500000001</v>
      </c>
      <c r="DI23">
        <v>0.37475554555064849</v>
      </c>
      <c r="DJ23">
        <v>0.1313713724523092</v>
      </c>
      <c r="DK23">
        <v>-1</v>
      </c>
      <c r="DL23">
        <v>2</v>
      </c>
      <c r="DM23">
        <v>2</v>
      </c>
      <c r="DN23" t="s">
        <v>351</v>
      </c>
      <c r="DO23">
        <v>3.2138499999999999</v>
      </c>
      <c r="DP23">
        <v>2.8087800000000001</v>
      </c>
      <c r="DQ23">
        <v>3.5380599999999998E-2</v>
      </c>
      <c r="DR23">
        <v>3.5354200000000002E-2</v>
      </c>
      <c r="DS23">
        <v>7.3010800000000001E-2</v>
      </c>
      <c r="DT23">
        <v>6.8631600000000001E-2</v>
      </c>
      <c r="DU23">
        <v>29360.5</v>
      </c>
      <c r="DV23">
        <v>33151.599999999999</v>
      </c>
      <c r="DW23">
        <v>28628.9</v>
      </c>
      <c r="DX23">
        <v>32936.199999999997</v>
      </c>
      <c r="DY23">
        <v>36891.5</v>
      </c>
      <c r="DZ23">
        <v>41686.699999999997</v>
      </c>
      <c r="EA23">
        <v>42006.5</v>
      </c>
      <c r="EB23">
        <v>47642.2</v>
      </c>
      <c r="EC23">
        <v>2.2675000000000001</v>
      </c>
      <c r="ED23">
        <v>1.95702</v>
      </c>
      <c r="EE23">
        <v>0.13353300000000001</v>
      </c>
      <c r="EF23">
        <v>0</v>
      </c>
      <c r="EG23">
        <v>16.251999999999999</v>
      </c>
      <c r="EH23">
        <v>999.9</v>
      </c>
      <c r="EI23">
        <v>66.3</v>
      </c>
      <c r="EJ23">
        <v>15.8</v>
      </c>
      <c r="EK23">
        <v>11.7491</v>
      </c>
      <c r="EL23">
        <v>64.079800000000006</v>
      </c>
      <c r="EM23">
        <v>22.243600000000001</v>
      </c>
      <c r="EN23">
        <v>1</v>
      </c>
      <c r="EO23">
        <v>-0.55323199999999995</v>
      </c>
      <c r="EP23">
        <v>9.3872499999999998E-2</v>
      </c>
      <c r="EQ23">
        <v>20.2392</v>
      </c>
      <c r="ER23">
        <v>5.2276199999999999</v>
      </c>
      <c r="ES23">
        <v>12.0099</v>
      </c>
      <c r="ET23">
        <v>4.9899500000000003</v>
      </c>
      <c r="EU23">
        <v>3.3050000000000002</v>
      </c>
      <c r="EV23">
        <v>3223.4</v>
      </c>
      <c r="EW23">
        <v>1734.1</v>
      </c>
      <c r="EX23">
        <v>76.8</v>
      </c>
      <c r="EY23">
        <v>16.899999999999999</v>
      </c>
      <c r="EZ23">
        <v>1.85209</v>
      </c>
      <c r="FA23">
        <v>1.86127</v>
      </c>
      <c r="FB23">
        <v>1.86005</v>
      </c>
      <c r="FC23">
        <v>1.85608</v>
      </c>
      <c r="FD23">
        <v>1.8605</v>
      </c>
      <c r="FE23">
        <v>1.85684</v>
      </c>
      <c r="FF23">
        <v>1.8589599999999999</v>
      </c>
      <c r="FG23">
        <v>1.8617699999999999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-1.409</v>
      </c>
      <c r="FV23">
        <v>-3.5499999999999997E-2</v>
      </c>
      <c r="FW23">
        <v>-0.92600540260445907</v>
      </c>
      <c r="FX23">
        <v>-4.0117494158234393E-3</v>
      </c>
      <c r="FY23">
        <v>1.087516141204025E-6</v>
      </c>
      <c r="FZ23">
        <v>-8.657206703991749E-11</v>
      </c>
      <c r="GA23">
        <v>-3.5464999999998532E-2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0.4</v>
      </c>
      <c r="GJ23">
        <v>0.6</v>
      </c>
      <c r="GK23">
        <v>0.41870099999999999</v>
      </c>
      <c r="GL23">
        <v>2.34619</v>
      </c>
      <c r="GM23">
        <v>1.5942400000000001</v>
      </c>
      <c r="GN23">
        <v>2.34619</v>
      </c>
      <c r="GO23">
        <v>1.40015</v>
      </c>
      <c r="GP23">
        <v>2.3290999999999999</v>
      </c>
      <c r="GQ23">
        <v>19.814499999999999</v>
      </c>
      <c r="GR23">
        <v>15.357900000000001</v>
      </c>
      <c r="GS23">
        <v>18</v>
      </c>
      <c r="GT23">
        <v>638.46400000000006</v>
      </c>
      <c r="GU23">
        <v>460.29399999999998</v>
      </c>
      <c r="GV23">
        <v>17.0001</v>
      </c>
      <c r="GW23">
        <v>19.731400000000001</v>
      </c>
      <c r="GX23">
        <v>30.000499999999999</v>
      </c>
      <c r="GY23">
        <v>19.753599999999999</v>
      </c>
      <c r="GZ23">
        <v>19.7012</v>
      </c>
      <c r="HA23">
        <v>8.4131400000000003</v>
      </c>
      <c r="HB23">
        <v>-30</v>
      </c>
      <c r="HC23">
        <v>-30</v>
      </c>
      <c r="HD23">
        <v>17</v>
      </c>
      <c r="HE23">
        <v>125</v>
      </c>
      <c r="HF23">
        <v>0</v>
      </c>
      <c r="HG23">
        <v>105.092</v>
      </c>
      <c r="HH23">
        <v>104.816</v>
      </c>
    </row>
    <row r="24" spans="1:216" x14ac:dyDescent="0.2">
      <c r="A24">
        <v>6</v>
      </c>
      <c r="B24">
        <v>1689194215.5999999</v>
      </c>
      <c r="C24">
        <v>414.59999990463263</v>
      </c>
      <c r="D24" t="s">
        <v>367</v>
      </c>
      <c r="E24" t="s">
        <v>368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1689194215.5999999</v>
      </c>
      <c r="M24">
        <f t="shared" si="0"/>
        <v>1.1711913894123503E-3</v>
      </c>
      <c r="N24">
        <f t="shared" si="1"/>
        <v>1.1711913894123502</v>
      </c>
      <c r="O24">
        <f t="shared" si="2"/>
        <v>0.80612762524141102</v>
      </c>
      <c r="P24">
        <f t="shared" si="3"/>
        <v>69.370599999999996</v>
      </c>
      <c r="Q24">
        <f t="shared" si="4"/>
        <v>56.446575777692537</v>
      </c>
      <c r="R24">
        <f t="shared" si="5"/>
        <v>5.7497121626861176</v>
      </c>
      <c r="S24">
        <f t="shared" si="6"/>
        <v>7.0661679128897994</v>
      </c>
      <c r="T24">
        <f t="shared" si="7"/>
        <v>0.11058903240227333</v>
      </c>
      <c r="U24">
        <f t="shared" si="8"/>
        <v>3.4296013401377805</v>
      </c>
      <c r="V24">
        <f t="shared" si="9"/>
        <v>0.10864549195728336</v>
      </c>
      <c r="W24">
        <f t="shared" si="10"/>
        <v>6.8075206805813124E-2</v>
      </c>
      <c r="X24">
        <f t="shared" si="11"/>
        <v>281.12629199999998</v>
      </c>
      <c r="Y24">
        <f t="shared" si="12"/>
        <v>19.966678582436536</v>
      </c>
      <c r="Z24">
        <f t="shared" si="13"/>
        <v>19.966678582436536</v>
      </c>
      <c r="AA24">
        <f t="shared" si="14"/>
        <v>2.3417753619817878</v>
      </c>
      <c r="AB24">
        <f t="shared" si="15"/>
        <v>58.024500558016157</v>
      </c>
      <c r="AC24">
        <f t="shared" si="16"/>
        <v>1.2631493519931001</v>
      </c>
      <c r="AD24">
        <f t="shared" si="17"/>
        <v>2.1769241266111932</v>
      </c>
      <c r="AE24">
        <f t="shared" si="18"/>
        <v>1.0786260099886877</v>
      </c>
      <c r="AF24">
        <f t="shared" si="19"/>
        <v>-51.649540273084646</v>
      </c>
      <c r="AG24">
        <f t="shared" si="20"/>
        <v>-216.91681021565319</v>
      </c>
      <c r="AH24">
        <f t="shared" si="21"/>
        <v>-12.635892087793296</v>
      </c>
      <c r="AI24">
        <f t="shared" si="22"/>
        <v>-7.59505765311701E-2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55493.535806543914</v>
      </c>
      <c r="AO24">
        <f t="shared" si="26"/>
        <v>1699.77</v>
      </c>
      <c r="AP24">
        <f t="shared" si="27"/>
        <v>1432.9067999999997</v>
      </c>
      <c r="AQ24">
        <f t="shared" si="28"/>
        <v>0.84300040593727377</v>
      </c>
      <c r="AR24">
        <f t="shared" si="29"/>
        <v>0.16539078345893854</v>
      </c>
      <c r="AS24">
        <v>1689194215.5999999</v>
      </c>
      <c r="AT24">
        <v>69.370599999999996</v>
      </c>
      <c r="AU24">
        <v>69.986800000000002</v>
      </c>
      <c r="AV24">
        <v>12.400700000000001</v>
      </c>
      <c r="AW24">
        <v>11.5975</v>
      </c>
      <c r="AX24">
        <v>70.790300000000002</v>
      </c>
      <c r="AY24">
        <v>12.4339</v>
      </c>
      <c r="AZ24">
        <v>599.64700000000005</v>
      </c>
      <c r="BA24">
        <v>101.663</v>
      </c>
      <c r="BB24">
        <v>0.198133</v>
      </c>
      <c r="BC24">
        <v>18.793500000000002</v>
      </c>
      <c r="BD24">
        <v>18.389500000000002</v>
      </c>
      <c r="BE24">
        <v>999.9</v>
      </c>
      <c r="BF24">
        <v>0</v>
      </c>
      <c r="BG24">
        <v>0</v>
      </c>
      <c r="BH24">
        <v>10042.5</v>
      </c>
      <c r="BI24">
        <v>0</v>
      </c>
      <c r="BJ24">
        <v>0.53958099999999998</v>
      </c>
      <c r="BK24">
        <v>-0.61622600000000005</v>
      </c>
      <c r="BL24">
        <v>70.241699999999994</v>
      </c>
      <c r="BM24">
        <v>70.808000000000007</v>
      </c>
      <c r="BN24">
        <v>0.80318100000000003</v>
      </c>
      <c r="BO24">
        <v>69.986800000000002</v>
      </c>
      <c r="BP24">
        <v>11.5975</v>
      </c>
      <c r="BQ24">
        <v>1.2606900000000001</v>
      </c>
      <c r="BR24">
        <v>1.1790400000000001</v>
      </c>
      <c r="BS24">
        <v>10.3383</v>
      </c>
      <c r="BT24">
        <v>9.3394999999999992</v>
      </c>
      <c r="BU24">
        <v>1699.77</v>
      </c>
      <c r="BV24">
        <v>0.89998599999999995</v>
      </c>
      <c r="BW24">
        <v>0.10001400000000001</v>
      </c>
      <c r="BX24">
        <v>0</v>
      </c>
      <c r="BY24">
        <v>2.7734999999999999</v>
      </c>
      <c r="BZ24">
        <v>0</v>
      </c>
      <c r="CA24">
        <v>3584.94</v>
      </c>
      <c r="CB24">
        <v>13787.3</v>
      </c>
      <c r="CC24">
        <v>39.875</v>
      </c>
      <c r="CD24">
        <v>39.436999999999998</v>
      </c>
      <c r="CE24">
        <v>39.75</v>
      </c>
      <c r="CF24">
        <v>38.75</v>
      </c>
      <c r="CG24">
        <v>38.625</v>
      </c>
      <c r="CH24">
        <v>1529.77</v>
      </c>
      <c r="CI24">
        <v>170</v>
      </c>
      <c r="CJ24">
        <v>0</v>
      </c>
      <c r="CK24">
        <v>1689194220.7</v>
      </c>
      <c r="CL24">
        <v>0</v>
      </c>
      <c r="CM24">
        <v>1689194210.0999999</v>
      </c>
      <c r="CN24" t="s">
        <v>369</v>
      </c>
      <c r="CO24">
        <v>1689194210.0999999</v>
      </c>
      <c r="CP24">
        <v>1689194205.5999999</v>
      </c>
      <c r="CQ24">
        <v>9</v>
      </c>
      <c r="CR24">
        <v>-0.215</v>
      </c>
      <c r="CS24">
        <v>2E-3</v>
      </c>
      <c r="CT24">
        <v>-1.4219999999999999</v>
      </c>
      <c r="CU24">
        <v>-3.3000000000000002E-2</v>
      </c>
      <c r="CV24">
        <v>70</v>
      </c>
      <c r="CW24">
        <v>12</v>
      </c>
      <c r="CX24">
        <v>0.24</v>
      </c>
      <c r="CY24">
        <v>0.13</v>
      </c>
      <c r="CZ24">
        <v>-0.23512028927826151</v>
      </c>
      <c r="DA24">
        <v>1.939022442148753</v>
      </c>
      <c r="DB24">
        <v>0.26977735101189648</v>
      </c>
      <c r="DC24">
        <v>0</v>
      </c>
      <c r="DD24">
        <v>69.944007499999998</v>
      </c>
      <c r="DE24">
        <v>-0.1078750469044335</v>
      </c>
      <c r="DF24">
        <v>1.9542062167284109E-2</v>
      </c>
      <c r="DG24">
        <v>1</v>
      </c>
      <c r="DH24">
        <v>1699.995609756098</v>
      </c>
      <c r="DI24">
        <v>0.35055136060917941</v>
      </c>
      <c r="DJ24">
        <v>0.13066525431536979</v>
      </c>
      <c r="DK24">
        <v>-1</v>
      </c>
      <c r="DL24">
        <v>1</v>
      </c>
      <c r="DM24">
        <v>2</v>
      </c>
      <c r="DN24" t="s">
        <v>370</v>
      </c>
      <c r="DO24">
        <v>3.2127699999999999</v>
      </c>
      <c r="DP24">
        <v>2.8074400000000002</v>
      </c>
      <c r="DQ24">
        <v>2.0565099999999999E-2</v>
      </c>
      <c r="DR24">
        <v>2.02623E-2</v>
      </c>
      <c r="DS24">
        <v>7.3025199999999998E-2</v>
      </c>
      <c r="DT24">
        <v>6.8765400000000004E-2</v>
      </c>
      <c r="DU24">
        <v>29809.3</v>
      </c>
      <c r="DV24">
        <v>33668.699999999997</v>
      </c>
      <c r="DW24">
        <v>28626.3</v>
      </c>
      <c r="DX24">
        <v>32934</v>
      </c>
      <c r="DY24">
        <v>36887</v>
      </c>
      <c r="DZ24">
        <v>41678.300000000003</v>
      </c>
      <c r="EA24">
        <v>42002.2</v>
      </c>
      <c r="EB24">
        <v>47639.6</v>
      </c>
      <c r="EC24">
        <v>2.2526199999999998</v>
      </c>
      <c r="ED24">
        <v>1.9513499999999999</v>
      </c>
      <c r="EE24">
        <v>0.13231499999999999</v>
      </c>
      <c r="EF24">
        <v>0</v>
      </c>
      <c r="EG24">
        <v>16.1906</v>
      </c>
      <c r="EH24">
        <v>999.9</v>
      </c>
      <c r="EI24">
        <v>66.400000000000006</v>
      </c>
      <c r="EJ24">
        <v>15.9</v>
      </c>
      <c r="EK24">
        <v>11.841799999999999</v>
      </c>
      <c r="EL24">
        <v>63.676099999999998</v>
      </c>
      <c r="EM24">
        <v>22.227599999999999</v>
      </c>
      <c r="EN24">
        <v>1</v>
      </c>
      <c r="EO24">
        <v>-0.54859800000000003</v>
      </c>
      <c r="EP24">
        <v>5.6508700000000002E-2</v>
      </c>
      <c r="EQ24">
        <v>20.238700000000001</v>
      </c>
      <c r="ER24">
        <v>5.2253800000000004</v>
      </c>
      <c r="ES24">
        <v>12.0099</v>
      </c>
      <c r="ET24">
        <v>4.9901999999999997</v>
      </c>
      <c r="EU24">
        <v>3.3045499999999999</v>
      </c>
      <c r="EV24">
        <v>3224.9</v>
      </c>
      <c r="EW24">
        <v>1734.1</v>
      </c>
      <c r="EX24">
        <v>76.8</v>
      </c>
      <c r="EY24">
        <v>16.899999999999999</v>
      </c>
      <c r="EZ24">
        <v>1.8520700000000001</v>
      </c>
      <c r="FA24">
        <v>1.86127</v>
      </c>
      <c r="FB24">
        <v>1.8600699999999999</v>
      </c>
      <c r="FC24">
        <v>1.85608</v>
      </c>
      <c r="FD24">
        <v>1.8605</v>
      </c>
      <c r="FE24">
        <v>1.85684</v>
      </c>
      <c r="FF24">
        <v>1.8589800000000001</v>
      </c>
      <c r="FG24">
        <v>1.8617300000000001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-1.42</v>
      </c>
      <c r="FV24">
        <v>-3.32E-2</v>
      </c>
      <c r="FW24">
        <v>-1.1411647021480309</v>
      </c>
      <c r="FX24">
        <v>-4.0117494158234393E-3</v>
      </c>
      <c r="FY24">
        <v>1.087516141204025E-6</v>
      </c>
      <c r="FZ24">
        <v>-8.657206703991749E-11</v>
      </c>
      <c r="GA24">
        <v>-3.3195238095238722E-2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0.1</v>
      </c>
      <c r="GJ24">
        <v>0.2</v>
      </c>
      <c r="GK24">
        <v>0.30029299999999998</v>
      </c>
      <c r="GL24">
        <v>2.3779300000000001</v>
      </c>
      <c r="GM24">
        <v>1.5942400000000001</v>
      </c>
      <c r="GN24">
        <v>2.34619</v>
      </c>
      <c r="GO24">
        <v>1.40015</v>
      </c>
      <c r="GP24">
        <v>2.2607400000000002</v>
      </c>
      <c r="GQ24">
        <v>19.854600000000001</v>
      </c>
      <c r="GR24">
        <v>15.3316</v>
      </c>
      <c r="GS24">
        <v>18</v>
      </c>
      <c r="GT24">
        <v>628.5</v>
      </c>
      <c r="GU24">
        <v>457.65199999999999</v>
      </c>
      <c r="GV24">
        <v>16.9984</v>
      </c>
      <c r="GW24">
        <v>19.800899999999999</v>
      </c>
      <c r="GX24">
        <v>30.000399999999999</v>
      </c>
      <c r="GY24">
        <v>19.846800000000002</v>
      </c>
      <c r="GZ24">
        <v>19.8003</v>
      </c>
      <c r="HA24">
        <v>6.0430200000000003</v>
      </c>
      <c r="HB24">
        <v>-30</v>
      </c>
      <c r="HC24">
        <v>-30</v>
      </c>
      <c r="HD24">
        <v>17</v>
      </c>
      <c r="HE24">
        <v>70</v>
      </c>
      <c r="HF24">
        <v>0</v>
      </c>
      <c r="HG24">
        <v>105.08199999999999</v>
      </c>
      <c r="HH24">
        <v>104.809</v>
      </c>
    </row>
    <row r="25" spans="1:216" x14ac:dyDescent="0.2">
      <c r="A25">
        <v>7</v>
      </c>
      <c r="B25">
        <v>1689194280.5999999</v>
      </c>
      <c r="C25">
        <v>479.59999990463263</v>
      </c>
      <c r="D25" t="s">
        <v>371</v>
      </c>
      <c r="E25" t="s">
        <v>372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1689194280.5999999</v>
      </c>
      <c r="M25">
        <f t="shared" si="0"/>
        <v>1.1508540770406807E-3</v>
      </c>
      <c r="N25">
        <f t="shared" si="1"/>
        <v>1.1508540770406808</v>
      </c>
      <c r="O25">
        <f t="shared" si="2"/>
        <v>0.14428970218432374</v>
      </c>
      <c r="P25">
        <f t="shared" si="3"/>
        <v>49.818800000000003</v>
      </c>
      <c r="Q25">
        <f t="shared" si="4"/>
        <v>46.843581701504888</v>
      </c>
      <c r="R25">
        <f t="shared" si="5"/>
        <v>4.771619846295085</v>
      </c>
      <c r="S25">
        <f t="shared" si="6"/>
        <v>5.0746840050228004</v>
      </c>
      <c r="T25">
        <f t="shared" si="7"/>
        <v>0.10914008399307022</v>
      </c>
      <c r="U25">
        <f t="shared" si="8"/>
        <v>3.4151918458968753</v>
      </c>
      <c r="V25">
        <f t="shared" si="9"/>
        <v>0.10723883010353938</v>
      </c>
      <c r="W25">
        <f t="shared" si="10"/>
        <v>6.7192330164230457E-2</v>
      </c>
      <c r="X25">
        <f t="shared" si="11"/>
        <v>281.184327</v>
      </c>
      <c r="Y25">
        <f t="shared" si="12"/>
        <v>19.933886179987386</v>
      </c>
      <c r="Z25">
        <f t="shared" si="13"/>
        <v>19.933886179987386</v>
      </c>
      <c r="AA25">
        <f t="shared" si="14"/>
        <v>2.3370229684549142</v>
      </c>
      <c r="AB25">
        <f t="shared" si="15"/>
        <v>58.179938663864483</v>
      </c>
      <c r="AC25">
        <f t="shared" si="16"/>
        <v>1.2631805946648</v>
      </c>
      <c r="AD25">
        <f t="shared" si="17"/>
        <v>2.171161784756849</v>
      </c>
      <c r="AE25">
        <f t="shared" si="18"/>
        <v>1.0738423737901142</v>
      </c>
      <c r="AF25">
        <f t="shared" si="19"/>
        <v>-50.75266479749402</v>
      </c>
      <c r="AG25">
        <f t="shared" si="20"/>
        <v>-217.7743818648261</v>
      </c>
      <c r="AH25">
        <f t="shared" si="21"/>
        <v>-12.734459272571556</v>
      </c>
      <c r="AI25">
        <f t="shared" si="22"/>
        <v>-7.717893489166272E-2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55158.174959106909</v>
      </c>
      <c r="AO25">
        <f t="shared" si="26"/>
        <v>1700.13</v>
      </c>
      <c r="AP25">
        <f t="shared" si="27"/>
        <v>1433.2094999999999</v>
      </c>
      <c r="AQ25">
        <f t="shared" si="28"/>
        <v>0.84299994706287162</v>
      </c>
      <c r="AR25">
        <f t="shared" si="29"/>
        <v>0.16538989783134231</v>
      </c>
      <c r="AS25">
        <v>1689194280.5999999</v>
      </c>
      <c r="AT25">
        <v>49.818800000000003</v>
      </c>
      <c r="AU25">
        <v>49.958799999999997</v>
      </c>
      <c r="AV25">
        <v>12.4008</v>
      </c>
      <c r="AW25">
        <v>11.611599999999999</v>
      </c>
      <c r="AX25">
        <v>51.1815</v>
      </c>
      <c r="AY25">
        <v>12.434799999999999</v>
      </c>
      <c r="AZ25">
        <v>599.68700000000001</v>
      </c>
      <c r="BA25">
        <v>101.66500000000001</v>
      </c>
      <c r="BB25">
        <v>0.19783100000000001</v>
      </c>
      <c r="BC25">
        <v>18.751100000000001</v>
      </c>
      <c r="BD25">
        <v>18.313199999999998</v>
      </c>
      <c r="BE25">
        <v>999.9</v>
      </c>
      <c r="BF25">
        <v>0</v>
      </c>
      <c r="BG25">
        <v>0</v>
      </c>
      <c r="BH25">
        <v>9977.5</v>
      </c>
      <c r="BI25">
        <v>0</v>
      </c>
      <c r="BJ25">
        <v>0.53958099999999998</v>
      </c>
      <c r="BK25">
        <v>-0.14002200000000001</v>
      </c>
      <c r="BL25">
        <v>50.444299999999998</v>
      </c>
      <c r="BM25">
        <v>50.545699999999997</v>
      </c>
      <c r="BN25">
        <v>0.78914300000000004</v>
      </c>
      <c r="BO25">
        <v>49.958799999999997</v>
      </c>
      <c r="BP25">
        <v>11.611599999999999</v>
      </c>
      <c r="BQ25">
        <v>1.2607200000000001</v>
      </c>
      <c r="BR25">
        <v>1.18049</v>
      </c>
      <c r="BS25">
        <v>10.3386</v>
      </c>
      <c r="BT25">
        <v>9.35778</v>
      </c>
      <c r="BU25">
        <v>1700.13</v>
      </c>
      <c r="BV25">
        <v>0.90000400000000003</v>
      </c>
      <c r="BW25">
        <v>9.9996299999999996E-2</v>
      </c>
      <c r="BX25">
        <v>0</v>
      </c>
      <c r="BY25">
        <v>1.9263999999999999</v>
      </c>
      <c r="BZ25">
        <v>0</v>
      </c>
      <c r="CA25">
        <v>3592.62</v>
      </c>
      <c r="CB25">
        <v>13790.3</v>
      </c>
      <c r="CC25">
        <v>40.436999999999998</v>
      </c>
      <c r="CD25">
        <v>39.811999999999998</v>
      </c>
      <c r="CE25">
        <v>40.25</v>
      </c>
      <c r="CF25">
        <v>39.436999999999998</v>
      </c>
      <c r="CG25">
        <v>39.186999999999998</v>
      </c>
      <c r="CH25">
        <v>1530.12</v>
      </c>
      <c r="CI25">
        <v>170.01</v>
      </c>
      <c r="CJ25">
        <v>0</v>
      </c>
      <c r="CK25">
        <v>1689194286.0999999</v>
      </c>
      <c r="CL25">
        <v>0</v>
      </c>
      <c r="CM25">
        <v>1689194275.0999999</v>
      </c>
      <c r="CN25" t="s">
        <v>373</v>
      </c>
      <c r="CO25">
        <v>1689194275.0999999</v>
      </c>
      <c r="CP25">
        <v>1689194270.0999999</v>
      </c>
      <c r="CQ25">
        <v>10</v>
      </c>
      <c r="CR25">
        <v>-1.9E-2</v>
      </c>
      <c r="CS25">
        <v>-1E-3</v>
      </c>
      <c r="CT25">
        <v>-1.363</v>
      </c>
      <c r="CU25">
        <v>-3.4000000000000002E-2</v>
      </c>
      <c r="CV25">
        <v>50</v>
      </c>
      <c r="CW25">
        <v>12</v>
      </c>
      <c r="CX25">
        <v>0.26</v>
      </c>
      <c r="CY25">
        <v>0.13</v>
      </c>
      <c r="CZ25">
        <v>-4.5233261775520457E-2</v>
      </c>
      <c r="DA25">
        <v>0.81430137446213979</v>
      </c>
      <c r="DB25">
        <v>8.4811513984988304E-2</v>
      </c>
      <c r="DC25">
        <v>1</v>
      </c>
      <c r="DD25">
        <v>49.967417500000003</v>
      </c>
      <c r="DE25">
        <v>3.9736210131144867E-2</v>
      </c>
      <c r="DF25">
        <v>1.456365145662313E-2</v>
      </c>
      <c r="DG25">
        <v>1</v>
      </c>
      <c r="DH25">
        <v>1699.9882926829271</v>
      </c>
      <c r="DI25">
        <v>-0.104588647272628</v>
      </c>
      <c r="DJ25">
        <v>6.8890242823010706E-2</v>
      </c>
      <c r="DK25">
        <v>-1</v>
      </c>
      <c r="DL25">
        <v>2</v>
      </c>
      <c r="DM25">
        <v>2</v>
      </c>
      <c r="DN25" t="s">
        <v>351</v>
      </c>
      <c r="DO25">
        <v>3.2127699999999999</v>
      </c>
      <c r="DP25">
        <v>2.8065699999999998</v>
      </c>
      <c r="DQ25">
        <v>1.49509E-2</v>
      </c>
      <c r="DR25">
        <v>1.4545000000000001E-2</v>
      </c>
      <c r="DS25">
        <v>7.3018E-2</v>
      </c>
      <c r="DT25">
        <v>6.8817500000000004E-2</v>
      </c>
      <c r="DU25">
        <v>29977.8</v>
      </c>
      <c r="DV25">
        <v>33861.4</v>
      </c>
      <c r="DW25">
        <v>28623.9</v>
      </c>
      <c r="DX25">
        <v>32930.199999999997</v>
      </c>
      <c r="DY25">
        <v>36884</v>
      </c>
      <c r="DZ25">
        <v>41670.9</v>
      </c>
      <c r="EA25">
        <v>41998.5</v>
      </c>
      <c r="EB25">
        <v>47634</v>
      </c>
      <c r="EC25">
        <v>2.2504499999999998</v>
      </c>
      <c r="ED25">
        <v>1.94998</v>
      </c>
      <c r="EE25">
        <v>0.13563800000000001</v>
      </c>
      <c r="EF25">
        <v>0</v>
      </c>
      <c r="EG25">
        <v>16.058700000000002</v>
      </c>
      <c r="EH25">
        <v>999.9</v>
      </c>
      <c r="EI25">
        <v>66.400000000000006</v>
      </c>
      <c r="EJ25">
        <v>15.9</v>
      </c>
      <c r="EK25">
        <v>11.842599999999999</v>
      </c>
      <c r="EL25">
        <v>64.076099999999997</v>
      </c>
      <c r="EM25">
        <v>22.151399999999999</v>
      </c>
      <c r="EN25">
        <v>1</v>
      </c>
      <c r="EO25">
        <v>-0.54476100000000005</v>
      </c>
      <c r="EP25">
        <v>2.72032E-2</v>
      </c>
      <c r="EQ25">
        <v>20.238700000000001</v>
      </c>
      <c r="ER25">
        <v>5.22553</v>
      </c>
      <c r="ES25">
        <v>12.0099</v>
      </c>
      <c r="ET25">
        <v>4.9899500000000003</v>
      </c>
      <c r="EU25">
        <v>3.3043999999999998</v>
      </c>
      <c r="EV25">
        <v>3226.2</v>
      </c>
      <c r="EW25">
        <v>1734.1</v>
      </c>
      <c r="EX25">
        <v>76.8</v>
      </c>
      <c r="EY25">
        <v>16.899999999999999</v>
      </c>
      <c r="EZ25">
        <v>1.85209</v>
      </c>
      <c r="FA25">
        <v>1.86127</v>
      </c>
      <c r="FB25">
        <v>1.86006</v>
      </c>
      <c r="FC25">
        <v>1.85608</v>
      </c>
      <c r="FD25">
        <v>1.8605100000000001</v>
      </c>
      <c r="FE25">
        <v>1.85684</v>
      </c>
      <c r="FF25">
        <v>1.85897</v>
      </c>
      <c r="FG25">
        <v>1.86175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-1.363</v>
      </c>
      <c r="FV25">
        <v>-3.4000000000000002E-2</v>
      </c>
      <c r="FW25">
        <v>-1.1602323548344491</v>
      </c>
      <c r="FX25">
        <v>-4.0117494158234393E-3</v>
      </c>
      <c r="FY25">
        <v>1.087516141204025E-6</v>
      </c>
      <c r="FZ25">
        <v>-8.657206703991749E-11</v>
      </c>
      <c r="GA25">
        <v>-3.4049999999997027E-2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0.1</v>
      </c>
      <c r="GJ25">
        <v>0.2</v>
      </c>
      <c r="GK25">
        <v>0.25756800000000002</v>
      </c>
      <c r="GL25">
        <v>2.3889200000000002</v>
      </c>
      <c r="GM25">
        <v>1.5942400000000001</v>
      </c>
      <c r="GN25">
        <v>2.34619</v>
      </c>
      <c r="GO25">
        <v>1.40015</v>
      </c>
      <c r="GP25">
        <v>2.2460900000000001</v>
      </c>
      <c r="GQ25">
        <v>19.874600000000001</v>
      </c>
      <c r="GR25">
        <v>15.3316</v>
      </c>
      <c r="GS25">
        <v>18</v>
      </c>
      <c r="GT25">
        <v>627.72400000000005</v>
      </c>
      <c r="GU25">
        <v>457.43400000000003</v>
      </c>
      <c r="GV25">
        <v>16.998999999999999</v>
      </c>
      <c r="GW25">
        <v>19.857600000000001</v>
      </c>
      <c r="GX25">
        <v>30.000299999999999</v>
      </c>
      <c r="GY25">
        <v>19.911999999999999</v>
      </c>
      <c r="GZ25">
        <v>19.866700000000002</v>
      </c>
      <c r="HA25">
        <v>5.1935099999999998</v>
      </c>
      <c r="HB25">
        <v>-30</v>
      </c>
      <c r="HC25">
        <v>-30</v>
      </c>
      <c r="HD25">
        <v>17</v>
      </c>
      <c r="HE25">
        <v>50</v>
      </c>
      <c r="HF25">
        <v>0</v>
      </c>
      <c r="HG25">
        <v>105.072</v>
      </c>
      <c r="HH25">
        <v>104.797</v>
      </c>
    </row>
    <row r="26" spans="1:216" x14ac:dyDescent="0.2">
      <c r="A26">
        <v>8</v>
      </c>
      <c r="B26">
        <v>1689194368.5999999</v>
      </c>
      <c r="C26">
        <v>567.59999990463257</v>
      </c>
      <c r="D26" t="s">
        <v>374</v>
      </c>
      <c r="E26" t="s">
        <v>375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1689194368.5999999</v>
      </c>
      <c r="M26">
        <f t="shared" si="0"/>
        <v>1.1721107413723909E-3</v>
      </c>
      <c r="N26">
        <f t="shared" si="1"/>
        <v>1.1721107413723908</v>
      </c>
      <c r="O26">
        <f t="shared" si="2"/>
        <v>9.9319040429847654</v>
      </c>
      <c r="P26">
        <f t="shared" si="3"/>
        <v>392.75799999999998</v>
      </c>
      <c r="Q26">
        <f t="shared" si="4"/>
        <v>242.52231382458586</v>
      </c>
      <c r="R26">
        <f t="shared" si="5"/>
        <v>24.705822806183225</v>
      </c>
      <c r="S26">
        <f t="shared" si="6"/>
        <v>40.010378429463998</v>
      </c>
      <c r="T26">
        <f t="shared" si="7"/>
        <v>0.11143938878398639</v>
      </c>
      <c r="U26">
        <f t="shared" si="8"/>
        <v>3.4173901496414429</v>
      </c>
      <c r="V26">
        <f t="shared" si="9"/>
        <v>0.10945921591186812</v>
      </c>
      <c r="W26">
        <f t="shared" si="10"/>
        <v>6.8586989849813373E-2</v>
      </c>
      <c r="X26">
        <f t="shared" si="11"/>
        <v>281.20246200000003</v>
      </c>
      <c r="Y26">
        <f t="shared" si="12"/>
        <v>19.946339462216933</v>
      </c>
      <c r="Z26">
        <f t="shared" si="13"/>
        <v>19.946339462216933</v>
      </c>
      <c r="AA26">
        <f t="shared" si="14"/>
        <v>2.3388267468877193</v>
      </c>
      <c r="AB26">
        <f t="shared" si="15"/>
        <v>58.303790080593984</v>
      </c>
      <c r="AC26">
        <f t="shared" si="16"/>
        <v>1.2672870055816001</v>
      </c>
      <c r="AD26">
        <f t="shared" si="17"/>
        <v>2.1735928381839584</v>
      </c>
      <c r="AE26">
        <f t="shared" si="18"/>
        <v>1.0715397413061192</v>
      </c>
      <c r="AF26">
        <f t="shared" si="19"/>
        <v>-51.690083694522436</v>
      </c>
      <c r="AG26">
        <f t="shared" si="20"/>
        <v>-216.91106548334776</v>
      </c>
      <c r="AH26">
        <f t="shared" si="21"/>
        <v>-12.677790997184765</v>
      </c>
      <c r="AI26">
        <f t="shared" si="22"/>
        <v>-7.6478175054944586E-2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55207.259882200917</v>
      </c>
      <c r="AO26">
        <f t="shared" si="26"/>
        <v>1700.24</v>
      </c>
      <c r="AP26">
        <f t="shared" si="27"/>
        <v>1433.3022000000001</v>
      </c>
      <c r="AQ26">
        <f t="shared" si="28"/>
        <v>0.84299992942172874</v>
      </c>
      <c r="AR26">
        <f t="shared" si="29"/>
        <v>0.16538986378393639</v>
      </c>
      <c r="AS26">
        <v>1689194368.5999999</v>
      </c>
      <c r="AT26">
        <v>392.75799999999998</v>
      </c>
      <c r="AU26">
        <v>399.97</v>
      </c>
      <c r="AV26">
        <v>12.440200000000001</v>
      </c>
      <c r="AW26">
        <v>11.636900000000001</v>
      </c>
      <c r="AX26">
        <v>394.935</v>
      </c>
      <c r="AY26">
        <v>12.477</v>
      </c>
      <c r="AZ26">
        <v>600.01900000000001</v>
      </c>
      <c r="BA26">
        <v>101.67</v>
      </c>
      <c r="BB26">
        <v>0.20030800000000001</v>
      </c>
      <c r="BC26">
        <v>18.768999999999998</v>
      </c>
      <c r="BD26">
        <v>18.2776</v>
      </c>
      <c r="BE26">
        <v>999.9</v>
      </c>
      <c r="BF26">
        <v>0</v>
      </c>
      <c r="BG26">
        <v>0</v>
      </c>
      <c r="BH26">
        <v>9986.8799999999992</v>
      </c>
      <c r="BI26">
        <v>0</v>
      </c>
      <c r="BJ26">
        <v>0.53958099999999998</v>
      </c>
      <c r="BK26">
        <v>-7.2121300000000002</v>
      </c>
      <c r="BL26">
        <v>397.70600000000002</v>
      </c>
      <c r="BM26">
        <v>404.68</v>
      </c>
      <c r="BN26">
        <v>0.80326399999999998</v>
      </c>
      <c r="BO26">
        <v>399.97</v>
      </c>
      <c r="BP26">
        <v>11.636900000000001</v>
      </c>
      <c r="BQ26">
        <v>1.2647900000000001</v>
      </c>
      <c r="BR26">
        <v>1.18313</v>
      </c>
      <c r="BS26">
        <v>10.386900000000001</v>
      </c>
      <c r="BT26">
        <v>9.3909099999999999</v>
      </c>
      <c r="BU26">
        <v>1700.24</v>
      </c>
      <c r="BV26">
        <v>0.90000400000000003</v>
      </c>
      <c r="BW26">
        <v>9.9995799999999996E-2</v>
      </c>
      <c r="BX26">
        <v>0</v>
      </c>
      <c r="BY26">
        <v>2.4184999999999999</v>
      </c>
      <c r="BZ26">
        <v>0</v>
      </c>
      <c r="CA26">
        <v>3732.61</v>
      </c>
      <c r="CB26">
        <v>13791.2</v>
      </c>
      <c r="CC26">
        <v>41.125</v>
      </c>
      <c r="CD26">
        <v>40.186999999999998</v>
      </c>
      <c r="CE26">
        <v>40.811999999999998</v>
      </c>
      <c r="CF26">
        <v>40.125</v>
      </c>
      <c r="CG26">
        <v>39.811999999999998</v>
      </c>
      <c r="CH26">
        <v>1530.22</v>
      </c>
      <c r="CI26">
        <v>170.02</v>
      </c>
      <c r="CJ26">
        <v>0</v>
      </c>
      <c r="CK26">
        <v>1689194373.7</v>
      </c>
      <c r="CL26">
        <v>0</v>
      </c>
      <c r="CM26">
        <v>1689194342.5999999</v>
      </c>
      <c r="CN26" t="s">
        <v>376</v>
      </c>
      <c r="CO26">
        <v>1689194342.5999999</v>
      </c>
      <c r="CP26">
        <v>1689194339.0999999</v>
      </c>
      <c r="CQ26">
        <v>11</v>
      </c>
      <c r="CR26">
        <v>0.40400000000000003</v>
      </c>
      <c r="CS26">
        <v>-3.0000000000000001E-3</v>
      </c>
      <c r="CT26">
        <v>-2.2010000000000001</v>
      </c>
      <c r="CU26">
        <v>-3.6999999999999998E-2</v>
      </c>
      <c r="CV26">
        <v>400</v>
      </c>
      <c r="CW26">
        <v>12</v>
      </c>
      <c r="CX26">
        <v>0.19</v>
      </c>
      <c r="CY26">
        <v>0.14000000000000001</v>
      </c>
      <c r="CZ26">
        <v>10.326975173400941</v>
      </c>
      <c r="DA26">
        <v>1.3470851458270749</v>
      </c>
      <c r="DB26">
        <v>0.165132699361803</v>
      </c>
      <c r="DC26">
        <v>1</v>
      </c>
      <c r="DD26">
        <v>400.04604878048781</v>
      </c>
      <c r="DE26">
        <v>-0.25572125435584808</v>
      </c>
      <c r="DF26">
        <v>4.5269357115322609E-2</v>
      </c>
      <c r="DG26">
        <v>1</v>
      </c>
      <c r="DH26">
        <v>1699.9827499999999</v>
      </c>
      <c r="DI26">
        <v>-9.1852265920884649E-2</v>
      </c>
      <c r="DJ26">
        <v>7.6811050637244305E-2</v>
      </c>
      <c r="DK26">
        <v>-1</v>
      </c>
      <c r="DL26">
        <v>2</v>
      </c>
      <c r="DM26">
        <v>2</v>
      </c>
      <c r="DN26" t="s">
        <v>351</v>
      </c>
      <c r="DO26">
        <v>3.2134200000000002</v>
      </c>
      <c r="DP26">
        <v>2.8091200000000001</v>
      </c>
      <c r="DQ26">
        <v>9.5038300000000006E-2</v>
      </c>
      <c r="DR26">
        <v>9.5528600000000005E-2</v>
      </c>
      <c r="DS26">
        <v>7.3196800000000006E-2</v>
      </c>
      <c r="DT26">
        <v>6.8922899999999995E-2</v>
      </c>
      <c r="DU26">
        <v>27534.5</v>
      </c>
      <c r="DV26">
        <v>31072.400000000001</v>
      </c>
      <c r="DW26">
        <v>28620.6</v>
      </c>
      <c r="DX26">
        <v>32927.1</v>
      </c>
      <c r="DY26">
        <v>36874.199999999997</v>
      </c>
      <c r="DZ26">
        <v>41663.199999999997</v>
      </c>
      <c r="EA26">
        <v>41995.199999999997</v>
      </c>
      <c r="EB26">
        <v>47630.2</v>
      </c>
      <c r="EC26">
        <v>2.2649300000000001</v>
      </c>
      <c r="ED26">
        <v>1.9545699999999999</v>
      </c>
      <c r="EE26">
        <v>0.14178499999999999</v>
      </c>
      <c r="EF26">
        <v>0</v>
      </c>
      <c r="EG26">
        <v>15.9206</v>
      </c>
      <c r="EH26">
        <v>999.9</v>
      </c>
      <c r="EI26">
        <v>66.5</v>
      </c>
      <c r="EJ26">
        <v>16</v>
      </c>
      <c r="EK26">
        <v>11.9354</v>
      </c>
      <c r="EL26">
        <v>64.2761</v>
      </c>
      <c r="EM26">
        <v>22.527999999999999</v>
      </c>
      <c r="EN26">
        <v>1</v>
      </c>
      <c r="EO26">
        <v>-0.53992600000000002</v>
      </c>
      <c r="EP26">
        <v>9.7222200000000002E-4</v>
      </c>
      <c r="EQ26">
        <v>20.238900000000001</v>
      </c>
      <c r="ER26">
        <v>5.2279200000000001</v>
      </c>
      <c r="ES26">
        <v>12.0099</v>
      </c>
      <c r="ET26">
        <v>4.9904000000000002</v>
      </c>
      <c r="EU26">
        <v>3.3050000000000002</v>
      </c>
      <c r="EV26">
        <v>3228</v>
      </c>
      <c r="EW26">
        <v>1734.1</v>
      </c>
      <c r="EX26">
        <v>76.8</v>
      </c>
      <c r="EY26">
        <v>16.899999999999999</v>
      </c>
      <c r="EZ26">
        <v>1.8521099999999999</v>
      </c>
      <c r="FA26">
        <v>1.86127</v>
      </c>
      <c r="FB26">
        <v>1.8600699999999999</v>
      </c>
      <c r="FC26">
        <v>1.85608</v>
      </c>
      <c r="FD26">
        <v>1.8605</v>
      </c>
      <c r="FE26">
        <v>1.8568499999999999</v>
      </c>
      <c r="FF26">
        <v>1.8589800000000001</v>
      </c>
      <c r="FG26">
        <v>1.8617600000000001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-2.177</v>
      </c>
      <c r="FV26">
        <v>-3.6799999999999999E-2</v>
      </c>
      <c r="FW26">
        <v>-0.7565888481522467</v>
      </c>
      <c r="FX26">
        <v>-4.0117494158234393E-3</v>
      </c>
      <c r="FY26">
        <v>1.087516141204025E-6</v>
      </c>
      <c r="FZ26">
        <v>-8.657206703991749E-11</v>
      </c>
      <c r="GA26">
        <v>-3.680499999999931E-2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0.4</v>
      </c>
      <c r="GJ26">
        <v>0.5</v>
      </c>
      <c r="GK26">
        <v>0.98266600000000004</v>
      </c>
      <c r="GL26">
        <v>2.3290999999999999</v>
      </c>
      <c r="GM26">
        <v>1.5942400000000001</v>
      </c>
      <c r="GN26">
        <v>2.34619</v>
      </c>
      <c r="GO26">
        <v>1.40015</v>
      </c>
      <c r="GP26">
        <v>2.32544</v>
      </c>
      <c r="GQ26">
        <v>19.9147</v>
      </c>
      <c r="GR26">
        <v>15.3316</v>
      </c>
      <c r="GS26">
        <v>18</v>
      </c>
      <c r="GT26">
        <v>639.43200000000002</v>
      </c>
      <c r="GU26">
        <v>460.98399999999998</v>
      </c>
      <c r="GV26">
        <v>17.0002</v>
      </c>
      <c r="GW26">
        <v>19.920999999999999</v>
      </c>
      <c r="GX26">
        <v>30.000299999999999</v>
      </c>
      <c r="GY26">
        <v>19.9742</v>
      </c>
      <c r="GZ26">
        <v>19.927199999999999</v>
      </c>
      <c r="HA26">
        <v>19.733899999999998</v>
      </c>
      <c r="HB26">
        <v>-30</v>
      </c>
      <c r="HC26">
        <v>-30</v>
      </c>
      <c r="HD26">
        <v>17</v>
      </c>
      <c r="HE26">
        <v>400</v>
      </c>
      <c r="HF26">
        <v>0</v>
      </c>
      <c r="HG26">
        <v>105.063</v>
      </c>
      <c r="HH26">
        <v>104.788</v>
      </c>
    </row>
    <row r="27" spans="1:216" x14ac:dyDescent="0.2">
      <c r="A27">
        <v>9</v>
      </c>
      <c r="B27">
        <v>1689194444.0999999</v>
      </c>
      <c r="C27">
        <v>643.09999990463257</v>
      </c>
      <c r="D27" t="s">
        <v>377</v>
      </c>
      <c r="E27" t="s">
        <v>378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1689194444.0999999</v>
      </c>
      <c r="M27">
        <f t="shared" si="0"/>
        <v>1.1828053604831712E-3</v>
      </c>
      <c r="N27">
        <f t="shared" si="1"/>
        <v>1.1828053604831712</v>
      </c>
      <c r="O27">
        <f t="shared" si="2"/>
        <v>9.9419974068693584</v>
      </c>
      <c r="P27">
        <f t="shared" si="3"/>
        <v>392.75200000000001</v>
      </c>
      <c r="Q27">
        <f t="shared" si="4"/>
        <v>243.02680700879321</v>
      </c>
      <c r="R27">
        <f t="shared" si="5"/>
        <v>24.75709173857075</v>
      </c>
      <c r="S27">
        <f t="shared" si="6"/>
        <v>40.009566904096005</v>
      </c>
      <c r="T27">
        <f t="shared" si="7"/>
        <v>0.11197498591229973</v>
      </c>
      <c r="U27">
        <f t="shared" si="8"/>
        <v>3.421689433459743</v>
      </c>
      <c r="V27">
        <f t="shared" si="9"/>
        <v>0.10997838072928601</v>
      </c>
      <c r="W27">
        <f t="shared" si="10"/>
        <v>6.8912909652960833E-2</v>
      </c>
      <c r="X27">
        <f t="shared" si="11"/>
        <v>281.16567089625352</v>
      </c>
      <c r="Y27">
        <f t="shared" si="12"/>
        <v>20.000997454445798</v>
      </c>
      <c r="Z27">
        <f t="shared" si="13"/>
        <v>20.000997454445798</v>
      </c>
      <c r="AA27">
        <f t="shared" si="14"/>
        <v>2.3467580436525299</v>
      </c>
      <c r="AB27">
        <f t="shared" si="15"/>
        <v>58.24268392440343</v>
      </c>
      <c r="AC27">
        <f t="shared" si="16"/>
        <v>1.2706118034741998</v>
      </c>
      <c r="AD27">
        <f t="shared" si="17"/>
        <v>2.1815818191404106</v>
      </c>
      <c r="AE27">
        <f t="shared" si="18"/>
        <v>1.0761462401783302</v>
      </c>
      <c r="AF27">
        <f t="shared" si="19"/>
        <v>-52.161716397307849</v>
      </c>
      <c r="AG27">
        <f t="shared" si="20"/>
        <v>-216.43832308165761</v>
      </c>
      <c r="AH27">
        <f t="shared" si="21"/>
        <v>-12.641615191115587</v>
      </c>
      <c r="AI27">
        <f t="shared" si="22"/>
        <v>-7.5983773827545065E-2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55298.574745201229</v>
      </c>
      <c r="AO27">
        <f t="shared" si="26"/>
        <v>1700.02</v>
      </c>
      <c r="AP27">
        <f t="shared" si="27"/>
        <v>1433.1165299980587</v>
      </c>
      <c r="AQ27">
        <f t="shared" si="28"/>
        <v>0.84299980588349477</v>
      </c>
      <c r="AR27">
        <f t="shared" si="29"/>
        <v>0.16538962535514495</v>
      </c>
      <c r="AS27">
        <v>1689194444.0999999</v>
      </c>
      <c r="AT27">
        <v>392.75200000000001</v>
      </c>
      <c r="AU27">
        <v>399.97300000000001</v>
      </c>
      <c r="AV27">
        <v>12.472899999999999</v>
      </c>
      <c r="AW27">
        <v>11.6624</v>
      </c>
      <c r="AX27">
        <v>394.95100000000002</v>
      </c>
      <c r="AY27">
        <v>12.508699999999999</v>
      </c>
      <c r="AZ27">
        <v>600.09500000000003</v>
      </c>
      <c r="BA27">
        <v>101.67</v>
      </c>
      <c r="BB27">
        <v>0.199798</v>
      </c>
      <c r="BC27">
        <v>18.8277</v>
      </c>
      <c r="BD27">
        <v>18.3521</v>
      </c>
      <c r="BE27">
        <v>999.9</v>
      </c>
      <c r="BF27">
        <v>0</v>
      </c>
      <c r="BG27">
        <v>0</v>
      </c>
      <c r="BH27">
        <v>10006.200000000001</v>
      </c>
      <c r="BI27">
        <v>0</v>
      </c>
      <c r="BJ27">
        <v>0.59953400000000001</v>
      </c>
      <c r="BK27">
        <v>-7.2206400000000004</v>
      </c>
      <c r="BL27">
        <v>397.71300000000002</v>
      </c>
      <c r="BM27">
        <v>404.69200000000001</v>
      </c>
      <c r="BN27">
        <v>0.81051600000000001</v>
      </c>
      <c r="BO27">
        <v>399.97300000000001</v>
      </c>
      <c r="BP27">
        <v>11.6624</v>
      </c>
      <c r="BQ27">
        <v>1.26813</v>
      </c>
      <c r="BR27">
        <v>1.1857200000000001</v>
      </c>
      <c r="BS27">
        <v>10.426299999999999</v>
      </c>
      <c r="BT27">
        <v>9.4234600000000004</v>
      </c>
      <c r="BU27">
        <v>1700.02</v>
      </c>
      <c r="BV27">
        <v>0.90000400000000003</v>
      </c>
      <c r="BW27">
        <v>9.9995600000000004E-2</v>
      </c>
      <c r="BX27">
        <v>0</v>
      </c>
      <c r="BY27">
        <v>2.3931</v>
      </c>
      <c r="BZ27">
        <v>0</v>
      </c>
      <c r="CA27">
        <v>3837.01</v>
      </c>
      <c r="CB27">
        <v>13789.4</v>
      </c>
      <c r="CC27">
        <v>41.686999999999998</v>
      </c>
      <c r="CD27">
        <v>40.5</v>
      </c>
      <c r="CE27">
        <v>41.311999999999998</v>
      </c>
      <c r="CF27">
        <v>40.625</v>
      </c>
      <c r="CG27">
        <v>40.311999999999998</v>
      </c>
      <c r="CH27">
        <v>1530.02</v>
      </c>
      <c r="CI27">
        <v>169.99</v>
      </c>
      <c r="CJ27">
        <v>0</v>
      </c>
      <c r="CK27">
        <v>1689194449.3</v>
      </c>
      <c r="CL27">
        <v>0</v>
      </c>
      <c r="CM27">
        <v>1689194417.0999999</v>
      </c>
      <c r="CN27" t="s">
        <v>379</v>
      </c>
      <c r="CO27">
        <v>1689194416.0999999</v>
      </c>
      <c r="CP27">
        <v>1689194417.0999999</v>
      </c>
      <c r="CQ27">
        <v>12</v>
      </c>
      <c r="CR27">
        <v>-2.1999999999999999E-2</v>
      </c>
      <c r="CS27">
        <v>1E-3</v>
      </c>
      <c r="CT27">
        <v>-2.222</v>
      </c>
      <c r="CU27">
        <v>-3.5999999999999997E-2</v>
      </c>
      <c r="CV27">
        <v>400</v>
      </c>
      <c r="CW27">
        <v>12</v>
      </c>
      <c r="CX27">
        <v>0.34</v>
      </c>
      <c r="CY27">
        <v>0.11</v>
      </c>
      <c r="CZ27">
        <v>10.37405776308869</v>
      </c>
      <c r="DA27">
        <v>0.72102289470201808</v>
      </c>
      <c r="DB27">
        <v>0.18053859253801691</v>
      </c>
      <c r="DC27">
        <v>1</v>
      </c>
      <c r="DD27">
        <v>400.00864999999999</v>
      </c>
      <c r="DE27">
        <v>-1.202251407100971E-2</v>
      </c>
      <c r="DF27">
        <v>9.8806629332223554E-3</v>
      </c>
      <c r="DG27">
        <v>1</v>
      </c>
      <c r="DH27">
        <v>1699.9902500000001</v>
      </c>
      <c r="DI27">
        <v>-3.6644799769724477E-2</v>
      </c>
      <c r="DJ27">
        <v>0.10441473794440199</v>
      </c>
      <c r="DK27">
        <v>-1</v>
      </c>
      <c r="DL27">
        <v>2</v>
      </c>
      <c r="DM27">
        <v>2</v>
      </c>
      <c r="DN27" t="s">
        <v>351</v>
      </c>
      <c r="DO27">
        <v>3.2135199999999999</v>
      </c>
      <c r="DP27">
        <v>2.8087800000000001</v>
      </c>
      <c r="DQ27">
        <v>9.5026899999999997E-2</v>
      </c>
      <c r="DR27">
        <v>9.5513799999999996E-2</v>
      </c>
      <c r="DS27">
        <v>7.3325699999999994E-2</v>
      </c>
      <c r="DT27">
        <v>6.9025000000000003E-2</v>
      </c>
      <c r="DU27">
        <v>27532.3</v>
      </c>
      <c r="DV27">
        <v>31070.400000000001</v>
      </c>
      <c r="DW27">
        <v>28618.2</v>
      </c>
      <c r="DX27">
        <v>32924.699999999997</v>
      </c>
      <c r="DY27">
        <v>36866.400000000001</v>
      </c>
      <c r="DZ27">
        <v>41655.4</v>
      </c>
      <c r="EA27">
        <v>41992.3</v>
      </c>
      <c r="EB27">
        <v>47626.6</v>
      </c>
      <c r="EC27">
        <v>2.2646700000000002</v>
      </c>
      <c r="ED27">
        <v>1.9539500000000001</v>
      </c>
      <c r="EE27">
        <v>0.14765200000000001</v>
      </c>
      <c r="EF27">
        <v>0</v>
      </c>
      <c r="EG27">
        <v>15.897600000000001</v>
      </c>
      <c r="EH27">
        <v>999.9</v>
      </c>
      <c r="EI27">
        <v>66.5</v>
      </c>
      <c r="EJ27">
        <v>16</v>
      </c>
      <c r="EK27">
        <v>11.934699999999999</v>
      </c>
      <c r="EL27">
        <v>64.326099999999997</v>
      </c>
      <c r="EM27">
        <v>22.1755</v>
      </c>
      <c r="EN27">
        <v>1</v>
      </c>
      <c r="EO27">
        <v>-0.53662399999999999</v>
      </c>
      <c r="EP27">
        <v>5.8033800000000003E-3</v>
      </c>
      <c r="EQ27">
        <v>20.238600000000002</v>
      </c>
      <c r="ER27">
        <v>5.2259799999999998</v>
      </c>
      <c r="ES27">
        <v>12.0099</v>
      </c>
      <c r="ET27">
        <v>4.9903000000000004</v>
      </c>
      <c r="EU27">
        <v>3.3050000000000002</v>
      </c>
      <c r="EV27">
        <v>3229.7</v>
      </c>
      <c r="EW27">
        <v>1734.1</v>
      </c>
      <c r="EX27">
        <v>76.8</v>
      </c>
      <c r="EY27">
        <v>16.899999999999999</v>
      </c>
      <c r="EZ27">
        <v>1.8521099999999999</v>
      </c>
      <c r="FA27">
        <v>1.86127</v>
      </c>
      <c r="FB27">
        <v>1.86006</v>
      </c>
      <c r="FC27">
        <v>1.85608</v>
      </c>
      <c r="FD27">
        <v>1.8605</v>
      </c>
      <c r="FE27">
        <v>1.8568499999999999</v>
      </c>
      <c r="FF27">
        <v>1.8589800000000001</v>
      </c>
      <c r="FG27">
        <v>1.86178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-2.1989999999999998</v>
      </c>
      <c r="FV27">
        <v>-3.5799999999999998E-2</v>
      </c>
      <c r="FW27">
        <v>-0.77833077726501121</v>
      </c>
      <c r="FX27">
        <v>-4.0117494158234393E-3</v>
      </c>
      <c r="FY27">
        <v>1.087516141204025E-6</v>
      </c>
      <c r="FZ27">
        <v>-8.657206703991749E-11</v>
      </c>
      <c r="GA27">
        <v>-3.5750000000000171E-2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0.5</v>
      </c>
      <c r="GJ27">
        <v>0.5</v>
      </c>
      <c r="GK27">
        <v>0.98266600000000004</v>
      </c>
      <c r="GL27">
        <v>2.34253</v>
      </c>
      <c r="GM27">
        <v>1.5942400000000001</v>
      </c>
      <c r="GN27">
        <v>2.34619</v>
      </c>
      <c r="GO27">
        <v>1.40015</v>
      </c>
      <c r="GP27">
        <v>2.2326700000000002</v>
      </c>
      <c r="GQ27">
        <v>19.934699999999999</v>
      </c>
      <c r="GR27">
        <v>15.2966</v>
      </c>
      <c r="GS27">
        <v>18</v>
      </c>
      <c r="GT27">
        <v>640.03800000000001</v>
      </c>
      <c r="GU27">
        <v>461.21899999999999</v>
      </c>
      <c r="GV27">
        <v>17.000499999999999</v>
      </c>
      <c r="GW27">
        <v>19.969100000000001</v>
      </c>
      <c r="GX27">
        <v>30.000399999999999</v>
      </c>
      <c r="GY27">
        <v>20.034400000000002</v>
      </c>
      <c r="GZ27">
        <v>19.991</v>
      </c>
      <c r="HA27">
        <v>19.7286</v>
      </c>
      <c r="HB27">
        <v>-30</v>
      </c>
      <c r="HC27">
        <v>-30</v>
      </c>
      <c r="HD27">
        <v>17</v>
      </c>
      <c r="HE27">
        <v>400</v>
      </c>
      <c r="HF27">
        <v>0</v>
      </c>
      <c r="HG27">
        <v>105.05500000000001</v>
      </c>
      <c r="HH27">
        <v>104.78</v>
      </c>
    </row>
    <row r="28" spans="1:216" x14ac:dyDescent="0.2">
      <c r="A28">
        <v>10</v>
      </c>
      <c r="B28">
        <v>1689194526.5999999</v>
      </c>
      <c r="C28">
        <v>725.59999990463257</v>
      </c>
      <c r="D28" t="s">
        <v>380</v>
      </c>
      <c r="E28" t="s">
        <v>381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1689194526.5999999</v>
      </c>
      <c r="M28">
        <f t="shared" si="0"/>
        <v>1.1980024435814126E-3</v>
      </c>
      <c r="N28">
        <f t="shared" si="1"/>
        <v>1.1980024435814125</v>
      </c>
      <c r="O28">
        <f t="shared" si="2"/>
        <v>10.150495715107168</v>
      </c>
      <c r="P28">
        <f t="shared" si="3"/>
        <v>392.69200000000001</v>
      </c>
      <c r="Q28">
        <f t="shared" si="4"/>
        <v>240.51017077447116</v>
      </c>
      <c r="R28">
        <f t="shared" si="5"/>
        <v>24.500728045474812</v>
      </c>
      <c r="S28">
        <f t="shared" si="6"/>
        <v>40.003463748131999</v>
      </c>
      <c r="T28">
        <f t="shared" si="7"/>
        <v>0.11243461692047374</v>
      </c>
      <c r="U28">
        <f t="shared" si="8"/>
        <v>3.4239129253227394</v>
      </c>
      <c r="V28">
        <f t="shared" si="9"/>
        <v>0.11042302766440651</v>
      </c>
      <c r="W28">
        <f t="shared" si="10"/>
        <v>6.9192127881685467E-2</v>
      </c>
      <c r="X28">
        <f t="shared" si="11"/>
        <v>281.19767400000001</v>
      </c>
      <c r="Y28">
        <f t="shared" si="12"/>
        <v>20.098342698644025</v>
      </c>
      <c r="Z28">
        <f t="shared" si="13"/>
        <v>20.098342698644025</v>
      </c>
      <c r="AA28">
        <f t="shared" si="14"/>
        <v>2.3609419680958221</v>
      </c>
      <c r="AB28">
        <f t="shared" si="15"/>
        <v>58.095845381690772</v>
      </c>
      <c r="AC28">
        <f t="shared" si="16"/>
        <v>1.2754610938305</v>
      </c>
      <c r="AD28">
        <f t="shared" si="17"/>
        <v>2.1954428676451769</v>
      </c>
      <c r="AE28">
        <f t="shared" si="18"/>
        <v>1.0854808742653221</v>
      </c>
      <c r="AF28">
        <f t="shared" si="19"/>
        <v>-52.831907761940293</v>
      </c>
      <c r="AG28">
        <f t="shared" si="20"/>
        <v>-215.83050229462435</v>
      </c>
      <c r="AH28">
        <f t="shared" si="21"/>
        <v>-12.610775124869875</v>
      </c>
      <c r="AI28">
        <f t="shared" si="22"/>
        <v>-7.551118143450708E-2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55332.338205477208</v>
      </c>
      <c r="AO28">
        <f t="shared" si="26"/>
        <v>1700.21</v>
      </c>
      <c r="AP28">
        <f t="shared" si="27"/>
        <v>1433.277</v>
      </c>
      <c r="AQ28">
        <f t="shared" si="28"/>
        <v>0.84299998235512086</v>
      </c>
      <c r="AR28">
        <f t="shared" si="29"/>
        <v>0.16538996594538322</v>
      </c>
      <c r="AS28">
        <v>1689194526.5999999</v>
      </c>
      <c r="AT28">
        <v>392.69200000000001</v>
      </c>
      <c r="AU28">
        <v>400.06200000000001</v>
      </c>
      <c r="AV28">
        <v>12.5205</v>
      </c>
      <c r="AW28">
        <v>11.6996</v>
      </c>
      <c r="AX28">
        <v>394.892</v>
      </c>
      <c r="AY28">
        <v>12.555400000000001</v>
      </c>
      <c r="AZ28">
        <v>600.07600000000002</v>
      </c>
      <c r="BA28">
        <v>101.67</v>
      </c>
      <c r="BB28">
        <v>0.199821</v>
      </c>
      <c r="BC28">
        <v>18.929099999999998</v>
      </c>
      <c r="BD28">
        <v>18.436</v>
      </c>
      <c r="BE28">
        <v>999.9</v>
      </c>
      <c r="BF28">
        <v>0</v>
      </c>
      <c r="BG28">
        <v>0</v>
      </c>
      <c r="BH28">
        <v>10016.200000000001</v>
      </c>
      <c r="BI28">
        <v>0</v>
      </c>
      <c r="BJ28">
        <v>0.65948799999999996</v>
      </c>
      <c r="BK28">
        <v>-7.3693799999999996</v>
      </c>
      <c r="BL28">
        <v>397.67200000000003</v>
      </c>
      <c r="BM28">
        <v>404.798</v>
      </c>
      <c r="BN28">
        <v>0.82096199999999997</v>
      </c>
      <c r="BO28">
        <v>400.06200000000001</v>
      </c>
      <c r="BP28">
        <v>11.6996</v>
      </c>
      <c r="BQ28">
        <v>1.2729600000000001</v>
      </c>
      <c r="BR28">
        <v>1.1894899999999999</v>
      </c>
      <c r="BS28">
        <v>10.4833</v>
      </c>
      <c r="BT28">
        <v>9.4706600000000005</v>
      </c>
      <c r="BU28">
        <v>1700.21</v>
      </c>
      <c r="BV28">
        <v>0.900003</v>
      </c>
      <c r="BW28">
        <v>9.9997199999999994E-2</v>
      </c>
      <c r="BX28">
        <v>0</v>
      </c>
      <c r="BY28">
        <v>2.9073000000000002</v>
      </c>
      <c r="BZ28">
        <v>0</v>
      </c>
      <c r="CA28">
        <v>3899.65</v>
      </c>
      <c r="CB28">
        <v>13790.9</v>
      </c>
      <c r="CC28">
        <v>40.375</v>
      </c>
      <c r="CD28">
        <v>39.436999999999998</v>
      </c>
      <c r="CE28">
        <v>40.186999999999998</v>
      </c>
      <c r="CF28">
        <v>38.436999999999998</v>
      </c>
      <c r="CG28">
        <v>39</v>
      </c>
      <c r="CH28">
        <v>1530.19</v>
      </c>
      <c r="CI28">
        <v>170.02</v>
      </c>
      <c r="CJ28">
        <v>0</v>
      </c>
      <c r="CK28">
        <v>1689194532.0999999</v>
      </c>
      <c r="CL28">
        <v>0</v>
      </c>
      <c r="CM28">
        <v>1689194500.5999999</v>
      </c>
      <c r="CN28" t="s">
        <v>382</v>
      </c>
      <c r="CO28">
        <v>1689194500.5999999</v>
      </c>
      <c r="CP28">
        <v>1689194493.5999999</v>
      </c>
      <c r="CQ28">
        <v>13</v>
      </c>
      <c r="CR28">
        <v>-1E-3</v>
      </c>
      <c r="CS28">
        <v>1E-3</v>
      </c>
      <c r="CT28">
        <v>-2.2229999999999999</v>
      </c>
      <c r="CU28">
        <v>-3.5000000000000003E-2</v>
      </c>
      <c r="CV28">
        <v>400</v>
      </c>
      <c r="CW28">
        <v>12</v>
      </c>
      <c r="CX28">
        <v>0.28000000000000003</v>
      </c>
      <c r="CY28">
        <v>0.11</v>
      </c>
      <c r="CZ28">
        <v>10.54932268162479</v>
      </c>
      <c r="DA28">
        <v>0.87582806621159948</v>
      </c>
      <c r="DB28">
        <v>0.15003981314950571</v>
      </c>
      <c r="DC28">
        <v>1</v>
      </c>
      <c r="DD28">
        <v>400.00404878048778</v>
      </c>
      <c r="DE28">
        <v>0.1515052264819694</v>
      </c>
      <c r="DF28">
        <v>5.5946817612371587E-2</v>
      </c>
      <c r="DG28">
        <v>1</v>
      </c>
      <c r="DH28">
        <v>1700.0665853658541</v>
      </c>
      <c r="DI28">
        <v>-0.16253566397582281</v>
      </c>
      <c r="DJ28">
        <v>9.2039486650648358E-2</v>
      </c>
      <c r="DK28">
        <v>-1</v>
      </c>
      <c r="DL28">
        <v>2</v>
      </c>
      <c r="DM28">
        <v>2</v>
      </c>
      <c r="DN28" t="s">
        <v>351</v>
      </c>
      <c r="DO28">
        <v>3.2134</v>
      </c>
      <c r="DP28">
        <v>2.8089</v>
      </c>
      <c r="DQ28">
        <v>9.5000399999999999E-2</v>
      </c>
      <c r="DR28">
        <v>9.5513600000000004E-2</v>
      </c>
      <c r="DS28">
        <v>7.3519399999999999E-2</v>
      </c>
      <c r="DT28">
        <v>6.9177799999999998E-2</v>
      </c>
      <c r="DU28">
        <v>27530.3</v>
      </c>
      <c r="DV28">
        <v>31067.9</v>
      </c>
      <c r="DW28">
        <v>28615.5</v>
      </c>
      <c r="DX28">
        <v>32922.199999999997</v>
      </c>
      <c r="DY28">
        <v>36854.6</v>
      </c>
      <c r="DZ28">
        <v>41645.800000000003</v>
      </c>
      <c r="EA28">
        <v>41987.9</v>
      </c>
      <c r="EB28">
        <v>47623.5</v>
      </c>
      <c r="EC28">
        <v>2.2638199999999999</v>
      </c>
      <c r="ED28">
        <v>1.95265</v>
      </c>
      <c r="EE28">
        <v>0.14830399999999999</v>
      </c>
      <c r="EF28">
        <v>0</v>
      </c>
      <c r="EG28">
        <v>15.971</v>
      </c>
      <c r="EH28">
        <v>999.9</v>
      </c>
      <c r="EI28">
        <v>66.5</v>
      </c>
      <c r="EJ28">
        <v>16</v>
      </c>
      <c r="EK28">
        <v>11.9343</v>
      </c>
      <c r="EL28">
        <v>63.836100000000002</v>
      </c>
      <c r="EM28">
        <v>22.2196</v>
      </c>
      <c r="EN28">
        <v>1</v>
      </c>
      <c r="EO28">
        <v>-0.53307899999999997</v>
      </c>
      <c r="EP28">
        <v>6.1808299999999997E-2</v>
      </c>
      <c r="EQ28">
        <v>20.237300000000001</v>
      </c>
      <c r="ER28">
        <v>5.2276199999999999</v>
      </c>
      <c r="ES28">
        <v>12.0099</v>
      </c>
      <c r="ET28">
        <v>4.9897499999999999</v>
      </c>
      <c r="EU28">
        <v>3.3050000000000002</v>
      </c>
      <c r="EV28">
        <v>3231.5</v>
      </c>
      <c r="EW28">
        <v>1734.1</v>
      </c>
      <c r="EX28">
        <v>76.8</v>
      </c>
      <c r="EY28">
        <v>17</v>
      </c>
      <c r="EZ28">
        <v>1.8521099999999999</v>
      </c>
      <c r="FA28">
        <v>1.86127</v>
      </c>
      <c r="FB28">
        <v>1.8601399999999999</v>
      </c>
      <c r="FC28">
        <v>1.85608</v>
      </c>
      <c r="FD28">
        <v>1.86052</v>
      </c>
      <c r="FE28">
        <v>1.8568800000000001</v>
      </c>
      <c r="FF28">
        <v>1.8589800000000001</v>
      </c>
      <c r="FG28">
        <v>1.8618600000000001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-2.2000000000000002</v>
      </c>
      <c r="FV28">
        <v>-3.49E-2</v>
      </c>
      <c r="FW28">
        <v>-0.77921824716321031</v>
      </c>
      <c r="FX28">
        <v>-4.0117494158234393E-3</v>
      </c>
      <c r="FY28">
        <v>1.087516141204025E-6</v>
      </c>
      <c r="FZ28">
        <v>-8.657206703991749E-11</v>
      </c>
      <c r="GA28">
        <v>-3.4845000000000681E-2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0.4</v>
      </c>
      <c r="GJ28">
        <v>0.6</v>
      </c>
      <c r="GK28">
        <v>0.98266600000000004</v>
      </c>
      <c r="GL28">
        <v>2.34009</v>
      </c>
      <c r="GM28">
        <v>1.5942400000000001</v>
      </c>
      <c r="GN28">
        <v>2.34619</v>
      </c>
      <c r="GO28">
        <v>1.40015</v>
      </c>
      <c r="GP28">
        <v>2.2583000000000002</v>
      </c>
      <c r="GQ28">
        <v>19.994900000000001</v>
      </c>
      <c r="GR28">
        <v>15.2791</v>
      </c>
      <c r="GS28">
        <v>18</v>
      </c>
      <c r="GT28">
        <v>640.22400000000005</v>
      </c>
      <c r="GU28">
        <v>461.03300000000002</v>
      </c>
      <c r="GV28">
        <v>17.000699999999998</v>
      </c>
      <c r="GW28">
        <v>20.022099999999998</v>
      </c>
      <c r="GX28">
        <v>30.000299999999999</v>
      </c>
      <c r="GY28">
        <v>20.097300000000001</v>
      </c>
      <c r="GZ28">
        <v>20.0562</v>
      </c>
      <c r="HA28">
        <v>19.724799999999998</v>
      </c>
      <c r="HB28">
        <v>-30</v>
      </c>
      <c r="HC28">
        <v>-30</v>
      </c>
      <c r="HD28">
        <v>17</v>
      </c>
      <c r="HE28">
        <v>400</v>
      </c>
      <c r="HF28">
        <v>0</v>
      </c>
      <c r="HG28">
        <v>105.044</v>
      </c>
      <c r="HH28">
        <v>104.773</v>
      </c>
    </row>
    <row r="29" spans="1:216" x14ac:dyDescent="0.2">
      <c r="A29">
        <v>11</v>
      </c>
      <c r="B29">
        <v>1689194608.5999999</v>
      </c>
      <c r="C29">
        <v>807.59999990463257</v>
      </c>
      <c r="D29" t="s">
        <v>383</v>
      </c>
      <c r="E29" t="s">
        <v>384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1689194608.5999999</v>
      </c>
      <c r="M29">
        <f t="shared" si="0"/>
        <v>1.1988039859246521E-3</v>
      </c>
      <c r="N29">
        <f t="shared" si="1"/>
        <v>1.198803985924652</v>
      </c>
      <c r="O29">
        <f t="shared" si="2"/>
        <v>11.62248344180832</v>
      </c>
      <c r="P29">
        <f t="shared" si="3"/>
        <v>466.56200000000001</v>
      </c>
      <c r="Q29">
        <f t="shared" si="4"/>
        <v>293.92455228737623</v>
      </c>
      <c r="R29">
        <f t="shared" si="5"/>
        <v>29.940329712427637</v>
      </c>
      <c r="S29">
        <f t="shared" si="6"/>
        <v>47.525870168314</v>
      </c>
      <c r="T29">
        <f t="shared" si="7"/>
        <v>0.11371138805520667</v>
      </c>
      <c r="U29">
        <f t="shared" si="8"/>
        <v>3.417118656540032</v>
      </c>
      <c r="V29">
        <f t="shared" si="9"/>
        <v>0.11165029379219243</v>
      </c>
      <c r="W29">
        <f t="shared" si="10"/>
        <v>6.996350303426789E-2</v>
      </c>
      <c r="X29">
        <f t="shared" si="11"/>
        <v>281.15603699999997</v>
      </c>
      <c r="Y29">
        <f t="shared" si="12"/>
        <v>20.051576909000097</v>
      </c>
      <c r="Z29">
        <f t="shared" si="13"/>
        <v>20.051576909000097</v>
      </c>
      <c r="AA29">
        <f t="shared" si="14"/>
        <v>2.3541184982691434</v>
      </c>
      <c r="AB29">
        <f t="shared" si="15"/>
        <v>58.475270160071005</v>
      </c>
      <c r="AC29">
        <f t="shared" si="16"/>
        <v>1.2799007495056001</v>
      </c>
      <c r="AD29">
        <f t="shared" si="17"/>
        <v>2.188789801230473</v>
      </c>
      <c r="AE29">
        <f t="shared" si="18"/>
        <v>1.0742177487635434</v>
      </c>
      <c r="AF29">
        <f t="shared" si="19"/>
        <v>-52.867255779277158</v>
      </c>
      <c r="AG29">
        <f t="shared" si="20"/>
        <v>-215.74012234497198</v>
      </c>
      <c r="AH29">
        <f t="shared" si="21"/>
        <v>-12.624382286091961</v>
      </c>
      <c r="AI29">
        <f t="shared" si="22"/>
        <v>-7.5723410341169028E-2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55179.573674677813</v>
      </c>
      <c r="AO29">
        <f t="shared" si="26"/>
        <v>1699.96</v>
      </c>
      <c r="AP29">
        <f t="shared" si="27"/>
        <v>1433.0661</v>
      </c>
      <c r="AQ29">
        <f t="shared" si="28"/>
        <v>0.84299989411515563</v>
      </c>
      <c r="AR29">
        <f t="shared" si="29"/>
        <v>0.1653897956422504</v>
      </c>
      <c r="AS29">
        <v>1689194608.5999999</v>
      </c>
      <c r="AT29">
        <v>466.56200000000001</v>
      </c>
      <c r="AU29">
        <v>475.01600000000002</v>
      </c>
      <c r="AV29">
        <v>12.5648</v>
      </c>
      <c r="AW29">
        <v>11.7433</v>
      </c>
      <c r="AX29">
        <v>468.82100000000003</v>
      </c>
      <c r="AY29">
        <v>12.6008</v>
      </c>
      <c r="AZ29">
        <v>600.01199999999994</v>
      </c>
      <c r="BA29">
        <v>101.664</v>
      </c>
      <c r="BB29">
        <v>0.19999700000000001</v>
      </c>
      <c r="BC29">
        <v>18.880500000000001</v>
      </c>
      <c r="BD29">
        <v>18.465499999999999</v>
      </c>
      <c r="BE29">
        <v>999.9</v>
      </c>
      <c r="BF29">
        <v>0</v>
      </c>
      <c r="BG29">
        <v>0</v>
      </c>
      <c r="BH29">
        <v>9986.25</v>
      </c>
      <c r="BI29">
        <v>0</v>
      </c>
      <c r="BJ29">
        <v>0.65948799999999996</v>
      </c>
      <c r="BK29">
        <v>-8.4540699999999998</v>
      </c>
      <c r="BL29">
        <v>472.49900000000002</v>
      </c>
      <c r="BM29">
        <v>480.661</v>
      </c>
      <c r="BN29">
        <v>0.82154799999999994</v>
      </c>
      <c r="BO29">
        <v>475.01600000000002</v>
      </c>
      <c r="BP29">
        <v>11.7433</v>
      </c>
      <c r="BQ29">
        <v>1.27739</v>
      </c>
      <c r="BR29">
        <v>1.19387</v>
      </c>
      <c r="BS29">
        <v>10.535399999999999</v>
      </c>
      <c r="BT29">
        <v>9.5252800000000004</v>
      </c>
      <c r="BU29">
        <v>1699.96</v>
      </c>
      <c r="BV29">
        <v>0.90000199999999997</v>
      </c>
      <c r="BW29">
        <v>9.9998400000000001E-2</v>
      </c>
      <c r="BX29">
        <v>0</v>
      </c>
      <c r="BY29">
        <v>2.5783</v>
      </c>
      <c r="BZ29">
        <v>0</v>
      </c>
      <c r="CA29">
        <v>4008.67</v>
      </c>
      <c r="CB29">
        <v>13788.9</v>
      </c>
      <c r="CC29">
        <v>37.936999999999998</v>
      </c>
      <c r="CD29">
        <v>37.561999999999998</v>
      </c>
      <c r="CE29">
        <v>38.25</v>
      </c>
      <c r="CF29">
        <v>36.061999999999998</v>
      </c>
      <c r="CG29">
        <v>37</v>
      </c>
      <c r="CH29">
        <v>1529.97</v>
      </c>
      <c r="CI29">
        <v>169.99</v>
      </c>
      <c r="CJ29">
        <v>0</v>
      </c>
      <c r="CK29">
        <v>1689194613.7</v>
      </c>
      <c r="CL29">
        <v>0</v>
      </c>
      <c r="CM29">
        <v>1689194582.0999999</v>
      </c>
      <c r="CN29" t="s">
        <v>385</v>
      </c>
      <c r="CO29">
        <v>1689194582.0999999</v>
      </c>
      <c r="CP29">
        <v>1689194579.0999999</v>
      </c>
      <c r="CQ29">
        <v>14</v>
      </c>
      <c r="CR29">
        <v>0.17100000000000001</v>
      </c>
      <c r="CS29">
        <v>-1E-3</v>
      </c>
      <c r="CT29">
        <v>-2.2850000000000001</v>
      </c>
      <c r="CU29">
        <v>-3.5999999999999997E-2</v>
      </c>
      <c r="CV29">
        <v>475</v>
      </c>
      <c r="CW29">
        <v>12</v>
      </c>
      <c r="CX29">
        <v>0.34</v>
      </c>
      <c r="CY29">
        <v>0.1</v>
      </c>
      <c r="CZ29">
        <v>12.11684628484384</v>
      </c>
      <c r="DA29">
        <v>0.16029672239279219</v>
      </c>
      <c r="DB29">
        <v>5.1978554234602098E-2</v>
      </c>
      <c r="DC29">
        <v>1</v>
      </c>
      <c r="DD29">
        <v>475.00856097560973</v>
      </c>
      <c r="DE29">
        <v>-6.2090592334407189E-2</v>
      </c>
      <c r="DF29">
        <v>2.683376902382183E-2</v>
      </c>
      <c r="DG29">
        <v>1</v>
      </c>
      <c r="DH29">
        <v>1699.952</v>
      </c>
      <c r="DI29">
        <v>-0.62490565618899685</v>
      </c>
      <c r="DJ29">
        <v>0.15075145107093441</v>
      </c>
      <c r="DK29">
        <v>-1</v>
      </c>
      <c r="DL29">
        <v>2</v>
      </c>
      <c r="DM29">
        <v>2</v>
      </c>
      <c r="DN29" t="s">
        <v>351</v>
      </c>
      <c r="DO29">
        <v>3.2131699999999999</v>
      </c>
      <c r="DP29">
        <v>2.8088099999999998</v>
      </c>
      <c r="DQ29">
        <v>0.107989</v>
      </c>
      <c r="DR29">
        <v>0.10853</v>
      </c>
      <c r="DS29">
        <v>7.3703199999999996E-2</v>
      </c>
      <c r="DT29">
        <v>6.9355700000000006E-2</v>
      </c>
      <c r="DU29">
        <v>27132.9</v>
      </c>
      <c r="DV29">
        <v>30618.5</v>
      </c>
      <c r="DW29">
        <v>28613.200000000001</v>
      </c>
      <c r="DX29">
        <v>32920</v>
      </c>
      <c r="DY29">
        <v>36844.5</v>
      </c>
      <c r="DZ29">
        <v>41635.1</v>
      </c>
      <c r="EA29">
        <v>41984.800000000003</v>
      </c>
      <c r="EB29">
        <v>47620.4</v>
      </c>
      <c r="EC29">
        <v>2.2631999999999999</v>
      </c>
      <c r="ED29">
        <v>1.9519500000000001</v>
      </c>
      <c r="EE29">
        <v>0.14457900000000001</v>
      </c>
      <c r="EF29">
        <v>0</v>
      </c>
      <c r="EG29">
        <v>16.0627</v>
      </c>
      <c r="EH29">
        <v>999.9</v>
      </c>
      <c r="EI29">
        <v>66.599999999999994</v>
      </c>
      <c r="EJ29">
        <v>16</v>
      </c>
      <c r="EK29">
        <v>11.953799999999999</v>
      </c>
      <c r="EL29">
        <v>63.526200000000003</v>
      </c>
      <c r="EM29">
        <v>22.5321</v>
      </c>
      <c r="EN29">
        <v>1</v>
      </c>
      <c r="EO29">
        <v>-0.52888000000000002</v>
      </c>
      <c r="EP29">
        <v>0.104003</v>
      </c>
      <c r="EQ29">
        <v>20.2394</v>
      </c>
      <c r="ER29">
        <v>5.2289700000000003</v>
      </c>
      <c r="ES29">
        <v>12.0099</v>
      </c>
      <c r="ET29">
        <v>4.9906499999999996</v>
      </c>
      <c r="EU29">
        <v>3.3050000000000002</v>
      </c>
      <c r="EV29">
        <v>3233.3</v>
      </c>
      <c r="EW29">
        <v>1734.1</v>
      </c>
      <c r="EX29">
        <v>76.8</v>
      </c>
      <c r="EY29">
        <v>17</v>
      </c>
      <c r="EZ29">
        <v>1.8521099999999999</v>
      </c>
      <c r="FA29">
        <v>1.86127</v>
      </c>
      <c r="FB29">
        <v>1.86006</v>
      </c>
      <c r="FC29">
        <v>1.85608</v>
      </c>
      <c r="FD29">
        <v>1.8605</v>
      </c>
      <c r="FE29">
        <v>1.85686</v>
      </c>
      <c r="FF29">
        <v>1.85897</v>
      </c>
      <c r="FG29">
        <v>1.86182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-2.2589999999999999</v>
      </c>
      <c r="FV29">
        <v>-3.5999999999999997E-2</v>
      </c>
      <c r="FW29">
        <v>-0.60792729998705819</v>
      </c>
      <c r="FX29">
        <v>-4.0117494158234393E-3</v>
      </c>
      <c r="FY29">
        <v>1.087516141204025E-6</v>
      </c>
      <c r="FZ29">
        <v>-8.657206703991749E-11</v>
      </c>
      <c r="GA29">
        <v>-3.5925000000000651E-2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0.4</v>
      </c>
      <c r="GJ29">
        <v>0.5</v>
      </c>
      <c r="GK29">
        <v>1.1267100000000001</v>
      </c>
      <c r="GL29">
        <v>2.32666</v>
      </c>
      <c r="GM29">
        <v>1.5942400000000001</v>
      </c>
      <c r="GN29">
        <v>2.34619</v>
      </c>
      <c r="GO29">
        <v>1.40015</v>
      </c>
      <c r="GP29">
        <v>2.3156699999999999</v>
      </c>
      <c r="GQ29">
        <v>20.0349</v>
      </c>
      <c r="GR29">
        <v>15.270300000000001</v>
      </c>
      <c r="GS29">
        <v>18</v>
      </c>
      <c r="GT29">
        <v>640.57500000000005</v>
      </c>
      <c r="GU29">
        <v>461.238</v>
      </c>
      <c r="GV29">
        <v>17.000699999999998</v>
      </c>
      <c r="GW29">
        <v>20.078600000000002</v>
      </c>
      <c r="GX29">
        <v>30.000299999999999</v>
      </c>
      <c r="GY29">
        <v>20.16</v>
      </c>
      <c r="GZ29">
        <v>20.122</v>
      </c>
      <c r="HA29">
        <v>22.603100000000001</v>
      </c>
      <c r="HB29">
        <v>-30</v>
      </c>
      <c r="HC29">
        <v>-30</v>
      </c>
      <c r="HD29">
        <v>17</v>
      </c>
      <c r="HE29">
        <v>475</v>
      </c>
      <c r="HF29">
        <v>0</v>
      </c>
      <c r="HG29">
        <v>105.036</v>
      </c>
      <c r="HH29">
        <v>104.76600000000001</v>
      </c>
    </row>
    <row r="30" spans="1:216" x14ac:dyDescent="0.2">
      <c r="A30">
        <v>12</v>
      </c>
      <c r="B30">
        <v>1689194695.5999999</v>
      </c>
      <c r="C30">
        <v>894.59999990463257</v>
      </c>
      <c r="D30" t="s">
        <v>386</v>
      </c>
      <c r="E30" t="s">
        <v>387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1689194695.5999999</v>
      </c>
      <c r="M30">
        <f t="shared" si="0"/>
        <v>1.1819115474532836E-3</v>
      </c>
      <c r="N30">
        <f t="shared" si="1"/>
        <v>1.1819115474532835</v>
      </c>
      <c r="O30">
        <f t="shared" si="2"/>
        <v>13.174811505459145</v>
      </c>
      <c r="P30">
        <f t="shared" si="3"/>
        <v>565.39200000000005</v>
      </c>
      <c r="Q30">
        <f t="shared" si="4"/>
        <v>368.3961314392555</v>
      </c>
      <c r="R30">
        <f t="shared" si="5"/>
        <v>37.525545742085953</v>
      </c>
      <c r="S30">
        <f t="shared" si="6"/>
        <v>57.591927676656013</v>
      </c>
      <c r="T30">
        <f t="shared" si="7"/>
        <v>0.11324427261223463</v>
      </c>
      <c r="U30">
        <f t="shared" si="8"/>
        <v>3.4148478030705856</v>
      </c>
      <c r="V30">
        <f t="shared" si="9"/>
        <v>0.11119858002709342</v>
      </c>
      <c r="W30">
        <f t="shared" si="10"/>
        <v>6.96798318333154E-2</v>
      </c>
      <c r="X30">
        <f t="shared" si="11"/>
        <v>281.14109399999995</v>
      </c>
      <c r="Y30">
        <f t="shared" si="12"/>
        <v>20.005593570884031</v>
      </c>
      <c r="Z30">
        <f t="shared" si="13"/>
        <v>20.005593570884031</v>
      </c>
      <c r="AA30">
        <f t="shared" si="14"/>
        <v>2.347426048569222</v>
      </c>
      <c r="AB30">
        <f t="shared" si="15"/>
        <v>58.850268406559756</v>
      </c>
      <c r="AC30">
        <f t="shared" si="16"/>
        <v>1.2840512810694003</v>
      </c>
      <c r="AD30">
        <f t="shared" si="17"/>
        <v>2.1818953691063765</v>
      </c>
      <c r="AE30">
        <f t="shared" si="18"/>
        <v>1.0633747674998217</v>
      </c>
      <c r="AF30">
        <f t="shared" si="19"/>
        <v>-52.122299242689806</v>
      </c>
      <c r="AG30">
        <f t="shared" si="20"/>
        <v>-216.42827499840149</v>
      </c>
      <c r="AH30">
        <f t="shared" si="21"/>
        <v>-12.666802821429263</v>
      </c>
      <c r="AI30">
        <f t="shared" si="22"/>
        <v>-7.6283062520587919E-2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55135.005273271483</v>
      </c>
      <c r="AO30">
        <f t="shared" si="26"/>
        <v>1699.87</v>
      </c>
      <c r="AP30">
        <f t="shared" si="27"/>
        <v>1432.9902</v>
      </c>
      <c r="AQ30">
        <f t="shared" si="28"/>
        <v>0.84299987646114116</v>
      </c>
      <c r="AR30">
        <f t="shared" si="29"/>
        <v>0.1653897615700024</v>
      </c>
      <c r="AS30">
        <v>1689194695.5999999</v>
      </c>
      <c r="AT30">
        <v>565.39200000000005</v>
      </c>
      <c r="AU30">
        <v>574.99900000000002</v>
      </c>
      <c r="AV30">
        <v>12.6058</v>
      </c>
      <c r="AW30">
        <v>11.7959</v>
      </c>
      <c r="AX30">
        <v>568.07399999999996</v>
      </c>
      <c r="AY30">
        <v>12.6371</v>
      </c>
      <c r="AZ30">
        <v>600.005</v>
      </c>
      <c r="BA30">
        <v>101.66200000000001</v>
      </c>
      <c r="BB30">
        <v>0.19994300000000001</v>
      </c>
      <c r="BC30">
        <v>18.829999999999998</v>
      </c>
      <c r="BD30">
        <v>18.433700000000002</v>
      </c>
      <c r="BE30">
        <v>999.9</v>
      </c>
      <c r="BF30">
        <v>0</v>
      </c>
      <c r="BG30">
        <v>0</v>
      </c>
      <c r="BH30">
        <v>9976.25</v>
      </c>
      <c r="BI30">
        <v>0</v>
      </c>
      <c r="BJ30">
        <v>0.65948799999999996</v>
      </c>
      <c r="BK30">
        <v>-9.6075999999999997</v>
      </c>
      <c r="BL30">
        <v>572.61</v>
      </c>
      <c r="BM30">
        <v>581.86300000000006</v>
      </c>
      <c r="BN30">
        <v>0.80991299999999999</v>
      </c>
      <c r="BO30">
        <v>574.99900000000002</v>
      </c>
      <c r="BP30">
        <v>11.7959</v>
      </c>
      <c r="BQ30">
        <v>1.2815300000000001</v>
      </c>
      <c r="BR30">
        <v>1.19919</v>
      </c>
      <c r="BS30">
        <v>10.584</v>
      </c>
      <c r="BT30">
        <v>9.5915300000000006</v>
      </c>
      <c r="BU30">
        <v>1699.87</v>
      </c>
      <c r="BV30">
        <v>0.90000199999999997</v>
      </c>
      <c r="BW30">
        <v>9.9997699999999995E-2</v>
      </c>
      <c r="BX30">
        <v>0</v>
      </c>
      <c r="BY30">
        <v>2.4018999999999999</v>
      </c>
      <c r="BZ30">
        <v>0</v>
      </c>
      <c r="CA30">
        <v>4276.34</v>
      </c>
      <c r="CB30">
        <v>13788.1</v>
      </c>
      <c r="CC30">
        <v>39.061999999999998</v>
      </c>
      <c r="CD30">
        <v>38.811999999999998</v>
      </c>
      <c r="CE30">
        <v>39.125</v>
      </c>
      <c r="CF30">
        <v>37.686999999999998</v>
      </c>
      <c r="CG30">
        <v>37.875</v>
      </c>
      <c r="CH30">
        <v>1529.89</v>
      </c>
      <c r="CI30">
        <v>169.98</v>
      </c>
      <c r="CJ30">
        <v>0</v>
      </c>
      <c r="CK30">
        <v>1689194700.7</v>
      </c>
      <c r="CL30">
        <v>0</v>
      </c>
      <c r="CM30">
        <v>1689194668.0999999</v>
      </c>
      <c r="CN30" t="s">
        <v>388</v>
      </c>
      <c r="CO30">
        <v>1689194668.0999999</v>
      </c>
      <c r="CP30">
        <v>1689194667.0999999</v>
      </c>
      <c r="CQ30">
        <v>15</v>
      </c>
      <c r="CR30">
        <v>-0.13</v>
      </c>
      <c r="CS30">
        <v>5.0000000000000001E-3</v>
      </c>
      <c r="CT30">
        <v>-2.71</v>
      </c>
      <c r="CU30">
        <v>-3.1E-2</v>
      </c>
      <c r="CV30">
        <v>575</v>
      </c>
      <c r="CW30">
        <v>12</v>
      </c>
      <c r="CX30">
        <v>0.13</v>
      </c>
      <c r="CY30">
        <v>0.1</v>
      </c>
      <c r="CZ30">
        <v>13.78781144972989</v>
      </c>
      <c r="DA30">
        <v>-2.0284941050036968E-2</v>
      </c>
      <c r="DB30">
        <v>7.1144678903139649E-2</v>
      </c>
      <c r="DC30">
        <v>1</v>
      </c>
      <c r="DD30">
        <v>575.01178048780491</v>
      </c>
      <c r="DE30">
        <v>-2.172125435534937E-2</v>
      </c>
      <c r="DF30">
        <v>3.8342813232613897E-2</v>
      </c>
      <c r="DG30">
        <v>1</v>
      </c>
      <c r="DH30">
        <v>1699.9817499999999</v>
      </c>
      <c r="DI30">
        <v>8.8387731280285806E-2</v>
      </c>
      <c r="DJ30">
        <v>0.1124697181467271</v>
      </c>
      <c r="DK30">
        <v>-1</v>
      </c>
      <c r="DL30">
        <v>2</v>
      </c>
      <c r="DM30">
        <v>2</v>
      </c>
      <c r="DN30" t="s">
        <v>351</v>
      </c>
      <c r="DO30">
        <v>3.21305</v>
      </c>
      <c r="DP30">
        <v>2.8086700000000002</v>
      </c>
      <c r="DQ30">
        <v>0.123957</v>
      </c>
      <c r="DR30">
        <v>0.124431</v>
      </c>
      <c r="DS30">
        <v>7.3848800000000006E-2</v>
      </c>
      <c r="DT30">
        <v>6.9574700000000003E-2</v>
      </c>
      <c r="DU30">
        <v>26645.599999999999</v>
      </c>
      <c r="DV30">
        <v>30069.3</v>
      </c>
      <c r="DW30">
        <v>28611.5</v>
      </c>
      <c r="DX30">
        <v>32916.6</v>
      </c>
      <c r="DY30">
        <v>36836.300000000003</v>
      </c>
      <c r="DZ30">
        <v>41621.599999999999</v>
      </c>
      <c r="EA30">
        <v>41982.1</v>
      </c>
      <c r="EB30">
        <v>47616.2</v>
      </c>
      <c r="EC30">
        <v>2.2622499999999999</v>
      </c>
      <c r="ED30">
        <v>1.9512799999999999</v>
      </c>
      <c r="EE30">
        <v>0.137985</v>
      </c>
      <c r="EF30">
        <v>0</v>
      </c>
      <c r="EG30">
        <v>16.140699999999999</v>
      </c>
      <c r="EH30">
        <v>999.9</v>
      </c>
      <c r="EI30">
        <v>66.7</v>
      </c>
      <c r="EJ30">
        <v>16.100000000000001</v>
      </c>
      <c r="EK30">
        <v>12.048500000000001</v>
      </c>
      <c r="EL30">
        <v>63.946100000000001</v>
      </c>
      <c r="EM30">
        <v>22.552099999999999</v>
      </c>
      <c r="EN30">
        <v>1</v>
      </c>
      <c r="EO30">
        <v>-0.52400400000000003</v>
      </c>
      <c r="EP30">
        <v>0.123962</v>
      </c>
      <c r="EQ30">
        <v>20.2393</v>
      </c>
      <c r="ER30">
        <v>5.2282200000000003</v>
      </c>
      <c r="ES30">
        <v>12.0099</v>
      </c>
      <c r="ET30">
        <v>4.9906499999999996</v>
      </c>
      <c r="EU30">
        <v>3.3050000000000002</v>
      </c>
      <c r="EV30">
        <v>3235.2</v>
      </c>
      <c r="EW30">
        <v>1734.1</v>
      </c>
      <c r="EX30">
        <v>76.8</v>
      </c>
      <c r="EY30">
        <v>17</v>
      </c>
      <c r="EZ30">
        <v>1.8521099999999999</v>
      </c>
      <c r="FA30">
        <v>1.86127</v>
      </c>
      <c r="FB30">
        <v>1.8601000000000001</v>
      </c>
      <c r="FC30">
        <v>1.85608</v>
      </c>
      <c r="FD30">
        <v>1.8605100000000001</v>
      </c>
      <c r="FE30">
        <v>1.85687</v>
      </c>
      <c r="FF30">
        <v>1.8589800000000001</v>
      </c>
      <c r="FG30">
        <v>1.8618399999999999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-2.6819999999999999</v>
      </c>
      <c r="FV30">
        <v>-3.1300000000000001E-2</v>
      </c>
      <c r="FW30">
        <v>-0.73785937984202499</v>
      </c>
      <c r="FX30">
        <v>-4.0117494158234393E-3</v>
      </c>
      <c r="FY30">
        <v>1.087516141204025E-6</v>
      </c>
      <c r="FZ30">
        <v>-8.657206703991749E-11</v>
      </c>
      <c r="GA30">
        <v>-3.1285714285713688E-2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0.5</v>
      </c>
      <c r="GK30">
        <v>1.31348</v>
      </c>
      <c r="GL30">
        <v>2.31812</v>
      </c>
      <c r="GM30">
        <v>1.5942400000000001</v>
      </c>
      <c r="GN30">
        <v>2.34619</v>
      </c>
      <c r="GO30">
        <v>1.40015</v>
      </c>
      <c r="GP30">
        <v>2.323</v>
      </c>
      <c r="GQ30">
        <v>20.115100000000002</v>
      </c>
      <c r="GR30">
        <v>15.2791</v>
      </c>
      <c r="GS30">
        <v>18</v>
      </c>
      <c r="GT30">
        <v>640.77200000000005</v>
      </c>
      <c r="GU30">
        <v>461.512</v>
      </c>
      <c r="GV30">
        <v>16.999600000000001</v>
      </c>
      <c r="GW30">
        <v>20.1464</v>
      </c>
      <c r="GX30">
        <v>30.000299999999999</v>
      </c>
      <c r="GY30">
        <v>20.229700000000001</v>
      </c>
      <c r="GZ30">
        <v>20.193200000000001</v>
      </c>
      <c r="HA30">
        <v>26.352599999999999</v>
      </c>
      <c r="HB30">
        <v>-30</v>
      </c>
      <c r="HC30">
        <v>-30</v>
      </c>
      <c r="HD30">
        <v>17</v>
      </c>
      <c r="HE30">
        <v>575</v>
      </c>
      <c r="HF30">
        <v>0</v>
      </c>
      <c r="HG30">
        <v>105.03</v>
      </c>
      <c r="HH30">
        <v>104.756</v>
      </c>
    </row>
    <row r="31" spans="1:216" x14ac:dyDescent="0.2">
      <c r="A31">
        <v>13</v>
      </c>
      <c r="B31">
        <v>1689194777.5999999</v>
      </c>
      <c r="C31">
        <v>976.59999990463257</v>
      </c>
      <c r="D31" t="s">
        <v>389</v>
      </c>
      <c r="E31" t="s">
        <v>390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1689194777.5999999</v>
      </c>
      <c r="M31">
        <f t="shared" si="0"/>
        <v>1.181173463915068E-3</v>
      </c>
      <c r="N31">
        <f t="shared" si="1"/>
        <v>1.1811734639150679</v>
      </c>
      <c r="O31">
        <f t="shared" si="2"/>
        <v>13.986880533702397</v>
      </c>
      <c r="P31">
        <f t="shared" si="3"/>
        <v>664.75800000000004</v>
      </c>
      <c r="Q31">
        <f t="shared" si="4"/>
        <v>454.63380713227099</v>
      </c>
      <c r="R31">
        <f t="shared" si="5"/>
        <v>46.309491508272437</v>
      </c>
      <c r="S31">
        <f t="shared" si="6"/>
        <v>67.712969148156006</v>
      </c>
      <c r="T31">
        <f t="shared" si="7"/>
        <v>0.1132932091725681</v>
      </c>
      <c r="U31">
        <f t="shared" si="8"/>
        <v>3.4198351857767619</v>
      </c>
      <c r="V31">
        <f t="shared" si="9"/>
        <v>0.11124869325771039</v>
      </c>
      <c r="W31">
        <f t="shared" si="10"/>
        <v>6.9711051749654709E-2</v>
      </c>
      <c r="X31">
        <f t="shared" si="11"/>
        <v>281.16938399999998</v>
      </c>
      <c r="Y31">
        <f t="shared" si="12"/>
        <v>20.028269207431883</v>
      </c>
      <c r="Z31">
        <f t="shared" si="13"/>
        <v>20.028269207431883</v>
      </c>
      <c r="AA31">
        <f t="shared" si="14"/>
        <v>2.3507241913805945</v>
      </c>
      <c r="AB31">
        <f t="shared" si="15"/>
        <v>58.967629563128568</v>
      </c>
      <c r="AC31">
        <f t="shared" si="16"/>
        <v>1.2885426872999999</v>
      </c>
      <c r="AD31">
        <f t="shared" si="17"/>
        <v>2.1851695529333321</v>
      </c>
      <c r="AE31">
        <f t="shared" si="18"/>
        <v>1.0621815040805946</v>
      </c>
      <c r="AF31">
        <f t="shared" si="19"/>
        <v>-52.089749758654499</v>
      </c>
      <c r="AG31">
        <f t="shared" si="20"/>
        <v>-216.50019524060923</v>
      </c>
      <c r="AH31">
        <f t="shared" si="21"/>
        <v>-12.655562559208308</v>
      </c>
      <c r="AI31">
        <f t="shared" si="22"/>
        <v>-7.6123558472062314E-2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55249.216712722889</v>
      </c>
      <c r="AO31">
        <f t="shared" si="26"/>
        <v>1700.04</v>
      </c>
      <c r="AP31">
        <f t="shared" si="27"/>
        <v>1433.1335999999999</v>
      </c>
      <c r="AQ31">
        <f t="shared" si="28"/>
        <v>0.8429999294134255</v>
      </c>
      <c r="AR31">
        <f t="shared" si="29"/>
        <v>0.16538986376791134</v>
      </c>
      <c r="AS31">
        <v>1689194777.5999999</v>
      </c>
      <c r="AT31">
        <v>664.75800000000004</v>
      </c>
      <c r="AU31">
        <v>675.00900000000001</v>
      </c>
      <c r="AV31">
        <v>12.65</v>
      </c>
      <c r="AW31">
        <v>11.8407</v>
      </c>
      <c r="AX31">
        <v>667.74900000000002</v>
      </c>
      <c r="AY31">
        <v>12.6828</v>
      </c>
      <c r="AZ31">
        <v>600.048</v>
      </c>
      <c r="BA31">
        <v>101.661</v>
      </c>
      <c r="BB31">
        <v>0.20008200000000001</v>
      </c>
      <c r="BC31">
        <v>18.853999999999999</v>
      </c>
      <c r="BD31">
        <v>18.432500000000001</v>
      </c>
      <c r="BE31">
        <v>999.9</v>
      </c>
      <c r="BF31">
        <v>0</v>
      </c>
      <c r="BG31">
        <v>0</v>
      </c>
      <c r="BH31">
        <v>9998.75</v>
      </c>
      <c r="BI31">
        <v>0</v>
      </c>
      <c r="BJ31">
        <v>0.89930200000000005</v>
      </c>
      <c r="BK31">
        <v>-10.2507</v>
      </c>
      <c r="BL31">
        <v>673.27499999999998</v>
      </c>
      <c r="BM31">
        <v>683.09699999999998</v>
      </c>
      <c r="BN31">
        <v>0.80932999999999999</v>
      </c>
      <c r="BO31">
        <v>675.00900000000001</v>
      </c>
      <c r="BP31">
        <v>11.8407</v>
      </c>
      <c r="BQ31">
        <v>1.2860199999999999</v>
      </c>
      <c r="BR31">
        <v>1.20374</v>
      </c>
      <c r="BS31">
        <v>10.6364</v>
      </c>
      <c r="BT31">
        <v>9.6478699999999993</v>
      </c>
      <c r="BU31">
        <v>1700.04</v>
      </c>
      <c r="BV31">
        <v>0.900003</v>
      </c>
      <c r="BW31">
        <v>9.9997000000000003E-2</v>
      </c>
      <c r="BX31">
        <v>0</v>
      </c>
      <c r="BY31">
        <v>2.7949999999999999</v>
      </c>
      <c r="BZ31">
        <v>0</v>
      </c>
      <c r="CA31">
        <v>4564.1099999999997</v>
      </c>
      <c r="CB31">
        <v>13789.6</v>
      </c>
      <c r="CC31">
        <v>39.936999999999998</v>
      </c>
      <c r="CD31">
        <v>39.5</v>
      </c>
      <c r="CE31">
        <v>39.811999999999998</v>
      </c>
      <c r="CF31">
        <v>38.811999999999998</v>
      </c>
      <c r="CG31">
        <v>38.686999999999998</v>
      </c>
      <c r="CH31">
        <v>1530.04</v>
      </c>
      <c r="CI31">
        <v>170</v>
      </c>
      <c r="CJ31">
        <v>0</v>
      </c>
      <c r="CK31">
        <v>1689194782.9000001</v>
      </c>
      <c r="CL31">
        <v>0</v>
      </c>
      <c r="CM31">
        <v>1689194751.0999999</v>
      </c>
      <c r="CN31" t="s">
        <v>391</v>
      </c>
      <c r="CO31">
        <v>1689194751.0999999</v>
      </c>
      <c r="CP31">
        <v>1689194749.0999999</v>
      </c>
      <c r="CQ31">
        <v>16</v>
      </c>
      <c r="CR31">
        <v>-3.3000000000000002E-2</v>
      </c>
      <c r="CS31">
        <v>-1E-3</v>
      </c>
      <c r="CT31">
        <v>-3.0179999999999998</v>
      </c>
      <c r="CU31">
        <v>-3.3000000000000002E-2</v>
      </c>
      <c r="CV31">
        <v>675</v>
      </c>
      <c r="CW31">
        <v>12</v>
      </c>
      <c r="CX31">
        <v>0.2</v>
      </c>
      <c r="CY31">
        <v>0.13</v>
      </c>
      <c r="CZ31">
        <v>14.590730319609021</v>
      </c>
      <c r="DA31">
        <v>1.317386237563231E-2</v>
      </c>
      <c r="DB31">
        <v>5.8346023582018083E-2</v>
      </c>
      <c r="DC31">
        <v>1</v>
      </c>
      <c r="DD31">
        <v>674.98624390243901</v>
      </c>
      <c r="DE31">
        <v>-2.067595818805221E-2</v>
      </c>
      <c r="DF31">
        <v>3.4120861573635121E-2</v>
      </c>
      <c r="DG31">
        <v>1</v>
      </c>
      <c r="DH31">
        <v>1699.9885365853661</v>
      </c>
      <c r="DI31">
        <v>-0.1244881692597872</v>
      </c>
      <c r="DJ31">
        <v>0.14584590892210669</v>
      </c>
      <c r="DK31">
        <v>-1</v>
      </c>
      <c r="DL31">
        <v>2</v>
      </c>
      <c r="DM31">
        <v>2</v>
      </c>
      <c r="DN31" t="s">
        <v>351</v>
      </c>
      <c r="DO31">
        <v>3.2130399999999999</v>
      </c>
      <c r="DP31">
        <v>2.8090000000000002</v>
      </c>
      <c r="DQ31">
        <v>0.13863500000000001</v>
      </c>
      <c r="DR31">
        <v>0.13899500000000001</v>
      </c>
      <c r="DS31">
        <v>7.4036099999999994E-2</v>
      </c>
      <c r="DT31">
        <v>6.9759799999999997E-2</v>
      </c>
      <c r="DU31">
        <v>26196.2</v>
      </c>
      <c r="DV31">
        <v>29567.599999999999</v>
      </c>
      <c r="DW31">
        <v>28608.2</v>
      </c>
      <c r="DX31">
        <v>32914.699999999997</v>
      </c>
      <c r="DY31">
        <v>36824.5</v>
      </c>
      <c r="DZ31">
        <v>41610.1</v>
      </c>
      <c r="EA31">
        <v>41977.3</v>
      </c>
      <c r="EB31">
        <v>47612.6</v>
      </c>
      <c r="EC31">
        <v>2.2612999999999999</v>
      </c>
      <c r="ED31">
        <v>1.95042</v>
      </c>
      <c r="EE31">
        <v>0.13653199999999999</v>
      </c>
      <c r="EF31">
        <v>0</v>
      </c>
      <c r="EG31">
        <v>16.163599999999999</v>
      </c>
      <c r="EH31">
        <v>999.9</v>
      </c>
      <c r="EI31">
        <v>66.8</v>
      </c>
      <c r="EJ31">
        <v>16.100000000000001</v>
      </c>
      <c r="EK31">
        <v>12.067399999999999</v>
      </c>
      <c r="EL31">
        <v>63.876100000000001</v>
      </c>
      <c r="EM31">
        <v>22.355799999999999</v>
      </c>
      <c r="EN31">
        <v>1</v>
      </c>
      <c r="EO31">
        <v>-0.51946400000000004</v>
      </c>
      <c r="EP31">
        <v>0.15193400000000001</v>
      </c>
      <c r="EQ31">
        <v>20.2393</v>
      </c>
      <c r="ER31">
        <v>5.2289700000000003</v>
      </c>
      <c r="ES31">
        <v>12.0099</v>
      </c>
      <c r="ET31">
        <v>4.9902499999999996</v>
      </c>
      <c r="EU31">
        <v>3.3050000000000002</v>
      </c>
      <c r="EV31">
        <v>3237</v>
      </c>
      <c r="EW31">
        <v>1734.1</v>
      </c>
      <c r="EX31">
        <v>76.8</v>
      </c>
      <c r="EY31">
        <v>17</v>
      </c>
      <c r="EZ31">
        <v>1.8521099999999999</v>
      </c>
      <c r="FA31">
        <v>1.8612899999999999</v>
      </c>
      <c r="FB31">
        <v>1.8601300000000001</v>
      </c>
      <c r="FC31">
        <v>1.85608</v>
      </c>
      <c r="FD31">
        <v>1.8605100000000001</v>
      </c>
      <c r="FE31">
        <v>1.85687</v>
      </c>
      <c r="FF31">
        <v>1.8589800000000001</v>
      </c>
      <c r="FG31">
        <v>1.8618600000000001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-2.9910000000000001</v>
      </c>
      <c r="FV31">
        <v>-3.2800000000000003E-2</v>
      </c>
      <c r="FW31">
        <v>-0.77072423983180527</v>
      </c>
      <c r="FX31">
        <v>-4.0117494158234393E-3</v>
      </c>
      <c r="FY31">
        <v>1.087516141204025E-6</v>
      </c>
      <c r="FZ31">
        <v>-8.657206703991749E-11</v>
      </c>
      <c r="GA31">
        <v>-3.275000000000361E-2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0.4</v>
      </c>
      <c r="GJ31">
        <v>0.5</v>
      </c>
      <c r="GK31">
        <v>1.49658</v>
      </c>
      <c r="GL31">
        <v>2.32056</v>
      </c>
      <c r="GM31">
        <v>1.5942400000000001</v>
      </c>
      <c r="GN31">
        <v>2.34619</v>
      </c>
      <c r="GO31">
        <v>1.40015</v>
      </c>
      <c r="GP31">
        <v>2.2961399999999998</v>
      </c>
      <c r="GQ31">
        <v>20.1752</v>
      </c>
      <c r="GR31">
        <v>15.252800000000001</v>
      </c>
      <c r="GS31">
        <v>18</v>
      </c>
      <c r="GT31">
        <v>640.94600000000003</v>
      </c>
      <c r="GU31">
        <v>461.63900000000001</v>
      </c>
      <c r="GV31">
        <v>16.9999</v>
      </c>
      <c r="GW31">
        <v>20.2135</v>
      </c>
      <c r="GX31">
        <v>30.000399999999999</v>
      </c>
      <c r="GY31">
        <v>20.297999999999998</v>
      </c>
      <c r="GZ31">
        <v>20.261099999999999</v>
      </c>
      <c r="HA31">
        <v>30.006399999999999</v>
      </c>
      <c r="HB31">
        <v>-30</v>
      </c>
      <c r="HC31">
        <v>-30</v>
      </c>
      <c r="HD31">
        <v>17</v>
      </c>
      <c r="HE31">
        <v>675</v>
      </c>
      <c r="HF31">
        <v>0</v>
      </c>
      <c r="HG31">
        <v>105.018</v>
      </c>
      <c r="HH31">
        <v>104.749</v>
      </c>
    </row>
    <row r="32" spans="1:216" x14ac:dyDescent="0.2">
      <c r="A32">
        <v>14</v>
      </c>
      <c r="B32">
        <v>1689194875.0999999</v>
      </c>
      <c r="C32">
        <v>1074.099999904633</v>
      </c>
      <c r="D32" t="s">
        <v>392</v>
      </c>
      <c r="E32" t="s">
        <v>393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1689194875.0999999</v>
      </c>
      <c r="M32">
        <f t="shared" si="0"/>
        <v>1.1844682401310059E-3</v>
      </c>
      <c r="N32">
        <f t="shared" si="1"/>
        <v>1.184468240131006</v>
      </c>
      <c r="O32">
        <f t="shared" si="2"/>
        <v>14.521866320372872</v>
      </c>
      <c r="P32">
        <f t="shared" si="3"/>
        <v>789.28399999999999</v>
      </c>
      <c r="Q32">
        <f t="shared" si="4"/>
        <v>569.64874976300985</v>
      </c>
      <c r="R32">
        <f t="shared" si="5"/>
        <v>58.021466882795167</v>
      </c>
      <c r="S32">
        <f t="shared" si="6"/>
        <v>80.392374223892006</v>
      </c>
      <c r="T32">
        <f t="shared" si="7"/>
        <v>0.1134084383009805</v>
      </c>
      <c r="U32">
        <f t="shared" si="8"/>
        <v>3.4246956363781194</v>
      </c>
      <c r="V32">
        <f t="shared" si="9"/>
        <v>0.11136265286169127</v>
      </c>
      <c r="W32">
        <f t="shared" si="10"/>
        <v>6.9782389871931833E-2</v>
      </c>
      <c r="X32">
        <f t="shared" si="11"/>
        <v>281.19390299999998</v>
      </c>
      <c r="Y32">
        <f t="shared" si="12"/>
        <v>20.08043979350073</v>
      </c>
      <c r="Z32">
        <f t="shared" si="13"/>
        <v>20.08043979350073</v>
      </c>
      <c r="AA32">
        <f t="shared" si="14"/>
        <v>2.358327759211956</v>
      </c>
      <c r="AB32">
        <f t="shared" si="15"/>
        <v>59.035281362730771</v>
      </c>
      <c r="AC32">
        <f t="shared" si="16"/>
        <v>1.2944117055291999</v>
      </c>
      <c r="AD32">
        <f t="shared" si="17"/>
        <v>2.1926069896676523</v>
      </c>
      <c r="AE32">
        <f t="shared" si="18"/>
        <v>1.0639160536827561</v>
      </c>
      <c r="AF32">
        <f t="shared" si="19"/>
        <v>-52.235049389777359</v>
      </c>
      <c r="AG32">
        <f t="shared" si="20"/>
        <v>-216.39627518717816</v>
      </c>
      <c r="AH32">
        <f t="shared" si="21"/>
        <v>-12.638441055593281</v>
      </c>
      <c r="AI32">
        <f t="shared" si="22"/>
        <v>-7.586263254881942E-2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55354.575604792466</v>
      </c>
      <c r="AO32">
        <f t="shared" si="26"/>
        <v>1700.19</v>
      </c>
      <c r="AP32">
        <f t="shared" si="27"/>
        <v>1433.2599</v>
      </c>
      <c r="AQ32">
        <f t="shared" si="28"/>
        <v>0.84299984119421945</v>
      </c>
      <c r="AR32">
        <f t="shared" si="29"/>
        <v>0.16538969350484356</v>
      </c>
      <c r="AS32">
        <v>1689194875.0999999</v>
      </c>
      <c r="AT32">
        <v>789.28399999999999</v>
      </c>
      <c r="AU32">
        <v>800.01</v>
      </c>
      <c r="AV32">
        <v>12.708399999999999</v>
      </c>
      <c r="AW32">
        <v>11.8969</v>
      </c>
      <c r="AX32">
        <v>792.548</v>
      </c>
      <c r="AY32">
        <v>12.7401</v>
      </c>
      <c r="AZ32">
        <v>600.05499999999995</v>
      </c>
      <c r="BA32">
        <v>101.655</v>
      </c>
      <c r="BB32">
        <v>0.19981299999999999</v>
      </c>
      <c r="BC32">
        <v>18.9084</v>
      </c>
      <c r="BD32">
        <v>18.4786</v>
      </c>
      <c r="BE32">
        <v>999.9</v>
      </c>
      <c r="BF32">
        <v>0</v>
      </c>
      <c r="BG32">
        <v>0</v>
      </c>
      <c r="BH32">
        <v>10021.200000000001</v>
      </c>
      <c r="BI32">
        <v>0</v>
      </c>
      <c r="BJ32">
        <v>0.95925499999999997</v>
      </c>
      <c r="BK32">
        <v>-10.7262</v>
      </c>
      <c r="BL32">
        <v>799.44399999999996</v>
      </c>
      <c r="BM32">
        <v>809.64300000000003</v>
      </c>
      <c r="BN32">
        <v>0.811581</v>
      </c>
      <c r="BO32">
        <v>800.01</v>
      </c>
      <c r="BP32">
        <v>11.8969</v>
      </c>
      <c r="BQ32">
        <v>1.2918700000000001</v>
      </c>
      <c r="BR32">
        <v>1.2093700000000001</v>
      </c>
      <c r="BS32">
        <v>10.704599999999999</v>
      </c>
      <c r="BT32">
        <v>9.7174099999999992</v>
      </c>
      <c r="BU32">
        <v>1700.19</v>
      </c>
      <c r="BV32">
        <v>0.90000400000000003</v>
      </c>
      <c r="BW32">
        <v>9.9996299999999996E-2</v>
      </c>
      <c r="BX32">
        <v>0</v>
      </c>
      <c r="BY32">
        <v>2.8264999999999998</v>
      </c>
      <c r="BZ32">
        <v>0</v>
      </c>
      <c r="CA32">
        <v>4629.3</v>
      </c>
      <c r="CB32">
        <v>13790.7</v>
      </c>
      <c r="CC32">
        <v>40.811999999999998</v>
      </c>
      <c r="CD32">
        <v>40.125</v>
      </c>
      <c r="CE32">
        <v>40.561999999999998</v>
      </c>
      <c r="CF32">
        <v>39.811999999999998</v>
      </c>
      <c r="CG32">
        <v>39.5</v>
      </c>
      <c r="CH32">
        <v>1530.18</v>
      </c>
      <c r="CI32">
        <v>170.01</v>
      </c>
      <c r="CJ32">
        <v>0</v>
      </c>
      <c r="CK32">
        <v>1689194880.0999999</v>
      </c>
      <c r="CL32">
        <v>0</v>
      </c>
      <c r="CM32">
        <v>1689194848.5999999</v>
      </c>
      <c r="CN32" t="s">
        <v>394</v>
      </c>
      <c r="CO32">
        <v>1689194848.5999999</v>
      </c>
      <c r="CP32">
        <v>1689194834.0999999</v>
      </c>
      <c r="CQ32">
        <v>17</v>
      </c>
      <c r="CR32">
        <v>4.5999999999999999E-2</v>
      </c>
      <c r="CS32">
        <v>1E-3</v>
      </c>
      <c r="CT32">
        <v>-3.2909999999999999</v>
      </c>
      <c r="CU32">
        <v>-3.2000000000000001E-2</v>
      </c>
      <c r="CV32">
        <v>800</v>
      </c>
      <c r="CW32">
        <v>12</v>
      </c>
      <c r="CX32">
        <v>0.28999999999999998</v>
      </c>
      <c r="CY32">
        <v>0.12</v>
      </c>
      <c r="CZ32">
        <v>14.99030348321547</v>
      </c>
      <c r="DA32">
        <v>0.94412037001260118</v>
      </c>
      <c r="DB32">
        <v>0.16666396887140439</v>
      </c>
      <c r="DC32">
        <v>1</v>
      </c>
      <c r="DD32">
        <v>800.01049999999998</v>
      </c>
      <c r="DE32">
        <v>3.2442776735096698E-2</v>
      </c>
      <c r="DF32">
        <v>3.6353816856005937E-2</v>
      </c>
      <c r="DG32">
        <v>1</v>
      </c>
      <c r="DH32">
        <v>1699.98125</v>
      </c>
      <c r="DI32">
        <v>-0.1907690025425246</v>
      </c>
      <c r="DJ32">
        <v>0.1071957904956977</v>
      </c>
      <c r="DK32">
        <v>-1</v>
      </c>
      <c r="DL32">
        <v>2</v>
      </c>
      <c r="DM32">
        <v>2</v>
      </c>
      <c r="DN32" t="s">
        <v>351</v>
      </c>
      <c r="DO32">
        <v>3.2129400000000001</v>
      </c>
      <c r="DP32">
        <v>2.8089300000000001</v>
      </c>
      <c r="DQ32">
        <v>0.155499</v>
      </c>
      <c r="DR32">
        <v>0.15570899999999999</v>
      </c>
      <c r="DS32">
        <v>7.4267399999999997E-2</v>
      </c>
      <c r="DT32">
        <v>6.9988700000000001E-2</v>
      </c>
      <c r="DU32">
        <v>25680.400000000001</v>
      </c>
      <c r="DV32">
        <v>28991.4</v>
      </c>
      <c r="DW32">
        <v>28604.6</v>
      </c>
      <c r="DX32">
        <v>32911.699999999997</v>
      </c>
      <c r="DY32">
        <v>36810.6</v>
      </c>
      <c r="DZ32">
        <v>41595.599999999999</v>
      </c>
      <c r="EA32">
        <v>41972.2</v>
      </c>
      <c r="EB32">
        <v>47607.8</v>
      </c>
      <c r="EC32">
        <v>2.2598500000000001</v>
      </c>
      <c r="ED32">
        <v>1.9490700000000001</v>
      </c>
      <c r="EE32">
        <v>0.13671800000000001</v>
      </c>
      <c r="EF32">
        <v>0</v>
      </c>
      <c r="EG32">
        <v>16.206800000000001</v>
      </c>
      <c r="EH32">
        <v>999.9</v>
      </c>
      <c r="EI32">
        <v>66.900000000000006</v>
      </c>
      <c r="EJ32">
        <v>16.2</v>
      </c>
      <c r="EK32">
        <v>12.162800000000001</v>
      </c>
      <c r="EL32">
        <v>63.826099999999997</v>
      </c>
      <c r="EM32">
        <v>22.267600000000002</v>
      </c>
      <c r="EN32">
        <v>1</v>
      </c>
      <c r="EO32">
        <v>-0.51338399999999995</v>
      </c>
      <c r="EP32">
        <v>0.18672900000000001</v>
      </c>
      <c r="EQ32">
        <v>20.2394</v>
      </c>
      <c r="ER32">
        <v>5.2280699999999998</v>
      </c>
      <c r="ES32">
        <v>12.0099</v>
      </c>
      <c r="ET32">
        <v>4.9906499999999996</v>
      </c>
      <c r="EU32">
        <v>3.3050000000000002</v>
      </c>
      <c r="EV32">
        <v>3239.3</v>
      </c>
      <c r="EW32">
        <v>1734.1</v>
      </c>
      <c r="EX32">
        <v>76.8</v>
      </c>
      <c r="EY32">
        <v>17.100000000000001</v>
      </c>
      <c r="EZ32">
        <v>1.8521099999999999</v>
      </c>
      <c r="FA32">
        <v>1.86127</v>
      </c>
      <c r="FB32">
        <v>1.8601700000000001</v>
      </c>
      <c r="FC32">
        <v>1.85608</v>
      </c>
      <c r="FD32">
        <v>1.86059</v>
      </c>
      <c r="FE32">
        <v>1.8569</v>
      </c>
      <c r="FF32">
        <v>1.8589800000000001</v>
      </c>
      <c r="FG32">
        <v>1.86188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-3.2639999999999998</v>
      </c>
      <c r="FV32">
        <v>-3.1699999999999999E-2</v>
      </c>
      <c r="FW32">
        <v>-0.7246053500606171</v>
      </c>
      <c r="FX32">
        <v>-4.0117494158234393E-3</v>
      </c>
      <c r="FY32">
        <v>1.087516141204025E-6</v>
      </c>
      <c r="FZ32">
        <v>-8.657206703991749E-11</v>
      </c>
      <c r="GA32">
        <v>-3.1625000000000007E-2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0.4</v>
      </c>
      <c r="GJ32">
        <v>0.7</v>
      </c>
      <c r="GK32">
        <v>1.71875</v>
      </c>
      <c r="GL32">
        <v>2.32178</v>
      </c>
      <c r="GM32">
        <v>1.5942400000000001</v>
      </c>
      <c r="GN32">
        <v>2.34497</v>
      </c>
      <c r="GO32">
        <v>1.40015</v>
      </c>
      <c r="GP32">
        <v>2.2766099999999998</v>
      </c>
      <c r="GQ32">
        <v>20.255400000000002</v>
      </c>
      <c r="GR32">
        <v>15.235300000000001</v>
      </c>
      <c r="GS32">
        <v>18</v>
      </c>
      <c r="GT32">
        <v>640.90499999999997</v>
      </c>
      <c r="GU32">
        <v>461.56</v>
      </c>
      <c r="GV32">
        <v>17.000900000000001</v>
      </c>
      <c r="GW32">
        <v>20.2942</v>
      </c>
      <c r="GX32">
        <v>30.000399999999999</v>
      </c>
      <c r="GY32">
        <v>20.378900000000002</v>
      </c>
      <c r="GZ32">
        <v>20.340900000000001</v>
      </c>
      <c r="HA32">
        <v>34.452599999999997</v>
      </c>
      <c r="HB32">
        <v>-30</v>
      </c>
      <c r="HC32">
        <v>-30</v>
      </c>
      <c r="HD32">
        <v>17</v>
      </c>
      <c r="HE32">
        <v>800</v>
      </c>
      <c r="HF32">
        <v>0</v>
      </c>
      <c r="HG32">
        <v>105.005</v>
      </c>
      <c r="HH32">
        <v>104.739</v>
      </c>
    </row>
    <row r="33" spans="1:216" x14ac:dyDescent="0.2">
      <c r="A33">
        <v>15</v>
      </c>
      <c r="B33">
        <v>1689194970.0999999</v>
      </c>
      <c r="C33">
        <v>1169.099999904633</v>
      </c>
      <c r="D33" t="s">
        <v>395</v>
      </c>
      <c r="E33" t="s">
        <v>396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1689194970.0999999</v>
      </c>
      <c r="M33">
        <f t="shared" si="0"/>
        <v>1.2014727120604877E-3</v>
      </c>
      <c r="N33">
        <f t="shared" si="1"/>
        <v>1.2014727120604878</v>
      </c>
      <c r="O33">
        <f t="shared" si="2"/>
        <v>14.772918472460434</v>
      </c>
      <c r="P33">
        <f t="shared" si="3"/>
        <v>988.97400000000005</v>
      </c>
      <c r="Q33">
        <f t="shared" si="4"/>
        <v>763.11433749105208</v>
      </c>
      <c r="R33">
        <f t="shared" si="5"/>
        <v>77.722516864817635</v>
      </c>
      <c r="S33">
        <f t="shared" si="6"/>
        <v>100.72612270211401</v>
      </c>
      <c r="T33">
        <f t="shared" si="7"/>
        <v>0.11388149392654127</v>
      </c>
      <c r="U33">
        <f t="shared" si="8"/>
        <v>3.420695958374103</v>
      </c>
      <c r="V33">
        <f t="shared" si="9"/>
        <v>0.11181640849628023</v>
      </c>
      <c r="W33">
        <f t="shared" si="10"/>
        <v>7.0067675918628974E-2</v>
      </c>
      <c r="X33">
        <f t="shared" si="11"/>
        <v>281.16082499999999</v>
      </c>
      <c r="Y33">
        <f t="shared" si="12"/>
        <v>20.19374579524699</v>
      </c>
      <c r="Z33">
        <f t="shared" si="13"/>
        <v>20.19374579524699</v>
      </c>
      <c r="AA33">
        <f t="shared" si="14"/>
        <v>2.3749157324686938</v>
      </c>
      <c r="AB33">
        <f t="shared" si="15"/>
        <v>58.875043589069918</v>
      </c>
      <c r="AC33">
        <f t="shared" si="16"/>
        <v>1.3002872303148001</v>
      </c>
      <c r="AD33">
        <f t="shared" si="17"/>
        <v>2.2085541700663756</v>
      </c>
      <c r="AE33">
        <f t="shared" si="18"/>
        <v>1.0746285021538937</v>
      </c>
      <c r="AF33">
        <f t="shared" si="19"/>
        <v>-52.984946601867506</v>
      </c>
      <c r="AG33">
        <f t="shared" si="20"/>
        <v>-215.6282879477329</v>
      </c>
      <c r="AH33">
        <f t="shared" si="21"/>
        <v>-12.623151327643262</v>
      </c>
      <c r="AI33">
        <f t="shared" si="22"/>
        <v>-7.556087724367444E-2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55237.185300377387</v>
      </c>
      <c r="AO33">
        <f t="shared" si="26"/>
        <v>1699.99</v>
      </c>
      <c r="AP33">
        <f t="shared" si="27"/>
        <v>1433.0912999999998</v>
      </c>
      <c r="AQ33">
        <f t="shared" si="28"/>
        <v>0.84299984117553628</v>
      </c>
      <c r="AR33">
        <f t="shared" si="29"/>
        <v>0.1653896934687851</v>
      </c>
      <c r="AS33">
        <v>1689194970.0999999</v>
      </c>
      <c r="AT33">
        <v>988.97400000000005</v>
      </c>
      <c r="AU33">
        <v>1000.05</v>
      </c>
      <c r="AV33">
        <v>12.7668</v>
      </c>
      <c r="AW33">
        <v>11.9437</v>
      </c>
      <c r="AX33">
        <v>992.43499999999995</v>
      </c>
      <c r="AY33">
        <v>12.797599999999999</v>
      </c>
      <c r="AZ33">
        <v>600.05600000000004</v>
      </c>
      <c r="BA33">
        <v>101.649</v>
      </c>
      <c r="BB33">
        <v>0.20011100000000001</v>
      </c>
      <c r="BC33">
        <v>19.0245</v>
      </c>
      <c r="BD33">
        <v>18.5718</v>
      </c>
      <c r="BE33">
        <v>999.9</v>
      </c>
      <c r="BF33">
        <v>0</v>
      </c>
      <c r="BG33">
        <v>0</v>
      </c>
      <c r="BH33">
        <v>10003.799999999999</v>
      </c>
      <c r="BI33">
        <v>0</v>
      </c>
      <c r="BJ33">
        <v>0.89930200000000005</v>
      </c>
      <c r="BK33">
        <v>-11.073700000000001</v>
      </c>
      <c r="BL33">
        <v>1001.76</v>
      </c>
      <c r="BM33">
        <v>1012.14</v>
      </c>
      <c r="BN33">
        <v>0.82304500000000003</v>
      </c>
      <c r="BO33">
        <v>1000.05</v>
      </c>
      <c r="BP33">
        <v>11.9437</v>
      </c>
      <c r="BQ33">
        <v>1.2977300000000001</v>
      </c>
      <c r="BR33">
        <v>1.21407</v>
      </c>
      <c r="BS33">
        <v>10.772600000000001</v>
      </c>
      <c r="BT33">
        <v>9.7751800000000006</v>
      </c>
      <c r="BU33">
        <v>1699.99</v>
      </c>
      <c r="BV33">
        <v>0.90000400000000003</v>
      </c>
      <c r="BW33">
        <v>9.9996100000000004E-2</v>
      </c>
      <c r="BX33">
        <v>0</v>
      </c>
      <c r="BY33">
        <v>2.4994000000000001</v>
      </c>
      <c r="BZ33">
        <v>0</v>
      </c>
      <c r="CA33">
        <v>4479.53</v>
      </c>
      <c r="CB33">
        <v>13789.2</v>
      </c>
      <c r="CC33">
        <v>41.561999999999998</v>
      </c>
      <c r="CD33">
        <v>40.686999999999998</v>
      </c>
      <c r="CE33">
        <v>41.25</v>
      </c>
      <c r="CF33">
        <v>40.561999999999998</v>
      </c>
      <c r="CG33">
        <v>40.25</v>
      </c>
      <c r="CH33">
        <v>1530</v>
      </c>
      <c r="CI33">
        <v>169.99</v>
      </c>
      <c r="CJ33">
        <v>0</v>
      </c>
      <c r="CK33">
        <v>1689194975.5</v>
      </c>
      <c r="CL33">
        <v>0</v>
      </c>
      <c r="CM33">
        <v>1689194942.5999999</v>
      </c>
      <c r="CN33" t="s">
        <v>397</v>
      </c>
      <c r="CO33">
        <v>1689194942.5999999</v>
      </c>
      <c r="CP33">
        <v>1689194927.5999999</v>
      </c>
      <c r="CQ33">
        <v>18</v>
      </c>
      <c r="CR33">
        <v>0.25900000000000001</v>
      </c>
      <c r="CS33">
        <v>1E-3</v>
      </c>
      <c r="CT33">
        <v>-3.4849999999999999</v>
      </c>
      <c r="CU33">
        <v>-3.1E-2</v>
      </c>
      <c r="CV33">
        <v>1000</v>
      </c>
      <c r="CW33">
        <v>12</v>
      </c>
      <c r="CX33">
        <v>0.15</v>
      </c>
      <c r="CY33">
        <v>0.12</v>
      </c>
      <c r="CZ33">
        <v>15.0199507877205</v>
      </c>
      <c r="DA33">
        <v>1.0918703470450499</v>
      </c>
      <c r="DB33">
        <v>0.12814609913150951</v>
      </c>
      <c r="DC33">
        <v>1</v>
      </c>
      <c r="DD33">
        <v>999.99324999999988</v>
      </c>
      <c r="DE33">
        <v>-9.4198874295806284E-2</v>
      </c>
      <c r="DF33">
        <v>4.7135840928104723E-2</v>
      </c>
      <c r="DG33">
        <v>1</v>
      </c>
      <c r="DH33">
        <v>1700.0142499999999</v>
      </c>
      <c r="DI33">
        <v>1.489277125931694E-2</v>
      </c>
      <c r="DJ33">
        <v>0.144739205124263</v>
      </c>
      <c r="DK33">
        <v>-1</v>
      </c>
      <c r="DL33">
        <v>2</v>
      </c>
      <c r="DM33">
        <v>2</v>
      </c>
      <c r="DN33" t="s">
        <v>351</v>
      </c>
      <c r="DO33">
        <v>3.2128100000000002</v>
      </c>
      <c r="DP33">
        <v>2.8090899999999999</v>
      </c>
      <c r="DQ33">
        <v>0.17985400000000001</v>
      </c>
      <c r="DR33">
        <v>0.17984700000000001</v>
      </c>
      <c r="DS33">
        <v>7.4499800000000005E-2</v>
      </c>
      <c r="DT33">
        <v>7.0176199999999994E-2</v>
      </c>
      <c r="DU33">
        <v>24937.4</v>
      </c>
      <c r="DV33">
        <v>28160.3</v>
      </c>
      <c r="DW33">
        <v>28600.799999999999</v>
      </c>
      <c r="DX33">
        <v>32907.699999999997</v>
      </c>
      <c r="DY33">
        <v>36796.300000000003</v>
      </c>
      <c r="DZ33">
        <v>41582.9</v>
      </c>
      <c r="EA33">
        <v>41966.5</v>
      </c>
      <c r="EB33">
        <v>47602.9</v>
      </c>
      <c r="EC33">
        <v>2.2588699999999999</v>
      </c>
      <c r="ED33">
        <v>1.9483200000000001</v>
      </c>
      <c r="EE33">
        <v>0.13617799999999999</v>
      </c>
      <c r="EF33">
        <v>0</v>
      </c>
      <c r="EG33">
        <v>16.3094</v>
      </c>
      <c r="EH33">
        <v>999.9</v>
      </c>
      <c r="EI33">
        <v>66.900000000000006</v>
      </c>
      <c r="EJ33">
        <v>16.3</v>
      </c>
      <c r="EK33">
        <v>12.241199999999999</v>
      </c>
      <c r="EL33">
        <v>63.146099999999997</v>
      </c>
      <c r="EM33">
        <v>22.1114</v>
      </c>
      <c r="EN33">
        <v>1</v>
      </c>
      <c r="EO33">
        <v>-0.50729199999999997</v>
      </c>
      <c r="EP33">
        <v>0.263826</v>
      </c>
      <c r="EQ33">
        <v>20.238600000000002</v>
      </c>
      <c r="ER33">
        <v>5.2288199999999998</v>
      </c>
      <c r="ES33">
        <v>12.0099</v>
      </c>
      <c r="ET33">
        <v>4.9897</v>
      </c>
      <c r="EU33">
        <v>3.3050000000000002</v>
      </c>
      <c r="EV33">
        <v>3241.3</v>
      </c>
      <c r="EW33">
        <v>1734.1</v>
      </c>
      <c r="EX33">
        <v>76.8</v>
      </c>
      <c r="EY33">
        <v>17.100000000000001</v>
      </c>
      <c r="EZ33">
        <v>1.8521099999999999</v>
      </c>
      <c r="FA33">
        <v>1.86127</v>
      </c>
      <c r="FB33">
        <v>1.8601399999999999</v>
      </c>
      <c r="FC33">
        <v>1.8561000000000001</v>
      </c>
      <c r="FD33">
        <v>1.8605799999999999</v>
      </c>
      <c r="FE33">
        <v>1.8569599999999999</v>
      </c>
      <c r="FF33">
        <v>1.8589800000000001</v>
      </c>
      <c r="FG33">
        <v>1.86185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-3.4609999999999999</v>
      </c>
      <c r="FV33">
        <v>-3.0800000000000001E-2</v>
      </c>
      <c r="FW33">
        <v>-0.46616700625985769</v>
      </c>
      <c r="FX33">
        <v>-4.0117494158234393E-3</v>
      </c>
      <c r="FY33">
        <v>1.087516141204025E-6</v>
      </c>
      <c r="FZ33">
        <v>-8.657206703991749E-11</v>
      </c>
      <c r="GA33">
        <v>-3.086000000000233E-2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0.7</v>
      </c>
      <c r="GK33">
        <v>2.0642100000000001</v>
      </c>
      <c r="GL33">
        <v>2.3168899999999999</v>
      </c>
      <c r="GM33">
        <v>1.5942400000000001</v>
      </c>
      <c r="GN33">
        <v>2.34497</v>
      </c>
      <c r="GO33">
        <v>1.40015</v>
      </c>
      <c r="GP33">
        <v>2.2558600000000002</v>
      </c>
      <c r="GQ33">
        <v>20.335599999999999</v>
      </c>
      <c r="GR33">
        <v>15.235300000000001</v>
      </c>
      <c r="GS33">
        <v>18</v>
      </c>
      <c r="GT33">
        <v>641.245</v>
      </c>
      <c r="GU33">
        <v>461.899</v>
      </c>
      <c r="GV33">
        <v>17.000699999999998</v>
      </c>
      <c r="GW33">
        <v>20.379100000000001</v>
      </c>
      <c r="GX33">
        <v>30.000399999999999</v>
      </c>
      <c r="GY33">
        <v>20.461500000000001</v>
      </c>
      <c r="GZ33">
        <v>20.423999999999999</v>
      </c>
      <c r="HA33">
        <v>41.364100000000001</v>
      </c>
      <c r="HB33">
        <v>-30</v>
      </c>
      <c r="HC33">
        <v>-30</v>
      </c>
      <c r="HD33">
        <v>17</v>
      </c>
      <c r="HE33">
        <v>1000</v>
      </c>
      <c r="HF33">
        <v>0</v>
      </c>
      <c r="HG33">
        <v>104.99</v>
      </c>
      <c r="HH33">
        <v>104.727</v>
      </c>
    </row>
    <row r="34" spans="1:216" x14ac:dyDescent="0.2">
      <c r="A34">
        <v>16</v>
      </c>
      <c r="B34">
        <v>1689195084.0999999</v>
      </c>
      <c r="C34">
        <v>1283.099999904633</v>
      </c>
      <c r="D34" t="s">
        <v>398</v>
      </c>
      <c r="E34" t="s">
        <v>399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1689195084.0999999</v>
      </c>
      <c r="M34">
        <f t="shared" si="0"/>
        <v>1.2060898741827592E-3</v>
      </c>
      <c r="N34">
        <f t="shared" si="1"/>
        <v>1.2060898741827593</v>
      </c>
      <c r="O34">
        <f t="shared" si="2"/>
        <v>14.996577008126238</v>
      </c>
      <c r="P34">
        <f t="shared" si="3"/>
        <v>1388.42</v>
      </c>
      <c r="Q34">
        <f t="shared" si="4"/>
        <v>1152.8594759530754</v>
      </c>
      <c r="R34">
        <f t="shared" si="5"/>
        <v>117.41497930392914</v>
      </c>
      <c r="S34">
        <f t="shared" si="6"/>
        <v>141.40605075080003</v>
      </c>
      <c r="T34">
        <f t="shared" si="7"/>
        <v>0.1140489188828283</v>
      </c>
      <c r="U34">
        <f t="shared" si="8"/>
        <v>3.4209190720561824</v>
      </c>
      <c r="V34">
        <f t="shared" si="9"/>
        <v>0.11197794889352151</v>
      </c>
      <c r="W34">
        <f t="shared" si="10"/>
        <v>7.0169154176874304E-2</v>
      </c>
      <c r="X34">
        <f t="shared" si="11"/>
        <v>281.18446799999998</v>
      </c>
      <c r="Y34">
        <f t="shared" si="12"/>
        <v>20.257208969671289</v>
      </c>
      <c r="Z34">
        <f t="shared" si="13"/>
        <v>20.257208969671289</v>
      </c>
      <c r="AA34">
        <f t="shared" si="14"/>
        <v>2.3842513176510063</v>
      </c>
      <c r="AB34">
        <f t="shared" si="15"/>
        <v>58.948688885542978</v>
      </c>
      <c r="AC34">
        <f t="shared" si="16"/>
        <v>1.3071621692040001</v>
      </c>
      <c r="AD34">
        <f t="shared" si="17"/>
        <v>2.217457578644431</v>
      </c>
      <c r="AE34">
        <f t="shared" si="18"/>
        <v>1.0770891484470062</v>
      </c>
      <c r="AF34">
        <f t="shared" si="19"/>
        <v>-53.188563451459679</v>
      </c>
      <c r="AG34">
        <f t="shared" si="20"/>
        <v>-215.45113194844791</v>
      </c>
      <c r="AH34">
        <f t="shared" si="21"/>
        <v>-12.620232630091532</v>
      </c>
      <c r="AI34">
        <f t="shared" si="22"/>
        <v>-7.546002999916368E-2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55230.253949998631</v>
      </c>
      <c r="AO34">
        <f t="shared" si="26"/>
        <v>1700.12</v>
      </c>
      <c r="AP34">
        <f t="shared" si="27"/>
        <v>1433.202</v>
      </c>
      <c r="AQ34">
        <f t="shared" si="28"/>
        <v>0.84300049408277067</v>
      </c>
      <c r="AR34">
        <f t="shared" si="29"/>
        <v>0.16539095357974731</v>
      </c>
      <c r="AS34">
        <v>1689195084.0999999</v>
      </c>
      <c r="AT34">
        <v>1388.42</v>
      </c>
      <c r="AU34">
        <v>1399.99</v>
      </c>
      <c r="AV34">
        <v>12.8346</v>
      </c>
      <c r="AW34">
        <v>12.0083</v>
      </c>
      <c r="AX34">
        <v>1392.54</v>
      </c>
      <c r="AY34">
        <v>12.860200000000001</v>
      </c>
      <c r="AZ34">
        <v>599.98800000000006</v>
      </c>
      <c r="BA34">
        <v>101.64700000000001</v>
      </c>
      <c r="BB34">
        <v>0.19974</v>
      </c>
      <c r="BC34">
        <v>19.088999999999999</v>
      </c>
      <c r="BD34">
        <v>18.636299999999999</v>
      </c>
      <c r="BE34">
        <v>999.9</v>
      </c>
      <c r="BF34">
        <v>0</v>
      </c>
      <c r="BG34">
        <v>0</v>
      </c>
      <c r="BH34">
        <v>10005</v>
      </c>
      <c r="BI34">
        <v>0</v>
      </c>
      <c r="BJ34">
        <v>0.77939499999999995</v>
      </c>
      <c r="BK34">
        <v>-11.569699999999999</v>
      </c>
      <c r="BL34">
        <v>1406.48</v>
      </c>
      <c r="BM34">
        <v>1417.01</v>
      </c>
      <c r="BN34">
        <v>0.82630899999999996</v>
      </c>
      <c r="BO34">
        <v>1399.99</v>
      </c>
      <c r="BP34">
        <v>12.0083</v>
      </c>
      <c r="BQ34">
        <v>1.30461</v>
      </c>
      <c r="BR34">
        <v>1.22062</v>
      </c>
      <c r="BS34">
        <v>10.852</v>
      </c>
      <c r="BT34">
        <v>9.8553899999999999</v>
      </c>
      <c r="BU34">
        <v>1700.12</v>
      </c>
      <c r="BV34">
        <v>0.89998500000000003</v>
      </c>
      <c r="BW34">
        <v>0.10001500000000001</v>
      </c>
      <c r="BX34">
        <v>0</v>
      </c>
      <c r="BY34">
        <v>2.8214999999999999</v>
      </c>
      <c r="BZ34">
        <v>0</v>
      </c>
      <c r="CA34">
        <v>4250.93</v>
      </c>
      <c r="CB34">
        <v>13790.1</v>
      </c>
      <c r="CC34">
        <v>39.686999999999998</v>
      </c>
      <c r="CD34">
        <v>39.061999999999998</v>
      </c>
      <c r="CE34">
        <v>39.686999999999998</v>
      </c>
      <c r="CF34">
        <v>37.686999999999998</v>
      </c>
      <c r="CG34">
        <v>38.436999999999998</v>
      </c>
      <c r="CH34">
        <v>1530.08</v>
      </c>
      <c r="CI34">
        <v>170.04</v>
      </c>
      <c r="CJ34">
        <v>0</v>
      </c>
      <c r="CK34">
        <v>1689195089.5</v>
      </c>
      <c r="CL34">
        <v>0</v>
      </c>
      <c r="CM34">
        <v>1689195041.5999999</v>
      </c>
      <c r="CN34" t="s">
        <v>400</v>
      </c>
      <c r="CO34">
        <v>1689195041.5999999</v>
      </c>
      <c r="CP34">
        <v>1689195021.5999999</v>
      </c>
      <c r="CQ34">
        <v>19</v>
      </c>
      <c r="CR34">
        <v>5.7000000000000002E-2</v>
      </c>
      <c r="CS34">
        <v>5.0000000000000001E-3</v>
      </c>
      <c r="CT34">
        <v>-4.1369999999999996</v>
      </c>
      <c r="CU34">
        <v>-2.5999999999999999E-2</v>
      </c>
      <c r="CV34">
        <v>1401</v>
      </c>
      <c r="CW34">
        <v>12</v>
      </c>
      <c r="CX34">
        <v>0.14000000000000001</v>
      </c>
      <c r="CY34">
        <v>0.13</v>
      </c>
      <c r="CZ34">
        <v>15.462896764033941</v>
      </c>
      <c r="DA34">
        <v>1.827149335879299</v>
      </c>
      <c r="DB34">
        <v>0.19698721939121519</v>
      </c>
      <c r="DC34">
        <v>1</v>
      </c>
      <c r="DD34">
        <v>1400.011</v>
      </c>
      <c r="DE34">
        <v>0.17268292682531231</v>
      </c>
      <c r="DF34">
        <v>6.3749509801990428E-2</v>
      </c>
      <c r="DG34">
        <v>1</v>
      </c>
      <c r="DH34">
        <v>1700.04775</v>
      </c>
      <c r="DI34">
        <v>0.1078991914574061</v>
      </c>
      <c r="DJ34">
        <v>0.1005357523471133</v>
      </c>
      <c r="DK34">
        <v>-1</v>
      </c>
      <c r="DL34">
        <v>2</v>
      </c>
      <c r="DM34">
        <v>2</v>
      </c>
      <c r="DN34" t="s">
        <v>351</v>
      </c>
      <c r="DO34">
        <v>3.2124999999999999</v>
      </c>
      <c r="DP34">
        <v>2.8087200000000001</v>
      </c>
      <c r="DQ34">
        <v>0.22167200000000001</v>
      </c>
      <c r="DR34">
        <v>0.22128999999999999</v>
      </c>
      <c r="DS34">
        <v>7.4751899999999996E-2</v>
      </c>
      <c r="DT34">
        <v>7.0439799999999997E-2</v>
      </c>
      <c r="DU34">
        <v>23665.1</v>
      </c>
      <c r="DV34">
        <v>26736.7</v>
      </c>
      <c r="DW34">
        <v>28596.5</v>
      </c>
      <c r="DX34">
        <v>32902.699999999997</v>
      </c>
      <c r="DY34">
        <v>36780.6</v>
      </c>
      <c r="DZ34">
        <v>41565.5</v>
      </c>
      <c r="EA34">
        <v>41960.1</v>
      </c>
      <c r="EB34">
        <v>47596.4</v>
      </c>
      <c r="EC34">
        <v>2.2583700000000002</v>
      </c>
      <c r="ED34">
        <v>1.9487699999999999</v>
      </c>
      <c r="EE34">
        <v>0.134576</v>
      </c>
      <c r="EF34">
        <v>0</v>
      </c>
      <c r="EG34">
        <v>16.400700000000001</v>
      </c>
      <c r="EH34">
        <v>999.9</v>
      </c>
      <c r="EI34">
        <v>67</v>
      </c>
      <c r="EJ34">
        <v>16.3</v>
      </c>
      <c r="EK34">
        <v>12.2597</v>
      </c>
      <c r="EL34">
        <v>63.086100000000002</v>
      </c>
      <c r="EM34">
        <v>22.379799999999999</v>
      </c>
      <c r="EN34">
        <v>1</v>
      </c>
      <c r="EO34">
        <v>-0.49929600000000002</v>
      </c>
      <c r="EP34">
        <v>0.32903900000000003</v>
      </c>
      <c r="EQ34">
        <v>20.236799999999999</v>
      </c>
      <c r="ER34">
        <v>5.22837</v>
      </c>
      <c r="ES34">
        <v>12.0099</v>
      </c>
      <c r="ET34">
        <v>4.9901999999999997</v>
      </c>
      <c r="EU34">
        <v>3.3050000000000002</v>
      </c>
      <c r="EV34">
        <v>3243.6</v>
      </c>
      <c r="EW34">
        <v>1734.1</v>
      </c>
      <c r="EX34">
        <v>76.8</v>
      </c>
      <c r="EY34">
        <v>17.100000000000001</v>
      </c>
      <c r="EZ34">
        <v>1.8521099999999999</v>
      </c>
      <c r="FA34">
        <v>1.86127</v>
      </c>
      <c r="FB34">
        <v>1.86012</v>
      </c>
      <c r="FC34">
        <v>1.8561000000000001</v>
      </c>
      <c r="FD34">
        <v>1.86052</v>
      </c>
      <c r="FE34">
        <v>1.8569</v>
      </c>
      <c r="FF34">
        <v>1.8589800000000001</v>
      </c>
      <c r="FG34">
        <v>1.86181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-4.12</v>
      </c>
      <c r="FV34">
        <v>-2.5600000000000001E-2</v>
      </c>
      <c r="FW34">
        <v>-0.40751245637469841</v>
      </c>
      <c r="FX34">
        <v>-4.0117494158234393E-3</v>
      </c>
      <c r="FY34">
        <v>1.087516141204025E-6</v>
      </c>
      <c r="FZ34">
        <v>-8.657206703991749E-11</v>
      </c>
      <c r="GA34">
        <v>-2.5555000000000661E-2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0.7</v>
      </c>
      <c r="GJ34">
        <v>1</v>
      </c>
      <c r="GK34">
        <v>2.7221700000000002</v>
      </c>
      <c r="GL34">
        <v>2.3132299999999999</v>
      </c>
      <c r="GM34">
        <v>1.5942400000000001</v>
      </c>
      <c r="GN34">
        <v>2.34497</v>
      </c>
      <c r="GO34">
        <v>1.40015</v>
      </c>
      <c r="GP34">
        <v>2.33643</v>
      </c>
      <c r="GQ34">
        <v>20.415800000000001</v>
      </c>
      <c r="GR34">
        <v>15.209</v>
      </c>
      <c r="GS34">
        <v>18</v>
      </c>
      <c r="GT34">
        <v>642.24900000000002</v>
      </c>
      <c r="GU34">
        <v>463.24200000000002</v>
      </c>
      <c r="GV34">
        <v>17.000599999999999</v>
      </c>
      <c r="GW34">
        <v>20.488199999999999</v>
      </c>
      <c r="GX34">
        <v>30.000499999999999</v>
      </c>
      <c r="GY34">
        <v>20.567</v>
      </c>
      <c r="GZ34">
        <v>20.53</v>
      </c>
      <c r="HA34">
        <v>54.527299999999997</v>
      </c>
      <c r="HB34">
        <v>-30</v>
      </c>
      <c r="HC34">
        <v>-30</v>
      </c>
      <c r="HD34">
        <v>17</v>
      </c>
      <c r="HE34">
        <v>1400</v>
      </c>
      <c r="HF34">
        <v>0</v>
      </c>
      <c r="HG34">
        <v>104.97499999999999</v>
      </c>
      <c r="HH34">
        <v>104.712</v>
      </c>
    </row>
    <row r="35" spans="1:216" x14ac:dyDescent="0.2">
      <c r="A35">
        <v>17</v>
      </c>
      <c r="B35">
        <v>1689195176.5999999</v>
      </c>
      <c r="C35">
        <v>1375.599999904633</v>
      </c>
      <c r="D35" t="s">
        <v>401</v>
      </c>
      <c r="E35" t="s">
        <v>402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1689195176.5999999</v>
      </c>
      <c r="M35">
        <f t="shared" si="0"/>
        <v>1.1954086810793923E-3</v>
      </c>
      <c r="N35">
        <f t="shared" si="1"/>
        <v>1.1954086810793922</v>
      </c>
      <c r="O35">
        <f t="shared" si="2"/>
        <v>14.390150502474516</v>
      </c>
      <c r="P35">
        <f t="shared" si="3"/>
        <v>1788.37</v>
      </c>
      <c r="Q35">
        <f t="shared" si="4"/>
        <v>1556.8957381401763</v>
      </c>
      <c r="R35">
        <f t="shared" si="5"/>
        <v>158.57297741586373</v>
      </c>
      <c r="S35">
        <f t="shared" si="6"/>
        <v>182.14909879576999</v>
      </c>
      <c r="T35">
        <f t="shared" si="7"/>
        <v>0.11509936261347681</v>
      </c>
      <c r="U35">
        <f t="shared" si="8"/>
        <v>3.4212954061311178</v>
      </c>
      <c r="V35">
        <f t="shared" si="9"/>
        <v>0.11299067532435439</v>
      </c>
      <c r="W35">
        <f t="shared" si="10"/>
        <v>7.0805411464471515E-2</v>
      </c>
      <c r="X35">
        <f t="shared" si="11"/>
        <v>281.13963899999999</v>
      </c>
      <c r="Y35">
        <f t="shared" si="12"/>
        <v>20.158337911521759</v>
      </c>
      <c r="Z35">
        <f t="shared" si="13"/>
        <v>20.158337911521759</v>
      </c>
      <c r="AA35">
        <f t="shared" si="14"/>
        <v>2.3697210795065233</v>
      </c>
      <c r="AB35">
        <f t="shared" si="15"/>
        <v>59.524042380802364</v>
      </c>
      <c r="AC35">
        <f t="shared" si="16"/>
        <v>1.3116299560338003</v>
      </c>
      <c r="AD35">
        <f t="shared" si="17"/>
        <v>2.2035297059341281</v>
      </c>
      <c r="AE35">
        <f t="shared" si="18"/>
        <v>1.058091123472723</v>
      </c>
      <c r="AF35">
        <f t="shared" si="19"/>
        <v>-52.717522835601201</v>
      </c>
      <c r="AG35">
        <f t="shared" si="20"/>
        <v>-215.8675145853787</v>
      </c>
      <c r="AH35">
        <f t="shared" si="21"/>
        <v>-12.630284966237987</v>
      </c>
      <c r="AI35">
        <f t="shared" si="22"/>
        <v>-7.5683387217878817E-2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55258.431223537438</v>
      </c>
      <c r="AO35">
        <f t="shared" si="26"/>
        <v>1699.85</v>
      </c>
      <c r="AP35">
        <f t="shared" si="27"/>
        <v>1432.9742999999999</v>
      </c>
      <c r="AQ35">
        <f t="shared" si="28"/>
        <v>0.8430004412154013</v>
      </c>
      <c r="AR35">
        <f t="shared" si="29"/>
        <v>0.16539085154572461</v>
      </c>
      <c r="AS35">
        <v>1689195176.5999999</v>
      </c>
      <c r="AT35">
        <v>1788.37</v>
      </c>
      <c r="AU35">
        <v>1799.84</v>
      </c>
      <c r="AV35">
        <v>12.877800000000001</v>
      </c>
      <c r="AW35">
        <v>12.0589</v>
      </c>
      <c r="AX35">
        <v>1792.44</v>
      </c>
      <c r="AY35">
        <v>12.9018</v>
      </c>
      <c r="AZ35">
        <v>600.02200000000005</v>
      </c>
      <c r="BA35">
        <v>101.652</v>
      </c>
      <c r="BB35">
        <v>0.200021</v>
      </c>
      <c r="BC35">
        <v>18.988</v>
      </c>
      <c r="BD35">
        <v>18.590699999999998</v>
      </c>
      <c r="BE35">
        <v>999.9</v>
      </c>
      <c r="BF35">
        <v>0</v>
      </c>
      <c r="BG35">
        <v>0</v>
      </c>
      <c r="BH35">
        <v>10006.200000000001</v>
      </c>
      <c r="BI35">
        <v>0</v>
      </c>
      <c r="BJ35">
        <v>0.77939499999999995</v>
      </c>
      <c r="BK35">
        <v>-11.472899999999999</v>
      </c>
      <c r="BL35">
        <v>1811.7</v>
      </c>
      <c r="BM35">
        <v>1821.81</v>
      </c>
      <c r="BN35">
        <v>0.81889999999999996</v>
      </c>
      <c r="BO35">
        <v>1799.84</v>
      </c>
      <c r="BP35">
        <v>12.0589</v>
      </c>
      <c r="BQ35">
        <v>1.30905</v>
      </c>
      <c r="BR35">
        <v>1.2258100000000001</v>
      </c>
      <c r="BS35">
        <v>10.9031</v>
      </c>
      <c r="BT35">
        <v>9.9186899999999998</v>
      </c>
      <c r="BU35">
        <v>1699.85</v>
      </c>
      <c r="BV35">
        <v>0.89998500000000003</v>
      </c>
      <c r="BW35">
        <v>0.10001500000000001</v>
      </c>
      <c r="BX35">
        <v>0</v>
      </c>
      <c r="BY35">
        <v>2.7917999999999998</v>
      </c>
      <c r="BZ35">
        <v>0</v>
      </c>
      <c r="CA35">
        <v>4171.51</v>
      </c>
      <c r="CB35">
        <v>13787.9</v>
      </c>
      <c r="CC35">
        <v>38.25</v>
      </c>
      <c r="CD35">
        <v>38.186999999999998</v>
      </c>
      <c r="CE35">
        <v>38.561999999999998</v>
      </c>
      <c r="CF35">
        <v>36.686999999999998</v>
      </c>
      <c r="CG35">
        <v>37.25</v>
      </c>
      <c r="CH35">
        <v>1529.84</v>
      </c>
      <c r="CI35">
        <v>170.01</v>
      </c>
      <c r="CJ35">
        <v>0</v>
      </c>
      <c r="CK35">
        <v>1689195181.9000001</v>
      </c>
      <c r="CL35">
        <v>0</v>
      </c>
      <c r="CM35">
        <v>1689195147.5999999</v>
      </c>
      <c r="CN35" t="s">
        <v>403</v>
      </c>
      <c r="CO35">
        <v>1689195147.5999999</v>
      </c>
      <c r="CP35">
        <v>1689195133.5999999</v>
      </c>
      <c r="CQ35">
        <v>20</v>
      </c>
      <c r="CR35">
        <v>0.53300000000000003</v>
      </c>
      <c r="CS35">
        <v>2E-3</v>
      </c>
      <c r="CT35">
        <v>-4.0810000000000004</v>
      </c>
      <c r="CU35">
        <v>-2.4E-2</v>
      </c>
      <c r="CV35">
        <v>1800</v>
      </c>
      <c r="CW35">
        <v>12</v>
      </c>
      <c r="CX35">
        <v>0.17</v>
      </c>
      <c r="CY35">
        <v>0.13</v>
      </c>
      <c r="CZ35">
        <v>14.923874776630299</v>
      </c>
      <c r="DA35">
        <v>1.4807854558132121</v>
      </c>
      <c r="DB35">
        <v>0.17370484781281981</v>
      </c>
      <c r="DC35">
        <v>1</v>
      </c>
      <c r="DD35">
        <v>1800.0158536585359</v>
      </c>
      <c r="DE35">
        <v>-4.4738675954597143E-2</v>
      </c>
      <c r="DF35">
        <v>6.4391167768627786E-2</v>
      </c>
      <c r="DG35">
        <v>1</v>
      </c>
      <c r="DH35">
        <v>1700.015121951219</v>
      </c>
      <c r="DI35">
        <v>0.10412041776105251</v>
      </c>
      <c r="DJ35">
        <v>0.1122958190742729</v>
      </c>
      <c r="DK35">
        <v>-1</v>
      </c>
      <c r="DL35">
        <v>2</v>
      </c>
      <c r="DM35">
        <v>2</v>
      </c>
      <c r="DN35" t="s">
        <v>351</v>
      </c>
      <c r="DO35">
        <v>3.21244</v>
      </c>
      <c r="DP35">
        <v>2.8090099999999998</v>
      </c>
      <c r="DQ35">
        <v>0.25694600000000001</v>
      </c>
      <c r="DR35">
        <v>0.25628600000000001</v>
      </c>
      <c r="DS35">
        <v>7.492E-2</v>
      </c>
      <c r="DT35">
        <v>7.0648799999999998E-2</v>
      </c>
      <c r="DU35">
        <v>22592.3</v>
      </c>
      <c r="DV35">
        <v>25536.400000000001</v>
      </c>
      <c r="DW35">
        <v>28591.7</v>
      </c>
      <c r="DX35">
        <v>32899.1</v>
      </c>
      <c r="DY35">
        <v>36768.9</v>
      </c>
      <c r="DZ35">
        <v>41551.199999999997</v>
      </c>
      <c r="EA35">
        <v>41954.400000000001</v>
      </c>
      <c r="EB35">
        <v>47590.7</v>
      </c>
      <c r="EC35">
        <v>2.2565</v>
      </c>
      <c r="ED35">
        <v>1.9480500000000001</v>
      </c>
      <c r="EE35">
        <v>0.12870899999999999</v>
      </c>
      <c r="EF35">
        <v>0</v>
      </c>
      <c r="EG35">
        <v>16.4526</v>
      </c>
      <c r="EH35">
        <v>999.9</v>
      </c>
      <c r="EI35">
        <v>67</v>
      </c>
      <c r="EJ35">
        <v>16.399999999999999</v>
      </c>
      <c r="EK35">
        <v>12.336499999999999</v>
      </c>
      <c r="EL35">
        <v>63.036099999999998</v>
      </c>
      <c r="EM35">
        <v>22.291699999999999</v>
      </c>
      <c r="EN35">
        <v>1</v>
      </c>
      <c r="EO35">
        <v>-0.49291400000000002</v>
      </c>
      <c r="EP35">
        <v>0.35572399999999998</v>
      </c>
      <c r="EQ35">
        <v>20.238700000000001</v>
      </c>
      <c r="ER35">
        <v>5.2289700000000003</v>
      </c>
      <c r="ES35">
        <v>12.0099</v>
      </c>
      <c r="ET35">
        <v>4.9897499999999999</v>
      </c>
      <c r="EU35">
        <v>3.3050000000000002</v>
      </c>
      <c r="EV35">
        <v>3245.6</v>
      </c>
      <c r="EW35">
        <v>1734.1</v>
      </c>
      <c r="EX35">
        <v>76.8</v>
      </c>
      <c r="EY35">
        <v>17.100000000000001</v>
      </c>
      <c r="EZ35">
        <v>1.85212</v>
      </c>
      <c r="FA35">
        <v>1.8613</v>
      </c>
      <c r="FB35">
        <v>1.8601799999999999</v>
      </c>
      <c r="FC35">
        <v>1.8561399999999999</v>
      </c>
      <c r="FD35">
        <v>1.8606499999999999</v>
      </c>
      <c r="FE35">
        <v>1.8569800000000001</v>
      </c>
      <c r="FF35">
        <v>1.8589899999999999</v>
      </c>
      <c r="FG35">
        <v>1.86188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-4.07</v>
      </c>
      <c r="FV35">
        <v>-2.4E-2</v>
      </c>
      <c r="FW35">
        <v>0.12622681152694451</v>
      </c>
      <c r="FX35">
        <v>-4.0117494158234393E-3</v>
      </c>
      <c r="FY35">
        <v>1.087516141204025E-6</v>
      </c>
      <c r="FZ35">
        <v>-8.657206703991749E-11</v>
      </c>
      <c r="GA35">
        <v>-2.4034999999999581E-2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0.7</v>
      </c>
      <c r="GK35">
        <v>3.3386200000000001</v>
      </c>
      <c r="GL35">
        <v>2.3083499999999999</v>
      </c>
      <c r="GM35">
        <v>1.5942400000000001</v>
      </c>
      <c r="GN35">
        <v>2.34497</v>
      </c>
      <c r="GO35">
        <v>1.40015</v>
      </c>
      <c r="GP35">
        <v>2.2790499999999998</v>
      </c>
      <c r="GQ35">
        <v>20.495999999999999</v>
      </c>
      <c r="GR35">
        <v>15.182700000000001</v>
      </c>
      <c r="GS35">
        <v>18</v>
      </c>
      <c r="GT35">
        <v>641.98</v>
      </c>
      <c r="GU35">
        <v>463.64</v>
      </c>
      <c r="GV35">
        <v>17</v>
      </c>
      <c r="GW35">
        <v>20.578099999999999</v>
      </c>
      <c r="GX35">
        <v>30.000399999999999</v>
      </c>
      <c r="GY35">
        <v>20.655899999999999</v>
      </c>
      <c r="GZ35">
        <v>20.6175</v>
      </c>
      <c r="HA35">
        <v>66.870599999999996</v>
      </c>
      <c r="HB35">
        <v>-30</v>
      </c>
      <c r="HC35">
        <v>-30</v>
      </c>
      <c r="HD35">
        <v>17</v>
      </c>
      <c r="HE35">
        <v>1800</v>
      </c>
      <c r="HF35">
        <v>0</v>
      </c>
      <c r="HG35">
        <v>104.959</v>
      </c>
      <c r="HH35">
        <v>104.7</v>
      </c>
    </row>
    <row r="36" spans="1:216" x14ac:dyDescent="0.2">
      <c r="A36">
        <v>18</v>
      </c>
      <c r="B36">
        <v>1689195261.0999999</v>
      </c>
      <c r="C36">
        <v>1460.099999904633</v>
      </c>
      <c r="D36" t="s">
        <v>404</v>
      </c>
      <c r="E36" t="s">
        <v>405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1689195261.0999999</v>
      </c>
      <c r="M36">
        <f t="shared" si="0"/>
        <v>1.1824798011341551E-3</v>
      </c>
      <c r="N36">
        <f t="shared" si="1"/>
        <v>1.1824798011341551</v>
      </c>
      <c r="O36">
        <f t="shared" si="2"/>
        <v>9.493924304813854</v>
      </c>
      <c r="P36">
        <f t="shared" si="3"/>
        <v>393.005</v>
      </c>
      <c r="Q36">
        <f t="shared" si="4"/>
        <v>252.39646805556137</v>
      </c>
      <c r="R36">
        <f t="shared" si="5"/>
        <v>25.706989910926584</v>
      </c>
      <c r="S36">
        <f t="shared" si="6"/>
        <v>40.028197097114997</v>
      </c>
      <c r="T36">
        <f t="shared" si="7"/>
        <v>0.11415401178315862</v>
      </c>
      <c r="U36">
        <f t="shared" si="8"/>
        <v>3.4249187790869087</v>
      </c>
      <c r="V36">
        <f t="shared" si="9"/>
        <v>0.11208163630712571</v>
      </c>
      <c r="W36">
        <f t="shared" si="10"/>
        <v>7.023408372199752E-2</v>
      </c>
      <c r="X36">
        <f t="shared" si="11"/>
        <v>281.16619200000002</v>
      </c>
      <c r="Y36">
        <f t="shared" si="12"/>
        <v>20.169915593771865</v>
      </c>
      <c r="Z36">
        <f t="shared" si="13"/>
        <v>20.169915593771865</v>
      </c>
      <c r="AA36">
        <f t="shared" si="14"/>
        <v>2.3714185324723394</v>
      </c>
      <c r="AB36">
        <f t="shared" si="15"/>
        <v>59.700743130494025</v>
      </c>
      <c r="AC36">
        <f t="shared" si="16"/>
        <v>1.3163201904896999</v>
      </c>
      <c r="AD36">
        <f t="shared" si="17"/>
        <v>2.2048639957671616</v>
      </c>
      <c r="AE36">
        <f t="shared" si="18"/>
        <v>1.0550983419826394</v>
      </c>
      <c r="AF36">
        <f t="shared" si="19"/>
        <v>-52.147359230016235</v>
      </c>
      <c r="AG36">
        <f t="shared" si="20"/>
        <v>-216.44283541175821</v>
      </c>
      <c r="AH36">
        <f t="shared" si="21"/>
        <v>-12.651929155372224</v>
      </c>
      <c r="AI36">
        <f t="shared" si="22"/>
        <v>-7.5931797146637336E-2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55342.894997466603</v>
      </c>
      <c r="AO36">
        <f t="shared" si="26"/>
        <v>1700.02</v>
      </c>
      <c r="AP36">
        <f t="shared" si="27"/>
        <v>1433.1168</v>
      </c>
      <c r="AQ36">
        <f t="shared" si="28"/>
        <v>0.84299996470629757</v>
      </c>
      <c r="AR36">
        <f t="shared" si="29"/>
        <v>0.16538993188315432</v>
      </c>
      <c r="AS36">
        <v>1689195261.0999999</v>
      </c>
      <c r="AT36">
        <v>393.005</v>
      </c>
      <c r="AU36">
        <v>399.916</v>
      </c>
      <c r="AV36">
        <v>12.9239</v>
      </c>
      <c r="AW36">
        <v>12.113899999999999</v>
      </c>
      <c r="AX36">
        <v>395.51400000000001</v>
      </c>
      <c r="AY36">
        <v>12.9491</v>
      </c>
      <c r="AZ36">
        <v>600.02599999999995</v>
      </c>
      <c r="BA36">
        <v>101.652</v>
      </c>
      <c r="BB36">
        <v>0.19962299999999999</v>
      </c>
      <c r="BC36">
        <v>18.997699999999998</v>
      </c>
      <c r="BD36">
        <v>18.625399999999999</v>
      </c>
      <c r="BE36">
        <v>999.9</v>
      </c>
      <c r="BF36">
        <v>0</v>
      </c>
      <c r="BG36">
        <v>0</v>
      </c>
      <c r="BH36">
        <v>10022.5</v>
      </c>
      <c r="BI36">
        <v>0</v>
      </c>
      <c r="BJ36">
        <v>0.719441</v>
      </c>
      <c r="BK36">
        <v>-6.9116200000000001</v>
      </c>
      <c r="BL36">
        <v>398.15</v>
      </c>
      <c r="BM36">
        <v>404.82</v>
      </c>
      <c r="BN36">
        <v>0.81003999999999998</v>
      </c>
      <c r="BO36">
        <v>399.916</v>
      </c>
      <c r="BP36">
        <v>12.113899999999999</v>
      </c>
      <c r="BQ36">
        <v>1.3137399999999999</v>
      </c>
      <c r="BR36">
        <v>1.2314000000000001</v>
      </c>
      <c r="BS36">
        <v>10.957000000000001</v>
      </c>
      <c r="BT36">
        <v>9.9866899999999994</v>
      </c>
      <c r="BU36">
        <v>1700.02</v>
      </c>
      <c r="BV36">
        <v>0.900003</v>
      </c>
      <c r="BW36">
        <v>9.99974E-2</v>
      </c>
      <c r="BX36">
        <v>0</v>
      </c>
      <c r="BY36">
        <v>2.5581</v>
      </c>
      <c r="BZ36">
        <v>0</v>
      </c>
      <c r="CA36">
        <v>3942.86</v>
      </c>
      <c r="CB36">
        <v>13789.4</v>
      </c>
      <c r="CC36">
        <v>39.311999999999998</v>
      </c>
      <c r="CD36">
        <v>39.25</v>
      </c>
      <c r="CE36">
        <v>39.375</v>
      </c>
      <c r="CF36">
        <v>38.125</v>
      </c>
      <c r="CG36">
        <v>38.125</v>
      </c>
      <c r="CH36">
        <v>1530.02</v>
      </c>
      <c r="CI36">
        <v>170</v>
      </c>
      <c r="CJ36">
        <v>0</v>
      </c>
      <c r="CK36">
        <v>1689195266.5</v>
      </c>
      <c r="CL36">
        <v>0</v>
      </c>
      <c r="CM36">
        <v>1689195234.0999999</v>
      </c>
      <c r="CN36" t="s">
        <v>406</v>
      </c>
      <c r="CO36">
        <v>1689195229.0999999</v>
      </c>
      <c r="CP36">
        <v>1689195234.0999999</v>
      </c>
      <c r="CQ36">
        <v>21</v>
      </c>
      <c r="CR36">
        <v>-1.214</v>
      </c>
      <c r="CS36">
        <v>-1E-3</v>
      </c>
      <c r="CT36">
        <v>-2.5289999999999999</v>
      </c>
      <c r="CU36">
        <v>-2.5000000000000001E-2</v>
      </c>
      <c r="CV36">
        <v>399</v>
      </c>
      <c r="CW36">
        <v>12</v>
      </c>
      <c r="CX36">
        <v>0.36</v>
      </c>
      <c r="CY36">
        <v>0.11</v>
      </c>
      <c r="CZ36">
        <v>9.9570963970534159</v>
      </c>
      <c r="DA36">
        <v>-0.16910267210096019</v>
      </c>
      <c r="DB36">
        <v>0.19798395458579479</v>
      </c>
      <c r="DC36">
        <v>1</v>
      </c>
      <c r="DD36">
        <v>399.872275</v>
      </c>
      <c r="DE36">
        <v>1.1855572232636991</v>
      </c>
      <c r="DF36">
        <v>0.15243670612748941</v>
      </c>
      <c r="DG36">
        <v>1</v>
      </c>
      <c r="DH36">
        <v>1699.9649999999999</v>
      </c>
      <c r="DI36">
        <v>5.6696927641220703E-2</v>
      </c>
      <c r="DJ36">
        <v>0.12918978287776309</v>
      </c>
      <c r="DK36">
        <v>-1</v>
      </c>
      <c r="DL36">
        <v>2</v>
      </c>
      <c r="DM36">
        <v>2</v>
      </c>
      <c r="DN36" t="s">
        <v>351</v>
      </c>
      <c r="DO36">
        <v>3.2123200000000001</v>
      </c>
      <c r="DP36">
        <v>2.8087499999999999</v>
      </c>
      <c r="DQ36">
        <v>9.4944399999999998E-2</v>
      </c>
      <c r="DR36">
        <v>9.5316600000000001E-2</v>
      </c>
      <c r="DS36">
        <v>7.5110399999999994E-2</v>
      </c>
      <c r="DT36">
        <v>7.0874900000000005E-2</v>
      </c>
      <c r="DU36">
        <v>27503.1</v>
      </c>
      <c r="DV36">
        <v>31045.3</v>
      </c>
      <c r="DW36">
        <v>28587.7</v>
      </c>
      <c r="DX36">
        <v>32893.800000000003</v>
      </c>
      <c r="DY36">
        <v>36755.1</v>
      </c>
      <c r="DZ36">
        <v>41534.199999999997</v>
      </c>
      <c r="EA36">
        <v>41948.3</v>
      </c>
      <c r="EB36">
        <v>47584.1</v>
      </c>
      <c r="EC36">
        <v>2.2555000000000001</v>
      </c>
      <c r="ED36">
        <v>1.94147</v>
      </c>
      <c r="EE36">
        <v>0.128523</v>
      </c>
      <c r="EF36">
        <v>0</v>
      </c>
      <c r="EG36">
        <v>16.490500000000001</v>
      </c>
      <c r="EH36">
        <v>999.9</v>
      </c>
      <c r="EI36">
        <v>67.099999999999994</v>
      </c>
      <c r="EJ36">
        <v>16.399999999999999</v>
      </c>
      <c r="EK36">
        <v>12.3573</v>
      </c>
      <c r="EL36">
        <v>62.786099999999998</v>
      </c>
      <c r="EM36">
        <v>22.3718</v>
      </c>
      <c r="EN36">
        <v>1</v>
      </c>
      <c r="EO36">
        <v>-0.48725099999999999</v>
      </c>
      <c r="EP36">
        <v>0.38097999999999999</v>
      </c>
      <c r="EQ36">
        <v>20.238399999999999</v>
      </c>
      <c r="ER36">
        <v>5.2285199999999996</v>
      </c>
      <c r="ES36">
        <v>12.0099</v>
      </c>
      <c r="ET36">
        <v>4.9901999999999997</v>
      </c>
      <c r="EU36">
        <v>3.3050000000000002</v>
      </c>
      <c r="EV36">
        <v>3247.4</v>
      </c>
      <c r="EW36">
        <v>1734.1</v>
      </c>
      <c r="EX36">
        <v>76.8</v>
      </c>
      <c r="EY36">
        <v>17.2</v>
      </c>
      <c r="EZ36">
        <v>1.8521099999999999</v>
      </c>
      <c r="FA36">
        <v>1.8612899999999999</v>
      </c>
      <c r="FB36">
        <v>1.86019</v>
      </c>
      <c r="FC36">
        <v>1.8561000000000001</v>
      </c>
      <c r="FD36">
        <v>1.86063</v>
      </c>
      <c r="FE36">
        <v>1.8569599999999999</v>
      </c>
      <c r="FF36">
        <v>1.8589800000000001</v>
      </c>
      <c r="FG36">
        <v>1.86188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-2.5089999999999999</v>
      </c>
      <c r="FV36">
        <v>-2.52E-2</v>
      </c>
      <c r="FW36">
        <v>-1.0871554989263279</v>
      </c>
      <c r="FX36">
        <v>-4.0117494158234393E-3</v>
      </c>
      <c r="FY36">
        <v>1.087516141204025E-6</v>
      </c>
      <c r="FZ36">
        <v>-8.657206703991749E-11</v>
      </c>
      <c r="GA36">
        <v>-2.513500000000057E-2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0.5</v>
      </c>
      <c r="GJ36">
        <v>0.5</v>
      </c>
      <c r="GK36">
        <v>0.98144500000000001</v>
      </c>
      <c r="GL36">
        <v>2.323</v>
      </c>
      <c r="GM36">
        <v>1.5942400000000001</v>
      </c>
      <c r="GN36">
        <v>2.34497</v>
      </c>
      <c r="GO36">
        <v>1.40015</v>
      </c>
      <c r="GP36">
        <v>2.2814899999999998</v>
      </c>
      <c r="GQ36">
        <v>20.5762</v>
      </c>
      <c r="GR36">
        <v>15.173999999999999</v>
      </c>
      <c r="GS36">
        <v>18</v>
      </c>
      <c r="GT36">
        <v>642.279</v>
      </c>
      <c r="GU36">
        <v>460.18299999999999</v>
      </c>
      <c r="GV36">
        <v>17.000599999999999</v>
      </c>
      <c r="GW36">
        <v>20.658300000000001</v>
      </c>
      <c r="GX36">
        <v>30.000399999999999</v>
      </c>
      <c r="GY36">
        <v>20.737100000000002</v>
      </c>
      <c r="GZ36">
        <v>20.698599999999999</v>
      </c>
      <c r="HA36">
        <v>19.696100000000001</v>
      </c>
      <c r="HB36">
        <v>-30</v>
      </c>
      <c r="HC36">
        <v>-30</v>
      </c>
      <c r="HD36">
        <v>17</v>
      </c>
      <c r="HE36">
        <v>400</v>
      </c>
      <c r="HF36">
        <v>0</v>
      </c>
      <c r="HG36">
        <v>104.944</v>
      </c>
      <c r="HH36">
        <v>104.685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2023-07-12T20:58:55Z</dcterms:created>
  <dcterms:modified xsi:type="dcterms:W3CDTF">2023-07-14T21:18:24Z</dcterms:modified>
</cp:coreProperties>
</file>