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5CF5B552-780F-E14A-88D0-03CAEBD907E0}" xr6:coauthVersionLast="47" xr6:coauthVersionMax="47" xr10:uidLastSave="{00000000-0000-0000-0000-000000000000}"/>
  <bookViews>
    <workbookView xWindow="36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/>
  <c r="P36" i="1" s="1"/>
  <c r="AD36" i="1"/>
  <c r="AC36" i="1"/>
  <c r="AB36" i="1"/>
  <c r="U36" i="1"/>
  <c r="S36" i="1"/>
  <c r="AR35" i="1"/>
  <c r="X35" i="1" s="1"/>
  <c r="AQ35" i="1"/>
  <c r="AP35" i="1" s="1"/>
  <c r="AO35" i="1"/>
  <c r="AN35" i="1"/>
  <c r="AM35" i="1"/>
  <c r="AL35" i="1"/>
  <c r="P35" i="1" s="1"/>
  <c r="AD35" i="1"/>
  <c r="AC35" i="1"/>
  <c r="AB35" i="1" s="1"/>
  <c r="U35" i="1"/>
  <c r="S35" i="1"/>
  <c r="AR34" i="1"/>
  <c r="AQ34" i="1"/>
  <c r="AO34" i="1"/>
  <c r="AP34" i="1" s="1"/>
  <c r="AN34" i="1"/>
  <c r="AL34" i="1" s="1"/>
  <c r="AD34" i="1"/>
  <c r="AB34" i="1" s="1"/>
  <c r="AC34" i="1"/>
  <c r="U34" i="1"/>
  <c r="AR33" i="1"/>
  <c r="AQ33" i="1"/>
  <c r="AP33" i="1"/>
  <c r="AO33" i="1"/>
  <c r="AN33" i="1"/>
  <c r="AL33" i="1" s="1"/>
  <c r="AD33" i="1"/>
  <c r="AC33" i="1"/>
  <c r="AB33" i="1" s="1"/>
  <c r="X33" i="1"/>
  <c r="U33" i="1"/>
  <c r="AR32" i="1"/>
  <c r="AQ32" i="1"/>
  <c r="AO32" i="1"/>
  <c r="AP32" i="1" s="1"/>
  <c r="AN32" i="1"/>
  <c r="AL32" i="1"/>
  <c r="P32" i="1" s="1"/>
  <c r="AD32" i="1"/>
  <c r="AC32" i="1"/>
  <c r="AB32" i="1"/>
  <c r="U32" i="1"/>
  <c r="S32" i="1"/>
  <c r="AR31" i="1"/>
  <c r="X31" i="1" s="1"/>
  <c r="AQ31" i="1"/>
  <c r="AP31" i="1" s="1"/>
  <c r="AO31" i="1"/>
  <c r="AN31" i="1"/>
  <c r="AL31" i="1"/>
  <c r="P31" i="1" s="1"/>
  <c r="AD31" i="1"/>
  <c r="AC31" i="1"/>
  <c r="AB31" i="1"/>
  <c r="U31" i="1"/>
  <c r="AR30" i="1"/>
  <c r="AQ30" i="1"/>
  <c r="AO30" i="1"/>
  <c r="AP30" i="1" s="1"/>
  <c r="AN30" i="1"/>
  <c r="AL30" i="1" s="1"/>
  <c r="AD30" i="1"/>
  <c r="AB30" i="1" s="1"/>
  <c r="AC30" i="1"/>
  <c r="U30" i="1"/>
  <c r="AR29" i="1"/>
  <c r="AQ29" i="1"/>
  <c r="AP29" i="1"/>
  <c r="AO29" i="1"/>
  <c r="AN29" i="1"/>
  <c r="AL29" i="1" s="1"/>
  <c r="AD29" i="1"/>
  <c r="AC29" i="1"/>
  <c r="AB29" i="1" s="1"/>
  <c r="X29" i="1"/>
  <c r="U29" i="1"/>
  <c r="AR28" i="1"/>
  <c r="AQ28" i="1"/>
  <c r="AO28" i="1"/>
  <c r="AP28" i="1" s="1"/>
  <c r="AN28" i="1"/>
  <c r="AL28" i="1"/>
  <c r="N28" i="1" s="1"/>
  <c r="M28" i="1" s="1"/>
  <c r="AD28" i="1"/>
  <c r="AC28" i="1"/>
  <c r="AB28" i="1"/>
  <c r="U28" i="1"/>
  <c r="S28" i="1"/>
  <c r="AR27" i="1"/>
  <c r="X27" i="1" s="1"/>
  <c r="AQ27" i="1"/>
  <c r="AP27" i="1" s="1"/>
  <c r="AO27" i="1"/>
  <c r="AN27" i="1"/>
  <c r="AL27" i="1"/>
  <c r="P27" i="1" s="1"/>
  <c r="AD27" i="1"/>
  <c r="AC27" i="1"/>
  <c r="AB27" i="1"/>
  <c r="U27" i="1"/>
  <c r="AR26" i="1"/>
  <c r="AQ26" i="1"/>
  <c r="AO26" i="1"/>
  <c r="AP26" i="1" s="1"/>
  <c r="AN26" i="1"/>
  <c r="AL26" i="1" s="1"/>
  <c r="AD26" i="1"/>
  <c r="AB26" i="1" s="1"/>
  <c r="AC26" i="1"/>
  <c r="U26" i="1"/>
  <c r="AR25" i="1"/>
  <c r="AQ25" i="1"/>
  <c r="AP25" i="1"/>
  <c r="AO25" i="1"/>
  <c r="AN25" i="1"/>
  <c r="AL25" i="1" s="1"/>
  <c r="AM25" i="1"/>
  <c r="AD25" i="1"/>
  <c r="AC25" i="1"/>
  <c r="AB25" i="1" s="1"/>
  <c r="X25" i="1"/>
  <c r="U25" i="1"/>
  <c r="AR24" i="1"/>
  <c r="AQ24" i="1"/>
  <c r="AO24" i="1"/>
  <c r="AP24" i="1" s="1"/>
  <c r="AN24" i="1"/>
  <c r="AL24" i="1"/>
  <c r="N24" i="1" s="1"/>
  <c r="M24" i="1" s="1"/>
  <c r="AD24" i="1"/>
  <c r="AC24" i="1"/>
  <c r="AB24" i="1"/>
  <c r="U24" i="1"/>
  <c r="S24" i="1"/>
  <c r="AR23" i="1"/>
  <c r="X23" i="1" s="1"/>
  <c r="AQ23" i="1"/>
  <c r="AP23" i="1" s="1"/>
  <c r="AO23" i="1"/>
  <c r="AN23" i="1"/>
  <c r="AL23" i="1"/>
  <c r="P23" i="1" s="1"/>
  <c r="AD23" i="1"/>
  <c r="AC23" i="1"/>
  <c r="AB23" i="1"/>
  <c r="U23" i="1"/>
  <c r="S23" i="1"/>
  <c r="AR22" i="1"/>
  <c r="AQ22" i="1"/>
  <c r="AO22" i="1"/>
  <c r="AN22" i="1"/>
  <c r="AL22" i="1" s="1"/>
  <c r="AD22" i="1"/>
  <c r="AC22" i="1"/>
  <c r="AB22" i="1" s="1"/>
  <c r="U22" i="1"/>
  <c r="AR21" i="1"/>
  <c r="AQ21" i="1"/>
  <c r="AO21" i="1"/>
  <c r="AP21" i="1" s="1"/>
  <c r="AN21" i="1"/>
  <c r="AL21" i="1" s="1"/>
  <c r="AM21" i="1"/>
  <c r="AD21" i="1"/>
  <c r="AC21" i="1"/>
  <c r="AB21" i="1" s="1"/>
  <c r="U21" i="1"/>
  <c r="AR20" i="1"/>
  <c r="AQ20" i="1"/>
  <c r="AO20" i="1"/>
  <c r="AP20" i="1" s="1"/>
  <c r="AN20" i="1"/>
  <c r="AL20" i="1"/>
  <c r="N20" i="1" s="1"/>
  <c r="M20" i="1" s="1"/>
  <c r="AD20" i="1"/>
  <c r="AC20" i="1"/>
  <c r="AB20" i="1"/>
  <c r="U20" i="1"/>
  <c r="S20" i="1"/>
  <c r="AR19" i="1"/>
  <c r="X19" i="1" s="1"/>
  <c r="AQ19" i="1"/>
  <c r="AP19" i="1" s="1"/>
  <c r="AO19" i="1"/>
  <c r="AN19" i="1"/>
  <c r="AL19" i="1"/>
  <c r="P19" i="1" s="1"/>
  <c r="AD19" i="1"/>
  <c r="AC19" i="1"/>
  <c r="AB19" i="1"/>
  <c r="U19" i="1"/>
  <c r="S19" i="1"/>
  <c r="S21" i="1" l="1"/>
  <c r="O21" i="1"/>
  <c r="P21" i="1"/>
  <c r="N21" i="1"/>
  <c r="M21" i="1" s="1"/>
  <c r="N26" i="1"/>
  <c r="M26" i="1" s="1"/>
  <c r="AM26" i="1"/>
  <c r="P26" i="1"/>
  <c r="S26" i="1"/>
  <c r="N22" i="1"/>
  <c r="M22" i="1" s="1"/>
  <c r="AM22" i="1"/>
  <c r="P22" i="1"/>
  <c r="S22" i="1"/>
  <c r="AF24" i="1"/>
  <c r="O26" i="1"/>
  <c r="S33" i="1"/>
  <c r="AM33" i="1"/>
  <c r="P33" i="1"/>
  <c r="O33" i="1"/>
  <c r="N33" i="1"/>
  <c r="M33" i="1" s="1"/>
  <c r="AP22" i="1"/>
  <c r="X22" i="1"/>
  <c r="AF28" i="1"/>
  <c r="N30" i="1"/>
  <c r="M30" i="1" s="1"/>
  <c r="AM30" i="1"/>
  <c r="S30" i="1"/>
  <c r="O30" i="1"/>
  <c r="P30" i="1"/>
  <c r="N34" i="1"/>
  <c r="M34" i="1" s="1"/>
  <c r="AM34" i="1"/>
  <c r="O34" i="1"/>
  <c r="S34" i="1"/>
  <c r="P34" i="1"/>
  <c r="O22" i="1"/>
  <c r="S29" i="1"/>
  <c r="AM29" i="1"/>
  <c r="P29" i="1"/>
  <c r="O29" i="1"/>
  <c r="N29" i="1"/>
  <c r="M29" i="1" s="1"/>
  <c r="S25" i="1"/>
  <c r="P25" i="1"/>
  <c r="N25" i="1"/>
  <c r="M25" i="1" s="1"/>
  <c r="O25" i="1"/>
  <c r="AF20" i="1"/>
  <c r="X30" i="1"/>
  <c r="X34" i="1"/>
  <c r="AM24" i="1"/>
  <c r="S27" i="1"/>
  <c r="AM28" i="1"/>
  <c r="S31" i="1"/>
  <c r="AM32" i="1"/>
  <c r="AM36" i="1"/>
  <c r="N36" i="1"/>
  <c r="M36" i="1" s="1"/>
  <c r="X26" i="1"/>
  <c r="X21" i="1"/>
  <c r="N32" i="1"/>
  <c r="M32" i="1" s="1"/>
  <c r="AM19" i="1"/>
  <c r="O20" i="1"/>
  <c r="AM23" i="1"/>
  <c r="O24" i="1"/>
  <c r="Y25" i="1"/>
  <c r="Z25" i="1" s="1"/>
  <c r="AG25" i="1" s="1"/>
  <c r="AM27" i="1"/>
  <c r="O28" i="1"/>
  <c r="Y29" i="1"/>
  <c r="Z29" i="1" s="1"/>
  <c r="AM31" i="1"/>
  <c r="O32" i="1"/>
  <c r="O36" i="1"/>
  <c r="AM20" i="1"/>
  <c r="N19" i="1"/>
  <c r="M19" i="1" s="1"/>
  <c r="P20" i="1"/>
  <c r="X20" i="1"/>
  <c r="N23" i="1"/>
  <c r="M23" i="1" s="1"/>
  <c r="P24" i="1"/>
  <c r="X24" i="1"/>
  <c r="N27" i="1"/>
  <c r="M27" i="1" s="1"/>
  <c r="Y27" i="1" s="1"/>
  <c r="Z27" i="1" s="1"/>
  <c r="P28" i="1"/>
  <c r="X28" i="1"/>
  <c r="N31" i="1"/>
  <c r="M31" i="1" s="1"/>
  <c r="X32" i="1"/>
  <c r="N35" i="1"/>
  <c r="M35" i="1" s="1"/>
  <c r="X36" i="1"/>
  <c r="O19" i="1"/>
  <c r="O23" i="1"/>
  <c r="O27" i="1"/>
  <c r="O31" i="1"/>
  <c r="O35" i="1"/>
  <c r="AA27" i="1" l="1"/>
  <c r="AE27" i="1" s="1"/>
  <c r="AH27" i="1"/>
  <c r="AG27" i="1"/>
  <c r="AF35" i="1"/>
  <c r="Y35" i="1"/>
  <c r="Z35" i="1" s="1"/>
  <c r="Y32" i="1"/>
  <c r="Z32" i="1" s="1"/>
  <c r="V32" i="1" s="1"/>
  <c r="T32" i="1" s="1"/>
  <c r="W32" i="1" s="1"/>
  <c r="Q32" i="1" s="1"/>
  <c r="R32" i="1" s="1"/>
  <c r="Y20" i="1"/>
  <c r="Z20" i="1" s="1"/>
  <c r="AA29" i="1"/>
  <c r="AE29" i="1" s="1"/>
  <c r="AH29" i="1"/>
  <c r="AF32" i="1"/>
  <c r="AF29" i="1"/>
  <c r="V29" i="1"/>
  <c r="T29" i="1" s="1"/>
  <c r="W29" i="1" s="1"/>
  <c r="Q29" i="1" s="1"/>
  <c r="R29" i="1" s="1"/>
  <c r="AF33" i="1"/>
  <c r="AF21" i="1"/>
  <c r="AF31" i="1"/>
  <c r="Y21" i="1"/>
  <c r="Z21" i="1" s="1"/>
  <c r="V21" i="1" s="1"/>
  <c r="T21" i="1" s="1"/>
  <c r="W21" i="1" s="1"/>
  <c r="Q21" i="1" s="1"/>
  <c r="R21" i="1" s="1"/>
  <c r="Y31" i="1"/>
  <c r="Z31" i="1" s="1"/>
  <c r="V31" i="1" s="1"/>
  <c r="T31" i="1" s="1"/>
  <c r="W31" i="1" s="1"/>
  <c r="Q31" i="1" s="1"/>
  <c r="R31" i="1" s="1"/>
  <c r="AF19" i="1"/>
  <c r="Y19" i="1"/>
  <c r="Z19" i="1" s="1"/>
  <c r="Y26" i="1"/>
  <c r="Z26" i="1" s="1"/>
  <c r="V26" i="1" s="1"/>
  <c r="T26" i="1" s="1"/>
  <c r="W26" i="1" s="1"/>
  <c r="Q26" i="1" s="1"/>
  <c r="R26" i="1" s="1"/>
  <c r="Y34" i="1"/>
  <c r="Z34" i="1" s="1"/>
  <c r="AF30" i="1"/>
  <c r="AG29" i="1"/>
  <c r="AF23" i="1"/>
  <c r="Y28" i="1"/>
  <c r="Z28" i="1" s="1"/>
  <c r="AA25" i="1"/>
  <c r="AE25" i="1" s="1"/>
  <c r="AH25" i="1"/>
  <c r="AF36" i="1"/>
  <c r="V36" i="1"/>
  <c r="T36" i="1" s="1"/>
  <c r="W36" i="1" s="1"/>
  <c r="Q36" i="1" s="1"/>
  <c r="R36" i="1" s="1"/>
  <c r="Y30" i="1"/>
  <c r="Z30" i="1" s="1"/>
  <c r="AF25" i="1"/>
  <c r="V25" i="1"/>
  <c r="T25" i="1" s="1"/>
  <c r="W25" i="1" s="1"/>
  <c r="Q25" i="1" s="1"/>
  <c r="R25" i="1" s="1"/>
  <c r="AF27" i="1"/>
  <c r="V27" i="1"/>
  <c r="T27" i="1" s="1"/>
  <c r="W27" i="1" s="1"/>
  <c r="Q27" i="1" s="1"/>
  <c r="R27" i="1" s="1"/>
  <c r="AF34" i="1"/>
  <c r="Y24" i="1"/>
  <c r="Z24" i="1" s="1"/>
  <c r="Y33" i="1"/>
  <c r="Z33" i="1" s="1"/>
  <c r="V22" i="1"/>
  <c r="T22" i="1" s="1"/>
  <c r="W22" i="1" s="1"/>
  <c r="Q22" i="1" s="1"/>
  <c r="R22" i="1" s="1"/>
  <c r="AF22" i="1"/>
  <c r="Y36" i="1"/>
  <c r="Z36" i="1" s="1"/>
  <c r="Y22" i="1"/>
  <c r="Z22" i="1" s="1"/>
  <c r="AF26" i="1"/>
  <c r="Y23" i="1"/>
  <c r="Z23" i="1" s="1"/>
  <c r="V23" i="1" s="1"/>
  <c r="T23" i="1" s="1"/>
  <c r="W23" i="1" s="1"/>
  <c r="Q23" i="1" s="1"/>
  <c r="R23" i="1" s="1"/>
  <c r="AG35" i="1" l="1"/>
  <c r="AA35" i="1"/>
  <c r="AE35" i="1" s="1"/>
  <c r="AH35" i="1"/>
  <c r="AI35" i="1" s="1"/>
  <c r="AH34" i="1"/>
  <c r="AA34" i="1"/>
  <c r="AE34" i="1" s="1"/>
  <c r="AG34" i="1"/>
  <c r="AH30" i="1"/>
  <c r="AI30" i="1" s="1"/>
  <c r="AA30" i="1"/>
  <c r="AE30" i="1" s="1"/>
  <c r="AG30" i="1"/>
  <c r="V35" i="1"/>
  <c r="T35" i="1" s="1"/>
  <c r="W35" i="1" s="1"/>
  <c r="Q35" i="1" s="1"/>
  <c r="R35" i="1" s="1"/>
  <c r="AA33" i="1"/>
  <c r="AE33" i="1" s="1"/>
  <c r="AH33" i="1"/>
  <c r="AG33" i="1"/>
  <c r="AA19" i="1"/>
  <c r="AE19" i="1" s="1"/>
  <c r="AH19" i="1"/>
  <c r="AG19" i="1"/>
  <c r="AH23" i="1"/>
  <c r="AA23" i="1"/>
  <c r="AE23" i="1" s="1"/>
  <c r="AG23" i="1"/>
  <c r="AH28" i="1"/>
  <c r="AA28" i="1"/>
  <c r="AE28" i="1" s="1"/>
  <c r="AG28" i="1"/>
  <c r="V28" i="1"/>
  <c r="T28" i="1" s="1"/>
  <c r="W28" i="1" s="1"/>
  <c r="Q28" i="1" s="1"/>
  <c r="R28" i="1" s="1"/>
  <c r="AA21" i="1"/>
  <c r="AE21" i="1" s="1"/>
  <c r="AH21" i="1"/>
  <c r="AG21" i="1"/>
  <c r="AH26" i="1"/>
  <c r="AA26" i="1"/>
  <c r="AE26" i="1" s="1"/>
  <c r="AG26" i="1"/>
  <c r="AH32" i="1"/>
  <c r="AA32" i="1"/>
  <c r="AE32" i="1" s="1"/>
  <c r="AG32" i="1"/>
  <c r="AH24" i="1"/>
  <c r="AA24" i="1"/>
  <c r="AE24" i="1" s="1"/>
  <c r="AG24" i="1"/>
  <c r="V24" i="1"/>
  <c r="T24" i="1" s="1"/>
  <c r="W24" i="1" s="1"/>
  <c r="Q24" i="1" s="1"/>
  <c r="R24" i="1" s="1"/>
  <c r="AI29" i="1"/>
  <c r="AG22" i="1"/>
  <c r="AH22" i="1"/>
  <c r="AI22" i="1" s="1"/>
  <c r="AA22" i="1"/>
  <c r="AE22" i="1" s="1"/>
  <c r="V19" i="1"/>
  <c r="T19" i="1" s="1"/>
  <c r="W19" i="1" s="1"/>
  <c r="Q19" i="1" s="1"/>
  <c r="R19" i="1" s="1"/>
  <c r="V34" i="1"/>
  <c r="T34" i="1" s="1"/>
  <c r="W34" i="1" s="1"/>
  <c r="Q34" i="1" s="1"/>
  <c r="R34" i="1" s="1"/>
  <c r="V33" i="1"/>
  <c r="T33" i="1" s="1"/>
  <c r="W33" i="1" s="1"/>
  <c r="Q33" i="1" s="1"/>
  <c r="R33" i="1" s="1"/>
  <c r="AI27" i="1"/>
  <c r="AH36" i="1"/>
  <c r="AA36" i="1"/>
  <c r="AE36" i="1" s="1"/>
  <c r="AG36" i="1"/>
  <c r="AI25" i="1"/>
  <c r="V30" i="1"/>
  <c r="T30" i="1" s="1"/>
  <c r="W30" i="1" s="1"/>
  <c r="Q30" i="1" s="1"/>
  <c r="R30" i="1" s="1"/>
  <c r="AG31" i="1"/>
  <c r="AA31" i="1"/>
  <c r="AE31" i="1" s="1"/>
  <c r="AH31" i="1"/>
  <c r="AI31" i="1" s="1"/>
  <c r="AH20" i="1"/>
  <c r="AA20" i="1"/>
  <c r="AE20" i="1" s="1"/>
  <c r="V20" i="1"/>
  <c r="T20" i="1" s="1"/>
  <c r="W20" i="1" s="1"/>
  <c r="Q20" i="1" s="1"/>
  <c r="R20" i="1" s="1"/>
  <c r="AG20" i="1"/>
  <c r="AI28" i="1" l="1"/>
  <c r="AI33" i="1"/>
  <c r="AI34" i="1"/>
  <c r="AI32" i="1"/>
  <c r="AI20" i="1"/>
  <c r="AI36" i="1"/>
  <c r="AI26" i="1"/>
  <c r="AI19" i="1"/>
  <c r="AI24" i="1"/>
  <c r="AI21" i="1"/>
  <c r="AI23" i="1"/>
</calcChain>
</file>

<file path=xl/sharedStrings.xml><?xml version="1.0" encoding="utf-8"?>
<sst xmlns="http://schemas.openxmlformats.org/spreadsheetml/2006/main" count="988" uniqueCount="412">
  <si>
    <t>File opened</t>
  </si>
  <si>
    <t>2023-07-12 13:49:57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</si>
  <si>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</si>
  <si>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</si>
  <si>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</si>
  <si>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</si>
  <si>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</si>
  <si>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</si>
  <si>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</si>
  <si>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</si>
  <si>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</si>
  <si>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</si>
  <si>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</si>
  <si>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"0.999464", "flowazero": "0.31009", "flowbzero": "0.29875", "chamberpressurezero": "2.55947",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</si>
  <si>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</si>
  <si>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</si>
  <si>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</si>
  <si>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</si>
  <si>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</si>
  <si>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</si>
  <si>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</si>
  <si>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</si>
  <si>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</si>
  <si>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</si>
  <si>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</si>
  <si>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</si>
  <si>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</si>
  <si>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13:49:57</t>
  </si>
  <si>
    <t>Stability Definition:	CO2_r (Meas): Per=20	A (GasEx): Std&lt;0.2 Per=20	Qin (LeafQ): Std&lt;1 Per=20</t>
  </si>
  <si>
    <t>14:45:14</t>
  </si>
  <si>
    <t>Stability Definition:	CO2_r (Meas): Std&lt;0.75 Per=20	A (GasEx): Std&lt;0.2 Per=20	Qin (LeafQ): Std&lt;1 Per=20</t>
  </si>
  <si>
    <t>14:45:15</t>
  </si>
  <si>
    <t>Stability Definition:	CO2_r (Meas): Std&lt;0.75 Per=20	A (GasEx): Std&lt;0.2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</si>
  <si>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</si>
  <si>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</si>
  <si>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</si>
  <si>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</si>
  <si>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</si>
  <si>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</si>
  <si>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</si>
  <si>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</si>
  <si>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</si>
  <si>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</si>
  <si>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</si>
  <si>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</si>
  <si>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</si>
  <si>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</si>
  <si>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</si>
  <si>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</si>
  <si>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</si>
  <si>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</si>
  <si>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</si>
  <si>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</si>
  <si>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</si>
  <si>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</si>
  <si>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</si>
  <si>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</si>
  <si>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</si>
  <si>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</si>
  <si>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</si>
  <si>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</si>
  <si>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</si>
  <si>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</si>
  <si>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</si>
  <si>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</si>
  <si>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</si>
  <si>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</si>
  <si>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</si>
  <si>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</si>
  <si>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</si>
  <si>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</si>
  <si>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</si>
  <si>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</si>
  <si>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</si>
  <si>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</si>
  <si>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</si>
  <si>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</si>
  <si>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</si>
  <si>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</si>
  <si>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</si>
  <si>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</si>
  <si>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</si>
  <si>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</si>
  <si>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</si>
  <si>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</si>
  <si>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</si>
  <si>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</si>
  <si>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</si>
  <si>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</si>
  <si>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</si>
  <si>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</si>
  <si>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3.10328 78.3214 366.399 607.021 860.216 1070.71 1261.75 1368.92</t>
  </si>
  <si>
    <t>Fs_true</t>
  </si>
  <si>
    <t>0.180591 100.701 405.604 601.093 804.377 1000.86 1201.99 1401.42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</si>
  <si>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</si>
  <si>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</si>
  <si>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</si>
  <si>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</si>
  <si>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</si>
  <si>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</si>
  <si>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</si>
  <si>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</si>
  <si>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</si>
  <si>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</si>
  <si>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</si>
  <si>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</si>
  <si>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</si>
  <si>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</si>
  <si>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</si>
  <si>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</si>
  <si>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</si>
  <si>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</si>
  <si>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</si>
  <si>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</si>
  <si>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</si>
  <si>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</si>
  <si>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</si>
  <si>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</si>
  <si>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</si>
  <si>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</si>
  <si>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</si>
  <si>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</si>
  <si>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</si>
  <si>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</si>
  <si>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</si>
  <si>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</si>
  <si>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</si>
  <si>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</si>
  <si>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</si>
  <si>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</si>
  <si>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</si>
  <si>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</si>
  <si>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</si>
  <si>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</si>
  <si>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</si>
  <si>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</si>
  <si>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</si>
  <si>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</si>
  <si>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</si>
  <si>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</si>
  <si>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</si>
  <si>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</si>
  <si>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</si>
  <si>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</si>
  <si>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</si>
  <si>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</si>
  <si>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</si>
  <si>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</si>
  <si>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</si>
  <si>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</si>
  <si>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</si>
  <si>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</si>
  <si>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</si>
  <si>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</si>
  <si>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</si>
  <si>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</si>
  <si>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</si>
  <si>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</si>
  <si>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</si>
  <si>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</si>
  <si>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</si>
  <si>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</si>
  <si>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</si>
  <si>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</si>
  <si>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</si>
  <si>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</si>
  <si>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</si>
  <si>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</si>
  <si>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</si>
  <si>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</si>
  <si>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</si>
  <si>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</si>
  <si>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</si>
  <si>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</si>
  <si>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</si>
  <si>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</si>
  <si>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</si>
  <si>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</si>
  <si>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</si>
  <si>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</si>
  <si>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</si>
  <si>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</si>
  <si>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</si>
  <si>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</si>
  <si>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</si>
  <si>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</si>
  <si>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</si>
  <si>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</si>
  <si>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</si>
  <si>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</si>
  <si>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</si>
  <si>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</si>
  <si>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</si>
  <si>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</si>
  <si>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</si>
  <si>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</si>
  <si>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</si>
  <si>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</si>
  <si>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</si>
  <si>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</si>
  <si>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</si>
  <si>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</si>
  <si>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</si>
  <si>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</si>
  <si>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</si>
  <si>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</si>
  <si>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</si>
  <si>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</si>
  <si>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</si>
  <si>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</si>
  <si>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</si>
  <si>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</si>
  <si>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</si>
  <si>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</si>
  <si>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</si>
  <si>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</si>
  <si>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</si>
  <si>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</si>
  <si>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</si>
  <si>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</si>
  <si>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</si>
  <si>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</si>
  <si>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</si>
  <si>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</si>
  <si>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</si>
  <si>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</si>
  <si>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</si>
  <si>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</si>
  <si>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</si>
  <si>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</si>
  <si>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</si>
  <si>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</si>
  <si>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</si>
  <si>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</si>
  <si>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</si>
  <si>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</si>
  <si>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</si>
  <si>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</si>
  <si>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</si>
  <si>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</si>
  <si>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</si>
  <si>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</si>
  <si>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</si>
  <si>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</si>
  <si>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</si>
  <si>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</si>
  <si>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</si>
  <si>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</si>
  <si>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</si>
  <si>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</si>
  <si>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</si>
  <si>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</si>
  <si>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</si>
  <si>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</si>
  <si>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</si>
  <si>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</si>
  <si>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</si>
  <si>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</si>
  <si>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</si>
  <si>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</si>
  <si>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</si>
  <si>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</si>
  <si>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</si>
  <si>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</si>
  <si>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</si>
  <si>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</si>
  <si>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</si>
  <si>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</si>
  <si>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</si>
  <si>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</si>
  <si>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</si>
  <si>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</si>
  <si>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</si>
  <si>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</si>
  <si>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</si>
  <si>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</si>
  <si>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</si>
  <si>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</si>
  <si>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</si>
  <si>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</si>
  <si>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</si>
  <si>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</si>
  <si>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</si>
  <si>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</si>
  <si>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</si>
  <si>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</si>
  <si>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</si>
  <si>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</si>
  <si>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</si>
  <si>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</si>
  <si>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</si>
  <si>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</si>
  <si>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</si>
  <si>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</si>
  <si>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</si>
  <si>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</si>
  <si>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</si>
  <si>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</si>
  <si>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</si>
  <si>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</si>
  <si>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</si>
  <si>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</si>
  <si>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</si>
  <si>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</si>
  <si>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</si>
  <si>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</si>
  <si>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</si>
  <si>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</si>
  <si>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</si>
  <si>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</si>
  <si>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</si>
  <si>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</si>
  <si>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</si>
  <si>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</si>
  <si>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</si>
  <si>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</si>
  <si>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</si>
  <si>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</si>
  <si>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</si>
  <si>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</si>
  <si>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</si>
  <si>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</si>
  <si>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</si>
  <si>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</si>
  <si>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</si>
  <si>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</si>
  <si>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</si>
  <si>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</si>
  <si>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</si>
  <si>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</si>
  <si>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</si>
  <si>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</si>
  <si>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</si>
  <si>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</si>
  <si>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</si>
  <si>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</si>
  <si>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</si>
  <si>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</si>
  <si>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</si>
  <si>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</si>
  <si>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</si>
  <si>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</si>
  <si>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</si>
  <si>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</si>
  <si>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</si>
  <si>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</si>
  <si>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20230712 14:47:01</t>
  </si>
  <si>
    <t>14:47:01</t>
  </si>
  <si>
    <t>none</t>
  </si>
  <si>
    <t>Picabo</t>
  </si>
  <si>
    <t>20230712</t>
  </si>
  <si>
    <t>kse</t>
  </si>
  <si>
    <t>VAUL</t>
  </si>
  <si>
    <t>BNL14311</t>
  </si>
  <si>
    <t>14:46:34</t>
  </si>
  <si>
    <t>2/2</t>
  </si>
  <si>
    <t>00000000</t>
  </si>
  <si>
    <t>iiiiiiii</t>
  </si>
  <si>
    <t>off</t>
  </si>
  <si>
    <t>20230712 14:48:42</t>
  </si>
  <si>
    <t>14:48:42</t>
  </si>
  <si>
    <t>14:48:16</t>
  </si>
  <si>
    <t>20230712 14:50:15</t>
  </si>
  <si>
    <t>14:50:15</t>
  </si>
  <si>
    <t>14:49:49</t>
  </si>
  <si>
    <t>20230712 14:51:47</t>
  </si>
  <si>
    <t>14:51:47</t>
  </si>
  <si>
    <t>14:51:20</t>
  </si>
  <si>
    <t>20230712 14:53:18</t>
  </si>
  <si>
    <t>14:53:18</t>
  </si>
  <si>
    <t>14:52:51</t>
  </si>
  <si>
    <t>20230712 14:54:48</t>
  </si>
  <si>
    <t>14:54:48</t>
  </si>
  <si>
    <t>14:54:23</t>
  </si>
  <si>
    <t>20230712 14:55:58</t>
  </si>
  <si>
    <t>14:55:58</t>
  </si>
  <si>
    <t>14:55:52</t>
  </si>
  <si>
    <t>20230712 14:57:30</t>
  </si>
  <si>
    <t>14:57:30</t>
  </si>
  <si>
    <t>14:57:03</t>
  </si>
  <si>
    <t>20230712 14:58:59</t>
  </si>
  <si>
    <t>14:58:59</t>
  </si>
  <si>
    <t>14:58:32</t>
  </si>
  <si>
    <t>20230712 15:00:28</t>
  </si>
  <si>
    <t>15:00:28</t>
  </si>
  <si>
    <t>15:00:01</t>
  </si>
  <si>
    <t>20230712 15:01:57</t>
  </si>
  <si>
    <t>15:01:57</t>
  </si>
  <si>
    <t>15:01:30</t>
  </si>
  <si>
    <t>20230712 15:03:35</t>
  </si>
  <si>
    <t>15:03:35</t>
  </si>
  <si>
    <t>15:03:07</t>
  </si>
  <si>
    <t>20230712 15:05:02</t>
  </si>
  <si>
    <t>15:05:02</t>
  </si>
  <si>
    <t>15:04:34</t>
  </si>
  <si>
    <t>20230712 15:06:35</t>
  </si>
  <si>
    <t>15:06:35</t>
  </si>
  <si>
    <t>15:06:09</t>
  </si>
  <si>
    <t>20230712 15:08:10</t>
  </si>
  <si>
    <t>15:08:10</t>
  </si>
  <si>
    <t>15:07:43</t>
  </si>
  <si>
    <t>20230712 15:09:40</t>
  </si>
  <si>
    <t>15:09:40</t>
  </si>
  <si>
    <t>15:09:13</t>
  </si>
  <si>
    <t>20230712 15:11:11</t>
  </si>
  <si>
    <t>15:11:11</t>
  </si>
  <si>
    <t>15:10:41</t>
  </si>
  <si>
    <t>20230712 15:12:50</t>
  </si>
  <si>
    <t>15:12:50</t>
  </si>
  <si>
    <t>15:12:22</t>
  </si>
  <si>
    <t>15:18:08</t>
  </si>
  <si>
    <t>15:18:09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</si>
</sst>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5.2439999999999998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343</v>
      </c>
      <c r="EX18" t="s">
        <v>343</v>
      </c>
      <c r="EY18" t="s">
        <v>344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1689202021.5999999</v>
      </c>
      <c r="C19">
        <v>0</v>
      </c>
      <c r="D19" t="s">
        <v>346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>
        <v>1689202021.5999999</v>
      </c>
      <c r="M19">
        <f t="shared" ref="M19:M36" si="0">(N19)/1000</f>
        <v>1.2101901094023766E-3</v>
      </c>
      <c r="N19">
        <f t="shared" ref="N19:N36" si="1">1000*AZ19*AL19*(AV19-AW19)/(100*$B$7*(1000-AL19*AV19))</f>
        <v>1.2101901094023766</v>
      </c>
      <c r="O19">
        <f t="shared" ref="O19:O36" si="2">AZ19*AL19*(AU19-AT19*(1000-AL19*AW19)/(1000-AL19*AV19))/(100*$B$7)</f>
        <v>10.764638641620129</v>
      </c>
      <c r="P19">
        <f t="shared" ref="P19:P36" si="3">AT19 - IF(AL19&gt;1, O19*$B$7*100/(AN19*BH19), 0)</f>
        <v>390.15699999999998</v>
      </c>
      <c r="Q19">
        <f t="shared" ref="Q19:Q36" si="4">((W19-M19/2)*P19-O19)/(W19+M19/2)</f>
        <v>245.75015500419033</v>
      </c>
      <c r="R19">
        <f t="shared" ref="R19:R36" si="5">Q19*(BA19+BB19)/1000</f>
        <v>25.030210157028026</v>
      </c>
      <c r="S19">
        <f t="shared" ref="S19:S36" si="6">(AT19 - IF(AL19&gt;1, O19*$B$7*100/(AN19*BH19), 0))*(BA19+BB19)/1000</f>
        <v>39.738374545761992</v>
      </c>
      <c r="T19">
        <f t="shared" ref="T19:T36" si="7">2/((1/V19-1/U19)+SIGN(V19)*SQRT((1/V19-1/U19)*(1/V19-1/U19) + 4*$C$7/(($C$7+1)*($C$7+1))*(2*1/V19*1/U19-1/U19*1/U19)))</f>
        <v>0.12590938523286122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3.109408141623605</v>
      </c>
      <c r="V19">
        <f t="shared" ref="V19:V36" si="9">M19*(1000-(1000*0.61365*EXP(17.502*Z19/(240.97+Z19))/(BA19+BB19)+AV19)/2)/(1000*0.61365*EXP(17.502*Z19/(240.97+Z19))/(BA19+BB19)-AV19)</f>
        <v>0.12314401851858239</v>
      </c>
      <c r="W19">
        <f t="shared" ref="W19:W36" si="10">1/(($C$7+1)/(T19/1.6)+1/(U19/1.37)) + $C$7/(($C$7+1)/(T19/1.6) + $C$7/(U19/1.37))</f>
        <v>7.7208410146248935E-2</v>
      </c>
      <c r="X19">
        <f t="shared" ref="X19:X36" si="11">(AO19*AR19)</f>
        <v>281.14805699999999</v>
      </c>
      <c r="Y19">
        <f t="shared" ref="Y19:Y36" si="12">(BC19+(X19+2*0.95*0.0000000567*(((BC19+$B$9)+273)^4-(BC19+273)^4)-44100*M19)/(1.84*29.3*U19+8*0.95*0.0000000567*(BC19+273)^3))</f>
        <v>20.221694394114895</v>
      </c>
      <c r="Z19">
        <f t="shared" ref="Z19:Z36" si="13">($C$9*BD19+$D$9*BE19+$E$9*Y19)</f>
        <v>20.221694394114895</v>
      </c>
      <c r="AA19">
        <f t="shared" ref="AA19:AA36" si="14">0.61365*EXP(17.502*Z19/(240.97+Z19))</f>
        <v>2.3790230845336775</v>
      </c>
      <c r="AB19">
        <f t="shared" ref="AB19:AB36" si="15">(AC19/AD19*100)</f>
        <v>63.55337068789477</v>
      </c>
      <c r="AC19">
        <f t="shared" ref="AC19:AC36" si="16">AV19*(BA19+BB19)/1000</f>
        <v>1.3966288270718001</v>
      </c>
      <c r="AD19">
        <f t="shared" ref="AD19:AD36" si="17">0.61365*EXP(17.502*BC19/(240.97+BC19))</f>
        <v>2.1975684561728852</v>
      </c>
      <c r="AE19">
        <f t="shared" ref="AE19:AE36" si="18">(AA19-AV19*(BA19+BB19)/1000)</f>
        <v>0.98239425746187736</v>
      </c>
      <c r="AF19">
        <f t="shared" ref="AF19:AF36" si="19">(-M19*44100)</f>
        <v>-53.369383824644807</v>
      </c>
      <c r="AG19">
        <f t="shared" ref="AG19:AG36" si="20">2*29.3*U19*0.92*(BC19-Z19)</f>
        <v>-214.08496748267854</v>
      </c>
      <c r="AH19">
        <f t="shared" ref="AH19:AH36" si="21">2*0.95*0.0000000567*(((BC19+$B$9)+273)^4-(Z19+273)^4)</f>
        <v>-13.783821477395747</v>
      </c>
      <c r="AI19">
        <f t="shared" ref="AI19:AI36" si="22">X19+AH19+AF19+AG19</f>
        <v>-9.0115784719102976E-2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55041.662990363271</v>
      </c>
      <c r="AO19">
        <f t="shared" ref="AO19:AO36" si="26">$B$13*BI19+$C$13*BJ19+$F$13*BU19*(1-BX19)</f>
        <v>1699.91</v>
      </c>
      <c r="AP19">
        <f t="shared" ref="AP19:AP36" si="27">AO19*AQ19</f>
        <v>1433.0240999999999</v>
      </c>
      <c r="AQ19">
        <f t="shared" ref="AQ19:AQ36" si="28">($B$13*$D$11+$C$13*$D$11+$F$13*((CH19+BZ19)/MAX(CH19+BZ19+CI19, 0.1)*$I$11+CI19/MAX(CH19+BZ19+CI19, 0.1)*$J$11))/($B$13+$C$13+$F$13)</f>
        <v>0.84299998235200679</v>
      </c>
      <c r="AR19">
        <f t="shared" ref="AR19:AR36" si="29">($B$13*$K$11+$C$13*$K$11+$F$13*((CH19+BZ19)/MAX(CH19+BZ19+CI19, 0.1)*$P$11+CI19/MAX(CH19+BZ19+CI19, 0.1)*$Q$11))/($B$13+$C$13+$F$13)</f>
        <v>0.16538996593937325</v>
      </c>
      <c r="AS19">
        <v>1689202021.5999999</v>
      </c>
      <c r="AT19">
        <v>390.15699999999998</v>
      </c>
      <c r="AU19">
        <v>399.97699999999998</v>
      </c>
      <c r="AV19">
        <v>13.712300000000001</v>
      </c>
      <c r="AW19">
        <v>12.6692</v>
      </c>
      <c r="AX19">
        <v>392.47</v>
      </c>
      <c r="AY19">
        <v>13.7156</v>
      </c>
      <c r="AZ19">
        <v>600.05899999999997</v>
      </c>
      <c r="BA19">
        <v>101.652</v>
      </c>
      <c r="BB19">
        <v>0.200266</v>
      </c>
      <c r="BC19">
        <v>18.944600000000001</v>
      </c>
      <c r="BD19">
        <v>18.002600000000001</v>
      </c>
      <c r="BE19">
        <v>999.9</v>
      </c>
      <c r="BF19">
        <v>0</v>
      </c>
      <c r="BG19">
        <v>0</v>
      </c>
      <c r="BH19">
        <v>9963.75</v>
      </c>
      <c r="BI19">
        <v>0</v>
      </c>
      <c r="BJ19">
        <v>1.1990700000000001</v>
      </c>
      <c r="BK19">
        <v>-9.81982</v>
      </c>
      <c r="BL19">
        <v>395.58100000000002</v>
      </c>
      <c r="BM19">
        <v>405.10899999999998</v>
      </c>
      <c r="BN19">
        <v>1.0431299999999999</v>
      </c>
      <c r="BO19">
        <v>399.97699999999998</v>
      </c>
      <c r="BP19">
        <v>12.6692</v>
      </c>
      <c r="BQ19">
        <v>1.3938900000000001</v>
      </c>
      <c r="BR19">
        <v>1.2878499999999999</v>
      </c>
      <c r="BS19">
        <v>11.8513</v>
      </c>
      <c r="BT19">
        <v>10.6578</v>
      </c>
      <c r="BU19">
        <v>1699.91</v>
      </c>
      <c r="BV19">
        <v>0.9</v>
      </c>
      <c r="BW19">
        <v>0.1</v>
      </c>
      <c r="BX19">
        <v>0</v>
      </c>
      <c r="BY19">
        <v>2.6777000000000002</v>
      </c>
      <c r="BZ19">
        <v>0</v>
      </c>
      <c r="CA19">
        <v>5469.56</v>
      </c>
      <c r="CB19">
        <v>13788.5</v>
      </c>
      <c r="CC19">
        <v>39.186999999999998</v>
      </c>
      <c r="CD19">
        <v>38.936999999999998</v>
      </c>
      <c r="CE19">
        <v>39.25</v>
      </c>
      <c r="CF19">
        <v>37.625</v>
      </c>
      <c r="CG19">
        <v>38.061999999999998</v>
      </c>
      <c r="CH19">
        <v>1529.92</v>
      </c>
      <c r="CI19">
        <v>169.99</v>
      </c>
      <c r="CJ19">
        <v>0</v>
      </c>
      <c r="CK19">
        <v>1689202027</v>
      </c>
      <c r="CL19">
        <v>0</v>
      </c>
      <c r="CM19">
        <v>1689201994.0999999</v>
      </c>
      <c r="CN19" t="s">
        <v>354</v>
      </c>
      <c r="CO19">
        <v>1689201986.0999999</v>
      </c>
      <c r="CP19">
        <v>1689201994.0999999</v>
      </c>
      <c r="CQ19">
        <v>25</v>
      </c>
      <c r="CR19">
        <v>6.3E-2</v>
      </c>
      <c r="CS19">
        <v>8.0000000000000002E-3</v>
      </c>
      <c r="CT19">
        <v>-2.3439999999999999</v>
      </c>
      <c r="CU19">
        <v>-3.0000000000000001E-3</v>
      </c>
      <c r="CV19">
        <v>400</v>
      </c>
      <c r="CW19">
        <v>13</v>
      </c>
      <c r="CX19">
        <v>0.14000000000000001</v>
      </c>
      <c r="CY19">
        <v>0.09</v>
      </c>
      <c r="CZ19">
        <v>14.102887391488011</v>
      </c>
      <c r="DA19">
        <v>0.11564461644459589</v>
      </c>
      <c r="DB19">
        <v>5.3501600222050229E-2</v>
      </c>
      <c r="DC19">
        <v>1</v>
      </c>
      <c r="DD19">
        <v>399.99314634146327</v>
      </c>
      <c r="DE19">
        <v>4.0662020906465798E-2</v>
      </c>
      <c r="DF19">
        <v>2.6209811024350708E-2</v>
      </c>
      <c r="DG19">
        <v>1</v>
      </c>
      <c r="DH19">
        <v>1699.9790243902439</v>
      </c>
      <c r="DI19">
        <v>-9.2469346893276128E-2</v>
      </c>
      <c r="DJ19">
        <v>0.1170950182866579</v>
      </c>
      <c r="DK19">
        <v>-1</v>
      </c>
      <c r="DL19">
        <v>2</v>
      </c>
      <c r="DM19">
        <v>2</v>
      </c>
      <c r="DN19" t="s">
        <v>355</v>
      </c>
      <c r="DO19">
        <v>3.2204999999999999</v>
      </c>
      <c r="DP19">
        <v>2.8088899999999999</v>
      </c>
      <c r="DQ19">
        <v>9.5801300000000006E-2</v>
      </c>
      <c r="DR19">
        <v>9.6755300000000002E-2</v>
      </c>
      <c r="DS19">
        <v>7.9555899999999999E-2</v>
      </c>
      <c r="DT19">
        <v>7.4351200000000006E-2</v>
      </c>
      <c r="DU19">
        <v>27665.3</v>
      </c>
      <c r="DV19">
        <v>31193.8</v>
      </c>
      <c r="DW19">
        <v>28763.4</v>
      </c>
      <c r="DX19">
        <v>33081.300000000003</v>
      </c>
      <c r="DY19">
        <v>36808.300000000003</v>
      </c>
      <c r="DZ19">
        <v>41636.5</v>
      </c>
      <c r="EA19">
        <v>42217.2</v>
      </c>
      <c r="EB19">
        <v>47872.9</v>
      </c>
      <c r="EC19">
        <v>2.3220000000000001</v>
      </c>
      <c r="ED19">
        <v>2.0224500000000001</v>
      </c>
      <c r="EE19">
        <v>0.120588</v>
      </c>
      <c r="EF19">
        <v>0</v>
      </c>
      <c r="EG19">
        <v>15.9977</v>
      </c>
      <c r="EH19">
        <v>999.9</v>
      </c>
      <c r="EI19">
        <v>66.599999999999994</v>
      </c>
      <c r="EJ19">
        <v>17.899999999999999</v>
      </c>
      <c r="EK19">
        <v>13.4846</v>
      </c>
      <c r="EL19">
        <v>63.245399999999997</v>
      </c>
      <c r="EM19">
        <v>23.806100000000001</v>
      </c>
      <c r="EN19">
        <v>1</v>
      </c>
      <c r="EO19">
        <v>-0.89919199999999999</v>
      </c>
      <c r="EP19">
        <v>-0.32658500000000001</v>
      </c>
      <c r="EQ19">
        <v>20.238299999999999</v>
      </c>
      <c r="ER19">
        <v>5.2292699999999996</v>
      </c>
      <c r="ES19">
        <v>12.004</v>
      </c>
      <c r="ET19">
        <v>4.9907000000000004</v>
      </c>
      <c r="EU19">
        <v>3.3050000000000002</v>
      </c>
      <c r="EV19">
        <v>3404.2</v>
      </c>
      <c r="EW19">
        <v>1739.1</v>
      </c>
      <c r="EX19">
        <v>76.8</v>
      </c>
      <c r="EY19">
        <v>19</v>
      </c>
      <c r="EZ19">
        <v>1.8521099999999999</v>
      </c>
      <c r="FA19">
        <v>1.86127</v>
      </c>
      <c r="FB19">
        <v>1.8601700000000001</v>
      </c>
      <c r="FC19">
        <v>1.8561099999999999</v>
      </c>
      <c r="FD19">
        <v>1.86056</v>
      </c>
      <c r="FE19">
        <v>1.8569</v>
      </c>
      <c r="FF19">
        <v>1.8589800000000001</v>
      </c>
      <c r="FG19">
        <v>1.8618699999999999</v>
      </c>
      <c r="FH19">
        <v>0</v>
      </c>
      <c r="FI19">
        <v>0</v>
      </c>
      <c r="FJ19">
        <v>0</v>
      </c>
      <c r="FK19">
        <v>0</v>
      </c>
      <c r="FL19" t="s">
        <v>356</v>
      </c>
      <c r="FM19" t="s">
        <v>357</v>
      </c>
      <c r="FN19" t="s">
        <v>358</v>
      </c>
      <c r="FO19" t="s">
        <v>358</v>
      </c>
      <c r="FP19" t="s">
        <v>358</v>
      </c>
      <c r="FQ19" t="s">
        <v>358</v>
      </c>
      <c r="FR19">
        <v>0</v>
      </c>
      <c r="FS19">
        <v>100</v>
      </c>
      <c r="FT19">
        <v>100</v>
      </c>
      <c r="FU19">
        <v>-2.3130000000000002</v>
      </c>
      <c r="FV19">
        <v>-3.3E-3</v>
      </c>
      <c r="FW19">
        <v>-0.90075254081445144</v>
      </c>
      <c r="FX19">
        <v>-4.0117494158234393E-3</v>
      </c>
      <c r="FY19">
        <v>1.087516141204025E-6</v>
      </c>
      <c r="FZ19">
        <v>-8.657206703991749E-11</v>
      </c>
      <c r="GA19">
        <v>-3.21999999999889E-3</v>
      </c>
      <c r="GB19">
        <v>0</v>
      </c>
      <c r="GC19">
        <v>0</v>
      </c>
      <c r="GD19">
        <v>0</v>
      </c>
      <c r="GE19">
        <v>4</v>
      </c>
      <c r="GF19">
        <v>2094</v>
      </c>
      <c r="GG19">
        <v>-1</v>
      </c>
      <c r="GH19">
        <v>-1</v>
      </c>
      <c r="GI19">
        <v>0.6</v>
      </c>
      <c r="GJ19">
        <v>0.5</v>
      </c>
      <c r="GK19">
        <v>0.98266600000000004</v>
      </c>
      <c r="GL19">
        <v>2.33643</v>
      </c>
      <c r="GM19">
        <v>1.5942400000000001</v>
      </c>
      <c r="GN19">
        <v>2.34131</v>
      </c>
      <c r="GO19">
        <v>1.40015</v>
      </c>
      <c r="GP19">
        <v>2.2949199999999998</v>
      </c>
      <c r="GQ19">
        <v>21.258400000000002</v>
      </c>
      <c r="GR19">
        <v>14.1145</v>
      </c>
      <c r="GS19">
        <v>18</v>
      </c>
      <c r="GT19">
        <v>614.80700000000002</v>
      </c>
      <c r="GU19">
        <v>452.35399999999998</v>
      </c>
      <c r="GV19">
        <v>16.999600000000001</v>
      </c>
      <c r="GW19">
        <v>15.277699999999999</v>
      </c>
      <c r="GX19">
        <v>30.0001</v>
      </c>
      <c r="GY19">
        <v>15.0817</v>
      </c>
      <c r="GZ19">
        <v>15.0138</v>
      </c>
      <c r="HA19">
        <v>19.719200000000001</v>
      </c>
      <c r="HB19">
        <v>-30</v>
      </c>
      <c r="HC19">
        <v>-30</v>
      </c>
      <c r="HD19">
        <v>17</v>
      </c>
      <c r="HE19">
        <v>400</v>
      </c>
      <c r="HF19">
        <v>0</v>
      </c>
      <c r="HG19">
        <v>105.605</v>
      </c>
      <c r="HH19">
        <v>105.304</v>
      </c>
    </row>
    <row r="20" spans="1:216" x14ac:dyDescent="0.2">
      <c r="A20">
        <v>2</v>
      </c>
      <c r="B20">
        <v>1689202122.5999999</v>
      </c>
      <c r="C20">
        <v>101</v>
      </c>
      <c r="D20" t="s">
        <v>359</v>
      </c>
      <c r="E20" t="s">
        <v>360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>
        <v>1689202122.5999999</v>
      </c>
      <c r="M20">
        <f t="shared" si="0"/>
        <v>1.2244372950746985E-3</v>
      </c>
      <c r="N20">
        <f t="shared" si="1"/>
        <v>1.2244372950746985</v>
      </c>
      <c r="O20">
        <f t="shared" si="2"/>
        <v>8.1138958749754924</v>
      </c>
      <c r="P20">
        <f t="shared" si="3"/>
        <v>292.58199999999999</v>
      </c>
      <c r="Q20">
        <f t="shared" si="4"/>
        <v>183.45951665411184</v>
      </c>
      <c r="R20">
        <f t="shared" si="5"/>
        <v>18.685696675112599</v>
      </c>
      <c r="S20">
        <f t="shared" si="6"/>
        <v>29.800026754159997</v>
      </c>
      <c r="T20">
        <f t="shared" si="7"/>
        <v>0.12560170611426313</v>
      </c>
      <c r="U20">
        <f t="shared" si="8"/>
        <v>3.1166110015814144</v>
      </c>
      <c r="V20">
        <f t="shared" si="9"/>
        <v>0.122855889393368</v>
      </c>
      <c r="W20">
        <f t="shared" si="10"/>
        <v>7.7026632007910822E-2</v>
      </c>
      <c r="X20">
        <f t="shared" si="11"/>
        <v>281.12673000000001</v>
      </c>
      <c r="Y20">
        <f t="shared" si="12"/>
        <v>20.245561818251414</v>
      </c>
      <c r="Z20">
        <f t="shared" si="13"/>
        <v>20.245561818251414</v>
      </c>
      <c r="AA20">
        <f t="shared" si="14"/>
        <v>2.3825355888347031</v>
      </c>
      <c r="AB20">
        <f t="shared" si="15"/>
        <v>62.960262870993077</v>
      </c>
      <c r="AC20">
        <f t="shared" si="16"/>
        <v>1.3862142719879997</v>
      </c>
      <c r="AD20">
        <f t="shared" si="17"/>
        <v>2.2017288505106505</v>
      </c>
      <c r="AE20">
        <f t="shared" si="18"/>
        <v>0.99632131684670333</v>
      </c>
      <c r="AF20">
        <f t="shared" si="19"/>
        <v>-53.997684712794204</v>
      </c>
      <c r="AG20">
        <f t="shared" si="20"/>
        <v>-213.50007055381636</v>
      </c>
      <c r="AH20">
        <f t="shared" si="21"/>
        <v>-13.718202181010891</v>
      </c>
      <c r="AI20">
        <f t="shared" si="22"/>
        <v>-8.9227447621453848E-2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55234.427981675231</v>
      </c>
      <c r="AO20">
        <f t="shared" si="26"/>
        <v>1699.78</v>
      </c>
      <c r="AP20">
        <f t="shared" si="27"/>
        <v>1432.9145999999998</v>
      </c>
      <c r="AQ20">
        <f t="shared" si="28"/>
        <v>0.84300003529868561</v>
      </c>
      <c r="AR20">
        <f t="shared" si="29"/>
        <v>0.16539006812646342</v>
      </c>
      <c r="AS20">
        <v>1689202122.5999999</v>
      </c>
      <c r="AT20">
        <v>292.58199999999999</v>
      </c>
      <c r="AU20">
        <v>299.98599999999999</v>
      </c>
      <c r="AV20">
        <v>13.610099999999999</v>
      </c>
      <c r="AW20">
        <v>12.554600000000001</v>
      </c>
      <c r="AX20">
        <v>294.67099999999999</v>
      </c>
      <c r="AY20">
        <v>13.6172</v>
      </c>
      <c r="AZ20">
        <v>600.053</v>
      </c>
      <c r="BA20">
        <v>101.652</v>
      </c>
      <c r="BB20">
        <v>0.19988</v>
      </c>
      <c r="BC20">
        <v>18.974900000000002</v>
      </c>
      <c r="BD20">
        <v>17.988600000000002</v>
      </c>
      <c r="BE20">
        <v>999.9</v>
      </c>
      <c r="BF20">
        <v>0</v>
      </c>
      <c r="BG20">
        <v>0</v>
      </c>
      <c r="BH20">
        <v>10001.200000000001</v>
      </c>
      <c r="BI20">
        <v>0</v>
      </c>
      <c r="BJ20">
        <v>1.25902</v>
      </c>
      <c r="BK20">
        <v>-7.4040499999999998</v>
      </c>
      <c r="BL20">
        <v>296.61900000000003</v>
      </c>
      <c r="BM20">
        <v>303.8</v>
      </c>
      <c r="BN20">
        <v>1.0555399999999999</v>
      </c>
      <c r="BO20">
        <v>299.98599999999999</v>
      </c>
      <c r="BP20">
        <v>12.554600000000001</v>
      </c>
      <c r="BQ20">
        <v>1.3834900000000001</v>
      </c>
      <c r="BR20">
        <v>1.2762</v>
      </c>
      <c r="BS20">
        <v>11.7379</v>
      </c>
      <c r="BT20">
        <v>10.5214</v>
      </c>
      <c r="BU20">
        <v>1699.78</v>
      </c>
      <c r="BV20">
        <v>0.90000100000000005</v>
      </c>
      <c r="BW20">
        <v>9.9999299999999999E-2</v>
      </c>
      <c r="BX20">
        <v>0</v>
      </c>
      <c r="BY20">
        <v>2.4563999999999999</v>
      </c>
      <c r="BZ20">
        <v>0</v>
      </c>
      <c r="CA20">
        <v>5429.96</v>
      </c>
      <c r="CB20">
        <v>13787.4</v>
      </c>
      <c r="CC20">
        <v>40.311999999999998</v>
      </c>
      <c r="CD20">
        <v>39.75</v>
      </c>
      <c r="CE20">
        <v>40.186999999999998</v>
      </c>
      <c r="CF20">
        <v>39</v>
      </c>
      <c r="CG20">
        <v>39.061999999999998</v>
      </c>
      <c r="CH20">
        <v>1529.8</v>
      </c>
      <c r="CI20">
        <v>169.98</v>
      </c>
      <c r="CJ20">
        <v>0</v>
      </c>
      <c r="CK20">
        <v>1689202128.4000001</v>
      </c>
      <c r="CL20">
        <v>0</v>
      </c>
      <c r="CM20">
        <v>1689202096.0999999</v>
      </c>
      <c r="CN20" t="s">
        <v>361</v>
      </c>
      <c r="CO20">
        <v>1689202084.5999999</v>
      </c>
      <c r="CP20">
        <v>1689202096.0999999</v>
      </c>
      <c r="CQ20">
        <v>26</v>
      </c>
      <c r="CR20">
        <v>-9.9000000000000005E-2</v>
      </c>
      <c r="CS20">
        <v>-4.0000000000000001E-3</v>
      </c>
      <c r="CT20">
        <v>-2.1139999999999999</v>
      </c>
      <c r="CU20">
        <v>-7.0000000000000001E-3</v>
      </c>
      <c r="CV20">
        <v>300</v>
      </c>
      <c r="CW20">
        <v>13</v>
      </c>
      <c r="CX20">
        <v>0.22</v>
      </c>
      <c r="CY20">
        <v>0.05</v>
      </c>
      <c r="CZ20">
        <v>10.615847587739619</v>
      </c>
      <c r="DA20">
        <v>0.39845165774816699</v>
      </c>
      <c r="DB20">
        <v>9.8923825535709387E-2</v>
      </c>
      <c r="DC20">
        <v>1</v>
      </c>
      <c r="DD20">
        <v>299.99131707317082</v>
      </c>
      <c r="DE20">
        <v>9.7463414633586543E-2</v>
      </c>
      <c r="DF20">
        <v>2.9292835238525491E-2</v>
      </c>
      <c r="DG20">
        <v>1</v>
      </c>
      <c r="DH20">
        <v>1699.9982926829271</v>
      </c>
      <c r="DI20">
        <v>0.19554685423002241</v>
      </c>
      <c r="DJ20">
        <v>0.1296506081372874</v>
      </c>
      <c r="DK20">
        <v>-1</v>
      </c>
      <c r="DL20">
        <v>2</v>
      </c>
      <c r="DM20">
        <v>2</v>
      </c>
      <c r="DN20" t="s">
        <v>355</v>
      </c>
      <c r="DO20">
        <v>3.2204799999999998</v>
      </c>
      <c r="DP20">
        <v>2.8088199999999999</v>
      </c>
      <c r="DQ20">
        <v>7.6497099999999998E-2</v>
      </c>
      <c r="DR20">
        <v>7.7279500000000001E-2</v>
      </c>
      <c r="DS20">
        <v>7.9130500000000006E-2</v>
      </c>
      <c r="DT20">
        <v>7.3852000000000001E-2</v>
      </c>
      <c r="DU20">
        <v>28257</v>
      </c>
      <c r="DV20">
        <v>31866.1</v>
      </c>
      <c r="DW20">
        <v>28764.1</v>
      </c>
      <c r="DX20">
        <v>33080.6</v>
      </c>
      <c r="DY20">
        <v>36826.699999999997</v>
      </c>
      <c r="DZ20">
        <v>41658.1</v>
      </c>
      <c r="EA20">
        <v>42218.2</v>
      </c>
      <c r="EB20">
        <v>47871.9</v>
      </c>
      <c r="EC20">
        <v>2.3213499999999998</v>
      </c>
      <c r="ED20">
        <v>2.0217499999999999</v>
      </c>
      <c r="EE20">
        <v>0.11908299999999999</v>
      </c>
      <c r="EF20">
        <v>0</v>
      </c>
      <c r="EG20">
        <v>16.008700000000001</v>
      </c>
      <c r="EH20">
        <v>999.9</v>
      </c>
      <c r="EI20">
        <v>66.599999999999994</v>
      </c>
      <c r="EJ20">
        <v>17.899999999999999</v>
      </c>
      <c r="EK20">
        <v>13.4834</v>
      </c>
      <c r="EL20">
        <v>63.0154</v>
      </c>
      <c r="EM20">
        <v>24.1907</v>
      </c>
      <c r="EN20">
        <v>1</v>
      </c>
      <c r="EO20">
        <v>-0.89878800000000003</v>
      </c>
      <c r="EP20">
        <v>-0.36272300000000002</v>
      </c>
      <c r="EQ20">
        <v>20.238099999999999</v>
      </c>
      <c r="ER20">
        <v>5.2301700000000002</v>
      </c>
      <c r="ES20">
        <v>12.004</v>
      </c>
      <c r="ET20">
        <v>4.9908000000000001</v>
      </c>
      <c r="EU20">
        <v>3.3050000000000002</v>
      </c>
      <c r="EV20">
        <v>3406.4</v>
      </c>
      <c r="EW20">
        <v>1739.1</v>
      </c>
      <c r="EX20">
        <v>76.8</v>
      </c>
      <c r="EY20">
        <v>19.100000000000001</v>
      </c>
      <c r="EZ20">
        <v>1.8521099999999999</v>
      </c>
      <c r="FA20">
        <v>1.86127</v>
      </c>
      <c r="FB20">
        <v>1.86016</v>
      </c>
      <c r="FC20">
        <v>1.8561000000000001</v>
      </c>
      <c r="FD20">
        <v>1.8605400000000001</v>
      </c>
      <c r="FE20">
        <v>1.8568800000000001</v>
      </c>
      <c r="FF20">
        <v>1.8589899999999999</v>
      </c>
      <c r="FG20">
        <v>1.86182</v>
      </c>
      <c r="FH20">
        <v>0</v>
      </c>
      <c r="FI20">
        <v>0</v>
      </c>
      <c r="FJ20">
        <v>0</v>
      </c>
      <c r="FK20">
        <v>0</v>
      </c>
      <c r="FL20" t="s">
        <v>356</v>
      </c>
      <c r="FM20" t="s">
        <v>357</v>
      </c>
      <c r="FN20" t="s">
        <v>358</v>
      </c>
      <c r="FO20" t="s">
        <v>358</v>
      </c>
      <c r="FP20" t="s">
        <v>358</v>
      </c>
      <c r="FQ20" t="s">
        <v>358</v>
      </c>
      <c r="FR20">
        <v>0</v>
      </c>
      <c r="FS20">
        <v>100</v>
      </c>
      <c r="FT20">
        <v>100</v>
      </c>
      <c r="FU20">
        <v>-2.089</v>
      </c>
      <c r="FV20">
        <v>-7.1000000000000004E-3</v>
      </c>
      <c r="FW20">
        <v>-0.99938667054094377</v>
      </c>
      <c r="FX20">
        <v>-4.0117494158234393E-3</v>
      </c>
      <c r="FY20">
        <v>1.087516141204025E-6</v>
      </c>
      <c r="FZ20">
        <v>-8.657206703991749E-11</v>
      </c>
      <c r="GA20">
        <v>-7.0749999999986102E-3</v>
      </c>
      <c r="GB20">
        <v>0</v>
      </c>
      <c r="GC20">
        <v>0</v>
      </c>
      <c r="GD20">
        <v>0</v>
      </c>
      <c r="GE20">
        <v>4</v>
      </c>
      <c r="GF20">
        <v>2094</v>
      </c>
      <c r="GG20">
        <v>-1</v>
      </c>
      <c r="GH20">
        <v>-1</v>
      </c>
      <c r="GI20">
        <v>0.6</v>
      </c>
      <c r="GJ20">
        <v>0.4</v>
      </c>
      <c r="GK20">
        <v>0.78369100000000003</v>
      </c>
      <c r="GL20">
        <v>2.34497</v>
      </c>
      <c r="GM20">
        <v>1.5942400000000001</v>
      </c>
      <c r="GN20">
        <v>2.34131</v>
      </c>
      <c r="GO20">
        <v>1.40015</v>
      </c>
      <c r="GP20">
        <v>2.2387700000000001</v>
      </c>
      <c r="GQ20">
        <v>21.238399999999999</v>
      </c>
      <c r="GR20">
        <v>14.097</v>
      </c>
      <c r="GS20">
        <v>18</v>
      </c>
      <c r="GT20">
        <v>614.34799999999996</v>
      </c>
      <c r="GU20">
        <v>451.88799999999998</v>
      </c>
      <c r="GV20">
        <v>16.999600000000001</v>
      </c>
      <c r="GW20">
        <v>15.2845</v>
      </c>
      <c r="GX20">
        <v>30.0001</v>
      </c>
      <c r="GY20">
        <v>15.0824</v>
      </c>
      <c r="GZ20">
        <v>15.010999999999999</v>
      </c>
      <c r="HA20">
        <v>15.7461</v>
      </c>
      <c r="HB20">
        <v>-30</v>
      </c>
      <c r="HC20">
        <v>-30</v>
      </c>
      <c r="HD20">
        <v>17</v>
      </c>
      <c r="HE20">
        <v>300</v>
      </c>
      <c r="HF20">
        <v>0</v>
      </c>
      <c r="HG20">
        <v>105.608</v>
      </c>
      <c r="HH20">
        <v>105.30200000000001</v>
      </c>
    </row>
    <row r="21" spans="1:216" x14ac:dyDescent="0.2">
      <c r="A21">
        <v>3</v>
      </c>
      <c r="B21">
        <v>1689202215.5999999</v>
      </c>
      <c r="C21">
        <v>194</v>
      </c>
      <c r="D21" t="s">
        <v>362</v>
      </c>
      <c r="E21" t="s">
        <v>363</v>
      </c>
      <c r="F21" t="s">
        <v>348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>
        <v>1689202215.5999999</v>
      </c>
      <c r="M21">
        <f t="shared" si="0"/>
        <v>1.2397111145343129E-3</v>
      </c>
      <c r="N21">
        <f t="shared" si="1"/>
        <v>1.2397111145343129</v>
      </c>
      <c r="O21">
        <f t="shared" si="2"/>
        <v>6.706370969947133</v>
      </c>
      <c r="P21">
        <f t="shared" si="3"/>
        <v>243.88800000000001</v>
      </c>
      <c r="Q21">
        <f t="shared" si="4"/>
        <v>153.8562086152476</v>
      </c>
      <c r="R21">
        <f t="shared" si="5"/>
        <v>15.671029205760929</v>
      </c>
      <c r="S21">
        <f t="shared" si="6"/>
        <v>24.841220288304001</v>
      </c>
      <c r="T21">
        <f t="shared" si="7"/>
        <v>0.12593593513124518</v>
      </c>
      <c r="U21">
        <f t="shared" si="8"/>
        <v>3.115716637733239</v>
      </c>
      <c r="V21">
        <f t="shared" si="9"/>
        <v>0.12317488500268614</v>
      </c>
      <c r="W21">
        <f t="shared" si="10"/>
        <v>7.7227330713822193E-2</v>
      </c>
      <c r="X21">
        <f t="shared" si="11"/>
        <v>281.18911500000002</v>
      </c>
      <c r="Y21">
        <f t="shared" si="12"/>
        <v>20.282153433627123</v>
      </c>
      <c r="Z21">
        <f t="shared" si="13"/>
        <v>20.282153433627123</v>
      </c>
      <c r="AA21">
        <f t="shared" si="14"/>
        <v>2.3879295008190016</v>
      </c>
      <c r="AB21">
        <f t="shared" si="15"/>
        <v>62.602908708521397</v>
      </c>
      <c r="AC21">
        <f t="shared" si="16"/>
        <v>1.3817653776780001</v>
      </c>
      <c r="AD21">
        <f t="shared" si="17"/>
        <v>2.2071903785037974</v>
      </c>
      <c r="AE21">
        <f t="shared" si="18"/>
        <v>1.0061641231410015</v>
      </c>
      <c r="AF21">
        <f t="shared" si="19"/>
        <v>-54.671260150963199</v>
      </c>
      <c r="AG21">
        <f t="shared" si="20"/>
        <v>-212.91667372349917</v>
      </c>
      <c r="AH21">
        <f t="shared" si="21"/>
        <v>-13.689996040746518</v>
      </c>
      <c r="AI21">
        <f t="shared" si="22"/>
        <v>-8.8814915208871525E-2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55202.329920570548</v>
      </c>
      <c r="AO21">
        <f t="shared" si="26"/>
        <v>1700.16</v>
      </c>
      <c r="AP21">
        <f t="shared" si="27"/>
        <v>1433.2347</v>
      </c>
      <c r="AQ21">
        <f t="shared" si="28"/>
        <v>0.84299989412761145</v>
      </c>
      <c r="AR21">
        <f t="shared" si="29"/>
        <v>0.16538979566629022</v>
      </c>
      <c r="AS21">
        <v>1689202215.5999999</v>
      </c>
      <c r="AT21">
        <v>243.88800000000001</v>
      </c>
      <c r="AU21">
        <v>250.01300000000001</v>
      </c>
      <c r="AV21">
        <v>13.566000000000001</v>
      </c>
      <c r="AW21">
        <v>12.497299999999999</v>
      </c>
      <c r="AX21">
        <v>245.89099999999999</v>
      </c>
      <c r="AY21">
        <v>13.572800000000001</v>
      </c>
      <c r="AZ21">
        <v>600.06100000000004</v>
      </c>
      <c r="BA21">
        <v>101.655</v>
      </c>
      <c r="BB21">
        <v>0.20003299999999999</v>
      </c>
      <c r="BC21">
        <v>19.014600000000002</v>
      </c>
      <c r="BD21">
        <v>17.9876</v>
      </c>
      <c r="BE21">
        <v>999.9</v>
      </c>
      <c r="BF21">
        <v>0</v>
      </c>
      <c r="BG21">
        <v>0</v>
      </c>
      <c r="BH21">
        <v>9996.25</v>
      </c>
      <c r="BI21">
        <v>0</v>
      </c>
      <c r="BJ21">
        <v>1.0791599999999999</v>
      </c>
      <c r="BK21">
        <v>-6.1245900000000004</v>
      </c>
      <c r="BL21">
        <v>247.24199999999999</v>
      </c>
      <c r="BM21">
        <v>253.17699999999999</v>
      </c>
      <c r="BN21">
        <v>1.06874</v>
      </c>
      <c r="BO21">
        <v>250.01300000000001</v>
      </c>
      <c r="BP21">
        <v>12.497299999999999</v>
      </c>
      <c r="BQ21">
        <v>1.3790500000000001</v>
      </c>
      <c r="BR21">
        <v>1.27041</v>
      </c>
      <c r="BS21">
        <v>11.6892</v>
      </c>
      <c r="BT21">
        <v>10.453200000000001</v>
      </c>
      <c r="BU21">
        <v>1700.16</v>
      </c>
      <c r="BV21">
        <v>0.90000199999999997</v>
      </c>
      <c r="BW21">
        <v>9.9998400000000001E-2</v>
      </c>
      <c r="BX21">
        <v>0</v>
      </c>
      <c r="BY21">
        <v>2.7730000000000001</v>
      </c>
      <c r="BZ21">
        <v>0</v>
      </c>
      <c r="CA21">
        <v>5300.88</v>
      </c>
      <c r="CB21">
        <v>13790.6</v>
      </c>
      <c r="CC21">
        <v>41.25</v>
      </c>
      <c r="CD21">
        <v>40.311999999999998</v>
      </c>
      <c r="CE21">
        <v>40.936999999999998</v>
      </c>
      <c r="CF21">
        <v>39.936999999999998</v>
      </c>
      <c r="CG21">
        <v>39.875</v>
      </c>
      <c r="CH21">
        <v>1530.15</v>
      </c>
      <c r="CI21">
        <v>170.01</v>
      </c>
      <c r="CJ21">
        <v>0</v>
      </c>
      <c r="CK21">
        <v>1689202221.4000001</v>
      </c>
      <c r="CL21">
        <v>0</v>
      </c>
      <c r="CM21">
        <v>1689202189.0999999</v>
      </c>
      <c r="CN21" t="s">
        <v>364</v>
      </c>
      <c r="CO21">
        <v>1689202175.0999999</v>
      </c>
      <c r="CP21">
        <v>1689202189.0999999</v>
      </c>
      <c r="CQ21">
        <v>27</v>
      </c>
      <c r="CR21">
        <v>-8.2000000000000003E-2</v>
      </c>
      <c r="CS21">
        <v>0</v>
      </c>
      <c r="CT21">
        <v>-2.024</v>
      </c>
      <c r="CU21">
        <v>-7.0000000000000001E-3</v>
      </c>
      <c r="CV21">
        <v>250</v>
      </c>
      <c r="CW21">
        <v>13</v>
      </c>
      <c r="CX21">
        <v>0.28000000000000003</v>
      </c>
      <c r="CY21">
        <v>0.08</v>
      </c>
      <c r="CZ21">
        <v>8.7617733132318598</v>
      </c>
      <c r="DA21">
        <v>0.26939596242820341</v>
      </c>
      <c r="DB21">
        <v>7.8462062635912627E-2</v>
      </c>
      <c r="DC21">
        <v>1</v>
      </c>
      <c r="DD21">
        <v>249.9897073170732</v>
      </c>
      <c r="DE21">
        <v>0.1183484320565102</v>
      </c>
      <c r="DF21">
        <v>2.4568712904371681E-2</v>
      </c>
      <c r="DG21">
        <v>1</v>
      </c>
      <c r="DH21">
        <v>1699.96875</v>
      </c>
      <c r="DI21">
        <v>3.0422035098973291E-2</v>
      </c>
      <c r="DJ21">
        <v>9.4688634481637349E-2</v>
      </c>
      <c r="DK21">
        <v>-1</v>
      </c>
      <c r="DL21">
        <v>2</v>
      </c>
      <c r="DM21">
        <v>2</v>
      </c>
      <c r="DN21" t="s">
        <v>355</v>
      </c>
      <c r="DO21">
        <v>3.22051</v>
      </c>
      <c r="DP21">
        <v>2.8089300000000001</v>
      </c>
      <c r="DQ21">
        <v>6.5882800000000005E-2</v>
      </c>
      <c r="DR21">
        <v>6.6532099999999997E-2</v>
      </c>
      <c r="DS21">
        <v>7.8941800000000006E-2</v>
      </c>
      <c r="DT21">
        <v>7.3605299999999999E-2</v>
      </c>
      <c r="DU21">
        <v>28582.3</v>
      </c>
      <c r="DV21">
        <v>32238.9</v>
      </c>
      <c r="DW21">
        <v>28764.2</v>
      </c>
      <c r="DX21">
        <v>33081.599999999999</v>
      </c>
      <c r="DY21">
        <v>36834.400000000001</v>
      </c>
      <c r="DZ21">
        <v>41669.9</v>
      </c>
      <c r="EA21">
        <v>42218.1</v>
      </c>
      <c r="EB21">
        <v>47872.7</v>
      </c>
      <c r="EC21">
        <v>2.32138</v>
      </c>
      <c r="ED21">
        <v>2.0214300000000001</v>
      </c>
      <c r="EE21">
        <v>0.123695</v>
      </c>
      <c r="EF21">
        <v>0</v>
      </c>
      <c r="EG21">
        <v>15.930899999999999</v>
      </c>
      <c r="EH21">
        <v>999.9</v>
      </c>
      <c r="EI21">
        <v>66.599999999999994</v>
      </c>
      <c r="EJ21">
        <v>17.899999999999999</v>
      </c>
      <c r="EK21">
        <v>13.4847</v>
      </c>
      <c r="EL21">
        <v>63.0154</v>
      </c>
      <c r="EM21">
        <v>23.798100000000002</v>
      </c>
      <c r="EN21">
        <v>1</v>
      </c>
      <c r="EO21">
        <v>-0.899474</v>
      </c>
      <c r="EP21">
        <v>-0.37431900000000001</v>
      </c>
      <c r="EQ21">
        <v>20.238199999999999</v>
      </c>
      <c r="ER21">
        <v>5.2292699999999996</v>
      </c>
      <c r="ES21">
        <v>12.004</v>
      </c>
      <c r="ET21">
        <v>4.9905499999999998</v>
      </c>
      <c r="EU21">
        <v>3.3050000000000002</v>
      </c>
      <c r="EV21">
        <v>3408.5</v>
      </c>
      <c r="EW21">
        <v>1739.1</v>
      </c>
      <c r="EX21">
        <v>76.8</v>
      </c>
      <c r="EY21">
        <v>19.100000000000001</v>
      </c>
      <c r="EZ21">
        <v>1.8521099999999999</v>
      </c>
      <c r="FA21">
        <v>1.8612899999999999</v>
      </c>
      <c r="FB21">
        <v>1.8601700000000001</v>
      </c>
      <c r="FC21">
        <v>1.8561000000000001</v>
      </c>
      <c r="FD21">
        <v>1.8605400000000001</v>
      </c>
      <c r="FE21">
        <v>1.8569</v>
      </c>
      <c r="FF21">
        <v>1.859</v>
      </c>
      <c r="FG21">
        <v>1.8618399999999999</v>
      </c>
      <c r="FH21">
        <v>0</v>
      </c>
      <c r="FI21">
        <v>0</v>
      </c>
      <c r="FJ21">
        <v>0</v>
      </c>
      <c r="FK21">
        <v>0</v>
      </c>
      <c r="FL21" t="s">
        <v>356</v>
      </c>
      <c r="FM21" t="s">
        <v>357</v>
      </c>
      <c r="FN21" t="s">
        <v>358</v>
      </c>
      <c r="FO21" t="s">
        <v>358</v>
      </c>
      <c r="FP21" t="s">
        <v>358</v>
      </c>
      <c r="FQ21" t="s">
        <v>358</v>
      </c>
      <c r="FR21">
        <v>0</v>
      </c>
      <c r="FS21">
        <v>100</v>
      </c>
      <c r="FT21">
        <v>100</v>
      </c>
      <c r="FU21">
        <v>-2.0030000000000001</v>
      </c>
      <c r="FV21">
        <v>-6.7999999999999996E-3</v>
      </c>
      <c r="FW21">
        <v>-1.081025391382811</v>
      </c>
      <c r="FX21">
        <v>-4.0117494158234393E-3</v>
      </c>
      <c r="FY21">
        <v>1.087516141204025E-6</v>
      </c>
      <c r="FZ21">
        <v>-8.657206703991749E-11</v>
      </c>
      <c r="GA21">
        <v>-6.7649999999961352E-3</v>
      </c>
      <c r="GB21">
        <v>0</v>
      </c>
      <c r="GC21">
        <v>0</v>
      </c>
      <c r="GD21">
        <v>0</v>
      </c>
      <c r="GE21">
        <v>4</v>
      </c>
      <c r="GF21">
        <v>2094</v>
      </c>
      <c r="GG21">
        <v>-1</v>
      </c>
      <c r="GH21">
        <v>-1</v>
      </c>
      <c r="GI21">
        <v>0.7</v>
      </c>
      <c r="GJ21">
        <v>0.4</v>
      </c>
      <c r="GK21">
        <v>0.68237300000000001</v>
      </c>
      <c r="GL21">
        <v>2.34497</v>
      </c>
      <c r="GM21">
        <v>1.5942400000000001</v>
      </c>
      <c r="GN21">
        <v>2.34253</v>
      </c>
      <c r="GO21">
        <v>1.40015</v>
      </c>
      <c r="GP21">
        <v>2.2851599999999999</v>
      </c>
      <c r="GQ21">
        <v>21.218299999999999</v>
      </c>
      <c r="GR21">
        <v>14.0883</v>
      </c>
      <c r="GS21">
        <v>18</v>
      </c>
      <c r="GT21">
        <v>614.26700000000005</v>
      </c>
      <c r="GU21">
        <v>451.59399999999999</v>
      </c>
      <c r="GV21">
        <v>16.9999</v>
      </c>
      <c r="GW21">
        <v>15.275700000000001</v>
      </c>
      <c r="GX21">
        <v>30</v>
      </c>
      <c r="GY21">
        <v>15.0755</v>
      </c>
      <c r="GZ21">
        <v>15.002599999999999</v>
      </c>
      <c r="HA21">
        <v>13.698</v>
      </c>
      <c r="HB21">
        <v>-30</v>
      </c>
      <c r="HC21">
        <v>-30</v>
      </c>
      <c r="HD21">
        <v>17</v>
      </c>
      <c r="HE21">
        <v>250</v>
      </c>
      <c r="HF21">
        <v>0</v>
      </c>
      <c r="HG21">
        <v>105.608</v>
      </c>
      <c r="HH21">
        <v>105.304</v>
      </c>
    </row>
    <row r="22" spans="1:216" x14ac:dyDescent="0.2">
      <c r="A22">
        <v>4</v>
      </c>
      <c r="B22">
        <v>1689202307.0999999</v>
      </c>
      <c r="C22">
        <v>285.5</v>
      </c>
      <c r="D22" t="s">
        <v>365</v>
      </c>
      <c r="E22" t="s">
        <v>366</v>
      </c>
      <c r="F22" t="s">
        <v>348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>
        <v>1689202307.0999999</v>
      </c>
      <c r="M22">
        <f t="shared" si="0"/>
        <v>1.2108384681285718E-3</v>
      </c>
      <c r="N22">
        <f t="shared" si="1"/>
        <v>1.2108384681285718</v>
      </c>
      <c r="O22">
        <f t="shared" si="2"/>
        <v>4.3735284884676959</v>
      </c>
      <c r="P22">
        <f t="shared" si="3"/>
        <v>170.96700000000001</v>
      </c>
      <c r="Q22">
        <f t="shared" si="4"/>
        <v>110.28550542119027</v>
      </c>
      <c r="R22">
        <f t="shared" si="5"/>
        <v>11.233608683483357</v>
      </c>
      <c r="S22">
        <f t="shared" si="6"/>
        <v>17.414585610813003</v>
      </c>
      <c r="T22">
        <f t="shared" si="7"/>
        <v>0.12204043146148029</v>
      </c>
      <c r="U22">
        <f t="shared" si="8"/>
        <v>3.110021645144271</v>
      </c>
      <c r="V22">
        <f t="shared" si="9"/>
        <v>0.11944101292957104</v>
      </c>
      <c r="W22">
        <f t="shared" si="10"/>
        <v>7.4879569074839045E-2</v>
      </c>
      <c r="X22">
        <f t="shared" si="11"/>
        <v>281.16619200000002</v>
      </c>
      <c r="Y22">
        <f t="shared" si="12"/>
        <v>20.340704793066056</v>
      </c>
      <c r="Z22">
        <f t="shared" si="13"/>
        <v>20.340704793066056</v>
      </c>
      <c r="AA22">
        <f t="shared" si="14"/>
        <v>2.3965827210903297</v>
      </c>
      <c r="AB22">
        <f t="shared" si="15"/>
        <v>62.472265385728406</v>
      </c>
      <c r="AC22">
        <f t="shared" si="16"/>
        <v>1.3831377783471002</v>
      </c>
      <c r="AD22">
        <f t="shared" si="17"/>
        <v>2.2140029176260247</v>
      </c>
      <c r="AE22">
        <f t="shared" si="18"/>
        <v>1.0134449427432295</v>
      </c>
      <c r="AF22">
        <f t="shared" si="19"/>
        <v>-53.397976444470018</v>
      </c>
      <c r="AG22">
        <f t="shared" si="20"/>
        <v>-214.06188420872434</v>
      </c>
      <c r="AH22">
        <f t="shared" si="21"/>
        <v>-13.796465650999163</v>
      </c>
      <c r="AI22">
        <f t="shared" si="22"/>
        <v>-9.0134304193497883E-2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55036.203007566895</v>
      </c>
      <c r="AO22">
        <f t="shared" si="26"/>
        <v>1700.02</v>
      </c>
      <c r="AP22">
        <f t="shared" si="27"/>
        <v>1433.1168</v>
      </c>
      <c r="AQ22">
        <f t="shared" si="28"/>
        <v>0.84299996470629757</v>
      </c>
      <c r="AR22">
        <f t="shared" si="29"/>
        <v>0.16538993188315432</v>
      </c>
      <c r="AS22">
        <v>1689202307.0999999</v>
      </c>
      <c r="AT22">
        <v>170.96700000000001</v>
      </c>
      <c r="AU22">
        <v>174.97</v>
      </c>
      <c r="AV22">
        <v>13.578900000000001</v>
      </c>
      <c r="AW22">
        <v>12.5351</v>
      </c>
      <c r="AX22">
        <v>172.64099999999999</v>
      </c>
      <c r="AY22">
        <v>13.5877</v>
      </c>
      <c r="AZ22">
        <v>600.05899999999997</v>
      </c>
      <c r="BA22">
        <v>101.65900000000001</v>
      </c>
      <c r="BB22">
        <v>0.20033899999999999</v>
      </c>
      <c r="BC22">
        <v>19.064</v>
      </c>
      <c r="BD22">
        <v>17.9953</v>
      </c>
      <c r="BE22">
        <v>999.9</v>
      </c>
      <c r="BF22">
        <v>0</v>
      </c>
      <c r="BG22">
        <v>0</v>
      </c>
      <c r="BH22">
        <v>9966.25</v>
      </c>
      <c r="BI22">
        <v>0</v>
      </c>
      <c r="BJ22">
        <v>0.95925499999999997</v>
      </c>
      <c r="BK22">
        <v>-4.0027299999999997</v>
      </c>
      <c r="BL22">
        <v>173.32</v>
      </c>
      <c r="BM22">
        <v>177.191</v>
      </c>
      <c r="BN22">
        <v>1.04375</v>
      </c>
      <c r="BO22">
        <v>174.97</v>
      </c>
      <c r="BP22">
        <v>12.5351</v>
      </c>
      <c r="BQ22">
        <v>1.38042</v>
      </c>
      <c r="BR22">
        <v>1.2743100000000001</v>
      </c>
      <c r="BS22">
        <v>11.7042</v>
      </c>
      <c r="BT22">
        <v>10.4992</v>
      </c>
      <c r="BU22">
        <v>1700.02</v>
      </c>
      <c r="BV22">
        <v>0.90000199999999997</v>
      </c>
      <c r="BW22">
        <v>9.9997900000000001E-2</v>
      </c>
      <c r="BX22">
        <v>0</v>
      </c>
      <c r="BY22">
        <v>2.6989000000000001</v>
      </c>
      <c r="BZ22">
        <v>0</v>
      </c>
      <c r="CA22">
        <v>5198.2</v>
      </c>
      <c r="CB22">
        <v>13789.4</v>
      </c>
      <c r="CC22">
        <v>42</v>
      </c>
      <c r="CD22">
        <v>40.75</v>
      </c>
      <c r="CE22">
        <v>41.686999999999998</v>
      </c>
      <c r="CF22">
        <v>40.625</v>
      </c>
      <c r="CG22">
        <v>40.625</v>
      </c>
      <c r="CH22">
        <v>1530.02</v>
      </c>
      <c r="CI22">
        <v>170</v>
      </c>
      <c r="CJ22">
        <v>0</v>
      </c>
      <c r="CK22">
        <v>1689202312.5999999</v>
      </c>
      <c r="CL22">
        <v>0</v>
      </c>
      <c r="CM22">
        <v>1689202280.0999999</v>
      </c>
      <c r="CN22" t="s">
        <v>367</v>
      </c>
      <c r="CO22">
        <v>1689202270.5999999</v>
      </c>
      <c r="CP22">
        <v>1689202280.0999999</v>
      </c>
      <c r="CQ22">
        <v>28</v>
      </c>
      <c r="CR22">
        <v>6.7000000000000004E-2</v>
      </c>
      <c r="CS22">
        <v>-2E-3</v>
      </c>
      <c r="CT22">
        <v>-1.6890000000000001</v>
      </c>
      <c r="CU22">
        <v>-8.9999999999999993E-3</v>
      </c>
      <c r="CV22">
        <v>175</v>
      </c>
      <c r="CW22">
        <v>12</v>
      </c>
      <c r="CX22">
        <v>0.62</v>
      </c>
      <c r="CY22">
        <v>0.08</v>
      </c>
      <c r="CZ22">
        <v>5.749107931392385</v>
      </c>
      <c r="DA22">
        <v>-9.586324815460746E-3</v>
      </c>
      <c r="DB22">
        <v>5.6723737981322513E-2</v>
      </c>
      <c r="DC22">
        <v>1</v>
      </c>
      <c r="DD22">
        <v>174.99077500000001</v>
      </c>
      <c r="DE22">
        <v>8.3898686678901851E-2</v>
      </c>
      <c r="DF22">
        <v>2.0977949732991871E-2</v>
      </c>
      <c r="DG22">
        <v>1</v>
      </c>
      <c r="DH22">
        <v>1699.99575</v>
      </c>
      <c r="DI22">
        <v>-5.0333875403998592E-2</v>
      </c>
      <c r="DJ22">
        <v>0.14152539524765639</v>
      </c>
      <c r="DK22">
        <v>-1</v>
      </c>
      <c r="DL22">
        <v>2</v>
      </c>
      <c r="DM22">
        <v>2</v>
      </c>
      <c r="DN22" t="s">
        <v>355</v>
      </c>
      <c r="DO22">
        <v>3.22052</v>
      </c>
      <c r="DP22">
        <v>2.80898</v>
      </c>
      <c r="DQ22">
        <v>4.8444099999999997E-2</v>
      </c>
      <c r="DR22">
        <v>4.8835799999999999E-2</v>
      </c>
      <c r="DS22">
        <v>7.9011499999999998E-2</v>
      </c>
      <c r="DT22">
        <v>7.3774999999999993E-2</v>
      </c>
      <c r="DU22">
        <v>29116.5</v>
      </c>
      <c r="DV22">
        <v>32850.800000000003</v>
      </c>
      <c r="DW22">
        <v>28763.8</v>
      </c>
      <c r="DX22">
        <v>33081.199999999997</v>
      </c>
      <c r="DY22">
        <v>36831.300000000003</v>
      </c>
      <c r="DZ22">
        <v>41661.5</v>
      </c>
      <c r="EA22">
        <v>42218</v>
      </c>
      <c r="EB22">
        <v>47872</v>
      </c>
      <c r="EC22">
        <v>2.3216199999999998</v>
      </c>
      <c r="ED22">
        <v>2.0211999999999999</v>
      </c>
      <c r="EE22">
        <v>0.12574299999999999</v>
      </c>
      <c r="EF22">
        <v>0</v>
      </c>
      <c r="EG22">
        <v>15.904500000000001</v>
      </c>
      <c r="EH22">
        <v>999.9</v>
      </c>
      <c r="EI22">
        <v>66.599999999999994</v>
      </c>
      <c r="EJ22">
        <v>17.899999999999999</v>
      </c>
      <c r="EK22">
        <v>13.4848</v>
      </c>
      <c r="EL22">
        <v>63.2654</v>
      </c>
      <c r="EM22">
        <v>23.774000000000001</v>
      </c>
      <c r="EN22">
        <v>1</v>
      </c>
      <c r="EO22">
        <v>-0.90022400000000002</v>
      </c>
      <c r="EP22">
        <v>-0.35378300000000001</v>
      </c>
      <c r="EQ22">
        <v>20.238199999999999</v>
      </c>
      <c r="ER22">
        <v>5.2288199999999998</v>
      </c>
      <c r="ES22">
        <v>12.004</v>
      </c>
      <c r="ET22">
        <v>4.9902499999999996</v>
      </c>
      <c r="EU22">
        <v>3.3050000000000002</v>
      </c>
      <c r="EV22">
        <v>3410.3</v>
      </c>
      <c r="EW22">
        <v>1739.1</v>
      </c>
      <c r="EX22">
        <v>76.8</v>
      </c>
      <c r="EY22">
        <v>19.100000000000001</v>
      </c>
      <c r="EZ22">
        <v>1.8521099999999999</v>
      </c>
      <c r="FA22">
        <v>1.86127</v>
      </c>
      <c r="FB22">
        <v>1.86016</v>
      </c>
      <c r="FC22">
        <v>1.8561099999999999</v>
      </c>
      <c r="FD22">
        <v>1.86052</v>
      </c>
      <c r="FE22">
        <v>1.8568800000000001</v>
      </c>
      <c r="FF22">
        <v>1.859</v>
      </c>
      <c r="FG22">
        <v>1.8618600000000001</v>
      </c>
      <c r="FH22">
        <v>0</v>
      </c>
      <c r="FI22">
        <v>0</v>
      </c>
      <c r="FJ22">
        <v>0</v>
      </c>
      <c r="FK22">
        <v>0</v>
      </c>
      <c r="FL22" t="s">
        <v>356</v>
      </c>
      <c r="FM22" t="s">
        <v>357</v>
      </c>
      <c r="FN22" t="s">
        <v>358</v>
      </c>
      <c r="FO22" t="s">
        <v>358</v>
      </c>
      <c r="FP22" t="s">
        <v>358</v>
      </c>
      <c r="FQ22" t="s">
        <v>358</v>
      </c>
      <c r="FR22">
        <v>0</v>
      </c>
      <c r="FS22">
        <v>100</v>
      </c>
      <c r="FT22">
        <v>100</v>
      </c>
      <c r="FU22">
        <v>-1.6739999999999999</v>
      </c>
      <c r="FV22">
        <v>-8.8000000000000005E-3</v>
      </c>
      <c r="FW22">
        <v>-1.0138183739562321</v>
      </c>
      <c r="FX22">
        <v>-4.0117494158234393E-3</v>
      </c>
      <c r="FY22">
        <v>1.087516141204025E-6</v>
      </c>
      <c r="FZ22">
        <v>-8.657206703991749E-11</v>
      </c>
      <c r="GA22">
        <v>-8.8500000000006906E-3</v>
      </c>
      <c r="GB22">
        <v>0</v>
      </c>
      <c r="GC22">
        <v>0</v>
      </c>
      <c r="GD22">
        <v>0</v>
      </c>
      <c r="GE22">
        <v>4</v>
      </c>
      <c r="GF22">
        <v>2094</v>
      </c>
      <c r="GG22">
        <v>-1</v>
      </c>
      <c r="GH22">
        <v>-1</v>
      </c>
      <c r="GI22">
        <v>0.6</v>
      </c>
      <c r="GJ22">
        <v>0.5</v>
      </c>
      <c r="GK22">
        <v>0.52490199999999998</v>
      </c>
      <c r="GL22">
        <v>2.3596200000000001</v>
      </c>
      <c r="GM22">
        <v>1.5942400000000001</v>
      </c>
      <c r="GN22">
        <v>2.34253</v>
      </c>
      <c r="GO22">
        <v>1.40015</v>
      </c>
      <c r="GP22">
        <v>2.3120099999999999</v>
      </c>
      <c r="GQ22">
        <v>21.218299999999999</v>
      </c>
      <c r="GR22">
        <v>14.079499999999999</v>
      </c>
      <c r="GS22">
        <v>18</v>
      </c>
      <c r="GT22">
        <v>614.33199999999999</v>
      </c>
      <c r="GU22">
        <v>451.38600000000002</v>
      </c>
      <c r="GV22">
        <v>17.001200000000001</v>
      </c>
      <c r="GW22">
        <v>15.265000000000001</v>
      </c>
      <c r="GX22">
        <v>30.0001</v>
      </c>
      <c r="GY22">
        <v>15.0672</v>
      </c>
      <c r="GZ22">
        <v>14.9964</v>
      </c>
      <c r="HA22">
        <v>10.543799999999999</v>
      </c>
      <c r="HB22">
        <v>-30</v>
      </c>
      <c r="HC22">
        <v>-30</v>
      </c>
      <c r="HD22">
        <v>17</v>
      </c>
      <c r="HE22">
        <v>175</v>
      </c>
      <c r="HF22">
        <v>0</v>
      </c>
      <c r="HG22">
        <v>105.607</v>
      </c>
      <c r="HH22">
        <v>105.303</v>
      </c>
    </row>
    <row r="23" spans="1:216" x14ac:dyDescent="0.2">
      <c r="A23">
        <v>5</v>
      </c>
      <c r="B23">
        <v>1689202398.0999999</v>
      </c>
      <c r="C23">
        <v>376.5</v>
      </c>
      <c r="D23" t="s">
        <v>368</v>
      </c>
      <c r="E23" t="s">
        <v>369</v>
      </c>
      <c r="F23" t="s">
        <v>348</v>
      </c>
      <c r="G23" t="s">
        <v>349</v>
      </c>
      <c r="H23" t="s">
        <v>350</v>
      </c>
      <c r="I23" t="s">
        <v>351</v>
      </c>
      <c r="J23" t="s">
        <v>352</v>
      </c>
      <c r="K23" t="s">
        <v>353</v>
      </c>
      <c r="L23">
        <v>1689202398.0999999</v>
      </c>
      <c r="M23">
        <f t="shared" si="0"/>
        <v>1.2572587827458211E-3</v>
      </c>
      <c r="N23">
        <f t="shared" si="1"/>
        <v>1.257258782745821</v>
      </c>
      <c r="O23">
        <f t="shared" si="2"/>
        <v>2.7778640207112031</v>
      </c>
      <c r="P23">
        <f t="shared" si="3"/>
        <v>122.453</v>
      </c>
      <c r="Q23">
        <f t="shared" si="4"/>
        <v>85.188061987013086</v>
      </c>
      <c r="R23">
        <f t="shared" si="5"/>
        <v>8.6776855973937526</v>
      </c>
      <c r="S23">
        <f t="shared" si="6"/>
        <v>12.473680110479002</v>
      </c>
      <c r="T23">
        <f t="shared" si="7"/>
        <v>0.12729614521379462</v>
      </c>
      <c r="U23">
        <f t="shared" si="8"/>
        <v>3.117356139613304</v>
      </c>
      <c r="V23">
        <f t="shared" si="9"/>
        <v>0.12447729729086769</v>
      </c>
      <c r="W23">
        <f t="shared" si="10"/>
        <v>7.8046374157889162E-2</v>
      </c>
      <c r="X23">
        <f t="shared" si="11"/>
        <v>281.17315500000001</v>
      </c>
      <c r="Y23">
        <f t="shared" si="12"/>
        <v>20.285302955434791</v>
      </c>
      <c r="Z23">
        <f t="shared" si="13"/>
        <v>20.285302955434791</v>
      </c>
      <c r="AA23">
        <f t="shared" si="14"/>
        <v>2.3883942664925715</v>
      </c>
      <c r="AB23">
        <f t="shared" si="15"/>
        <v>62.425276066277114</v>
      </c>
      <c r="AC23">
        <f t="shared" si="16"/>
        <v>1.3785498134232999</v>
      </c>
      <c r="AD23">
        <f t="shared" si="17"/>
        <v>2.2083199311120212</v>
      </c>
      <c r="AE23">
        <f t="shared" si="18"/>
        <v>1.0098444530692716</v>
      </c>
      <c r="AF23">
        <f t="shared" si="19"/>
        <v>-55.445112319090711</v>
      </c>
      <c r="AG23">
        <f t="shared" si="20"/>
        <v>-212.17991324998002</v>
      </c>
      <c r="AH23">
        <f t="shared" si="21"/>
        <v>-13.636241928506731</v>
      </c>
      <c r="AI23">
        <f t="shared" si="22"/>
        <v>-8.8112497577412796E-2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55246.201488325474</v>
      </c>
      <c r="AO23">
        <f t="shared" si="26"/>
        <v>1700.06</v>
      </c>
      <c r="AP23">
        <f t="shared" si="27"/>
        <v>1433.1506999999999</v>
      </c>
      <c r="AQ23">
        <f t="shared" si="28"/>
        <v>0.843000070585744</v>
      </c>
      <c r="AR23">
        <f t="shared" si="29"/>
        <v>0.16539013623048598</v>
      </c>
      <c r="AS23">
        <v>1689202398.0999999</v>
      </c>
      <c r="AT23">
        <v>122.453</v>
      </c>
      <c r="AU23">
        <v>125.015</v>
      </c>
      <c r="AV23">
        <v>13.533099999999999</v>
      </c>
      <c r="AW23">
        <v>12.449299999999999</v>
      </c>
      <c r="AX23">
        <v>123.887</v>
      </c>
      <c r="AY23">
        <v>13.5421</v>
      </c>
      <c r="AZ23">
        <v>600.096</v>
      </c>
      <c r="BA23">
        <v>101.66500000000001</v>
      </c>
      <c r="BB23">
        <v>0.200043</v>
      </c>
      <c r="BC23">
        <v>19.0228</v>
      </c>
      <c r="BD23">
        <v>17.997800000000002</v>
      </c>
      <c r="BE23">
        <v>999.9</v>
      </c>
      <c r="BF23">
        <v>0</v>
      </c>
      <c r="BG23">
        <v>0</v>
      </c>
      <c r="BH23">
        <v>10003.799999999999</v>
      </c>
      <c r="BI23">
        <v>0</v>
      </c>
      <c r="BJ23">
        <v>0.89930200000000005</v>
      </c>
      <c r="BK23">
        <v>-2.5617700000000001</v>
      </c>
      <c r="BL23">
        <v>124.133</v>
      </c>
      <c r="BM23">
        <v>126.59099999999999</v>
      </c>
      <c r="BN23">
        <v>1.08385</v>
      </c>
      <c r="BO23">
        <v>125.015</v>
      </c>
      <c r="BP23">
        <v>12.449299999999999</v>
      </c>
      <c r="BQ23">
        <v>1.37584</v>
      </c>
      <c r="BR23">
        <v>1.2656499999999999</v>
      </c>
      <c r="BS23">
        <v>11.6539</v>
      </c>
      <c r="BT23">
        <v>10.397</v>
      </c>
      <c r="BU23">
        <v>1700.06</v>
      </c>
      <c r="BV23">
        <v>0.89999799999999996</v>
      </c>
      <c r="BW23">
        <v>0.10000100000000001</v>
      </c>
      <c r="BX23">
        <v>0</v>
      </c>
      <c r="BY23">
        <v>2.7896999999999998</v>
      </c>
      <c r="BZ23">
        <v>0</v>
      </c>
      <c r="CA23">
        <v>5146.0600000000004</v>
      </c>
      <c r="CB23">
        <v>13789.7</v>
      </c>
      <c r="CC23">
        <v>38.186999999999998</v>
      </c>
      <c r="CD23">
        <v>37.811999999999998</v>
      </c>
      <c r="CE23">
        <v>38.311999999999998</v>
      </c>
      <c r="CF23">
        <v>35.936999999999998</v>
      </c>
      <c r="CG23">
        <v>37.186999999999998</v>
      </c>
      <c r="CH23">
        <v>1530.05</v>
      </c>
      <c r="CI23">
        <v>170.01</v>
      </c>
      <c r="CJ23">
        <v>0</v>
      </c>
      <c r="CK23">
        <v>1689202403.8</v>
      </c>
      <c r="CL23">
        <v>0</v>
      </c>
      <c r="CM23">
        <v>1689202371.5999999</v>
      </c>
      <c r="CN23" t="s">
        <v>370</v>
      </c>
      <c r="CO23">
        <v>1689202360.5999999</v>
      </c>
      <c r="CP23">
        <v>1689202371.5999999</v>
      </c>
      <c r="CQ23">
        <v>29</v>
      </c>
      <c r="CR23">
        <v>0.06</v>
      </c>
      <c r="CS23">
        <v>0</v>
      </c>
      <c r="CT23">
        <v>-1.4430000000000001</v>
      </c>
      <c r="CU23">
        <v>-8.9999999999999993E-3</v>
      </c>
      <c r="CV23">
        <v>125</v>
      </c>
      <c r="CW23">
        <v>12</v>
      </c>
      <c r="CX23">
        <v>0.26</v>
      </c>
      <c r="CY23">
        <v>0.09</v>
      </c>
      <c r="CZ23">
        <v>3.576923233877086</v>
      </c>
      <c r="DA23">
        <v>0.27702612919029362</v>
      </c>
      <c r="DB23">
        <v>0.13167324074113651</v>
      </c>
      <c r="DC23">
        <v>1</v>
      </c>
      <c r="DD23">
        <v>124.985375</v>
      </c>
      <c r="DE23">
        <v>5.1523452157641231E-2</v>
      </c>
      <c r="DF23">
        <v>3.5555370550734731E-2</v>
      </c>
      <c r="DG23">
        <v>1</v>
      </c>
      <c r="DH23">
        <v>1700.0417073170729</v>
      </c>
      <c r="DI23">
        <v>1.1137513787942459E-2</v>
      </c>
      <c r="DJ23">
        <v>0.1091184730738665</v>
      </c>
      <c r="DK23">
        <v>-1</v>
      </c>
      <c r="DL23">
        <v>2</v>
      </c>
      <c r="DM23">
        <v>2</v>
      </c>
      <c r="DN23" t="s">
        <v>355</v>
      </c>
      <c r="DO23">
        <v>3.2206100000000002</v>
      </c>
      <c r="DP23">
        <v>2.8090099999999998</v>
      </c>
      <c r="DQ23">
        <v>3.5734000000000002E-2</v>
      </c>
      <c r="DR23">
        <v>3.5902499999999997E-2</v>
      </c>
      <c r="DS23">
        <v>7.8819500000000001E-2</v>
      </c>
      <c r="DT23">
        <v>7.3404899999999995E-2</v>
      </c>
      <c r="DU23">
        <v>29506.7</v>
      </c>
      <c r="DV23">
        <v>33299.199999999997</v>
      </c>
      <c r="DW23">
        <v>28764.1</v>
      </c>
      <c r="DX23">
        <v>33081.800000000003</v>
      </c>
      <c r="DY23">
        <v>36839.300000000003</v>
      </c>
      <c r="DZ23">
        <v>41678.699999999997</v>
      </c>
      <c r="EA23">
        <v>42218.1</v>
      </c>
      <c r="EB23">
        <v>47872.6</v>
      </c>
      <c r="EC23">
        <v>2.32138</v>
      </c>
      <c r="ED23">
        <v>2.0211999999999999</v>
      </c>
      <c r="EE23">
        <v>0.127222</v>
      </c>
      <c r="EF23">
        <v>0</v>
      </c>
      <c r="EG23">
        <v>15.882400000000001</v>
      </c>
      <c r="EH23">
        <v>999.9</v>
      </c>
      <c r="EI23">
        <v>66.5</v>
      </c>
      <c r="EJ23">
        <v>17.899999999999999</v>
      </c>
      <c r="EK23">
        <v>13.4634</v>
      </c>
      <c r="EL23">
        <v>62.535400000000003</v>
      </c>
      <c r="EM23">
        <v>23.7941</v>
      </c>
      <c r="EN23">
        <v>1</v>
      </c>
      <c r="EO23">
        <v>-0.90070600000000001</v>
      </c>
      <c r="EP23">
        <v>-0.34640500000000002</v>
      </c>
      <c r="EQ23">
        <v>20.236899999999999</v>
      </c>
      <c r="ER23">
        <v>5.2288199999999998</v>
      </c>
      <c r="ES23">
        <v>12.0037</v>
      </c>
      <c r="ET23">
        <v>4.9897499999999999</v>
      </c>
      <c r="EU23">
        <v>3.3050000000000002</v>
      </c>
      <c r="EV23">
        <v>3412.3</v>
      </c>
      <c r="EW23">
        <v>1739.1</v>
      </c>
      <c r="EX23">
        <v>76.8</v>
      </c>
      <c r="EY23">
        <v>19.100000000000001</v>
      </c>
      <c r="EZ23">
        <v>1.8521099999999999</v>
      </c>
      <c r="FA23">
        <v>1.86127</v>
      </c>
      <c r="FB23">
        <v>1.8601000000000001</v>
      </c>
      <c r="FC23">
        <v>1.8561099999999999</v>
      </c>
      <c r="FD23">
        <v>1.8605100000000001</v>
      </c>
      <c r="FE23">
        <v>1.8569100000000001</v>
      </c>
      <c r="FF23">
        <v>1.8589800000000001</v>
      </c>
      <c r="FG23">
        <v>1.8618399999999999</v>
      </c>
      <c r="FH23">
        <v>0</v>
      </c>
      <c r="FI23">
        <v>0</v>
      </c>
      <c r="FJ23">
        <v>0</v>
      </c>
      <c r="FK23">
        <v>0</v>
      </c>
      <c r="FL23" t="s">
        <v>356</v>
      </c>
      <c r="FM23" t="s">
        <v>357</v>
      </c>
      <c r="FN23" t="s">
        <v>358</v>
      </c>
      <c r="FO23" t="s">
        <v>358</v>
      </c>
      <c r="FP23" t="s">
        <v>358</v>
      </c>
      <c r="FQ23" t="s">
        <v>358</v>
      </c>
      <c r="FR23">
        <v>0</v>
      </c>
      <c r="FS23">
        <v>100</v>
      </c>
      <c r="FT23">
        <v>100</v>
      </c>
      <c r="FU23">
        <v>-1.4339999999999999</v>
      </c>
      <c r="FV23">
        <v>-8.9999999999999993E-3</v>
      </c>
      <c r="FW23">
        <v>-0.95349369139717566</v>
      </c>
      <c r="FX23">
        <v>-4.0117494158234393E-3</v>
      </c>
      <c r="FY23">
        <v>1.087516141204025E-6</v>
      </c>
      <c r="FZ23">
        <v>-8.657206703991749E-11</v>
      </c>
      <c r="GA23">
        <v>-9.0400000000023795E-3</v>
      </c>
      <c r="GB23">
        <v>0</v>
      </c>
      <c r="GC23">
        <v>0</v>
      </c>
      <c r="GD23">
        <v>0</v>
      </c>
      <c r="GE23">
        <v>4</v>
      </c>
      <c r="GF23">
        <v>2094</v>
      </c>
      <c r="GG23">
        <v>-1</v>
      </c>
      <c r="GH23">
        <v>-1</v>
      </c>
      <c r="GI23">
        <v>0.6</v>
      </c>
      <c r="GJ23">
        <v>0.4</v>
      </c>
      <c r="GK23">
        <v>0.41748000000000002</v>
      </c>
      <c r="GL23">
        <v>2.3645</v>
      </c>
      <c r="GM23">
        <v>1.5942400000000001</v>
      </c>
      <c r="GN23">
        <v>2.34131</v>
      </c>
      <c r="GO23">
        <v>1.40015</v>
      </c>
      <c r="GP23">
        <v>2.34253</v>
      </c>
      <c r="GQ23">
        <v>21.178100000000001</v>
      </c>
      <c r="GR23">
        <v>14.0707</v>
      </c>
      <c r="GS23">
        <v>18</v>
      </c>
      <c r="GT23">
        <v>614.06700000000001</v>
      </c>
      <c r="GU23">
        <v>451.30200000000002</v>
      </c>
      <c r="GV23">
        <v>16.999500000000001</v>
      </c>
      <c r="GW23">
        <v>15.2622</v>
      </c>
      <c r="GX23">
        <v>29.9999</v>
      </c>
      <c r="GY23">
        <v>15.061299999999999</v>
      </c>
      <c r="GZ23">
        <v>14.988799999999999</v>
      </c>
      <c r="HA23">
        <v>8.4028600000000004</v>
      </c>
      <c r="HB23">
        <v>-30</v>
      </c>
      <c r="HC23">
        <v>-30</v>
      </c>
      <c r="HD23">
        <v>17</v>
      </c>
      <c r="HE23">
        <v>125</v>
      </c>
      <c r="HF23">
        <v>0</v>
      </c>
      <c r="HG23">
        <v>105.608</v>
      </c>
      <c r="HH23">
        <v>105.30500000000001</v>
      </c>
    </row>
    <row r="24" spans="1:216" x14ac:dyDescent="0.2">
      <c r="A24">
        <v>6</v>
      </c>
      <c r="B24">
        <v>1689202488.0999999</v>
      </c>
      <c r="C24">
        <v>466.5</v>
      </c>
      <c r="D24" t="s">
        <v>371</v>
      </c>
      <c r="E24" t="s">
        <v>372</v>
      </c>
      <c r="F24" t="s">
        <v>348</v>
      </c>
      <c r="G24" t="s">
        <v>349</v>
      </c>
      <c r="H24" t="s">
        <v>350</v>
      </c>
      <c r="I24" t="s">
        <v>351</v>
      </c>
      <c r="J24" t="s">
        <v>352</v>
      </c>
      <c r="K24" t="s">
        <v>353</v>
      </c>
      <c r="L24">
        <v>1689202488.0999999</v>
      </c>
      <c r="M24">
        <f t="shared" si="0"/>
        <v>1.2490609559918995E-3</v>
      </c>
      <c r="N24">
        <f t="shared" si="1"/>
        <v>1.2490609559918995</v>
      </c>
      <c r="O24">
        <f t="shared" si="2"/>
        <v>0.85611084794989745</v>
      </c>
      <c r="P24">
        <f t="shared" si="3"/>
        <v>69.162300000000002</v>
      </c>
      <c r="Q24">
        <f t="shared" si="4"/>
        <v>57.247236029813415</v>
      </c>
      <c r="R24">
        <f t="shared" si="5"/>
        <v>5.8318370744051728</v>
      </c>
      <c r="S24">
        <f t="shared" si="6"/>
        <v>7.0456373663364014</v>
      </c>
      <c r="T24">
        <f t="shared" si="7"/>
        <v>0.12801195472729862</v>
      </c>
      <c r="U24">
        <f t="shared" si="8"/>
        <v>3.1174695400429444</v>
      </c>
      <c r="V24">
        <f t="shared" si="9"/>
        <v>0.12516179946870337</v>
      </c>
      <c r="W24">
        <f t="shared" si="10"/>
        <v>7.8476914454635505E-2</v>
      </c>
      <c r="X24">
        <f t="shared" si="11"/>
        <v>281.15821199999999</v>
      </c>
      <c r="Y24">
        <f t="shared" si="12"/>
        <v>20.171988016395801</v>
      </c>
      <c r="Z24">
        <f t="shared" si="13"/>
        <v>20.171988016395801</v>
      </c>
      <c r="AA24">
        <f t="shared" si="14"/>
        <v>2.3717224915077071</v>
      </c>
      <c r="AB24">
        <f t="shared" si="15"/>
        <v>62.65872114428236</v>
      </c>
      <c r="AC24">
        <f t="shared" si="16"/>
        <v>1.373782287514</v>
      </c>
      <c r="AD24">
        <f t="shared" si="17"/>
        <v>2.1924837635141525</v>
      </c>
      <c r="AE24">
        <f t="shared" si="18"/>
        <v>0.99794020399370709</v>
      </c>
      <c r="AF24">
        <f t="shared" si="19"/>
        <v>-55.083588159242773</v>
      </c>
      <c r="AG24">
        <f t="shared" si="20"/>
        <v>-212.5212589896268</v>
      </c>
      <c r="AH24">
        <f t="shared" si="21"/>
        <v>-13.641685365040289</v>
      </c>
      <c r="AI24">
        <f t="shared" si="22"/>
        <v>-8.8320513909877718E-2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55271.28485546985</v>
      </c>
      <c r="AO24">
        <f t="shared" si="26"/>
        <v>1699.97</v>
      </c>
      <c r="AP24">
        <f t="shared" si="27"/>
        <v>1433.0747999999999</v>
      </c>
      <c r="AQ24">
        <f t="shared" si="28"/>
        <v>0.84300005294211067</v>
      </c>
      <c r="AR24">
        <f t="shared" si="29"/>
        <v>0.16539010217827371</v>
      </c>
      <c r="AS24">
        <v>1689202488.0999999</v>
      </c>
      <c r="AT24">
        <v>69.162300000000002</v>
      </c>
      <c r="AU24">
        <v>69.986000000000004</v>
      </c>
      <c r="AV24">
        <v>13.4855</v>
      </c>
      <c r="AW24">
        <v>12.4086</v>
      </c>
      <c r="AX24">
        <v>70.548199999999994</v>
      </c>
      <c r="AY24">
        <v>13.494400000000001</v>
      </c>
      <c r="AZ24">
        <v>600.03200000000004</v>
      </c>
      <c r="BA24">
        <v>101.67100000000001</v>
      </c>
      <c r="BB24">
        <v>0.200068</v>
      </c>
      <c r="BC24">
        <v>18.907499999999999</v>
      </c>
      <c r="BD24">
        <v>17.9223</v>
      </c>
      <c r="BE24">
        <v>999.9</v>
      </c>
      <c r="BF24">
        <v>0</v>
      </c>
      <c r="BG24">
        <v>0</v>
      </c>
      <c r="BH24">
        <v>10003.799999999999</v>
      </c>
      <c r="BI24">
        <v>0</v>
      </c>
      <c r="BJ24">
        <v>0.89930200000000005</v>
      </c>
      <c r="BK24">
        <v>-0.823685</v>
      </c>
      <c r="BL24">
        <v>70.107699999999994</v>
      </c>
      <c r="BM24">
        <v>70.865300000000005</v>
      </c>
      <c r="BN24">
        <v>1.0769</v>
      </c>
      <c r="BO24">
        <v>69.986000000000004</v>
      </c>
      <c r="BP24">
        <v>12.4086</v>
      </c>
      <c r="BQ24">
        <v>1.3710800000000001</v>
      </c>
      <c r="BR24">
        <v>1.26159</v>
      </c>
      <c r="BS24">
        <v>11.6015</v>
      </c>
      <c r="BT24">
        <v>10.3489</v>
      </c>
      <c r="BU24">
        <v>1699.97</v>
      </c>
      <c r="BV24">
        <v>0.9</v>
      </c>
      <c r="BW24">
        <v>0.1</v>
      </c>
      <c r="BX24">
        <v>0</v>
      </c>
      <c r="BY24">
        <v>2.7888000000000002</v>
      </c>
      <c r="BZ24">
        <v>0</v>
      </c>
      <c r="CA24">
        <v>5162.8599999999997</v>
      </c>
      <c r="CB24">
        <v>13789</v>
      </c>
      <c r="CC24">
        <v>38.875</v>
      </c>
      <c r="CD24">
        <v>38.561999999999998</v>
      </c>
      <c r="CE24">
        <v>39</v>
      </c>
      <c r="CF24">
        <v>37.061999999999998</v>
      </c>
      <c r="CG24">
        <v>37.686999999999998</v>
      </c>
      <c r="CH24">
        <v>1529.97</v>
      </c>
      <c r="CI24">
        <v>170</v>
      </c>
      <c r="CJ24">
        <v>0</v>
      </c>
      <c r="CK24">
        <v>1689202493.8</v>
      </c>
      <c r="CL24">
        <v>0</v>
      </c>
      <c r="CM24">
        <v>1689202463.5999999</v>
      </c>
      <c r="CN24" t="s">
        <v>373</v>
      </c>
      <c r="CO24">
        <v>1689202456.0999999</v>
      </c>
      <c r="CP24">
        <v>1689202463.5999999</v>
      </c>
      <c r="CQ24">
        <v>30</v>
      </c>
      <c r="CR24">
        <v>-0.155</v>
      </c>
      <c r="CS24">
        <v>0</v>
      </c>
      <c r="CT24">
        <v>-1.389</v>
      </c>
      <c r="CU24">
        <v>-8.9999999999999993E-3</v>
      </c>
      <c r="CV24">
        <v>70</v>
      </c>
      <c r="CW24">
        <v>12</v>
      </c>
      <c r="CX24">
        <v>0.25</v>
      </c>
      <c r="CY24">
        <v>0.08</v>
      </c>
      <c r="CZ24">
        <v>1.0978533654920311</v>
      </c>
      <c r="DA24">
        <v>0.9027936258091569</v>
      </c>
      <c r="DB24">
        <v>0.16689802090019451</v>
      </c>
      <c r="DC24">
        <v>1</v>
      </c>
      <c r="DD24">
        <v>69.990612499999997</v>
      </c>
      <c r="DE24">
        <v>0.1205482176359052</v>
      </c>
      <c r="DF24">
        <v>2.028049786741112E-2</v>
      </c>
      <c r="DG24">
        <v>1</v>
      </c>
      <c r="DH24">
        <v>1699.9887804878049</v>
      </c>
      <c r="DI24">
        <v>0.20087586166148119</v>
      </c>
      <c r="DJ24">
        <v>0.1324293667592355</v>
      </c>
      <c r="DK24">
        <v>-1</v>
      </c>
      <c r="DL24">
        <v>2</v>
      </c>
      <c r="DM24">
        <v>2</v>
      </c>
      <c r="DN24" t="s">
        <v>355</v>
      </c>
      <c r="DO24">
        <v>3.2204899999999999</v>
      </c>
      <c r="DP24">
        <v>2.80904</v>
      </c>
      <c r="DQ24">
        <v>2.0831200000000001E-2</v>
      </c>
      <c r="DR24">
        <v>2.0594899999999999E-2</v>
      </c>
      <c r="DS24">
        <v>7.8619400000000006E-2</v>
      </c>
      <c r="DT24">
        <v>7.3233599999999996E-2</v>
      </c>
      <c r="DU24">
        <v>29964.9</v>
      </c>
      <c r="DV24">
        <v>33829.4</v>
      </c>
      <c r="DW24">
        <v>28764.799999999999</v>
      </c>
      <c r="DX24">
        <v>33081.5</v>
      </c>
      <c r="DY24">
        <v>36847.9</v>
      </c>
      <c r="DZ24">
        <v>41686.300000000003</v>
      </c>
      <c r="EA24">
        <v>42218.6</v>
      </c>
      <c r="EB24">
        <v>47872.4</v>
      </c>
      <c r="EC24">
        <v>2.3216999999999999</v>
      </c>
      <c r="ED24">
        <v>2.0211999999999999</v>
      </c>
      <c r="EE24">
        <v>0.12692400000000001</v>
      </c>
      <c r="EF24">
        <v>0</v>
      </c>
      <c r="EG24">
        <v>15.8116</v>
      </c>
      <c r="EH24">
        <v>999.9</v>
      </c>
      <c r="EI24">
        <v>66.5</v>
      </c>
      <c r="EJ24">
        <v>17.899999999999999</v>
      </c>
      <c r="EK24">
        <v>13.462400000000001</v>
      </c>
      <c r="EL24">
        <v>62.625399999999999</v>
      </c>
      <c r="EM24">
        <v>23.745999999999999</v>
      </c>
      <c r="EN24">
        <v>1</v>
      </c>
      <c r="EO24">
        <v>-0.90163899999999997</v>
      </c>
      <c r="EP24">
        <v>-0.381936</v>
      </c>
      <c r="EQ24">
        <v>20.238499999999998</v>
      </c>
      <c r="ER24">
        <v>5.2295699999999998</v>
      </c>
      <c r="ES24">
        <v>12.004</v>
      </c>
      <c r="ET24">
        <v>4.99085</v>
      </c>
      <c r="EU24">
        <v>3.3050000000000002</v>
      </c>
      <c r="EV24">
        <v>3414.3</v>
      </c>
      <c r="EW24">
        <v>1739.1</v>
      </c>
      <c r="EX24">
        <v>76.8</v>
      </c>
      <c r="EY24">
        <v>19.2</v>
      </c>
      <c r="EZ24">
        <v>1.8521099999999999</v>
      </c>
      <c r="FA24">
        <v>1.86127</v>
      </c>
      <c r="FB24">
        <v>1.8601700000000001</v>
      </c>
      <c r="FC24">
        <v>1.8561300000000001</v>
      </c>
      <c r="FD24">
        <v>1.8605400000000001</v>
      </c>
      <c r="FE24">
        <v>1.8569599999999999</v>
      </c>
      <c r="FF24">
        <v>1.8589899999999999</v>
      </c>
      <c r="FG24">
        <v>1.8618300000000001</v>
      </c>
      <c r="FH24">
        <v>0</v>
      </c>
      <c r="FI24">
        <v>0</v>
      </c>
      <c r="FJ24">
        <v>0</v>
      </c>
      <c r="FK24">
        <v>0</v>
      </c>
      <c r="FL24" t="s">
        <v>356</v>
      </c>
      <c r="FM24" t="s">
        <v>357</v>
      </c>
      <c r="FN24" t="s">
        <v>358</v>
      </c>
      <c r="FO24" t="s">
        <v>358</v>
      </c>
      <c r="FP24" t="s">
        <v>358</v>
      </c>
      <c r="FQ24" t="s">
        <v>358</v>
      </c>
      <c r="FR24">
        <v>0</v>
      </c>
      <c r="FS24">
        <v>100</v>
      </c>
      <c r="FT24">
        <v>100</v>
      </c>
      <c r="FU24">
        <v>-1.3859999999999999</v>
      </c>
      <c r="FV24">
        <v>-8.8999999999999999E-3</v>
      </c>
      <c r="FW24">
        <v>-1.1082582051612491</v>
      </c>
      <c r="FX24">
        <v>-4.0117494158234393E-3</v>
      </c>
      <c r="FY24">
        <v>1.087516141204025E-6</v>
      </c>
      <c r="FZ24">
        <v>-8.657206703991749E-11</v>
      </c>
      <c r="GA24">
        <v>-8.8749999999997442E-3</v>
      </c>
      <c r="GB24">
        <v>0</v>
      </c>
      <c r="GC24">
        <v>0</v>
      </c>
      <c r="GD24">
        <v>0</v>
      </c>
      <c r="GE24">
        <v>4</v>
      </c>
      <c r="GF24">
        <v>2094</v>
      </c>
      <c r="GG24">
        <v>-1</v>
      </c>
      <c r="GH24">
        <v>-1</v>
      </c>
      <c r="GI24">
        <v>0.5</v>
      </c>
      <c r="GJ24">
        <v>0.4</v>
      </c>
      <c r="GK24">
        <v>0.299072</v>
      </c>
      <c r="GL24">
        <v>2.3828100000000001</v>
      </c>
      <c r="GM24">
        <v>1.5942400000000001</v>
      </c>
      <c r="GN24">
        <v>2.34131</v>
      </c>
      <c r="GO24">
        <v>1.40015</v>
      </c>
      <c r="GP24">
        <v>2.35229</v>
      </c>
      <c r="GQ24">
        <v>21.178100000000001</v>
      </c>
      <c r="GR24">
        <v>14.0707</v>
      </c>
      <c r="GS24">
        <v>18</v>
      </c>
      <c r="GT24">
        <v>614.11800000000005</v>
      </c>
      <c r="GU24">
        <v>451.149</v>
      </c>
      <c r="GV24">
        <v>16.999500000000001</v>
      </c>
      <c r="GW24">
        <v>15.247299999999999</v>
      </c>
      <c r="GX24">
        <v>30.0001</v>
      </c>
      <c r="GY24">
        <v>15.048299999999999</v>
      </c>
      <c r="GZ24">
        <v>14.9749</v>
      </c>
      <c r="HA24">
        <v>6.0313100000000004</v>
      </c>
      <c r="HB24">
        <v>-30</v>
      </c>
      <c r="HC24">
        <v>-30</v>
      </c>
      <c r="HD24">
        <v>17</v>
      </c>
      <c r="HE24">
        <v>70</v>
      </c>
      <c r="HF24">
        <v>0</v>
      </c>
      <c r="HG24">
        <v>105.61</v>
      </c>
      <c r="HH24">
        <v>105.304</v>
      </c>
    </row>
    <row r="25" spans="1:216" x14ac:dyDescent="0.2">
      <c r="A25">
        <v>7</v>
      </c>
      <c r="B25">
        <v>1689202558.0999999</v>
      </c>
      <c r="C25">
        <v>536.5</v>
      </c>
      <c r="D25" t="s">
        <v>374</v>
      </c>
      <c r="E25" t="s">
        <v>375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L25">
        <v>1689202558.0999999</v>
      </c>
      <c r="M25">
        <f t="shared" si="0"/>
        <v>1.1922488780691206E-3</v>
      </c>
      <c r="N25">
        <f t="shared" si="1"/>
        <v>1.1922488780691205</v>
      </c>
      <c r="O25">
        <f t="shared" si="2"/>
        <v>0.15966893661828652</v>
      </c>
      <c r="P25">
        <f t="shared" si="3"/>
        <v>49.781500000000001</v>
      </c>
      <c r="Q25">
        <f t="shared" si="4"/>
        <v>46.841794225801912</v>
      </c>
      <c r="R25">
        <f t="shared" si="5"/>
        <v>4.7719857711102831</v>
      </c>
      <c r="S25">
        <f t="shared" si="6"/>
        <v>5.0714669151949998</v>
      </c>
      <c r="T25">
        <f t="shared" si="7"/>
        <v>0.12043352398058248</v>
      </c>
      <c r="U25">
        <f t="shared" si="8"/>
        <v>3.1026118117605086</v>
      </c>
      <c r="V25">
        <f t="shared" si="9"/>
        <v>0.11789543252075582</v>
      </c>
      <c r="W25">
        <f t="shared" si="10"/>
        <v>7.3908227684990613E-2</v>
      </c>
      <c r="X25">
        <f t="shared" si="11"/>
        <v>281.13311399999998</v>
      </c>
      <c r="Y25">
        <f t="shared" si="12"/>
        <v>20.159339794057008</v>
      </c>
      <c r="Z25">
        <f t="shared" si="13"/>
        <v>20.159339794057008</v>
      </c>
      <c r="AA25">
        <f t="shared" si="14"/>
        <v>2.3698679276552177</v>
      </c>
      <c r="AB25">
        <f t="shared" si="15"/>
        <v>62.086202397443593</v>
      </c>
      <c r="AC25">
        <f t="shared" si="16"/>
        <v>1.358486670097</v>
      </c>
      <c r="AD25">
        <f t="shared" si="17"/>
        <v>2.1880653311675831</v>
      </c>
      <c r="AE25">
        <f t="shared" si="18"/>
        <v>1.0113812575582177</v>
      </c>
      <c r="AF25">
        <f t="shared" si="19"/>
        <v>-52.57817552284822</v>
      </c>
      <c r="AG25">
        <f t="shared" si="20"/>
        <v>-214.7955053398376</v>
      </c>
      <c r="AH25">
        <f t="shared" si="21"/>
        <v>-13.850504170373608</v>
      </c>
      <c r="AI25">
        <f t="shared" si="22"/>
        <v>-9.1071033059449746E-2</v>
      </c>
      <c r="AJ25">
        <v>3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54868.134583098043</v>
      </c>
      <c r="AO25">
        <f t="shared" si="26"/>
        <v>1699.82</v>
      </c>
      <c r="AP25">
        <f t="shared" si="27"/>
        <v>1432.9481999999998</v>
      </c>
      <c r="AQ25">
        <f t="shared" si="28"/>
        <v>0.84299996470214489</v>
      </c>
      <c r="AR25">
        <f t="shared" si="29"/>
        <v>0.16538993187513973</v>
      </c>
      <c r="AS25">
        <v>1689202558.0999999</v>
      </c>
      <c r="AT25">
        <v>49.781500000000001</v>
      </c>
      <c r="AU25">
        <v>49.972900000000003</v>
      </c>
      <c r="AV25">
        <v>13.334899999999999</v>
      </c>
      <c r="AW25">
        <v>12.306900000000001</v>
      </c>
      <c r="AX25">
        <v>51.1051</v>
      </c>
      <c r="AY25">
        <v>13.3467</v>
      </c>
      <c r="AZ25">
        <v>600.07600000000002</v>
      </c>
      <c r="BA25">
        <v>101.675</v>
      </c>
      <c r="BB25">
        <v>0.19953000000000001</v>
      </c>
      <c r="BC25">
        <v>18.8752</v>
      </c>
      <c r="BD25">
        <v>17.887</v>
      </c>
      <c r="BE25">
        <v>999.9</v>
      </c>
      <c r="BF25">
        <v>0</v>
      </c>
      <c r="BG25">
        <v>0</v>
      </c>
      <c r="BH25">
        <v>9926.25</v>
      </c>
      <c r="BI25">
        <v>0</v>
      </c>
      <c r="BJ25">
        <v>0.86782599999999999</v>
      </c>
      <c r="BK25">
        <v>-0.191326</v>
      </c>
      <c r="BL25">
        <v>50.454300000000003</v>
      </c>
      <c r="BM25">
        <v>50.595500000000001</v>
      </c>
      <c r="BN25">
        <v>1.0280199999999999</v>
      </c>
      <c r="BO25">
        <v>49.972900000000003</v>
      </c>
      <c r="BP25">
        <v>12.306900000000001</v>
      </c>
      <c r="BQ25">
        <v>1.35582</v>
      </c>
      <c r="BR25">
        <v>1.2513000000000001</v>
      </c>
      <c r="BS25">
        <v>11.432399999999999</v>
      </c>
      <c r="BT25">
        <v>10.2263</v>
      </c>
      <c r="BU25">
        <v>1699.82</v>
      </c>
      <c r="BV25">
        <v>0.9</v>
      </c>
      <c r="BW25">
        <v>9.99998E-2</v>
      </c>
      <c r="BX25">
        <v>0</v>
      </c>
      <c r="BY25">
        <v>2.1800999999999999</v>
      </c>
      <c r="BZ25">
        <v>0</v>
      </c>
      <c r="CA25">
        <v>5154.29</v>
      </c>
      <c r="CB25">
        <v>13787.7</v>
      </c>
      <c r="CC25">
        <v>39.625</v>
      </c>
      <c r="CD25">
        <v>39.186999999999998</v>
      </c>
      <c r="CE25">
        <v>39.625</v>
      </c>
      <c r="CF25">
        <v>38.186999999999998</v>
      </c>
      <c r="CG25">
        <v>38.436999999999998</v>
      </c>
      <c r="CH25">
        <v>1529.84</v>
      </c>
      <c r="CI25">
        <v>169.98</v>
      </c>
      <c r="CJ25">
        <v>0</v>
      </c>
      <c r="CK25">
        <v>1689202563.4000001</v>
      </c>
      <c r="CL25">
        <v>0</v>
      </c>
      <c r="CM25">
        <v>1689202552.5999999</v>
      </c>
      <c r="CN25" t="s">
        <v>376</v>
      </c>
      <c r="CO25">
        <v>1689202534.5999999</v>
      </c>
      <c r="CP25">
        <v>1689202552.5999999</v>
      </c>
      <c r="CQ25">
        <v>31</v>
      </c>
      <c r="CR25">
        <v>-1.2999999999999999E-2</v>
      </c>
      <c r="CS25">
        <v>-3.0000000000000001E-3</v>
      </c>
      <c r="CT25">
        <v>-1.3240000000000001</v>
      </c>
      <c r="CU25">
        <v>-1.2E-2</v>
      </c>
      <c r="CV25">
        <v>50</v>
      </c>
      <c r="CW25">
        <v>12</v>
      </c>
      <c r="CX25">
        <v>0.25</v>
      </c>
      <c r="CY25">
        <v>0.08</v>
      </c>
      <c r="CZ25">
        <v>-1.6058555505006698E-2</v>
      </c>
      <c r="DA25">
        <v>0.1765430149590336</v>
      </c>
      <c r="DB25">
        <v>3.39868897464322E-2</v>
      </c>
      <c r="DC25">
        <v>1</v>
      </c>
      <c r="DD25">
        <v>49.967012195121953</v>
      </c>
      <c r="DE25">
        <v>1.138327526139203E-2</v>
      </c>
      <c r="DF25">
        <v>1.6821780235854299E-2</v>
      </c>
      <c r="DG25">
        <v>1</v>
      </c>
      <c r="DH25">
        <v>1699.977073170732</v>
      </c>
      <c r="DI25">
        <v>0.18057354615609261</v>
      </c>
      <c r="DJ25">
        <v>0.12166014042403329</v>
      </c>
      <c r="DK25">
        <v>-1</v>
      </c>
      <c r="DL25">
        <v>2</v>
      </c>
      <c r="DM25">
        <v>2</v>
      </c>
      <c r="DN25" t="s">
        <v>355</v>
      </c>
      <c r="DO25">
        <v>3.2206100000000002</v>
      </c>
      <c r="DP25">
        <v>2.80783</v>
      </c>
      <c r="DQ25">
        <v>1.51787E-2</v>
      </c>
      <c r="DR25">
        <v>1.4793799999999999E-2</v>
      </c>
      <c r="DS25">
        <v>7.7977299999999999E-2</v>
      </c>
      <c r="DT25">
        <v>7.2787299999999999E-2</v>
      </c>
      <c r="DU25">
        <v>30139.4</v>
      </c>
      <c r="DV25">
        <v>34031.5</v>
      </c>
      <c r="DW25">
        <v>28765.599999999999</v>
      </c>
      <c r="DX25">
        <v>33082.400000000001</v>
      </c>
      <c r="DY25">
        <v>36875.699999999997</v>
      </c>
      <c r="DZ25">
        <v>41707.300000000003</v>
      </c>
      <c r="EA25">
        <v>42220.1</v>
      </c>
      <c r="EB25">
        <v>47873.4</v>
      </c>
      <c r="EC25">
        <v>2.3042199999999999</v>
      </c>
      <c r="ED25">
        <v>2.0148299999999999</v>
      </c>
      <c r="EE25">
        <v>0.128798</v>
      </c>
      <c r="EF25">
        <v>0</v>
      </c>
      <c r="EG25">
        <v>15.744899999999999</v>
      </c>
      <c r="EH25">
        <v>999.9</v>
      </c>
      <c r="EI25">
        <v>66.599999999999994</v>
      </c>
      <c r="EJ25">
        <v>17.899999999999999</v>
      </c>
      <c r="EK25">
        <v>13.4823</v>
      </c>
      <c r="EL25">
        <v>63.005400000000002</v>
      </c>
      <c r="EM25">
        <v>23.902200000000001</v>
      </c>
      <c r="EN25">
        <v>1</v>
      </c>
      <c r="EO25">
        <v>-0.90344500000000005</v>
      </c>
      <c r="EP25">
        <v>-0.42521500000000001</v>
      </c>
      <c r="EQ25">
        <v>20.238099999999999</v>
      </c>
      <c r="ER25">
        <v>5.2279200000000001</v>
      </c>
      <c r="ES25">
        <v>12.004</v>
      </c>
      <c r="ET25">
        <v>4.9905999999999997</v>
      </c>
      <c r="EU25">
        <v>3.3046500000000001</v>
      </c>
      <c r="EV25">
        <v>3415.6</v>
      </c>
      <c r="EW25">
        <v>1739.1</v>
      </c>
      <c r="EX25">
        <v>76.8</v>
      </c>
      <c r="EY25">
        <v>19.2</v>
      </c>
      <c r="EZ25">
        <v>1.8521099999999999</v>
      </c>
      <c r="FA25">
        <v>1.86127</v>
      </c>
      <c r="FB25">
        <v>1.86016</v>
      </c>
      <c r="FC25">
        <v>1.85609</v>
      </c>
      <c r="FD25">
        <v>1.8605799999999999</v>
      </c>
      <c r="FE25">
        <v>1.8569199999999999</v>
      </c>
      <c r="FF25">
        <v>1.8589800000000001</v>
      </c>
      <c r="FG25">
        <v>1.8618300000000001</v>
      </c>
      <c r="FH25">
        <v>0</v>
      </c>
      <c r="FI25">
        <v>0</v>
      </c>
      <c r="FJ25">
        <v>0</v>
      </c>
      <c r="FK25">
        <v>0</v>
      </c>
      <c r="FL25" t="s">
        <v>356</v>
      </c>
      <c r="FM25" t="s">
        <v>357</v>
      </c>
      <c r="FN25" t="s">
        <v>358</v>
      </c>
      <c r="FO25" t="s">
        <v>358</v>
      </c>
      <c r="FP25" t="s">
        <v>358</v>
      </c>
      <c r="FQ25" t="s">
        <v>358</v>
      </c>
      <c r="FR25">
        <v>0</v>
      </c>
      <c r="FS25">
        <v>100</v>
      </c>
      <c r="FT25">
        <v>100</v>
      </c>
      <c r="FU25">
        <v>-1.3240000000000001</v>
      </c>
      <c r="FV25">
        <v>-1.18E-2</v>
      </c>
      <c r="FW25">
        <v>-1.121404078106246</v>
      </c>
      <c r="FX25">
        <v>-4.0117494158234393E-3</v>
      </c>
      <c r="FY25">
        <v>1.087516141204025E-6</v>
      </c>
      <c r="FZ25">
        <v>-8.657206703991749E-11</v>
      </c>
      <c r="GA25">
        <v>-1.179523809523708E-2</v>
      </c>
      <c r="GB25">
        <v>0</v>
      </c>
      <c r="GC25">
        <v>0</v>
      </c>
      <c r="GD25">
        <v>0</v>
      </c>
      <c r="GE25">
        <v>4</v>
      </c>
      <c r="GF25">
        <v>2094</v>
      </c>
      <c r="GG25">
        <v>-1</v>
      </c>
      <c r="GH25">
        <v>-1</v>
      </c>
      <c r="GI25">
        <v>0.4</v>
      </c>
      <c r="GJ25">
        <v>0.1</v>
      </c>
      <c r="GK25">
        <v>0.25756800000000002</v>
      </c>
      <c r="GL25">
        <v>2.4035600000000001</v>
      </c>
      <c r="GM25">
        <v>1.5942400000000001</v>
      </c>
      <c r="GN25">
        <v>2.34131</v>
      </c>
      <c r="GO25">
        <v>1.40015</v>
      </c>
      <c r="GP25">
        <v>2.3107899999999999</v>
      </c>
      <c r="GQ25">
        <v>21.158000000000001</v>
      </c>
      <c r="GR25">
        <v>14.044499999999999</v>
      </c>
      <c r="GS25">
        <v>18</v>
      </c>
      <c r="GT25">
        <v>601.75800000000004</v>
      </c>
      <c r="GU25">
        <v>447.36799999999999</v>
      </c>
      <c r="GV25">
        <v>16.999300000000002</v>
      </c>
      <c r="GW25">
        <v>15.227600000000001</v>
      </c>
      <c r="GX25">
        <v>30.0001</v>
      </c>
      <c r="GY25">
        <v>15.0565</v>
      </c>
      <c r="GZ25">
        <v>14.988</v>
      </c>
      <c r="HA25">
        <v>5.1790599999999998</v>
      </c>
      <c r="HB25">
        <v>-30</v>
      </c>
      <c r="HC25">
        <v>-30</v>
      </c>
      <c r="HD25">
        <v>17</v>
      </c>
      <c r="HE25">
        <v>50</v>
      </c>
      <c r="HF25">
        <v>0</v>
      </c>
      <c r="HG25">
        <v>105.613</v>
      </c>
      <c r="HH25">
        <v>105.306</v>
      </c>
    </row>
    <row r="26" spans="1:216" x14ac:dyDescent="0.2">
      <c r="A26">
        <v>8</v>
      </c>
      <c r="B26">
        <v>1689202650.5999999</v>
      </c>
      <c r="C26">
        <v>629</v>
      </c>
      <c r="D26" t="s">
        <v>377</v>
      </c>
      <c r="E26" t="s">
        <v>378</v>
      </c>
      <c r="F26" t="s">
        <v>348</v>
      </c>
      <c r="G26" t="s">
        <v>349</v>
      </c>
      <c r="H26" t="s">
        <v>350</v>
      </c>
      <c r="I26" t="s">
        <v>351</v>
      </c>
      <c r="J26" t="s">
        <v>352</v>
      </c>
      <c r="K26" t="s">
        <v>353</v>
      </c>
      <c r="L26">
        <v>1689202650.5999999</v>
      </c>
      <c r="M26">
        <f t="shared" si="0"/>
        <v>1.280489874552758E-3</v>
      </c>
      <c r="N26">
        <f t="shared" si="1"/>
        <v>1.280489874552758</v>
      </c>
      <c r="O26">
        <f t="shared" si="2"/>
        <v>10.309035275221822</v>
      </c>
      <c r="P26">
        <f t="shared" si="3"/>
        <v>390.58600000000001</v>
      </c>
      <c r="Q26">
        <f t="shared" si="4"/>
        <v>255.5830054174875</v>
      </c>
      <c r="R26">
        <f t="shared" si="5"/>
        <v>26.039773685763336</v>
      </c>
      <c r="S26">
        <f t="shared" si="6"/>
        <v>39.794394890277992</v>
      </c>
      <c r="T26">
        <f t="shared" si="7"/>
        <v>0.12958946880890432</v>
      </c>
      <c r="U26">
        <f t="shared" si="8"/>
        <v>3.1187907423668473</v>
      </c>
      <c r="V26">
        <f t="shared" si="9"/>
        <v>0.12667070492899188</v>
      </c>
      <c r="W26">
        <f t="shared" si="10"/>
        <v>7.9425954533265147E-2</v>
      </c>
      <c r="X26">
        <f t="shared" si="11"/>
        <v>281.15138999999999</v>
      </c>
      <c r="Y26">
        <f t="shared" si="12"/>
        <v>20.157302037376539</v>
      </c>
      <c r="Z26">
        <f t="shared" si="13"/>
        <v>20.157302037376539</v>
      </c>
      <c r="AA26">
        <f t="shared" si="14"/>
        <v>2.3695692575150402</v>
      </c>
      <c r="AB26">
        <f t="shared" si="15"/>
        <v>61.985927189876989</v>
      </c>
      <c r="AC26">
        <f t="shared" si="16"/>
        <v>1.3584883307350999</v>
      </c>
      <c r="AD26">
        <f t="shared" si="17"/>
        <v>2.1916076637423543</v>
      </c>
      <c r="AE26">
        <f t="shared" si="18"/>
        <v>1.0110809267799403</v>
      </c>
      <c r="AF26">
        <f t="shared" si="19"/>
        <v>-56.469603467776629</v>
      </c>
      <c r="AG26">
        <f t="shared" si="20"/>
        <v>-211.21812022141077</v>
      </c>
      <c r="AH26">
        <f t="shared" si="21"/>
        <v>-13.55082765303888</v>
      </c>
      <c r="AI26">
        <f t="shared" si="22"/>
        <v>-8.7161342226295346E-2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55309.238763677007</v>
      </c>
      <c r="AO26">
        <f t="shared" si="26"/>
        <v>1699.92</v>
      </c>
      <c r="AP26">
        <f t="shared" si="27"/>
        <v>1433.0334</v>
      </c>
      <c r="AQ26">
        <f t="shared" si="28"/>
        <v>0.84300049414090072</v>
      </c>
      <c r="AR26">
        <f t="shared" si="29"/>
        <v>0.16539095369193843</v>
      </c>
      <c r="AS26">
        <v>1689202650.5999999</v>
      </c>
      <c r="AT26">
        <v>390.58600000000001</v>
      </c>
      <c r="AU26">
        <v>400.03300000000002</v>
      </c>
      <c r="AV26">
        <v>13.3337</v>
      </c>
      <c r="AW26">
        <v>12.2295</v>
      </c>
      <c r="AX26">
        <v>392.82799999999997</v>
      </c>
      <c r="AY26">
        <v>13.3497</v>
      </c>
      <c r="AZ26">
        <v>600.01400000000001</v>
      </c>
      <c r="BA26">
        <v>101.684</v>
      </c>
      <c r="BB26">
        <v>0.199823</v>
      </c>
      <c r="BC26">
        <v>18.9011</v>
      </c>
      <c r="BD26">
        <v>17.885999999999999</v>
      </c>
      <c r="BE26">
        <v>999.9</v>
      </c>
      <c r="BF26">
        <v>0</v>
      </c>
      <c r="BG26">
        <v>0</v>
      </c>
      <c r="BH26">
        <v>10009.4</v>
      </c>
      <c r="BI26">
        <v>0</v>
      </c>
      <c r="BJ26">
        <v>0.77939499999999995</v>
      </c>
      <c r="BK26">
        <v>-9.4473599999999998</v>
      </c>
      <c r="BL26">
        <v>395.86399999999998</v>
      </c>
      <c r="BM26">
        <v>404.98599999999999</v>
      </c>
      <c r="BN26">
        <v>1.10415</v>
      </c>
      <c r="BO26">
        <v>400.03300000000002</v>
      </c>
      <c r="BP26">
        <v>12.2295</v>
      </c>
      <c r="BQ26">
        <v>1.35581</v>
      </c>
      <c r="BR26">
        <v>1.2435400000000001</v>
      </c>
      <c r="BS26">
        <v>11.4323</v>
      </c>
      <c r="BT26">
        <v>10.1333</v>
      </c>
      <c r="BU26">
        <v>1699.92</v>
      </c>
      <c r="BV26">
        <v>0.89998400000000001</v>
      </c>
      <c r="BW26">
        <v>0.10001599999999999</v>
      </c>
      <c r="BX26">
        <v>0</v>
      </c>
      <c r="BY26">
        <v>2.5796999999999999</v>
      </c>
      <c r="BZ26">
        <v>0</v>
      </c>
      <c r="CA26">
        <v>5160.4399999999996</v>
      </c>
      <c r="CB26">
        <v>13788.5</v>
      </c>
      <c r="CC26">
        <v>40.561999999999998</v>
      </c>
      <c r="CD26">
        <v>39.75</v>
      </c>
      <c r="CE26">
        <v>40.375</v>
      </c>
      <c r="CF26">
        <v>39.186999999999998</v>
      </c>
      <c r="CG26">
        <v>39.25</v>
      </c>
      <c r="CH26">
        <v>1529.9</v>
      </c>
      <c r="CI26">
        <v>170.02</v>
      </c>
      <c r="CJ26">
        <v>0</v>
      </c>
      <c r="CK26">
        <v>1689202656.4000001</v>
      </c>
      <c r="CL26">
        <v>0</v>
      </c>
      <c r="CM26">
        <v>1689202623.5999999</v>
      </c>
      <c r="CN26" t="s">
        <v>379</v>
      </c>
      <c r="CO26">
        <v>1689202614.5999999</v>
      </c>
      <c r="CP26">
        <v>1689202623.5999999</v>
      </c>
      <c r="CQ26">
        <v>32</v>
      </c>
      <c r="CR26">
        <v>0.29299999999999998</v>
      </c>
      <c r="CS26">
        <v>-4.0000000000000001E-3</v>
      </c>
      <c r="CT26">
        <v>-2.2730000000000001</v>
      </c>
      <c r="CU26">
        <v>-1.6E-2</v>
      </c>
      <c r="CV26">
        <v>400</v>
      </c>
      <c r="CW26">
        <v>12</v>
      </c>
      <c r="CX26">
        <v>0.1</v>
      </c>
      <c r="CY26">
        <v>0.09</v>
      </c>
      <c r="CZ26">
        <v>13.42840488753304</v>
      </c>
      <c r="DA26">
        <v>0.35099170587221218</v>
      </c>
      <c r="DB26">
        <v>6.8545329030032159E-2</v>
      </c>
      <c r="DC26">
        <v>1</v>
      </c>
      <c r="DD26">
        <v>400.030243902439</v>
      </c>
      <c r="DE26">
        <v>-0.41282926829305611</v>
      </c>
      <c r="DF26">
        <v>5.9159470506625927E-2</v>
      </c>
      <c r="DG26">
        <v>1</v>
      </c>
      <c r="DH26">
        <v>1699.9855</v>
      </c>
      <c r="DI26">
        <v>-0.28921333870818761</v>
      </c>
      <c r="DJ26">
        <v>7.1587359219319635E-2</v>
      </c>
      <c r="DK26">
        <v>-1</v>
      </c>
      <c r="DL26">
        <v>2</v>
      </c>
      <c r="DM26">
        <v>2</v>
      </c>
      <c r="DN26" t="s">
        <v>355</v>
      </c>
      <c r="DO26">
        <v>3.2205300000000001</v>
      </c>
      <c r="DP26">
        <v>2.80884</v>
      </c>
      <c r="DQ26">
        <v>9.59145E-2</v>
      </c>
      <c r="DR26">
        <v>9.6812899999999993E-2</v>
      </c>
      <c r="DS26">
        <v>7.8009499999999996E-2</v>
      </c>
      <c r="DT26">
        <v>7.2464200000000006E-2</v>
      </c>
      <c r="DU26">
        <v>27665.8</v>
      </c>
      <c r="DV26">
        <v>31195.599999999999</v>
      </c>
      <c r="DW26">
        <v>28767.200000000001</v>
      </c>
      <c r="DX26">
        <v>33084.9</v>
      </c>
      <c r="DY26">
        <v>36877.199999999997</v>
      </c>
      <c r="DZ26">
        <v>41726.6</v>
      </c>
      <c r="EA26">
        <v>42222.9</v>
      </c>
      <c r="EB26">
        <v>47878.2</v>
      </c>
      <c r="EC26">
        <v>2.3227199999999999</v>
      </c>
      <c r="ED26">
        <v>2.0232999999999999</v>
      </c>
      <c r="EE26">
        <v>0.132553</v>
      </c>
      <c r="EF26">
        <v>0</v>
      </c>
      <c r="EG26">
        <v>15.6814</v>
      </c>
      <c r="EH26">
        <v>999.9</v>
      </c>
      <c r="EI26">
        <v>66.599999999999994</v>
      </c>
      <c r="EJ26">
        <v>17.899999999999999</v>
      </c>
      <c r="EK26">
        <v>13.480499999999999</v>
      </c>
      <c r="EL26">
        <v>62.235399999999998</v>
      </c>
      <c r="EM26">
        <v>24.0505</v>
      </c>
      <c r="EN26">
        <v>1</v>
      </c>
      <c r="EO26">
        <v>-0.90660300000000005</v>
      </c>
      <c r="EP26">
        <v>-0.45464100000000002</v>
      </c>
      <c r="EQ26">
        <v>20.238399999999999</v>
      </c>
      <c r="ER26">
        <v>5.2292699999999996</v>
      </c>
      <c r="ES26">
        <v>12.004</v>
      </c>
      <c r="ET26">
        <v>4.9897499999999999</v>
      </c>
      <c r="EU26">
        <v>3.3050000000000002</v>
      </c>
      <c r="EV26">
        <v>3417.6</v>
      </c>
      <c r="EW26">
        <v>1739.1</v>
      </c>
      <c r="EX26">
        <v>76.8</v>
      </c>
      <c r="EY26">
        <v>19.2</v>
      </c>
      <c r="EZ26">
        <v>1.8521099999999999</v>
      </c>
      <c r="FA26">
        <v>1.86128</v>
      </c>
      <c r="FB26">
        <v>1.8601300000000001</v>
      </c>
      <c r="FC26">
        <v>1.85608</v>
      </c>
      <c r="FD26">
        <v>1.86053</v>
      </c>
      <c r="FE26">
        <v>1.85686</v>
      </c>
      <c r="FF26">
        <v>1.8589800000000001</v>
      </c>
      <c r="FG26">
        <v>1.86178</v>
      </c>
      <c r="FH26">
        <v>0</v>
      </c>
      <c r="FI26">
        <v>0</v>
      </c>
      <c r="FJ26">
        <v>0</v>
      </c>
      <c r="FK26">
        <v>0</v>
      </c>
      <c r="FL26" t="s">
        <v>356</v>
      </c>
      <c r="FM26" t="s">
        <v>357</v>
      </c>
      <c r="FN26" t="s">
        <v>358</v>
      </c>
      <c r="FO26" t="s">
        <v>358</v>
      </c>
      <c r="FP26" t="s">
        <v>358</v>
      </c>
      <c r="FQ26" t="s">
        <v>358</v>
      </c>
      <c r="FR26">
        <v>0</v>
      </c>
      <c r="FS26">
        <v>100</v>
      </c>
      <c r="FT26">
        <v>100</v>
      </c>
      <c r="FU26">
        <v>-2.242</v>
      </c>
      <c r="FV26">
        <v>-1.6E-2</v>
      </c>
      <c r="FW26">
        <v>-0.82880275322697394</v>
      </c>
      <c r="FX26">
        <v>-4.0117494158234393E-3</v>
      </c>
      <c r="FY26">
        <v>1.087516141204025E-6</v>
      </c>
      <c r="FZ26">
        <v>-8.657206703991749E-11</v>
      </c>
      <c r="GA26">
        <v>-1.6030000000002431E-2</v>
      </c>
      <c r="GB26">
        <v>0</v>
      </c>
      <c r="GC26">
        <v>0</v>
      </c>
      <c r="GD26">
        <v>0</v>
      </c>
      <c r="GE26">
        <v>4</v>
      </c>
      <c r="GF26">
        <v>2094</v>
      </c>
      <c r="GG26">
        <v>-1</v>
      </c>
      <c r="GH26">
        <v>-1</v>
      </c>
      <c r="GI26">
        <v>0.6</v>
      </c>
      <c r="GJ26">
        <v>0.5</v>
      </c>
      <c r="GK26">
        <v>0.98266600000000004</v>
      </c>
      <c r="GL26">
        <v>2.35107</v>
      </c>
      <c r="GM26">
        <v>1.5942400000000001</v>
      </c>
      <c r="GN26">
        <v>2.34131</v>
      </c>
      <c r="GO26">
        <v>1.40015</v>
      </c>
      <c r="GP26">
        <v>2.2985799999999998</v>
      </c>
      <c r="GQ26">
        <v>21.138000000000002</v>
      </c>
      <c r="GR26">
        <v>14.044499999999999</v>
      </c>
      <c r="GS26">
        <v>18</v>
      </c>
      <c r="GT26">
        <v>614.14800000000002</v>
      </c>
      <c r="GU26">
        <v>451.91500000000002</v>
      </c>
      <c r="GV26">
        <v>16.999600000000001</v>
      </c>
      <c r="GW26">
        <v>15.1884</v>
      </c>
      <c r="GX26">
        <v>29.9999</v>
      </c>
      <c r="GY26">
        <v>14.998100000000001</v>
      </c>
      <c r="GZ26">
        <v>14.9261</v>
      </c>
      <c r="HA26">
        <v>19.7242</v>
      </c>
      <c r="HB26">
        <v>-30</v>
      </c>
      <c r="HC26">
        <v>-30</v>
      </c>
      <c r="HD26">
        <v>17</v>
      </c>
      <c r="HE26">
        <v>400</v>
      </c>
      <c r="HF26">
        <v>0</v>
      </c>
      <c r="HG26">
        <v>105.62</v>
      </c>
      <c r="HH26">
        <v>105.316</v>
      </c>
    </row>
    <row r="27" spans="1:216" x14ac:dyDescent="0.2">
      <c r="A27">
        <v>9</v>
      </c>
      <c r="B27">
        <v>1689202739.0999999</v>
      </c>
      <c r="C27">
        <v>717.5</v>
      </c>
      <c r="D27" t="s">
        <v>380</v>
      </c>
      <c r="E27" t="s">
        <v>381</v>
      </c>
      <c r="F27" t="s">
        <v>348</v>
      </c>
      <c r="G27" t="s">
        <v>349</v>
      </c>
      <c r="H27" t="s">
        <v>350</v>
      </c>
      <c r="I27" t="s">
        <v>351</v>
      </c>
      <c r="J27" t="s">
        <v>352</v>
      </c>
      <c r="K27" t="s">
        <v>353</v>
      </c>
      <c r="L27">
        <v>1689202739.0999999</v>
      </c>
      <c r="M27">
        <f t="shared" si="0"/>
        <v>1.3065118646118431E-3</v>
      </c>
      <c r="N27">
        <f t="shared" si="1"/>
        <v>1.306511864611843</v>
      </c>
      <c r="O27">
        <f t="shared" si="2"/>
        <v>10.411550108602821</v>
      </c>
      <c r="P27">
        <f t="shared" si="3"/>
        <v>390.50099999999998</v>
      </c>
      <c r="Q27">
        <f t="shared" si="4"/>
        <v>255.10340681514538</v>
      </c>
      <c r="R27">
        <f t="shared" si="5"/>
        <v>25.991462900630427</v>
      </c>
      <c r="S27">
        <f t="shared" si="6"/>
        <v>39.786580590489002</v>
      </c>
      <c r="T27">
        <f t="shared" si="7"/>
        <v>0.1305632138987918</v>
      </c>
      <c r="U27">
        <f t="shared" si="8"/>
        <v>3.1184636795782024</v>
      </c>
      <c r="V27">
        <f t="shared" si="9"/>
        <v>0.12760065864609782</v>
      </c>
      <c r="W27">
        <f t="shared" si="10"/>
        <v>8.0010986624313607E-2</v>
      </c>
      <c r="X27">
        <f t="shared" si="11"/>
        <v>281.17628909965941</v>
      </c>
      <c r="Y27">
        <f t="shared" si="12"/>
        <v>20.182424289258886</v>
      </c>
      <c r="Z27">
        <f t="shared" si="13"/>
        <v>20.182424289258886</v>
      </c>
      <c r="AA27">
        <f t="shared" si="14"/>
        <v>2.3732536824105548</v>
      </c>
      <c r="AB27">
        <f t="shared" si="15"/>
        <v>61.437026682546723</v>
      </c>
      <c r="AC27">
        <f t="shared" si="16"/>
        <v>1.3490927575467999</v>
      </c>
      <c r="AD27">
        <f t="shared" si="17"/>
        <v>2.1958952612041944</v>
      </c>
      <c r="AE27">
        <f t="shared" si="18"/>
        <v>1.0241609248637549</v>
      </c>
      <c r="AF27">
        <f t="shared" si="19"/>
        <v>-57.617173229382281</v>
      </c>
      <c r="AG27">
        <f t="shared" si="20"/>
        <v>-210.15735094046838</v>
      </c>
      <c r="AH27">
        <f t="shared" si="21"/>
        <v>-13.488088362612185</v>
      </c>
      <c r="AI27">
        <f t="shared" si="22"/>
        <v>-8.6323432803425248E-2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55294.329652279695</v>
      </c>
      <c r="AO27">
        <f t="shared" si="26"/>
        <v>1700.08</v>
      </c>
      <c r="AP27">
        <f t="shared" si="27"/>
        <v>1433.1674699998234</v>
      </c>
      <c r="AQ27">
        <f t="shared" si="28"/>
        <v>0.84300001764612464</v>
      </c>
      <c r="AR27">
        <f t="shared" si="29"/>
        <v>0.16539003405702052</v>
      </c>
      <c r="AS27">
        <v>1689202739.0999999</v>
      </c>
      <c r="AT27">
        <v>390.50099999999998</v>
      </c>
      <c r="AU27">
        <v>400.04599999999999</v>
      </c>
      <c r="AV27">
        <v>13.241199999999999</v>
      </c>
      <c r="AW27">
        <v>12.1145</v>
      </c>
      <c r="AX27">
        <v>392.86700000000002</v>
      </c>
      <c r="AY27">
        <v>13.2606</v>
      </c>
      <c r="AZ27">
        <v>600.03800000000001</v>
      </c>
      <c r="BA27">
        <v>101.68600000000001</v>
      </c>
      <c r="BB27">
        <v>0.199989</v>
      </c>
      <c r="BC27">
        <v>18.932400000000001</v>
      </c>
      <c r="BD27">
        <v>17.8598</v>
      </c>
      <c r="BE27">
        <v>999.9</v>
      </c>
      <c r="BF27">
        <v>0</v>
      </c>
      <c r="BG27">
        <v>0</v>
      </c>
      <c r="BH27">
        <v>10007.5</v>
      </c>
      <c r="BI27">
        <v>0</v>
      </c>
      <c r="BJ27">
        <v>0.83934799999999998</v>
      </c>
      <c r="BK27">
        <v>-9.5448599999999999</v>
      </c>
      <c r="BL27">
        <v>395.74099999999999</v>
      </c>
      <c r="BM27">
        <v>404.95100000000002</v>
      </c>
      <c r="BN27">
        <v>1.1267199999999999</v>
      </c>
      <c r="BO27">
        <v>400.04599999999999</v>
      </c>
      <c r="BP27">
        <v>12.1145</v>
      </c>
      <c r="BQ27">
        <v>1.3464400000000001</v>
      </c>
      <c r="BR27">
        <v>1.23187</v>
      </c>
      <c r="BS27">
        <v>11.327500000000001</v>
      </c>
      <c r="BT27">
        <v>9.9924099999999996</v>
      </c>
      <c r="BU27">
        <v>1700.08</v>
      </c>
      <c r="BV27">
        <v>0.90000199999999997</v>
      </c>
      <c r="BW27">
        <v>9.9998400000000001E-2</v>
      </c>
      <c r="BX27">
        <v>0</v>
      </c>
      <c r="BY27">
        <v>2.8612000000000002</v>
      </c>
      <c r="BZ27">
        <v>0</v>
      </c>
      <c r="CA27">
        <v>5235.53</v>
      </c>
      <c r="CB27">
        <v>13789.9</v>
      </c>
      <c r="CC27">
        <v>41.375</v>
      </c>
      <c r="CD27">
        <v>40.186999999999998</v>
      </c>
      <c r="CE27">
        <v>41.061999999999998</v>
      </c>
      <c r="CF27">
        <v>40</v>
      </c>
      <c r="CG27">
        <v>40</v>
      </c>
      <c r="CH27">
        <v>1530.08</v>
      </c>
      <c r="CI27">
        <v>170.01</v>
      </c>
      <c r="CJ27">
        <v>0</v>
      </c>
      <c r="CK27">
        <v>1689202744.5999999</v>
      </c>
      <c r="CL27">
        <v>0</v>
      </c>
      <c r="CM27">
        <v>1689202712.0999999</v>
      </c>
      <c r="CN27" t="s">
        <v>382</v>
      </c>
      <c r="CO27">
        <v>1689202705.5999999</v>
      </c>
      <c r="CP27">
        <v>1689202712.0999999</v>
      </c>
      <c r="CQ27">
        <v>33</v>
      </c>
      <c r="CR27">
        <v>-0.124</v>
      </c>
      <c r="CS27">
        <v>-3.0000000000000001E-3</v>
      </c>
      <c r="CT27">
        <v>-2.3969999999999998</v>
      </c>
      <c r="CU27">
        <v>-1.9E-2</v>
      </c>
      <c r="CV27">
        <v>400</v>
      </c>
      <c r="CW27">
        <v>12</v>
      </c>
      <c r="CX27">
        <v>0.22</v>
      </c>
      <c r="CY27">
        <v>0.06</v>
      </c>
      <c r="CZ27">
        <v>13.54531223530352</v>
      </c>
      <c r="DA27">
        <v>0.46993152819375628</v>
      </c>
      <c r="DB27">
        <v>0.1111299198022551</v>
      </c>
      <c r="DC27">
        <v>1</v>
      </c>
      <c r="DD27">
        <v>400.00597499999998</v>
      </c>
      <c r="DE27">
        <v>-7.7786116326117307E-3</v>
      </c>
      <c r="DF27">
        <v>2.991779361851479E-2</v>
      </c>
      <c r="DG27">
        <v>1</v>
      </c>
      <c r="DH27">
        <v>1700.00775</v>
      </c>
      <c r="DI27">
        <v>-3.2971008596272527E-2</v>
      </c>
      <c r="DJ27">
        <v>0.14743621502198639</v>
      </c>
      <c r="DK27">
        <v>-1</v>
      </c>
      <c r="DL27">
        <v>2</v>
      </c>
      <c r="DM27">
        <v>2</v>
      </c>
      <c r="DN27" t="s">
        <v>355</v>
      </c>
      <c r="DO27">
        <v>3.2206600000000001</v>
      </c>
      <c r="DP27">
        <v>2.8089900000000001</v>
      </c>
      <c r="DQ27">
        <v>9.5933199999999996E-2</v>
      </c>
      <c r="DR27">
        <v>9.6826200000000001E-2</v>
      </c>
      <c r="DS27">
        <v>7.7630400000000002E-2</v>
      </c>
      <c r="DT27">
        <v>7.1964799999999995E-2</v>
      </c>
      <c r="DU27">
        <v>27668.1</v>
      </c>
      <c r="DV27">
        <v>31197.3</v>
      </c>
      <c r="DW27">
        <v>28770</v>
      </c>
      <c r="DX27">
        <v>33087</v>
      </c>
      <c r="DY27">
        <v>36896.6</v>
      </c>
      <c r="DZ27">
        <v>41751.599999999999</v>
      </c>
      <c r="EA27">
        <v>42227.199999999997</v>
      </c>
      <c r="EB27">
        <v>47881</v>
      </c>
      <c r="EC27">
        <v>2.3230499999999998</v>
      </c>
      <c r="ED27">
        <v>2.0237500000000002</v>
      </c>
      <c r="EE27">
        <v>0.13617399999999999</v>
      </c>
      <c r="EF27">
        <v>0</v>
      </c>
      <c r="EG27">
        <v>15.5947</v>
      </c>
      <c r="EH27">
        <v>999.9</v>
      </c>
      <c r="EI27">
        <v>66.599999999999994</v>
      </c>
      <c r="EJ27">
        <v>17.899999999999999</v>
      </c>
      <c r="EK27">
        <v>13.481</v>
      </c>
      <c r="EL27">
        <v>62.425400000000003</v>
      </c>
      <c r="EM27">
        <v>24.058499999999999</v>
      </c>
      <c r="EN27">
        <v>1</v>
      </c>
      <c r="EO27">
        <v>-0.90974299999999997</v>
      </c>
      <c r="EP27">
        <v>-0.48848599999999998</v>
      </c>
      <c r="EQ27">
        <v>20.238499999999998</v>
      </c>
      <c r="ER27">
        <v>5.2295699999999998</v>
      </c>
      <c r="ES27">
        <v>12.004</v>
      </c>
      <c r="ET27">
        <v>4.9914500000000004</v>
      </c>
      <c r="EU27">
        <v>3.3050000000000002</v>
      </c>
      <c r="EV27">
        <v>3419.6</v>
      </c>
      <c r="EW27">
        <v>1739.1</v>
      </c>
      <c r="EX27">
        <v>76.8</v>
      </c>
      <c r="EY27">
        <v>19.2</v>
      </c>
      <c r="EZ27">
        <v>1.8521099999999999</v>
      </c>
      <c r="FA27">
        <v>1.86127</v>
      </c>
      <c r="FB27">
        <v>1.86012</v>
      </c>
      <c r="FC27">
        <v>1.8561000000000001</v>
      </c>
      <c r="FD27">
        <v>1.86052</v>
      </c>
      <c r="FE27">
        <v>1.8568499999999999</v>
      </c>
      <c r="FF27">
        <v>1.8589800000000001</v>
      </c>
      <c r="FG27">
        <v>1.86182</v>
      </c>
      <c r="FH27">
        <v>0</v>
      </c>
      <c r="FI27">
        <v>0</v>
      </c>
      <c r="FJ27">
        <v>0</v>
      </c>
      <c r="FK27">
        <v>0</v>
      </c>
      <c r="FL27" t="s">
        <v>356</v>
      </c>
      <c r="FM27" t="s">
        <v>357</v>
      </c>
      <c r="FN27" t="s">
        <v>358</v>
      </c>
      <c r="FO27" t="s">
        <v>358</v>
      </c>
      <c r="FP27" t="s">
        <v>358</v>
      </c>
      <c r="FQ27" t="s">
        <v>358</v>
      </c>
      <c r="FR27">
        <v>0</v>
      </c>
      <c r="FS27">
        <v>100</v>
      </c>
      <c r="FT27">
        <v>100</v>
      </c>
      <c r="FU27">
        <v>-2.3660000000000001</v>
      </c>
      <c r="FV27">
        <v>-1.9400000000000001E-2</v>
      </c>
      <c r="FW27">
        <v>-0.95303927334846761</v>
      </c>
      <c r="FX27">
        <v>-4.0117494158234393E-3</v>
      </c>
      <c r="FY27">
        <v>1.087516141204025E-6</v>
      </c>
      <c r="FZ27">
        <v>-8.657206703991749E-11</v>
      </c>
      <c r="GA27">
        <v>-1.945499999999889E-2</v>
      </c>
      <c r="GB27">
        <v>0</v>
      </c>
      <c r="GC27">
        <v>0</v>
      </c>
      <c r="GD27">
        <v>0</v>
      </c>
      <c r="GE27">
        <v>4</v>
      </c>
      <c r="GF27">
        <v>2094</v>
      </c>
      <c r="GG27">
        <v>-1</v>
      </c>
      <c r="GH27">
        <v>-1</v>
      </c>
      <c r="GI27">
        <v>0.6</v>
      </c>
      <c r="GJ27">
        <v>0.5</v>
      </c>
      <c r="GK27">
        <v>0.98266600000000004</v>
      </c>
      <c r="GL27">
        <v>2.3596200000000001</v>
      </c>
      <c r="GM27">
        <v>1.5942400000000001</v>
      </c>
      <c r="GN27">
        <v>2.34131</v>
      </c>
      <c r="GO27">
        <v>1.40015</v>
      </c>
      <c r="GP27">
        <v>2.2631800000000002</v>
      </c>
      <c r="GQ27">
        <v>21.138000000000002</v>
      </c>
      <c r="GR27">
        <v>14.0182</v>
      </c>
      <c r="GS27">
        <v>18</v>
      </c>
      <c r="GT27">
        <v>613.82500000000005</v>
      </c>
      <c r="GU27">
        <v>451.76900000000001</v>
      </c>
      <c r="GV27">
        <v>16.999600000000001</v>
      </c>
      <c r="GW27">
        <v>15.144600000000001</v>
      </c>
      <c r="GX27">
        <v>29.9999</v>
      </c>
      <c r="GY27">
        <v>14.9587</v>
      </c>
      <c r="GZ27">
        <v>14.8874</v>
      </c>
      <c r="HA27">
        <v>19.7182</v>
      </c>
      <c r="HB27">
        <v>-30</v>
      </c>
      <c r="HC27">
        <v>-30</v>
      </c>
      <c r="HD27">
        <v>17</v>
      </c>
      <c r="HE27">
        <v>400</v>
      </c>
      <c r="HF27">
        <v>0</v>
      </c>
      <c r="HG27">
        <v>105.63</v>
      </c>
      <c r="HH27">
        <v>105.322</v>
      </c>
    </row>
    <row r="28" spans="1:216" x14ac:dyDescent="0.2">
      <c r="A28">
        <v>10</v>
      </c>
      <c r="B28">
        <v>1689202828.5999999</v>
      </c>
      <c r="C28">
        <v>807</v>
      </c>
      <c r="D28" t="s">
        <v>383</v>
      </c>
      <c r="E28" t="s">
        <v>384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>
        <v>1689202828.5999999</v>
      </c>
      <c r="M28">
        <f t="shared" si="0"/>
        <v>1.3225746257524689E-3</v>
      </c>
      <c r="N28">
        <f t="shared" si="1"/>
        <v>1.3225746257524689</v>
      </c>
      <c r="O28">
        <f t="shared" si="2"/>
        <v>10.402092961710988</v>
      </c>
      <c r="P28">
        <f t="shared" si="3"/>
        <v>390.45100000000002</v>
      </c>
      <c r="Q28">
        <f t="shared" si="4"/>
        <v>255.18776279704872</v>
      </c>
      <c r="R28">
        <f t="shared" si="5"/>
        <v>26.00085658616003</v>
      </c>
      <c r="S28">
        <f t="shared" si="6"/>
        <v>39.782708793120001</v>
      </c>
      <c r="T28">
        <f t="shared" si="7"/>
        <v>0.13064956556402657</v>
      </c>
      <c r="U28">
        <f t="shared" si="8"/>
        <v>3.1108285494350958</v>
      </c>
      <c r="V28">
        <f t="shared" si="9"/>
        <v>0.12767603605157279</v>
      </c>
      <c r="W28">
        <f t="shared" si="10"/>
        <v>8.0059045666648496E-2</v>
      </c>
      <c r="X28">
        <f t="shared" si="11"/>
        <v>281.19288599999999</v>
      </c>
      <c r="Y28">
        <f t="shared" si="12"/>
        <v>20.224297940239595</v>
      </c>
      <c r="Z28">
        <f t="shared" si="13"/>
        <v>20.224297940239595</v>
      </c>
      <c r="AA28">
        <f t="shared" si="14"/>
        <v>2.3794060207884185</v>
      </c>
      <c r="AB28">
        <f t="shared" si="15"/>
        <v>61.006663046851749</v>
      </c>
      <c r="AC28">
        <f t="shared" si="16"/>
        <v>1.343234835696</v>
      </c>
      <c r="AD28">
        <f t="shared" si="17"/>
        <v>2.2017838193582655</v>
      </c>
      <c r="AE28">
        <f t="shared" si="18"/>
        <v>1.0361711850924185</v>
      </c>
      <c r="AF28">
        <f t="shared" si="19"/>
        <v>-58.32554099568388</v>
      </c>
      <c r="AG28">
        <f t="shared" si="20"/>
        <v>-209.47067951321966</v>
      </c>
      <c r="AH28">
        <f t="shared" si="21"/>
        <v>-13.482872321074572</v>
      </c>
      <c r="AI28">
        <f t="shared" si="22"/>
        <v>-8.6206829978124233E-2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55075.799115085196</v>
      </c>
      <c r="AO28">
        <f t="shared" si="26"/>
        <v>1700.18</v>
      </c>
      <c r="AP28">
        <f t="shared" si="27"/>
        <v>1433.2518</v>
      </c>
      <c r="AQ28">
        <f t="shared" si="28"/>
        <v>0.84300003529038103</v>
      </c>
      <c r="AR28">
        <f t="shared" si="29"/>
        <v>0.16539006811043536</v>
      </c>
      <c r="AS28">
        <v>1689202828.5999999</v>
      </c>
      <c r="AT28">
        <v>390.45100000000002</v>
      </c>
      <c r="AU28">
        <v>399.99299999999999</v>
      </c>
      <c r="AV28">
        <v>13.183299999999999</v>
      </c>
      <c r="AW28">
        <v>12.0427</v>
      </c>
      <c r="AX28">
        <v>392.81599999999997</v>
      </c>
      <c r="AY28">
        <v>13.204599999999999</v>
      </c>
      <c r="AZ28">
        <v>600.048</v>
      </c>
      <c r="BA28">
        <v>101.68899999999999</v>
      </c>
      <c r="BB28">
        <v>0.20011999999999999</v>
      </c>
      <c r="BC28">
        <v>18.975300000000001</v>
      </c>
      <c r="BD28">
        <v>17.867599999999999</v>
      </c>
      <c r="BE28">
        <v>999.9</v>
      </c>
      <c r="BF28">
        <v>0</v>
      </c>
      <c r="BG28">
        <v>0</v>
      </c>
      <c r="BH28">
        <v>9967.5</v>
      </c>
      <c r="BI28">
        <v>0</v>
      </c>
      <c r="BJ28">
        <v>0.95925499999999997</v>
      </c>
      <c r="BK28">
        <v>-9.5427900000000001</v>
      </c>
      <c r="BL28">
        <v>395.66699999999997</v>
      </c>
      <c r="BM28">
        <v>404.86900000000003</v>
      </c>
      <c r="BN28">
        <v>1.14066</v>
      </c>
      <c r="BO28">
        <v>399.99299999999999</v>
      </c>
      <c r="BP28">
        <v>12.0427</v>
      </c>
      <c r="BQ28">
        <v>1.3406</v>
      </c>
      <c r="BR28">
        <v>1.22461</v>
      </c>
      <c r="BS28">
        <v>11.261900000000001</v>
      </c>
      <c r="BT28">
        <v>9.9041200000000007</v>
      </c>
      <c r="BU28">
        <v>1700.18</v>
      </c>
      <c r="BV28">
        <v>0.90000100000000005</v>
      </c>
      <c r="BW28">
        <v>9.9999099999999994E-2</v>
      </c>
      <c r="BX28">
        <v>0</v>
      </c>
      <c r="BY28">
        <v>2.4864000000000002</v>
      </c>
      <c r="BZ28">
        <v>0</v>
      </c>
      <c r="CA28">
        <v>5291.84</v>
      </c>
      <c r="CB28">
        <v>13790.7</v>
      </c>
      <c r="CC28">
        <v>41.375</v>
      </c>
      <c r="CD28">
        <v>40.125</v>
      </c>
      <c r="CE28">
        <v>41.061999999999998</v>
      </c>
      <c r="CF28">
        <v>39.375</v>
      </c>
      <c r="CG28">
        <v>39.875</v>
      </c>
      <c r="CH28">
        <v>1530.16</v>
      </c>
      <c r="CI28">
        <v>170.02</v>
      </c>
      <c r="CJ28">
        <v>0</v>
      </c>
      <c r="CK28">
        <v>1689202834</v>
      </c>
      <c r="CL28">
        <v>0</v>
      </c>
      <c r="CM28">
        <v>1689202801.5999999</v>
      </c>
      <c r="CN28" t="s">
        <v>385</v>
      </c>
      <c r="CO28">
        <v>1689202788.5999999</v>
      </c>
      <c r="CP28">
        <v>1689202801.5999999</v>
      </c>
      <c r="CQ28">
        <v>34</v>
      </c>
      <c r="CR28">
        <v>1E-3</v>
      </c>
      <c r="CS28">
        <v>-2E-3</v>
      </c>
      <c r="CT28">
        <v>-2.3959999999999999</v>
      </c>
      <c r="CU28">
        <v>-2.1000000000000001E-2</v>
      </c>
      <c r="CV28">
        <v>400</v>
      </c>
      <c r="CW28">
        <v>12</v>
      </c>
      <c r="CX28">
        <v>0.22</v>
      </c>
      <c r="CY28">
        <v>0.09</v>
      </c>
      <c r="CZ28">
        <v>13.620185132291599</v>
      </c>
      <c r="DA28">
        <v>0.61170368027228339</v>
      </c>
      <c r="DB28">
        <v>8.4099753925777093E-2</v>
      </c>
      <c r="DC28">
        <v>1</v>
      </c>
      <c r="DD28">
        <v>399.9935609756098</v>
      </c>
      <c r="DE28">
        <v>-7.8459930313136431E-2</v>
      </c>
      <c r="DF28">
        <v>3.100987158363238E-2</v>
      </c>
      <c r="DG28">
        <v>1</v>
      </c>
      <c r="DH28">
        <v>1700.111219512195</v>
      </c>
      <c r="DI28">
        <v>0.7703698170347747</v>
      </c>
      <c r="DJ28">
        <v>0.15940736467291641</v>
      </c>
      <c r="DK28">
        <v>-1</v>
      </c>
      <c r="DL28">
        <v>2</v>
      </c>
      <c r="DM28">
        <v>2</v>
      </c>
      <c r="DN28" t="s">
        <v>355</v>
      </c>
      <c r="DO28">
        <v>3.2207499999999998</v>
      </c>
      <c r="DP28">
        <v>2.80877</v>
      </c>
      <c r="DQ28">
        <v>9.5937400000000006E-2</v>
      </c>
      <c r="DR28">
        <v>9.6829899999999997E-2</v>
      </c>
      <c r="DS28">
        <v>7.7396499999999993E-2</v>
      </c>
      <c r="DT28">
        <v>7.1656899999999996E-2</v>
      </c>
      <c r="DU28">
        <v>27670.1</v>
      </c>
      <c r="DV28">
        <v>31200.5</v>
      </c>
      <c r="DW28">
        <v>28772.1</v>
      </c>
      <c r="DX28">
        <v>33090.400000000001</v>
      </c>
      <c r="DY28">
        <v>36908.800000000003</v>
      </c>
      <c r="DZ28">
        <v>41769.5</v>
      </c>
      <c r="EA28">
        <v>42230.1</v>
      </c>
      <c r="EB28">
        <v>47885.4</v>
      </c>
      <c r="EC28">
        <v>2.3239000000000001</v>
      </c>
      <c r="ED28">
        <v>2.0243199999999999</v>
      </c>
      <c r="EE28">
        <v>0.140287</v>
      </c>
      <c r="EF28">
        <v>0</v>
      </c>
      <c r="EG28">
        <v>15.534000000000001</v>
      </c>
      <c r="EH28">
        <v>999.9</v>
      </c>
      <c r="EI28">
        <v>66.599999999999994</v>
      </c>
      <c r="EJ28">
        <v>17.8</v>
      </c>
      <c r="EK28">
        <v>13.398300000000001</v>
      </c>
      <c r="EL28">
        <v>63.095399999999998</v>
      </c>
      <c r="EM28">
        <v>24.130600000000001</v>
      </c>
      <c r="EN28">
        <v>1</v>
      </c>
      <c r="EO28">
        <v>-0.913412</v>
      </c>
      <c r="EP28">
        <v>-0.50654100000000002</v>
      </c>
      <c r="EQ28">
        <v>20.235900000000001</v>
      </c>
      <c r="ER28">
        <v>5.2295699999999998</v>
      </c>
      <c r="ES28">
        <v>12.004</v>
      </c>
      <c r="ET28">
        <v>4.9908999999999999</v>
      </c>
      <c r="EU28">
        <v>3.3050000000000002</v>
      </c>
      <c r="EV28">
        <v>3421.4</v>
      </c>
      <c r="EW28">
        <v>1739.1</v>
      </c>
      <c r="EX28">
        <v>76.8</v>
      </c>
      <c r="EY28">
        <v>19.3</v>
      </c>
      <c r="EZ28">
        <v>1.8521099999999999</v>
      </c>
      <c r="FA28">
        <v>1.86127</v>
      </c>
      <c r="FB28">
        <v>1.8601799999999999</v>
      </c>
      <c r="FC28">
        <v>1.8561300000000001</v>
      </c>
      <c r="FD28">
        <v>1.8606400000000001</v>
      </c>
      <c r="FE28">
        <v>1.8569199999999999</v>
      </c>
      <c r="FF28">
        <v>1.8590100000000001</v>
      </c>
      <c r="FG28">
        <v>1.8618699999999999</v>
      </c>
      <c r="FH28">
        <v>0</v>
      </c>
      <c r="FI28">
        <v>0</v>
      </c>
      <c r="FJ28">
        <v>0</v>
      </c>
      <c r="FK28">
        <v>0</v>
      </c>
      <c r="FL28" t="s">
        <v>356</v>
      </c>
      <c r="FM28" t="s">
        <v>357</v>
      </c>
      <c r="FN28" t="s">
        <v>358</v>
      </c>
      <c r="FO28" t="s">
        <v>358</v>
      </c>
      <c r="FP28" t="s">
        <v>358</v>
      </c>
      <c r="FQ28" t="s">
        <v>358</v>
      </c>
      <c r="FR28">
        <v>0</v>
      </c>
      <c r="FS28">
        <v>100</v>
      </c>
      <c r="FT28">
        <v>100</v>
      </c>
      <c r="FU28">
        <v>-2.3650000000000002</v>
      </c>
      <c r="FV28">
        <v>-2.1299999999999999E-2</v>
      </c>
      <c r="FW28">
        <v>-0.95235406860639382</v>
      </c>
      <c r="FX28">
        <v>-4.0117494158234393E-3</v>
      </c>
      <c r="FY28">
        <v>1.087516141204025E-6</v>
      </c>
      <c r="FZ28">
        <v>-8.657206703991749E-11</v>
      </c>
      <c r="GA28">
        <v>-2.127500000000104E-2</v>
      </c>
      <c r="GB28">
        <v>0</v>
      </c>
      <c r="GC28">
        <v>0</v>
      </c>
      <c r="GD28">
        <v>0</v>
      </c>
      <c r="GE28">
        <v>4</v>
      </c>
      <c r="GF28">
        <v>2094</v>
      </c>
      <c r="GG28">
        <v>-1</v>
      </c>
      <c r="GH28">
        <v>-1</v>
      </c>
      <c r="GI28">
        <v>0.7</v>
      </c>
      <c r="GJ28">
        <v>0.5</v>
      </c>
      <c r="GK28">
        <v>0.98266600000000004</v>
      </c>
      <c r="GL28">
        <v>2.3535200000000001</v>
      </c>
      <c r="GM28">
        <v>1.5942400000000001</v>
      </c>
      <c r="GN28">
        <v>2.34131</v>
      </c>
      <c r="GO28">
        <v>1.40015</v>
      </c>
      <c r="GP28">
        <v>2.2631800000000002</v>
      </c>
      <c r="GQ28">
        <v>21.138000000000002</v>
      </c>
      <c r="GR28">
        <v>14.009499999999999</v>
      </c>
      <c r="GS28">
        <v>18</v>
      </c>
      <c r="GT28">
        <v>613.80200000000002</v>
      </c>
      <c r="GU28">
        <v>451.64600000000002</v>
      </c>
      <c r="GV28">
        <v>16.9998</v>
      </c>
      <c r="GW28">
        <v>15.0938</v>
      </c>
      <c r="GX28">
        <v>29.9999</v>
      </c>
      <c r="GY28">
        <v>14.9139</v>
      </c>
      <c r="GZ28">
        <v>14.843999999999999</v>
      </c>
      <c r="HA28">
        <v>19.7179</v>
      </c>
      <c r="HB28">
        <v>-30</v>
      </c>
      <c r="HC28">
        <v>-30</v>
      </c>
      <c r="HD28">
        <v>17</v>
      </c>
      <c r="HE28">
        <v>400</v>
      </c>
      <c r="HF28">
        <v>0</v>
      </c>
      <c r="HG28">
        <v>105.63800000000001</v>
      </c>
      <c r="HH28">
        <v>105.33199999999999</v>
      </c>
    </row>
    <row r="29" spans="1:216" x14ac:dyDescent="0.2">
      <c r="A29">
        <v>11</v>
      </c>
      <c r="B29">
        <v>1689202917.0999999</v>
      </c>
      <c r="C29">
        <v>895.5</v>
      </c>
      <c r="D29" t="s">
        <v>386</v>
      </c>
      <c r="E29" t="s">
        <v>387</v>
      </c>
      <c r="F29" t="s">
        <v>348</v>
      </c>
      <c r="G29" t="s">
        <v>349</v>
      </c>
      <c r="H29" t="s">
        <v>350</v>
      </c>
      <c r="I29" t="s">
        <v>351</v>
      </c>
      <c r="J29" t="s">
        <v>352</v>
      </c>
      <c r="K29" t="s">
        <v>353</v>
      </c>
      <c r="L29">
        <v>1689202917.0999999</v>
      </c>
      <c r="M29">
        <f t="shared" si="0"/>
        <v>1.2986233479184335E-3</v>
      </c>
      <c r="N29">
        <f t="shared" si="1"/>
        <v>1.2986233479184335</v>
      </c>
      <c r="O29">
        <f t="shared" si="2"/>
        <v>11.793540536865153</v>
      </c>
      <c r="P29">
        <f t="shared" si="3"/>
        <v>464.18</v>
      </c>
      <c r="Q29">
        <f t="shared" si="4"/>
        <v>309.46873931302508</v>
      </c>
      <c r="R29">
        <f t="shared" si="5"/>
        <v>31.530834634073923</v>
      </c>
      <c r="S29">
        <f t="shared" si="6"/>
        <v>47.293897448039999</v>
      </c>
      <c r="T29">
        <f t="shared" si="7"/>
        <v>0.12967526902550203</v>
      </c>
      <c r="U29">
        <f t="shared" si="8"/>
        <v>3.1163212654408836</v>
      </c>
      <c r="V29">
        <f t="shared" si="9"/>
        <v>0.1267504261664483</v>
      </c>
      <c r="W29">
        <f t="shared" si="10"/>
        <v>7.9476307285240258E-2</v>
      </c>
      <c r="X29">
        <f t="shared" si="11"/>
        <v>281.12513399999995</v>
      </c>
      <c r="Y29">
        <f t="shared" si="12"/>
        <v>20.142724907027596</v>
      </c>
      <c r="Z29">
        <f t="shared" si="13"/>
        <v>20.142724907027596</v>
      </c>
      <c r="AA29">
        <f t="shared" si="14"/>
        <v>2.367433676730792</v>
      </c>
      <c r="AB29">
        <f t="shared" si="15"/>
        <v>61.300605049405199</v>
      </c>
      <c r="AC29">
        <f t="shared" si="16"/>
        <v>1.3425545204082001</v>
      </c>
      <c r="AD29">
        <f t="shared" si="17"/>
        <v>2.190116262843032</v>
      </c>
      <c r="AE29">
        <f t="shared" si="18"/>
        <v>1.0248791563225919</v>
      </c>
      <c r="AF29">
        <f t="shared" si="19"/>
        <v>-57.269289643202917</v>
      </c>
      <c r="AG29">
        <f t="shared" si="20"/>
        <v>-210.43309241599366</v>
      </c>
      <c r="AH29">
        <f t="shared" si="21"/>
        <v>-13.509396566699479</v>
      </c>
      <c r="AI29">
        <f t="shared" si="22"/>
        <v>-8.6644625896099114E-2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55243.241031746795</v>
      </c>
      <c r="AO29">
        <f t="shared" si="26"/>
        <v>1699.77</v>
      </c>
      <c r="AP29">
        <f t="shared" si="27"/>
        <v>1432.9061999999999</v>
      </c>
      <c r="AQ29">
        <f t="shared" si="28"/>
        <v>0.84300005294834002</v>
      </c>
      <c r="AR29">
        <f t="shared" si="29"/>
        <v>0.16539010219029632</v>
      </c>
      <c r="AS29">
        <v>1689202917.0999999</v>
      </c>
      <c r="AT29">
        <v>464.18</v>
      </c>
      <c r="AU29">
        <v>475.01400000000001</v>
      </c>
      <c r="AV29">
        <v>13.1769</v>
      </c>
      <c r="AW29">
        <v>12.056900000000001</v>
      </c>
      <c r="AX29">
        <v>466.68400000000003</v>
      </c>
      <c r="AY29">
        <v>13.2019</v>
      </c>
      <c r="AZ29">
        <v>600.02200000000005</v>
      </c>
      <c r="BA29">
        <v>101.687</v>
      </c>
      <c r="BB29">
        <v>0.19997799999999999</v>
      </c>
      <c r="BC29">
        <v>18.8902</v>
      </c>
      <c r="BD29">
        <v>17.855399999999999</v>
      </c>
      <c r="BE29">
        <v>999.9</v>
      </c>
      <c r="BF29">
        <v>0</v>
      </c>
      <c r="BG29">
        <v>0</v>
      </c>
      <c r="BH29">
        <v>9996.25</v>
      </c>
      <c r="BI29">
        <v>0</v>
      </c>
      <c r="BJ29">
        <v>1.0791599999999999</v>
      </c>
      <c r="BK29">
        <v>-10.833399999999999</v>
      </c>
      <c r="BL29">
        <v>470.37900000000002</v>
      </c>
      <c r="BM29">
        <v>480.81099999999998</v>
      </c>
      <c r="BN29">
        <v>1.1199600000000001</v>
      </c>
      <c r="BO29">
        <v>475.01400000000001</v>
      </c>
      <c r="BP29">
        <v>12.056900000000001</v>
      </c>
      <c r="BQ29">
        <v>1.33992</v>
      </c>
      <c r="BR29">
        <v>1.22603</v>
      </c>
      <c r="BS29">
        <v>11.254200000000001</v>
      </c>
      <c r="BT29">
        <v>9.9214400000000005</v>
      </c>
      <c r="BU29">
        <v>1699.77</v>
      </c>
      <c r="BV29">
        <v>0.89999799999999996</v>
      </c>
      <c r="BW29">
        <v>0.10000100000000001</v>
      </c>
      <c r="BX29">
        <v>0</v>
      </c>
      <c r="BY29">
        <v>2.85</v>
      </c>
      <c r="BZ29">
        <v>0</v>
      </c>
      <c r="CA29">
        <v>5363</v>
      </c>
      <c r="CB29">
        <v>13787.4</v>
      </c>
      <c r="CC29">
        <v>37.811999999999998</v>
      </c>
      <c r="CD29">
        <v>37.311999999999998</v>
      </c>
      <c r="CE29">
        <v>38.125</v>
      </c>
      <c r="CF29">
        <v>35.625</v>
      </c>
      <c r="CG29">
        <v>36.936999999999998</v>
      </c>
      <c r="CH29">
        <v>1529.79</v>
      </c>
      <c r="CI29">
        <v>169.98</v>
      </c>
      <c r="CJ29">
        <v>0</v>
      </c>
      <c r="CK29">
        <v>1689202922.8</v>
      </c>
      <c r="CL29">
        <v>0</v>
      </c>
      <c r="CM29">
        <v>1689202890.0999999</v>
      </c>
      <c r="CN29" t="s">
        <v>388</v>
      </c>
      <c r="CO29">
        <v>1689202882.0999999</v>
      </c>
      <c r="CP29">
        <v>1689202890.0999999</v>
      </c>
      <c r="CQ29">
        <v>35</v>
      </c>
      <c r="CR29">
        <v>9.2999999999999999E-2</v>
      </c>
      <c r="CS29">
        <v>-4.0000000000000001E-3</v>
      </c>
      <c r="CT29">
        <v>-2.5369999999999999</v>
      </c>
      <c r="CU29">
        <v>-2.5000000000000001E-2</v>
      </c>
      <c r="CV29">
        <v>475</v>
      </c>
      <c r="CW29">
        <v>12</v>
      </c>
      <c r="CX29">
        <v>0.12</v>
      </c>
      <c r="CY29">
        <v>0.08</v>
      </c>
      <c r="CZ29">
        <v>15.418378267009061</v>
      </c>
      <c r="DA29">
        <v>0.45135990906065693</v>
      </c>
      <c r="DB29">
        <v>9.7791124901493637E-2</v>
      </c>
      <c r="DC29">
        <v>1</v>
      </c>
      <c r="DD29">
        <v>474.99750000000012</v>
      </c>
      <c r="DE29">
        <v>-5.696060038872317E-3</v>
      </c>
      <c r="DF29">
        <v>3.1812733299732388E-2</v>
      </c>
      <c r="DG29">
        <v>1</v>
      </c>
      <c r="DH29">
        <v>1700.012195121951</v>
      </c>
      <c r="DI29">
        <v>-0.62878530726647686</v>
      </c>
      <c r="DJ29">
        <v>0.13464519219446491</v>
      </c>
      <c r="DK29">
        <v>-1</v>
      </c>
      <c r="DL29">
        <v>2</v>
      </c>
      <c r="DM29">
        <v>2</v>
      </c>
      <c r="DN29" t="s">
        <v>355</v>
      </c>
      <c r="DO29">
        <v>3.2207599999999998</v>
      </c>
      <c r="DP29">
        <v>2.8088799999999998</v>
      </c>
      <c r="DQ29">
        <v>0.10910499999999999</v>
      </c>
      <c r="DR29">
        <v>0.11001900000000001</v>
      </c>
      <c r="DS29">
        <v>7.73919E-2</v>
      </c>
      <c r="DT29">
        <v>7.1726300000000007E-2</v>
      </c>
      <c r="DU29">
        <v>27269.1</v>
      </c>
      <c r="DV29">
        <v>30746.5</v>
      </c>
      <c r="DW29">
        <v>28773.9</v>
      </c>
      <c r="DX29">
        <v>33091.800000000003</v>
      </c>
      <c r="DY29">
        <v>36911.599999999999</v>
      </c>
      <c r="DZ29">
        <v>41768.5</v>
      </c>
      <c r="EA29">
        <v>42233</v>
      </c>
      <c r="EB29">
        <v>47887.7</v>
      </c>
      <c r="EC29">
        <v>2.3246000000000002</v>
      </c>
      <c r="ED29">
        <v>2.0252699999999999</v>
      </c>
      <c r="EE29">
        <v>0.14128499999999999</v>
      </c>
      <c r="EF29">
        <v>0</v>
      </c>
      <c r="EG29">
        <v>15.505100000000001</v>
      </c>
      <c r="EH29">
        <v>999.9</v>
      </c>
      <c r="EI29">
        <v>66.599999999999994</v>
      </c>
      <c r="EJ29">
        <v>17.8</v>
      </c>
      <c r="EK29">
        <v>13.3963</v>
      </c>
      <c r="EL29">
        <v>62.985399999999998</v>
      </c>
      <c r="EM29">
        <v>24.038499999999999</v>
      </c>
      <c r="EN29">
        <v>1</v>
      </c>
      <c r="EO29">
        <v>-0.91684200000000005</v>
      </c>
      <c r="EP29">
        <v>-0.51356199999999996</v>
      </c>
      <c r="EQ29">
        <v>20.238299999999999</v>
      </c>
      <c r="ER29">
        <v>5.2295699999999998</v>
      </c>
      <c r="ES29">
        <v>12.004</v>
      </c>
      <c r="ET29">
        <v>4.99125</v>
      </c>
      <c r="EU29">
        <v>3.3050000000000002</v>
      </c>
      <c r="EV29">
        <v>3423.4</v>
      </c>
      <c r="EW29">
        <v>1739.1</v>
      </c>
      <c r="EX29">
        <v>76.8</v>
      </c>
      <c r="EY29">
        <v>19.3</v>
      </c>
      <c r="EZ29">
        <v>1.8521099999999999</v>
      </c>
      <c r="FA29">
        <v>1.86127</v>
      </c>
      <c r="FB29">
        <v>1.8602000000000001</v>
      </c>
      <c r="FC29">
        <v>1.85612</v>
      </c>
      <c r="FD29">
        <v>1.8606499999999999</v>
      </c>
      <c r="FE29">
        <v>1.8569500000000001</v>
      </c>
      <c r="FF29">
        <v>1.859</v>
      </c>
      <c r="FG29">
        <v>1.8618699999999999</v>
      </c>
      <c r="FH29">
        <v>0</v>
      </c>
      <c r="FI29">
        <v>0</v>
      </c>
      <c r="FJ29">
        <v>0</v>
      </c>
      <c r="FK29">
        <v>0</v>
      </c>
      <c r="FL29" t="s">
        <v>356</v>
      </c>
      <c r="FM29" t="s">
        <v>357</v>
      </c>
      <c r="FN29" t="s">
        <v>358</v>
      </c>
      <c r="FO29" t="s">
        <v>358</v>
      </c>
      <c r="FP29" t="s">
        <v>358</v>
      </c>
      <c r="FQ29" t="s">
        <v>358</v>
      </c>
      <c r="FR29">
        <v>0</v>
      </c>
      <c r="FS29">
        <v>100</v>
      </c>
      <c r="FT29">
        <v>100</v>
      </c>
      <c r="FU29">
        <v>-2.504</v>
      </c>
      <c r="FV29">
        <v>-2.5000000000000001E-2</v>
      </c>
      <c r="FW29">
        <v>-0.85913206364126382</v>
      </c>
      <c r="FX29">
        <v>-4.0117494158234393E-3</v>
      </c>
      <c r="FY29">
        <v>1.087516141204025E-6</v>
      </c>
      <c r="FZ29">
        <v>-8.657206703991749E-11</v>
      </c>
      <c r="GA29">
        <v>-2.5055000000000049E-2</v>
      </c>
      <c r="GB29">
        <v>0</v>
      </c>
      <c r="GC29">
        <v>0</v>
      </c>
      <c r="GD29">
        <v>0</v>
      </c>
      <c r="GE29">
        <v>4</v>
      </c>
      <c r="GF29">
        <v>2094</v>
      </c>
      <c r="GG29">
        <v>-1</v>
      </c>
      <c r="GH29">
        <v>-1</v>
      </c>
      <c r="GI29">
        <v>0.6</v>
      </c>
      <c r="GJ29">
        <v>0.5</v>
      </c>
      <c r="GK29">
        <v>1.1267100000000001</v>
      </c>
      <c r="GL29">
        <v>2.35107</v>
      </c>
      <c r="GM29">
        <v>1.5942400000000001</v>
      </c>
      <c r="GN29">
        <v>2.34131</v>
      </c>
      <c r="GO29">
        <v>1.40015</v>
      </c>
      <c r="GP29">
        <v>2.2875999999999999</v>
      </c>
      <c r="GQ29">
        <v>21.138000000000002</v>
      </c>
      <c r="GR29">
        <v>14.0007</v>
      </c>
      <c r="GS29">
        <v>18</v>
      </c>
      <c r="GT29">
        <v>613.69200000000001</v>
      </c>
      <c r="GU29">
        <v>451.77499999999998</v>
      </c>
      <c r="GV29">
        <v>17</v>
      </c>
      <c r="GW29">
        <v>15.0481</v>
      </c>
      <c r="GX29">
        <v>29.9999</v>
      </c>
      <c r="GY29">
        <v>14.8705</v>
      </c>
      <c r="GZ29">
        <v>14.8024</v>
      </c>
      <c r="HA29">
        <v>22.596</v>
      </c>
      <c r="HB29">
        <v>-30</v>
      </c>
      <c r="HC29">
        <v>-30</v>
      </c>
      <c r="HD29">
        <v>17</v>
      </c>
      <c r="HE29">
        <v>475</v>
      </c>
      <c r="HF29">
        <v>0</v>
      </c>
      <c r="HG29">
        <v>105.645</v>
      </c>
      <c r="HH29">
        <v>105.337</v>
      </c>
    </row>
    <row r="30" spans="1:216" x14ac:dyDescent="0.2">
      <c r="A30">
        <v>12</v>
      </c>
      <c r="B30">
        <v>1689203015.0999999</v>
      </c>
      <c r="C30">
        <v>993.5</v>
      </c>
      <c r="D30" t="s">
        <v>389</v>
      </c>
      <c r="E30" t="s">
        <v>390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t="s">
        <v>353</v>
      </c>
      <c r="L30">
        <v>1689203015.0999999</v>
      </c>
      <c r="M30">
        <f t="shared" si="0"/>
        <v>1.3107825053473164E-3</v>
      </c>
      <c r="N30">
        <f t="shared" si="1"/>
        <v>1.3107825053473163</v>
      </c>
      <c r="O30">
        <f t="shared" si="2"/>
        <v>13.22281144727504</v>
      </c>
      <c r="P30">
        <f t="shared" si="3"/>
        <v>562.83000000000004</v>
      </c>
      <c r="Q30">
        <f t="shared" si="4"/>
        <v>392.4286976121594</v>
      </c>
      <c r="R30">
        <f t="shared" si="5"/>
        <v>39.983379181751808</v>
      </c>
      <c r="S30">
        <f t="shared" si="6"/>
        <v>57.345055144530001</v>
      </c>
      <c r="T30">
        <f t="shared" si="7"/>
        <v>0.13266630676062188</v>
      </c>
      <c r="U30">
        <f t="shared" si="8"/>
        <v>3.1142776268566292</v>
      </c>
      <c r="V30">
        <f t="shared" si="9"/>
        <v>0.12960473838265774</v>
      </c>
      <c r="W30">
        <f t="shared" si="10"/>
        <v>8.1272146677669438E-2</v>
      </c>
      <c r="X30">
        <f t="shared" si="11"/>
        <v>281.13311399999998</v>
      </c>
      <c r="Y30">
        <f t="shared" si="12"/>
        <v>20.040317390918908</v>
      </c>
      <c r="Z30">
        <f t="shared" si="13"/>
        <v>20.040317390918908</v>
      </c>
      <c r="AA30">
        <f t="shared" si="14"/>
        <v>2.3524782357849809</v>
      </c>
      <c r="AB30">
        <f t="shared" si="15"/>
        <v>61.600771371519436</v>
      </c>
      <c r="AC30">
        <f t="shared" si="16"/>
        <v>1.3407003484716999</v>
      </c>
      <c r="AD30">
        <f t="shared" si="17"/>
        <v>2.1764343507743162</v>
      </c>
      <c r="AE30">
        <f t="shared" si="18"/>
        <v>1.011777887313281</v>
      </c>
      <c r="AF30">
        <f t="shared" si="19"/>
        <v>-57.805508485816652</v>
      </c>
      <c r="AG30">
        <f t="shared" si="20"/>
        <v>-209.94124793002476</v>
      </c>
      <c r="AH30">
        <f t="shared" si="21"/>
        <v>-13.47265121034626</v>
      </c>
      <c r="AI30">
        <f t="shared" si="22"/>
        <v>-8.629362618771097E-2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55205.852444460856</v>
      </c>
      <c r="AO30">
        <f t="shared" si="26"/>
        <v>1699.82</v>
      </c>
      <c r="AP30">
        <f t="shared" si="27"/>
        <v>1432.9481999999998</v>
      </c>
      <c r="AQ30">
        <f t="shared" si="28"/>
        <v>0.84299996470214489</v>
      </c>
      <c r="AR30">
        <f t="shared" si="29"/>
        <v>0.16538993187513973</v>
      </c>
      <c r="AS30">
        <v>1689203015.0999999</v>
      </c>
      <c r="AT30">
        <v>562.83000000000004</v>
      </c>
      <c r="AU30">
        <v>575.03099999999995</v>
      </c>
      <c r="AV30">
        <v>13.1587</v>
      </c>
      <c r="AW30">
        <v>12.0282</v>
      </c>
      <c r="AX30">
        <v>565.82399999999996</v>
      </c>
      <c r="AY30">
        <v>13.1807</v>
      </c>
      <c r="AZ30">
        <v>600.02599999999995</v>
      </c>
      <c r="BA30">
        <v>101.687</v>
      </c>
      <c r="BB30">
        <v>0.199991</v>
      </c>
      <c r="BC30">
        <v>18.789899999999999</v>
      </c>
      <c r="BD30">
        <v>17.777799999999999</v>
      </c>
      <c r="BE30">
        <v>999.9</v>
      </c>
      <c r="BF30">
        <v>0</v>
      </c>
      <c r="BG30">
        <v>0</v>
      </c>
      <c r="BH30">
        <v>9985.6200000000008</v>
      </c>
      <c r="BI30">
        <v>0</v>
      </c>
      <c r="BJ30">
        <v>0.89930200000000005</v>
      </c>
      <c r="BK30">
        <v>-12.200900000000001</v>
      </c>
      <c r="BL30">
        <v>570.33500000000004</v>
      </c>
      <c r="BM30">
        <v>582.03099999999995</v>
      </c>
      <c r="BN30">
        <v>1.1305000000000001</v>
      </c>
      <c r="BO30">
        <v>575.03099999999995</v>
      </c>
      <c r="BP30">
        <v>12.0282</v>
      </c>
      <c r="BQ30">
        <v>1.3380700000000001</v>
      </c>
      <c r="BR30">
        <v>1.2231099999999999</v>
      </c>
      <c r="BS30">
        <v>11.2334</v>
      </c>
      <c r="BT30">
        <v>9.8858599999999992</v>
      </c>
      <c r="BU30">
        <v>1699.82</v>
      </c>
      <c r="BV30">
        <v>0.9</v>
      </c>
      <c r="BW30">
        <v>0.1</v>
      </c>
      <c r="BX30">
        <v>0</v>
      </c>
      <c r="BY30">
        <v>2.5989</v>
      </c>
      <c r="BZ30">
        <v>0</v>
      </c>
      <c r="CA30">
        <v>5369.59</v>
      </c>
      <c r="CB30">
        <v>13787.8</v>
      </c>
      <c r="CC30">
        <v>39.125</v>
      </c>
      <c r="CD30">
        <v>38.625</v>
      </c>
      <c r="CE30">
        <v>39.125</v>
      </c>
      <c r="CF30">
        <v>37.311999999999998</v>
      </c>
      <c r="CG30">
        <v>37.936999999999998</v>
      </c>
      <c r="CH30">
        <v>1529.84</v>
      </c>
      <c r="CI30">
        <v>169.98</v>
      </c>
      <c r="CJ30">
        <v>0</v>
      </c>
      <c r="CK30">
        <v>1689203020.5999999</v>
      </c>
      <c r="CL30">
        <v>0</v>
      </c>
      <c r="CM30">
        <v>1689202987.5999999</v>
      </c>
      <c r="CN30" t="s">
        <v>391</v>
      </c>
      <c r="CO30">
        <v>1689202987.5999999</v>
      </c>
      <c r="CP30">
        <v>1689202984.5999999</v>
      </c>
      <c r="CQ30">
        <v>36</v>
      </c>
      <c r="CR30">
        <v>-0.19800000000000001</v>
      </c>
      <c r="CS30">
        <v>3.0000000000000001E-3</v>
      </c>
      <c r="CT30">
        <v>-3.03</v>
      </c>
      <c r="CU30">
        <v>-2.1999999999999999E-2</v>
      </c>
      <c r="CV30">
        <v>575</v>
      </c>
      <c r="CW30">
        <v>12</v>
      </c>
      <c r="CX30">
        <v>0.22</v>
      </c>
      <c r="CY30">
        <v>0.08</v>
      </c>
      <c r="CZ30">
        <v>17.2404752706247</v>
      </c>
      <c r="DA30">
        <v>8.986568457154985E-2</v>
      </c>
      <c r="DB30">
        <v>4.5373827841839812E-2</v>
      </c>
      <c r="DC30">
        <v>1</v>
      </c>
      <c r="DD30">
        <v>574.997525</v>
      </c>
      <c r="DE30">
        <v>-8.376360225294309E-2</v>
      </c>
      <c r="DF30">
        <v>3.1619604282787747E-2</v>
      </c>
      <c r="DG30">
        <v>1</v>
      </c>
      <c r="DH30">
        <v>1699.98675</v>
      </c>
      <c r="DI30">
        <v>4.2579339566677983E-2</v>
      </c>
      <c r="DJ30">
        <v>0.10503303051898499</v>
      </c>
      <c r="DK30">
        <v>-1</v>
      </c>
      <c r="DL30">
        <v>2</v>
      </c>
      <c r="DM30">
        <v>2</v>
      </c>
      <c r="DN30" t="s">
        <v>355</v>
      </c>
      <c r="DO30">
        <v>3.2208299999999999</v>
      </c>
      <c r="DP30">
        <v>2.8088000000000002</v>
      </c>
      <c r="DQ30">
        <v>0.125275</v>
      </c>
      <c r="DR30">
        <v>0.126109</v>
      </c>
      <c r="DS30">
        <v>7.73065E-2</v>
      </c>
      <c r="DT30">
        <v>7.1605799999999997E-2</v>
      </c>
      <c r="DU30">
        <v>26775.5</v>
      </c>
      <c r="DV30">
        <v>30191.3</v>
      </c>
      <c r="DW30">
        <v>28774.9</v>
      </c>
      <c r="DX30">
        <v>33091.9</v>
      </c>
      <c r="DY30">
        <v>36916.199999999997</v>
      </c>
      <c r="DZ30">
        <v>41774</v>
      </c>
      <c r="EA30">
        <v>42234.1</v>
      </c>
      <c r="EB30">
        <v>47887.6</v>
      </c>
      <c r="EC30">
        <v>2.3250299999999999</v>
      </c>
      <c r="ED30">
        <v>2.02603</v>
      </c>
      <c r="EE30">
        <v>0.13893800000000001</v>
      </c>
      <c r="EF30">
        <v>0</v>
      </c>
      <c r="EG30">
        <v>15.4663</v>
      </c>
      <c r="EH30">
        <v>999.9</v>
      </c>
      <c r="EI30">
        <v>66.599999999999994</v>
      </c>
      <c r="EJ30">
        <v>17.8</v>
      </c>
      <c r="EK30">
        <v>13.396699999999999</v>
      </c>
      <c r="EL30">
        <v>63.0854</v>
      </c>
      <c r="EM30">
        <v>24.2468</v>
      </c>
      <c r="EN30">
        <v>1</v>
      </c>
      <c r="EO30">
        <v>-0.91932199999999997</v>
      </c>
      <c r="EP30">
        <v>-0.54488800000000004</v>
      </c>
      <c r="EQ30">
        <v>20.2376</v>
      </c>
      <c r="ER30">
        <v>5.2300199999999997</v>
      </c>
      <c r="ES30">
        <v>12.004</v>
      </c>
      <c r="ET30">
        <v>4.9910500000000004</v>
      </c>
      <c r="EU30">
        <v>3.3050000000000002</v>
      </c>
      <c r="EV30">
        <v>3425.4</v>
      </c>
      <c r="EW30">
        <v>1739.1</v>
      </c>
      <c r="EX30">
        <v>76.8</v>
      </c>
      <c r="EY30">
        <v>19.3</v>
      </c>
      <c r="EZ30">
        <v>1.8521099999999999</v>
      </c>
      <c r="FA30">
        <v>1.86127</v>
      </c>
      <c r="FB30">
        <v>1.8602000000000001</v>
      </c>
      <c r="FC30">
        <v>1.8561399999999999</v>
      </c>
      <c r="FD30">
        <v>1.8606100000000001</v>
      </c>
      <c r="FE30">
        <v>1.85693</v>
      </c>
      <c r="FF30">
        <v>1.8589800000000001</v>
      </c>
      <c r="FG30">
        <v>1.8618600000000001</v>
      </c>
      <c r="FH30">
        <v>0</v>
      </c>
      <c r="FI30">
        <v>0</v>
      </c>
      <c r="FJ30">
        <v>0</v>
      </c>
      <c r="FK30">
        <v>0</v>
      </c>
      <c r="FL30" t="s">
        <v>356</v>
      </c>
      <c r="FM30" t="s">
        <v>357</v>
      </c>
      <c r="FN30" t="s">
        <v>358</v>
      </c>
      <c r="FO30" t="s">
        <v>358</v>
      </c>
      <c r="FP30" t="s">
        <v>358</v>
      </c>
      <c r="FQ30" t="s">
        <v>358</v>
      </c>
      <c r="FR30">
        <v>0</v>
      </c>
      <c r="FS30">
        <v>100</v>
      </c>
      <c r="FT30">
        <v>100</v>
      </c>
      <c r="FU30">
        <v>-2.9940000000000002</v>
      </c>
      <c r="FV30">
        <v>-2.1999999999999999E-2</v>
      </c>
      <c r="FW30">
        <v>-1.0569972289070411</v>
      </c>
      <c r="FX30">
        <v>-4.0117494158234393E-3</v>
      </c>
      <c r="FY30">
        <v>1.087516141204025E-6</v>
      </c>
      <c r="FZ30">
        <v>-8.657206703991749E-11</v>
      </c>
      <c r="GA30">
        <v>-2.2050000000000129E-2</v>
      </c>
      <c r="GB30">
        <v>0</v>
      </c>
      <c r="GC30">
        <v>0</v>
      </c>
      <c r="GD30">
        <v>0</v>
      </c>
      <c r="GE30">
        <v>4</v>
      </c>
      <c r="GF30">
        <v>2094</v>
      </c>
      <c r="GG30">
        <v>-1</v>
      </c>
      <c r="GH30">
        <v>-1</v>
      </c>
      <c r="GI30">
        <v>0.5</v>
      </c>
      <c r="GJ30">
        <v>0.5</v>
      </c>
      <c r="GK30">
        <v>1.31348</v>
      </c>
      <c r="GL30">
        <v>2.35229</v>
      </c>
      <c r="GM30">
        <v>1.5942400000000001</v>
      </c>
      <c r="GN30">
        <v>2.34131</v>
      </c>
      <c r="GO30">
        <v>1.40015</v>
      </c>
      <c r="GP30">
        <v>2.2204600000000001</v>
      </c>
      <c r="GQ30">
        <v>21.158000000000001</v>
      </c>
      <c r="GR30">
        <v>13.9832</v>
      </c>
      <c r="GS30">
        <v>18</v>
      </c>
      <c r="GT30">
        <v>613.47199999999998</v>
      </c>
      <c r="GU30">
        <v>451.82900000000001</v>
      </c>
      <c r="GV30">
        <v>16.999300000000002</v>
      </c>
      <c r="GW30">
        <v>15.011799999999999</v>
      </c>
      <c r="GX30">
        <v>30.0001</v>
      </c>
      <c r="GY30">
        <v>14.833500000000001</v>
      </c>
      <c r="GZ30">
        <v>14.7652</v>
      </c>
      <c r="HA30">
        <v>26.346599999999999</v>
      </c>
      <c r="HB30">
        <v>-30</v>
      </c>
      <c r="HC30">
        <v>-30</v>
      </c>
      <c r="HD30">
        <v>17</v>
      </c>
      <c r="HE30">
        <v>575</v>
      </c>
      <c r="HF30">
        <v>0</v>
      </c>
      <c r="HG30">
        <v>105.648</v>
      </c>
      <c r="HH30">
        <v>105.337</v>
      </c>
    </row>
    <row r="31" spans="1:216" x14ac:dyDescent="0.2">
      <c r="A31">
        <v>13</v>
      </c>
      <c r="B31">
        <v>1689203102.0999999</v>
      </c>
      <c r="C31">
        <v>1080.5</v>
      </c>
      <c r="D31" t="s">
        <v>392</v>
      </c>
      <c r="E31" t="s">
        <v>393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>
        <v>1689203102.0999999</v>
      </c>
      <c r="M31">
        <f t="shared" si="0"/>
        <v>1.304989843019283E-3</v>
      </c>
      <c r="N31">
        <f t="shared" si="1"/>
        <v>1.304989843019283</v>
      </c>
      <c r="O31">
        <f t="shared" si="2"/>
        <v>13.892362020372131</v>
      </c>
      <c r="P31">
        <f t="shared" si="3"/>
        <v>662.16200000000003</v>
      </c>
      <c r="Q31">
        <f t="shared" si="4"/>
        <v>479.86061671837405</v>
      </c>
      <c r="R31">
        <f t="shared" si="5"/>
        <v>48.889283636401117</v>
      </c>
      <c r="S31">
        <f t="shared" si="6"/>
        <v>67.462560383958007</v>
      </c>
      <c r="T31">
        <f t="shared" si="7"/>
        <v>0.13103708297275057</v>
      </c>
      <c r="U31">
        <f t="shared" si="8"/>
        <v>3.1131021966879495</v>
      </c>
      <c r="V31">
        <f t="shared" si="9"/>
        <v>0.12804823613898481</v>
      </c>
      <c r="W31">
        <f t="shared" si="10"/>
        <v>8.0293005541364537E-2</v>
      </c>
      <c r="X31">
        <f t="shared" si="11"/>
        <v>281.14167299999991</v>
      </c>
      <c r="Y31">
        <f t="shared" si="12"/>
        <v>20.063223748096647</v>
      </c>
      <c r="Z31">
        <f t="shared" si="13"/>
        <v>20.063223748096647</v>
      </c>
      <c r="AA31">
        <f t="shared" si="14"/>
        <v>2.3558162391710793</v>
      </c>
      <c r="AB31">
        <f t="shared" si="15"/>
        <v>61.318429668507036</v>
      </c>
      <c r="AC31">
        <f t="shared" si="16"/>
        <v>1.3363080854958</v>
      </c>
      <c r="AD31">
        <f t="shared" si="17"/>
        <v>2.179292739099814</v>
      </c>
      <c r="AE31">
        <f t="shared" si="18"/>
        <v>1.0195081536752792</v>
      </c>
      <c r="AF31">
        <f t="shared" si="19"/>
        <v>-57.550052077150376</v>
      </c>
      <c r="AG31">
        <f t="shared" si="20"/>
        <v>-210.18195996348203</v>
      </c>
      <c r="AH31">
        <f t="shared" si="21"/>
        <v>-13.496230726988809</v>
      </c>
      <c r="AI31">
        <f t="shared" si="22"/>
        <v>-8.6569767621313076E-2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55169.355244288723</v>
      </c>
      <c r="AO31">
        <f t="shared" si="26"/>
        <v>1699.87</v>
      </c>
      <c r="AP31">
        <f t="shared" si="27"/>
        <v>1432.9904999999999</v>
      </c>
      <c r="AQ31">
        <f t="shared" si="28"/>
        <v>0.84300005294522518</v>
      </c>
      <c r="AR31">
        <f t="shared" si="29"/>
        <v>0.16539010218428465</v>
      </c>
      <c r="AS31">
        <v>1689203102.0999999</v>
      </c>
      <c r="AT31">
        <v>662.16200000000003</v>
      </c>
      <c r="AU31">
        <v>675.05799999999999</v>
      </c>
      <c r="AV31">
        <v>13.116199999999999</v>
      </c>
      <c r="AW31">
        <v>11.9907</v>
      </c>
      <c r="AX31">
        <v>665.54399999999998</v>
      </c>
      <c r="AY31">
        <v>13.142099999999999</v>
      </c>
      <c r="AZ31">
        <v>600.05399999999997</v>
      </c>
      <c r="BA31">
        <v>101.682</v>
      </c>
      <c r="BB31">
        <v>0.20025899999999999</v>
      </c>
      <c r="BC31">
        <v>18.8109</v>
      </c>
      <c r="BD31">
        <v>17.786999999999999</v>
      </c>
      <c r="BE31">
        <v>999.9</v>
      </c>
      <c r="BF31">
        <v>0</v>
      </c>
      <c r="BG31">
        <v>0</v>
      </c>
      <c r="BH31">
        <v>9980</v>
      </c>
      <c r="BI31">
        <v>0</v>
      </c>
      <c r="BJ31">
        <v>0.89930200000000005</v>
      </c>
      <c r="BK31">
        <v>-12.895799999999999</v>
      </c>
      <c r="BL31">
        <v>670.96299999999997</v>
      </c>
      <c r="BM31">
        <v>683.25099999999998</v>
      </c>
      <c r="BN31">
        <v>1.12547</v>
      </c>
      <c r="BO31">
        <v>675.05799999999999</v>
      </c>
      <c r="BP31">
        <v>11.9907</v>
      </c>
      <c r="BQ31">
        <v>1.33368</v>
      </c>
      <c r="BR31">
        <v>1.2192400000000001</v>
      </c>
      <c r="BS31">
        <v>11.1838</v>
      </c>
      <c r="BT31">
        <v>9.8385300000000004</v>
      </c>
      <c r="BU31">
        <v>1699.87</v>
      </c>
      <c r="BV31">
        <v>0.9</v>
      </c>
      <c r="BW31">
        <v>9.9999599999999994E-2</v>
      </c>
      <c r="BX31">
        <v>0</v>
      </c>
      <c r="BY31">
        <v>2.3731</v>
      </c>
      <c r="BZ31">
        <v>0</v>
      </c>
      <c r="CA31">
        <v>5387.54</v>
      </c>
      <c r="CB31">
        <v>13788.2</v>
      </c>
      <c r="CC31">
        <v>40.061999999999998</v>
      </c>
      <c r="CD31">
        <v>39.186999999999998</v>
      </c>
      <c r="CE31">
        <v>39.875</v>
      </c>
      <c r="CF31">
        <v>38.5</v>
      </c>
      <c r="CG31">
        <v>38.75</v>
      </c>
      <c r="CH31">
        <v>1529.88</v>
      </c>
      <c r="CI31">
        <v>169.99</v>
      </c>
      <c r="CJ31">
        <v>0</v>
      </c>
      <c r="CK31">
        <v>1689203107.5999999</v>
      </c>
      <c r="CL31">
        <v>0</v>
      </c>
      <c r="CM31">
        <v>1689203074.5999999</v>
      </c>
      <c r="CN31" t="s">
        <v>394</v>
      </c>
      <c r="CO31">
        <v>1689203074.5999999</v>
      </c>
      <c r="CP31">
        <v>1689203073.5999999</v>
      </c>
      <c r="CQ31">
        <v>37</v>
      </c>
      <c r="CR31">
        <v>-0.111</v>
      </c>
      <c r="CS31">
        <v>-4.0000000000000001E-3</v>
      </c>
      <c r="CT31">
        <v>-3.4169999999999998</v>
      </c>
      <c r="CU31">
        <v>-2.5999999999999999E-2</v>
      </c>
      <c r="CV31">
        <v>675</v>
      </c>
      <c r="CW31">
        <v>12</v>
      </c>
      <c r="CX31">
        <v>0.12</v>
      </c>
      <c r="CY31">
        <v>0.06</v>
      </c>
      <c r="CZ31">
        <v>18.099158269502539</v>
      </c>
      <c r="DA31">
        <v>-4.3284808760609278E-2</v>
      </c>
      <c r="DB31">
        <v>7.4532307867775566E-2</v>
      </c>
      <c r="DC31">
        <v>1</v>
      </c>
      <c r="DD31">
        <v>675.001575</v>
      </c>
      <c r="DE31">
        <v>-9.6821763602899708E-2</v>
      </c>
      <c r="DF31">
        <v>3.0717167431261971E-2</v>
      </c>
      <c r="DG31">
        <v>1</v>
      </c>
      <c r="DH31">
        <v>1699.9714634146351</v>
      </c>
      <c r="DI31">
        <v>-0.1710874794775786</v>
      </c>
      <c r="DJ31">
        <v>8.7277549305230059E-2</v>
      </c>
      <c r="DK31">
        <v>-1</v>
      </c>
      <c r="DL31">
        <v>2</v>
      </c>
      <c r="DM31">
        <v>2</v>
      </c>
      <c r="DN31" t="s">
        <v>355</v>
      </c>
      <c r="DO31">
        <v>3.2209400000000001</v>
      </c>
      <c r="DP31">
        <v>2.8090199999999999</v>
      </c>
      <c r="DQ31">
        <v>0.140154</v>
      </c>
      <c r="DR31">
        <v>0.14084099999999999</v>
      </c>
      <c r="DS31">
        <v>7.7140299999999995E-2</v>
      </c>
      <c r="DT31">
        <v>7.14423E-2</v>
      </c>
      <c r="DU31">
        <v>26322.2</v>
      </c>
      <c r="DV31">
        <v>29683.8</v>
      </c>
      <c r="DW31">
        <v>28776.400000000001</v>
      </c>
      <c r="DX31">
        <v>33092.5</v>
      </c>
      <c r="DY31">
        <v>36924.5</v>
      </c>
      <c r="DZ31">
        <v>41782.300000000003</v>
      </c>
      <c r="EA31">
        <v>42235.6</v>
      </c>
      <c r="EB31">
        <v>47888.5</v>
      </c>
      <c r="EC31">
        <v>2.3260999999999998</v>
      </c>
      <c r="ED31">
        <v>2.0268799999999998</v>
      </c>
      <c r="EE31">
        <v>0.141844</v>
      </c>
      <c r="EF31">
        <v>0</v>
      </c>
      <c r="EG31">
        <v>15.427199999999999</v>
      </c>
      <c r="EH31">
        <v>999.9</v>
      </c>
      <c r="EI31">
        <v>66.599999999999994</v>
      </c>
      <c r="EJ31">
        <v>17.8</v>
      </c>
      <c r="EK31">
        <v>13.3977</v>
      </c>
      <c r="EL31">
        <v>63.0854</v>
      </c>
      <c r="EM31">
        <v>24.066500000000001</v>
      </c>
      <c r="EN31">
        <v>1</v>
      </c>
      <c r="EO31">
        <v>-0.92179100000000003</v>
      </c>
      <c r="EP31">
        <v>-0.56788700000000003</v>
      </c>
      <c r="EQ31">
        <v>20.237500000000001</v>
      </c>
      <c r="ER31">
        <v>5.2292699999999996</v>
      </c>
      <c r="ES31">
        <v>12.004</v>
      </c>
      <c r="ET31">
        <v>4.9908000000000001</v>
      </c>
      <c r="EU31">
        <v>3.3050000000000002</v>
      </c>
      <c r="EV31">
        <v>3427.2</v>
      </c>
      <c r="EW31">
        <v>1739.1</v>
      </c>
      <c r="EX31">
        <v>76.8</v>
      </c>
      <c r="EY31">
        <v>19.3</v>
      </c>
      <c r="EZ31">
        <v>1.8521099999999999</v>
      </c>
      <c r="FA31">
        <v>1.86127</v>
      </c>
      <c r="FB31">
        <v>1.86019</v>
      </c>
      <c r="FC31">
        <v>1.8561399999999999</v>
      </c>
      <c r="FD31">
        <v>1.8606199999999999</v>
      </c>
      <c r="FE31">
        <v>1.8569500000000001</v>
      </c>
      <c r="FF31">
        <v>1.8590100000000001</v>
      </c>
      <c r="FG31">
        <v>1.8618600000000001</v>
      </c>
      <c r="FH31">
        <v>0</v>
      </c>
      <c r="FI31">
        <v>0</v>
      </c>
      <c r="FJ31">
        <v>0</v>
      </c>
      <c r="FK31">
        <v>0</v>
      </c>
      <c r="FL31" t="s">
        <v>356</v>
      </c>
      <c r="FM31" t="s">
        <v>357</v>
      </c>
      <c r="FN31" t="s">
        <v>358</v>
      </c>
      <c r="FO31" t="s">
        <v>358</v>
      </c>
      <c r="FP31" t="s">
        <v>358</v>
      </c>
      <c r="FQ31" t="s">
        <v>358</v>
      </c>
      <c r="FR31">
        <v>0</v>
      </c>
      <c r="FS31">
        <v>100</v>
      </c>
      <c r="FT31">
        <v>100</v>
      </c>
      <c r="FU31">
        <v>-3.3820000000000001</v>
      </c>
      <c r="FV31">
        <v>-2.5899999999999999E-2</v>
      </c>
      <c r="FW31">
        <v>-1.1682381129396959</v>
      </c>
      <c r="FX31">
        <v>-4.0117494158234393E-3</v>
      </c>
      <c r="FY31">
        <v>1.087516141204025E-6</v>
      </c>
      <c r="FZ31">
        <v>-8.657206703991749E-11</v>
      </c>
      <c r="GA31">
        <v>-2.591999999999928E-2</v>
      </c>
      <c r="GB31">
        <v>0</v>
      </c>
      <c r="GC31">
        <v>0</v>
      </c>
      <c r="GD31">
        <v>0</v>
      </c>
      <c r="GE31">
        <v>4</v>
      </c>
      <c r="GF31">
        <v>2094</v>
      </c>
      <c r="GG31">
        <v>-1</v>
      </c>
      <c r="GH31">
        <v>-1</v>
      </c>
      <c r="GI31">
        <v>0.5</v>
      </c>
      <c r="GJ31">
        <v>0.5</v>
      </c>
      <c r="GK31">
        <v>1.49536</v>
      </c>
      <c r="GL31">
        <v>2.34375</v>
      </c>
      <c r="GM31">
        <v>1.5942400000000001</v>
      </c>
      <c r="GN31">
        <v>2.34131</v>
      </c>
      <c r="GO31">
        <v>1.40015</v>
      </c>
      <c r="GP31">
        <v>2.2558600000000002</v>
      </c>
      <c r="GQ31">
        <v>21.178100000000001</v>
      </c>
      <c r="GR31">
        <v>13.991899999999999</v>
      </c>
      <c r="GS31">
        <v>18</v>
      </c>
      <c r="GT31">
        <v>613.74099999999999</v>
      </c>
      <c r="GU31">
        <v>451.959</v>
      </c>
      <c r="GV31">
        <v>17</v>
      </c>
      <c r="GW31">
        <v>14.978300000000001</v>
      </c>
      <c r="GX31">
        <v>29.9999</v>
      </c>
      <c r="GY31">
        <v>14.797800000000001</v>
      </c>
      <c r="GZ31">
        <v>14.7294</v>
      </c>
      <c r="HA31">
        <v>29.997800000000002</v>
      </c>
      <c r="HB31">
        <v>-30</v>
      </c>
      <c r="HC31">
        <v>-30</v>
      </c>
      <c r="HD31">
        <v>17</v>
      </c>
      <c r="HE31">
        <v>675</v>
      </c>
      <c r="HF31">
        <v>0</v>
      </c>
      <c r="HG31">
        <v>105.652</v>
      </c>
      <c r="HH31">
        <v>105.339</v>
      </c>
    </row>
    <row r="32" spans="1:216" x14ac:dyDescent="0.2">
      <c r="A32">
        <v>14</v>
      </c>
      <c r="B32">
        <v>1689203195.5999999</v>
      </c>
      <c r="C32">
        <v>1174</v>
      </c>
      <c r="D32" t="s">
        <v>395</v>
      </c>
      <c r="E32" t="s">
        <v>396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>
        <v>1689203195.5999999</v>
      </c>
      <c r="M32">
        <f t="shared" si="0"/>
        <v>1.3195711195419294E-3</v>
      </c>
      <c r="N32">
        <f t="shared" si="1"/>
        <v>1.3195711195419293</v>
      </c>
      <c r="O32">
        <f t="shared" si="2"/>
        <v>14.0449271599932</v>
      </c>
      <c r="P32">
        <f t="shared" si="3"/>
        <v>786.79499999999996</v>
      </c>
      <c r="Q32">
        <f t="shared" si="4"/>
        <v>601.65067070329462</v>
      </c>
      <c r="R32">
        <f t="shared" si="5"/>
        <v>61.297441619118857</v>
      </c>
      <c r="S32">
        <f t="shared" si="6"/>
        <v>80.160337097834997</v>
      </c>
      <c r="T32">
        <f t="shared" si="7"/>
        <v>0.13188645827286902</v>
      </c>
      <c r="U32">
        <f t="shared" si="8"/>
        <v>3.1210179205545776</v>
      </c>
      <c r="V32">
        <f t="shared" si="9"/>
        <v>0.12886670944440937</v>
      </c>
      <c r="W32">
        <f t="shared" si="10"/>
        <v>8.0807247085995251E-2</v>
      </c>
      <c r="X32">
        <f t="shared" si="11"/>
        <v>281.16140399999995</v>
      </c>
      <c r="Y32">
        <f t="shared" si="12"/>
        <v>20.10781563533428</v>
      </c>
      <c r="Z32">
        <f t="shared" si="13"/>
        <v>20.10781563533428</v>
      </c>
      <c r="AA32">
        <f t="shared" si="14"/>
        <v>2.3623262473470943</v>
      </c>
      <c r="AB32">
        <f t="shared" si="15"/>
        <v>61.201166580811041</v>
      </c>
      <c r="AC32">
        <f t="shared" si="16"/>
        <v>1.338017790029</v>
      </c>
      <c r="AD32">
        <f t="shared" si="17"/>
        <v>2.1862619044397773</v>
      </c>
      <c r="AE32">
        <f t="shared" si="18"/>
        <v>1.0243084573180943</v>
      </c>
      <c r="AF32">
        <f t="shared" si="19"/>
        <v>-58.193086371799083</v>
      </c>
      <c r="AG32">
        <f t="shared" si="20"/>
        <v>-209.62133513633495</v>
      </c>
      <c r="AH32">
        <f t="shared" si="21"/>
        <v>-13.432683512234695</v>
      </c>
      <c r="AI32">
        <f t="shared" si="22"/>
        <v>-8.5701020368787795E-2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55378.080581250048</v>
      </c>
      <c r="AO32">
        <f t="shared" si="26"/>
        <v>1699.99</v>
      </c>
      <c r="AP32">
        <f t="shared" si="27"/>
        <v>1433.0916</v>
      </c>
      <c r="AQ32">
        <f t="shared" si="28"/>
        <v>0.84300001764716259</v>
      </c>
      <c r="AR32">
        <f t="shared" si="29"/>
        <v>0.16539003405902386</v>
      </c>
      <c r="AS32">
        <v>1689203195.5999999</v>
      </c>
      <c r="AT32">
        <v>786.79499999999996</v>
      </c>
      <c r="AU32">
        <v>799.97699999999998</v>
      </c>
      <c r="AV32">
        <v>13.132999999999999</v>
      </c>
      <c r="AW32">
        <v>11.994899999999999</v>
      </c>
      <c r="AX32">
        <v>790.21199999999999</v>
      </c>
      <c r="AY32">
        <v>13.1561</v>
      </c>
      <c r="AZ32">
        <v>600.03099999999995</v>
      </c>
      <c r="BA32">
        <v>101.682</v>
      </c>
      <c r="BB32">
        <v>0.20011300000000001</v>
      </c>
      <c r="BC32">
        <v>18.861999999999998</v>
      </c>
      <c r="BD32">
        <v>17.794499999999999</v>
      </c>
      <c r="BE32">
        <v>999.9</v>
      </c>
      <c r="BF32">
        <v>0</v>
      </c>
      <c r="BG32">
        <v>0</v>
      </c>
      <c r="BH32">
        <v>10021.200000000001</v>
      </c>
      <c r="BI32">
        <v>0</v>
      </c>
      <c r="BJ32">
        <v>0.84684199999999998</v>
      </c>
      <c r="BK32">
        <v>-13.181900000000001</v>
      </c>
      <c r="BL32">
        <v>797.26599999999996</v>
      </c>
      <c r="BM32">
        <v>809.68899999999996</v>
      </c>
      <c r="BN32">
        <v>1.1380999999999999</v>
      </c>
      <c r="BO32">
        <v>799.97699999999998</v>
      </c>
      <c r="BP32">
        <v>11.994899999999999</v>
      </c>
      <c r="BQ32">
        <v>1.3353900000000001</v>
      </c>
      <c r="BR32">
        <v>1.21966</v>
      </c>
      <c r="BS32">
        <v>11.203200000000001</v>
      </c>
      <c r="BT32">
        <v>9.8437699999999992</v>
      </c>
      <c r="BU32">
        <v>1699.99</v>
      </c>
      <c r="BV32">
        <v>0.90000100000000005</v>
      </c>
      <c r="BW32">
        <v>9.9998900000000002E-2</v>
      </c>
      <c r="BX32">
        <v>0</v>
      </c>
      <c r="BY32">
        <v>2.3275000000000001</v>
      </c>
      <c r="BZ32">
        <v>0</v>
      </c>
      <c r="CA32">
        <v>5364.22</v>
      </c>
      <c r="CB32">
        <v>13789.1</v>
      </c>
      <c r="CC32">
        <v>40.936999999999998</v>
      </c>
      <c r="CD32">
        <v>39.75</v>
      </c>
      <c r="CE32">
        <v>40.625</v>
      </c>
      <c r="CF32">
        <v>39.436999999999998</v>
      </c>
      <c r="CG32">
        <v>39.561999999999998</v>
      </c>
      <c r="CH32">
        <v>1529.99</v>
      </c>
      <c r="CI32">
        <v>170</v>
      </c>
      <c r="CJ32">
        <v>0</v>
      </c>
      <c r="CK32">
        <v>1689203201.2</v>
      </c>
      <c r="CL32">
        <v>0</v>
      </c>
      <c r="CM32">
        <v>1689203169.0999999</v>
      </c>
      <c r="CN32" t="s">
        <v>397</v>
      </c>
      <c r="CO32">
        <v>1689203155.0999999</v>
      </c>
      <c r="CP32">
        <v>1689203169.0999999</v>
      </c>
      <c r="CQ32">
        <v>38</v>
      </c>
      <c r="CR32">
        <v>0.28499999999999998</v>
      </c>
      <c r="CS32">
        <v>3.0000000000000001E-3</v>
      </c>
      <c r="CT32">
        <v>-3.4489999999999998</v>
      </c>
      <c r="CU32">
        <v>-2.3E-2</v>
      </c>
      <c r="CV32">
        <v>800</v>
      </c>
      <c r="CW32">
        <v>12</v>
      </c>
      <c r="CX32">
        <v>0.12</v>
      </c>
      <c r="CY32">
        <v>0.08</v>
      </c>
      <c r="CZ32">
        <v>18.39740962076365</v>
      </c>
      <c r="DA32">
        <v>1.0656220552787281</v>
      </c>
      <c r="DB32">
        <v>0.15302065914731841</v>
      </c>
      <c r="DC32">
        <v>1</v>
      </c>
      <c r="DD32">
        <v>800.00729268292685</v>
      </c>
      <c r="DE32">
        <v>8.2787456446120733E-2</v>
      </c>
      <c r="DF32">
        <v>6.1638697024283137E-2</v>
      </c>
      <c r="DG32">
        <v>1</v>
      </c>
      <c r="DH32">
        <v>1700.007073170731</v>
      </c>
      <c r="DI32">
        <v>-0.1116164333697969</v>
      </c>
      <c r="DJ32">
        <v>0.1102822078929683</v>
      </c>
      <c r="DK32">
        <v>-1</v>
      </c>
      <c r="DL32">
        <v>2</v>
      </c>
      <c r="DM32">
        <v>2</v>
      </c>
      <c r="DN32" t="s">
        <v>355</v>
      </c>
      <c r="DO32">
        <v>3.2209400000000001</v>
      </c>
      <c r="DP32">
        <v>2.8092299999999999</v>
      </c>
      <c r="DQ32">
        <v>0.15723799999999999</v>
      </c>
      <c r="DR32">
        <v>0.157753</v>
      </c>
      <c r="DS32">
        <v>7.7208499999999999E-2</v>
      </c>
      <c r="DT32">
        <v>7.1467299999999997E-2</v>
      </c>
      <c r="DU32">
        <v>25801</v>
      </c>
      <c r="DV32">
        <v>29103</v>
      </c>
      <c r="DW32">
        <v>28777.1</v>
      </c>
      <c r="DX32">
        <v>33094.800000000003</v>
      </c>
      <c r="DY32">
        <v>36922.400000000001</v>
      </c>
      <c r="DZ32">
        <v>41784.5</v>
      </c>
      <c r="EA32">
        <v>42236.4</v>
      </c>
      <c r="EB32">
        <v>47892.1</v>
      </c>
      <c r="EC32">
        <v>2.3257300000000001</v>
      </c>
      <c r="ED32">
        <v>2.0277799999999999</v>
      </c>
      <c r="EE32">
        <v>0.14186699999999999</v>
      </c>
      <c r="EF32">
        <v>0</v>
      </c>
      <c r="EG32">
        <v>15.434200000000001</v>
      </c>
      <c r="EH32">
        <v>999.9</v>
      </c>
      <c r="EI32">
        <v>66.5</v>
      </c>
      <c r="EJ32">
        <v>17.8</v>
      </c>
      <c r="EK32">
        <v>13.377700000000001</v>
      </c>
      <c r="EL32">
        <v>62.9054</v>
      </c>
      <c r="EM32">
        <v>24.086500000000001</v>
      </c>
      <c r="EN32">
        <v>1</v>
      </c>
      <c r="EO32">
        <v>-0.92372699999999996</v>
      </c>
      <c r="EP32">
        <v>-0.56735000000000002</v>
      </c>
      <c r="EQ32">
        <v>20.237400000000001</v>
      </c>
      <c r="ER32">
        <v>5.2292699999999996</v>
      </c>
      <c r="ES32">
        <v>12.004</v>
      </c>
      <c r="ET32">
        <v>4.9907500000000002</v>
      </c>
      <c r="EU32">
        <v>3.3050000000000002</v>
      </c>
      <c r="EV32">
        <v>3429.2</v>
      </c>
      <c r="EW32">
        <v>1739.1</v>
      </c>
      <c r="EX32">
        <v>76.8</v>
      </c>
      <c r="EY32">
        <v>19.399999999999999</v>
      </c>
      <c r="EZ32">
        <v>1.8521099999999999</v>
      </c>
      <c r="FA32">
        <v>1.86127</v>
      </c>
      <c r="FB32">
        <v>1.8601099999999999</v>
      </c>
      <c r="FC32">
        <v>1.85609</v>
      </c>
      <c r="FD32">
        <v>1.8605100000000001</v>
      </c>
      <c r="FE32">
        <v>1.85687</v>
      </c>
      <c r="FF32">
        <v>1.8589800000000001</v>
      </c>
      <c r="FG32">
        <v>1.86181</v>
      </c>
      <c r="FH32">
        <v>0</v>
      </c>
      <c r="FI32">
        <v>0</v>
      </c>
      <c r="FJ32">
        <v>0</v>
      </c>
      <c r="FK32">
        <v>0</v>
      </c>
      <c r="FL32" t="s">
        <v>356</v>
      </c>
      <c r="FM32" t="s">
        <v>357</v>
      </c>
      <c r="FN32" t="s">
        <v>358</v>
      </c>
      <c r="FO32" t="s">
        <v>358</v>
      </c>
      <c r="FP32" t="s">
        <v>358</v>
      </c>
      <c r="FQ32" t="s">
        <v>358</v>
      </c>
      <c r="FR32">
        <v>0</v>
      </c>
      <c r="FS32">
        <v>100</v>
      </c>
      <c r="FT32">
        <v>100</v>
      </c>
      <c r="FU32">
        <v>-3.4169999999999998</v>
      </c>
      <c r="FV32">
        <v>-2.3099999999999999E-2</v>
      </c>
      <c r="FW32">
        <v>-0.88283508670034005</v>
      </c>
      <c r="FX32">
        <v>-4.0117494158234393E-3</v>
      </c>
      <c r="FY32">
        <v>1.087516141204025E-6</v>
      </c>
      <c r="FZ32">
        <v>-8.657206703991749E-11</v>
      </c>
      <c r="GA32">
        <v>-2.3119999999998701E-2</v>
      </c>
      <c r="GB32">
        <v>0</v>
      </c>
      <c r="GC32">
        <v>0</v>
      </c>
      <c r="GD32">
        <v>0</v>
      </c>
      <c r="GE32">
        <v>4</v>
      </c>
      <c r="GF32">
        <v>2094</v>
      </c>
      <c r="GG32">
        <v>-1</v>
      </c>
      <c r="GH32">
        <v>-1</v>
      </c>
      <c r="GI32">
        <v>0.7</v>
      </c>
      <c r="GJ32">
        <v>0.4</v>
      </c>
      <c r="GK32">
        <v>1.71875</v>
      </c>
      <c r="GL32">
        <v>2.34497</v>
      </c>
      <c r="GM32">
        <v>1.5942400000000001</v>
      </c>
      <c r="GN32">
        <v>2.34131</v>
      </c>
      <c r="GO32">
        <v>1.40015</v>
      </c>
      <c r="GP32">
        <v>2.2399900000000001</v>
      </c>
      <c r="GQ32">
        <v>21.178100000000001</v>
      </c>
      <c r="GR32">
        <v>13.974399999999999</v>
      </c>
      <c r="GS32">
        <v>18</v>
      </c>
      <c r="GT32">
        <v>613.00599999999997</v>
      </c>
      <c r="GU32">
        <v>452.14600000000002</v>
      </c>
      <c r="GV32">
        <v>17.000499999999999</v>
      </c>
      <c r="GW32">
        <v>14.9458</v>
      </c>
      <c r="GX32">
        <v>30</v>
      </c>
      <c r="GY32">
        <v>14.7652</v>
      </c>
      <c r="GZ32">
        <v>14.6958</v>
      </c>
      <c r="HA32">
        <v>34.454799999999999</v>
      </c>
      <c r="HB32">
        <v>-30</v>
      </c>
      <c r="HC32">
        <v>-30</v>
      </c>
      <c r="HD32">
        <v>17</v>
      </c>
      <c r="HE32">
        <v>800</v>
      </c>
      <c r="HF32">
        <v>0</v>
      </c>
      <c r="HG32">
        <v>105.654</v>
      </c>
      <c r="HH32">
        <v>105.34699999999999</v>
      </c>
    </row>
    <row r="33" spans="1:216" x14ac:dyDescent="0.2">
      <c r="A33">
        <v>15</v>
      </c>
      <c r="B33">
        <v>1689203290.5</v>
      </c>
      <c r="C33">
        <v>1268.900000095367</v>
      </c>
      <c r="D33" t="s">
        <v>398</v>
      </c>
      <c r="E33" t="s">
        <v>399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>
        <v>1689203290.5</v>
      </c>
      <c r="M33">
        <f t="shared" si="0"/>
        <v>1.3511822951758742E-3</v>
      </c>
      <c r="N33">
        <f t="shared" si="1"/>
        <v>1.3511822951758743</v>
      </c>
      <c r="O33">
        <f t="shared" si="2"/>
        <v>14.469168020497724</v>
      </c>
      <c r="P33">
        <f t="shared" si="3"/>
        <v>986.24</v>
      </c>
      <c r="Q33">
        <f t="shared" si="4"/>
        <v>795.32314724438095</v>
      </c>
      <c r="R33">
        <f t="shared" si="5"/>
        <v>81.028610243322959</v>
      </c>
      <c r="S33">
        <f t="shared" si="6"/>
        <v>100.47948037631998</v>
      </c>
      <c r="T33">
        <f t="shared" si="7"/>
        <v>0.13403281138595358</v>
      </c>
      <c r="U33">
        <f t="shared" si="8"/>
        <v>3.1135642332002647</v>
      </c>
      <c r="V33">
        <f t="shared" si="9"/>
        <v>0.13090795015891965</v>
      </c>
      <c r="W33">
        <f t="shared" si="10"/>
        <v>8.2092157321002349E-2</v>
      </c>
      <c r="X33">
        <f t="shared" si="11"/>
        <v>281.13804299999998</v>
      </c>
      <c r="Y33">
        <f t="shared" si="12"/>
        <v>20.141152158557325</v>
      </c>
      <c r="Z33">
        <f t="shared" si="13"/>
        <v>20.141152158557325</v>
      </c>
      <c r="AA33">
        <f t="shared" si="14"/>
        <v>2.3672033665341341</v>
      </c>
      <c r="AB33">
        <f t="shared" si="15"/>
        <v>60.904032301237955</v>
      </c>
      <c r="AC33">
        <f t="shared" si="16"/>
        <v>1.3347274258944</v>
      </c>
      <c r="AD33">
        <f t="shared" si="17"/>
        <v>2.1915255451276088</v>
      </c>
      <c r="AE33">
        <f t="shared" si="18"/>
        <v>1.0324759406397341</v>
      </c>
      <c r="AF33">
        <f t="shared" si="19"/>
        <v>-59.587139217256052</v>
      </c>
      <c r="AG33">
        <f t="shared" si="20"/>
        <v>-208.25397926681464</v>
      </c>
      <c r="AH33">
        <f t="shared" si="21"/>
        <v>-13.381937996701541</v>
      </c>
      <c r="AI33">
        <f t="shared" si="22"/>
        <v>-8.5013480772232697E-2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55165.135490802968</v>
      </c>
      <c r="AO33">
        <f t="shared" si="26"/>
        <v>1699.84</v>
      </c>
      <c r="AP33">
        <f t="shared" si="27"/>
        <v>1432.9659000000001</v>
      </c>
      <c r="AQ33">
        <f t="shared" si="28"/>
        <v>0.84300045886671693</v>
      </c>
      <c r="AR33">
        <f t="shared" si="29"/>
        <v>0.16539088561276355</v>
      </c>
      <c r="AS33">
        <v>1689203290.5</v>
      </c>
      <c r="AT33">
        <v>986.24</v>
      </c>
      <c r="AU33">
        <v>1000.05</v>
      </c>
      <c r="AV33">
        <v>13.1008</v>
      </c>
      <c r="AW33">
        <v>11.9354</v>
      </c>
      <c r="AX33">
        <v>990.09799999999996</v>
      </c>
      <c r="AY33">
        <v>13.125</v>
      </c>
      <c r="AZ33">
        <v>600.03200000000004</v>
      </c>
      <c r="BA33">
        <v>101.681</v>
      </c>
      <c r="BB33">
        <v>0.20036799999999999</v>
      </c>
      <c r="BC33">
        <v>18.900500000000001</v>
      </c>
      <c r="BD33">
        <v>17.808299999999999</v>
      </c>
      <c r="BE33">
        <v>999.9</v>
      </c>
      <c r="BF33">
        <v>0</v>
      </c>
      <c r="BG33">
        <v>0</v>
      </c>
      <c r="BH33">
        <v>9982.5</v>
      </c>
      <c r="BI33">
        <v>0</v>
      </c>
      <c r="BJ33">
        <v>0.83934799999999998</v>
      </c>
      <c r="BK33">
        <v>-13.814500000000001</v>
      </c>
      <c r="BL33">
        <v>999.33199999999999</v>
      </c>
      <c r="BM33">
        <v>1012.13</v>
      </c>
      <c r="BN33">
        <v>1.1654100000000001</v>
      </c>
      <c r="BO33">
        <v>1000.05</v>
      </c>
      <c r="BP33">
        <v>11.9354</v>
      </c>
      <c r="BQ33">
        <v>1.3321000000000001</v>
      </c>
      <c r="BR33">
        <v>1.2136</v>
      </c>
      <c r="BS33">
        <v>11.166</v>
      </c>
      <c r="BT33">
        <v>9.7693999999999992</v>
      </c>
      <c r="BU33">
        <v>1699.84</v>
      </c>
      <c r="BV33">
        <v>0.89998500000000003</v>
      </c>
      <c r="BW33">
        <v>0.10001500000000001</v>
      </c>
      <c r="BX33">
        <v>0</v>
      </c>
      <c r="BY33">
        <v>2.3367</v>
      </c>
      <c r="BZ33">
        <v>0</v>
      </c>
      <c r="CA33">
        <v>5339.69</v>
      </c>
      <c r="CB33">
        <v>13787.8</v>
      </c>
      <c r="CC33">
        <v>41.75</v>
      </c>
      <c r="CD33">
        <v>40.186999999999998</v>
      </c>
      <c r="CE33">
        <v>41.311999999999998</v>
      </c>
      <c r="CF33">
        <v>40.186999999999998</v>
      </c>
      <c r="CG33">
        <v>40.311999999999998</v>
      </c>
      <c r="CH33">
        <v>1529.83</v>
      </c>
      <c r="CI33">
        <v>170.01</v>
      </c>
      <c r="CJ33">
        <v>0</v>
      </c>
      <c r="CK33">
        <v>1689203296</v>
      </c>
      <c r="CL33">
        <v>0</v>
      </c>
      <c r="CM33">
        <v>1689203263.5</v>
      </c>
      <c r="CN33" t="s">
        <v>400</v>
      </c>
      <c r="CO33">
        <v>1689203263.5</v>
      </c>
      <c r="CP33">
        <v>1689203255.5</v>
      </c>
      <c r="CQ33">
        <v>39</v>
      </c>
      <c r="CR33">
        <v>1.6E-2</v>
      </c>
      <c r="CS33">
        <v>-1E-3</v>
      </c>
      <c r="CT33">
        <v>-3.887</v>
      </c>
      <c r="CU33">
        <v>-2.4E-2</v>
      </c>
      <c r="CV33">
        <v>1000</v>
      </c>
      <c r="CW33">
        <v>12</v>
      </c>
      <c r="CX33">
        <v>0.08</v>
      </c>
      <c r="CY33">
        <v>7.0000000000000007E-2</v>
      </c>
      <c r="CZ33">
        <v>18.804538779773932</v>
      </c>
      <c r="DA33">
        <v>0.6415924267430162</v>
      </c>
      <c r="DB33">
        <v>9.3089471717938466E-2</v>
      </c>
      <c r="DC33">
        <v>1</v>
      </c>
      <c r="DD33">
        <v>1000.00685</v>
      </c>
      <c r="DE33">
        <v>-0.20825515947522349</v>
      </c>
      <c r="DF33">
        <v>4.3886529824076217E-2</v>
      </c>
      <c r="DG33">
        <v>1</v>
      </c>
      <c r="DH33">
        <v>1699.9604999999999</v>
      </c>
      <c r="DI33">
        <v>0.1085815537114304</v>
      </c>
      <c r="DJ33">
        <v>0.1150206503198731</v>
      </c>
      <c r="DK33">
        <v>-1</v>
      </c>
      <c r="DL33">
        <v>2</v>
      </c>
      <c r="DM33">
        <v>2</v>
      </c>
      <c r="DN33" t="s">
        <v>355</v>
      </c>
      <c r="DO33">
        <v>3.22098</v>
      </c>
      <c r="DP33">
        <v>2.8091599999999999</v>
      </c>
      <c r="DQ33">
        <v>0.18190999999999999</v>
      </c>
      <c r="DR33">
        <v>0.182176</v>
      </c>
      <c r="DS33">
        <v>7.7077400000000004E-2</v>
      </c>
      <c r="DT33">
        <v>7.1207699999999999E-2</v>
      </c>
      <c r="DU33">
        <v>25049.1</v>
      </c>
      <c r="DV33">
        <v>28262.1</v>
      </c>
      <c r="DW33">
        <v>28778.2</v>
      </c>
      <c r="DX33">
        <v>33094.9</v>
      </c>
      <c r="DY33">
        <v>36929.9</v>
      </c>
      <c r="DZ33">
        <v>41795.699999999997</v>
      </c>
      <c r="EA33">
        <v>42238.6</v>
      </c>
      <c r="EB33">
        <v>47891.4</v>
      </c>
      <c r="EC33">
        <v>2.3262200000000002</v>
      </c>
      <c r="ED33">
        <v>2.0288300000000001</v>
      </c>
      <c r="EE33">
        <v>0.14246300000000001</v>
      </c>
      <c r="EF33">
        <v>0</v>
      </c>
      <c r="EG33">
        <v>15.4382</v>
      </c>
      <c r="EH33">
        <v>999.9</v>
      </c>
      <c r="EI33">
        <v>66.400000000000006</v>
      </c>
      <c r="EJ33">
        <v>17.8</v>
      </c>
      <c r="EK33">
        <v>13.357900000000001</v>
      </c>
      <c r="EL33">
        <v>63.005400000000002</v>
      </c>
      <c r="EM33">
        <v>23.918299999999999</v>
      </c>
      <c r="EN33">
        <v>1</v>
      </c>
      <c r="EO33">
        <v>-0.92561199999999999</v>
      </c>
      <c r="EP33">
        <v>-0.57681899999999997</v>
      </c>
      <c r="EQ33">
        <v>20.237500000000001</v>
      </c>
      <c r="ER33">
        <v>5.2292699999999996</v>
      </c>
      <c r="ES33">
        <v>12.004</v>
      </c>
      <c r="ET33">
        <v>4.9912000000000001</v>
      </c>
      <c r="EU33">
        <v>3.3050000000000002</v>
      </c>
      <c r="EV33">
        <v>3431.1</v>
      </c>
      <c r="EW33">
        <v>1739.1</v>
      </c>
      <c r="EX33">
        <v>76.8</v>
      </c>
      <c r="EY33">
        <v>19.399999999999999</v>
      </c>
      <c r="EZ33">
        <v>1.8521099999999999</v>
      </c>
      <c r="FA33">
        <v>1.86127</v>
      </c>
      <c r="FB33">
        <v>1.86012</v>
      </c>
      <c r="FC33">
        <v>1.85608</v>
      </c>
      <c r="FD33">
        <v>1.86053</v>
      </c>
      <c r="FE33">
        <v>1.8568899999999999</v>
      </c>
      <c r="FF33">
        <v>1.8589899999999999</v>
      </c>
      <c r="FG33">
        <v>1.86178</v>
      </c>
      <c r="FH33">
        <v>0</v>
      </c>
      <c r="FI33">
        <v>0</v>
      </c>
      <c r="FJ33">
        <v>0</v>
      </c>
      <c r="FK33">
        <v>0</v>
      </c>
      <c r="FL33" t="s">
        <v>356</v>
      </c>
      <c r="FM33" t="s">
        <v>357</v>
      </c>
      <c r="FN33" t="s">
        <v>358</v>
      </c>
      <c r="FO33" t="s">
        <v>358</v>
      </c>
      <c r="FP33" t="s">
        <v>358</v>
      </c>
      <c r="FQ33" t="s">
        <v>358</v>
      </c>
      <c r="FR33">
        <v>0</v>
      </c>
      <c r="FS33">
        <v>100</v>
      </c>
      <c r="FT33">
        <v>100</v>
      </c>
      <c r="FU33">
        <v>-3.8580000000000001</v>
      </c>
      <c r="FV33">
        <v>-2.4199999999999999E-2</v>
      </c>
      <c r="FW33">
        <v>-0.86759124978824498</v>
      </c>
      <c r="FX33">
        <v>-4.0117494158234393E-3</v>
      </c>
      <c r="FY33">
        <v>1.087516141204025E-6</v>
      </c>
      <c r="FZ33">
        <v>-8.657206703991749E-11</v>
      </c>
      <c r="GA33">
        <v>-2.422500000000305E-2</v>
      </c>
      <c r="GB33">
        <v>0</v>
      </c>
      <c r="GC33">
        <v>0</v>
      </c>
      <c r="GD33">
        <v>0</v>
      </c>
      <c r="GE33">
        <v>4</v>
      </c>
      <c r="GF33">
        <v>2094</v>
      </c>
      <c r="GG33">
        <v>-1</v>
      </c>
      <c r="GH33">
        <v>-1</v>
      </c>
      <c r="GI33">
        <v>0.5</v>
      </c>
      <c r="GJ33">
        <v>0.6</v>
      </c>
      <c r="GK33">
        <v>2.0642100000000001</v>
      </c>
      <c r="GL33">
        <v>2.3339799999999999</v>
      </c>
      <c r="GM33">
        <v>1.5942400000000001</v>
      </c>
      <c r="GN33">
        <v>2.34131</v>
      </c>
      <c r="GO33">
        <v>1.40015</v>
      </c>
      <c r="GP33">
        <v>2.3339799999999999</v>
      </c>
      <c r="GQ33">
        <v>21.178100000000001</v>
      </c>
      <c r="GR33">
        <v>13.9657</v>
      </c>
      <c r="GS33">
        <v>18</v>
      </c>
      <c r="GT33">
        <v>612.90700000000004</v>
      </c>
      <c r="GU33">
        <v>452.43200000000002</v>
      </c>
      <c r="GV33">
        <v>16.999600000000001</v>
      </c>
      <c r="GW33">
        <v>14.915800000000001</v>
      </c>
      <c r="GX33">
        <v>29.9999</v>
      </c>
      <c r="GY33">
        <v>14.732799999999999</v>
      </c>
      <c r="GZ33">
        <v>14.6629</v>
      </c>
      <c r="HA33">
        <v>41.375599999999999</v>
      </c>
      <c r="HB33">
        <v>-30</v>
      </c>
      <c r="HC33">
        <v>-30</v>
      </c>
      <c r="HD33">
        <v>17</v>
      </c>
      <c r="HE33">
        <v>1000</v>
      </c>
      <c r="HF33">
        <v>0</v>
      </c>
      <c r="HG33">
        <v>105.65900000000001</v>
      </c>
      <c r="HH33">
        <v>105.346</v>
      </c>
    </row>
    <row r="34" spans="1:216" x14ac:dyDescent="0.2">
      <c r="A34">
        <v>16</v>
      </c>
      <c r="B34">
        <v>1689203380.5</v>
      </c>
      <c r="C34">
        <v>1358.900000095367</v>
      </c>
      <c r="D34" t="s">
        <v>401</v>
      </c>
      <c r="E34" t="s">
        <v>402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>
        <v>1689203380.5</v>
      </c>
      <c r="M34">
        <f t="shared" si="0"/>
        <v>1.368135225463338E-3</v>
      </c>
      <c r="N34">
        <f t="shared" si="1"/>
        <v>1.3681352254633381</v>
      </c>
      <c r="O34">
        <f t="shared" si="2"/>
        <v>14.524403331375217</v>
      </c>
      <c r="P34">
        <f t="shared" si="3"/>
        <v>1385.75</v>
      </c>
      <c r="Q34">
        <f t="shared" si="4"/>
        <v>1189.2082811722739</v>
      </c>
      <c r="R34">
        <f t="shared" si="5"/>
        <v>121.15531717971822</v>
      </c>
      <c r="S34">
        <f t="shared" si="6"/>
        <v>141.17878544900003</v>
      </c>
      <c r="T34">
        <f t="shared" si="7"/>
        <v>0.13531209173625469</v>
      </c>
      <c r="U34">
        <f t="shared" si="8"/>
        <v>3.1176207339207473</v>
      </c>
      <c r="V34">
        <f t="shared" si="9"/>
        <v>0.13213209648373</v>
      </c>
      <c r="W34">
        <f t="shared" si="10"/>
        <v>8.2862045741725371E-2</v>
      </c>
      <c r="X34">
        <f t="shared" si="11"/>
        <v>281.17475099999996</v>
      </c>
      <c r="Y34">
        <f t="shared" si="12"/>
        <v>20.148448750629008</v>
      </c>
      <c r="Z34">
        <f t="shared" si="13"/>
        <v>20.148448750629008</v>
      </c>
      <c r="AA34">
        <f t="shared" si="14"/>
        <v>2.3682720308982974</v>
      </c>
      <c r="AB34">
        <f t="shared" si="15"/>
        <v>60.755927594416256</v>
      </c>
      <c r="AC34">
        <f t="shared" si="16"/>
        <v>1.3325463900684</v>
      </c>
      <c r="AD34">
        <f t="shared" si="17"/>
        <v>2.193277994147302</v>
      </c>
      <c r="AE34">
        <f t="shared" si="18"/>
        <v>1.0357256408298974</v>
      </c>
      <c r="AF34">
        <f t="shared" si="19"/>
        <v>-60.334763442933209</v>
      </c>
      <c r="AG34">
        <f t="shared" si="20"/>
        <v>-207.60030530842391</v>
      </c>
      <c r="AH34">
        <f t="shared" si="21"/>
        <v>-13.323949500879538</v>
      </c>
      <c r="AI34">
        <f t="shared" si="22"/>
        <v>-8.426725223671383E-2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55274.535619190785</v>
      </c>
      <c r="AO34">
        <f t="shared" si="26"/>
        <v>1700.07</v>
      </c>
      <c r="AP34">
        <f t="shared" si="27"/>
        <v>1433.1590999999999</v>
      </c>
      <c r="AQ34">
        <f t="shared" si="28"/>
        <v>0.8430000529389966</v>
      </c>
      <c r="AR34">
        <f t="shared" si="29"/>
        <v>0.16539010217226349</v>
      </c>
      <c r="AS34">
        <v>1689203380.5</v>
      </c>
      <c r="AT34">
        <v>1385.75</v>
      </c>
      <c r="AU34">
        <v>1400.1</v>
      </c>
      <c r="AV34">
        <v>13.079700000000001</v>
      </c>
      <c r="AW34">
        <v>11.899699999999999</v>
      </c>
      <c r="AX34">
        <v>1390.29</v>
      </c>
      <c r="AY34">
        <v>13.1022</v>
      </c>
      <c r="AZ34">
        <v>600.05600000000004</v>
      </c>
      <c r="BA34">
        <v>101.679</v>
      </c>
      <c r="BB34">
        <v>0.19997200000000001</v>
      </c>
      <c r="BC34">
        <v>18.9133</v>
      </c>
      <c r="BD34">
        <v>17.806699999999999</v>
      </c>
      <c r="BE34">
        <v>999.9</v>
      </c>
      <c r="BF34">
        <v>0</v>
      </c>
      <c r="BG34">
        <v>0</v>
      </c>
      <c r="BH34">
        <v>10003.799999999999</v>
      </c>
      <c r="BI34">
        <v>0</v>
      </c>
      <c r="BJ34">
        <v>0.83934799999999998</v>
      </c>
      <c r="BK34">
        <v>-14.349</v>
      </c>
      <c r="BL34">
        <v>1404.11</v>
      </c>
      <c r="BM34">
        <v>1416.96</v>
      </c>
      <c r="BN34">
        <v>1.1800200000000001</v>
      </c>
      <c r="BO34">
        <v>1400.1</v>
      </c>
      <c r="BP34">
        <v>11.899699999999999</v>
      </c>
      <c r="BQ34">
        <v>1.3299300000000001</v>
      </c>
      <c r="BR34">
        <v>1.2099500000000001</v>
      </c>
      <c r="BS34">
        <v>11.141400000000001</v>
      </c>
      <c r="BT34">
        <v>9.7245000000000008</v>
      </c>
      <c r="BU34">
        <v>1700.07</v>
      </c>
      <c r="BV34">
        <v>0.89999899999999999</v>
      </c>
      <c r="BW34">
        <v>0.10000100000000001</v>
      </c>
      <c r="BX34">
        <v>0</v>
      </c>
      <c r="BY34">
        <v>2.6621000000000001</v>
      </c>
      <c r="BZ34">
        <v>0</v>
      </c>
      <c r="CA34">
        <v>5293.18</v>
      </c>
      <c r="CB34">
        <v>13789.8</v>
      </c>
      <c r="CC34">
        <v>39.375</v>
      </c>
      <c r="CD34">
        <v>38.436999999999998</v>
      </c>
      <c r="CE34">
        <v>39.311999999999998</v>
      </c>
      <c r="CF34">
        <v>36.811999999999998</v>
      </c>
      <c r="CG34">
        <v>38.186999999999998</v>
      </c>
      <c r="CH34">
        <v>1530.06</v>
      </c>
      <c r="CI34">
        <v>170.01</v>
      </c>
      <c r="CJ34">
        <v>0</v>
      </c>
      <c r="CK34">
        <v>1689203386</v>
      </c>
      <c r="CL34">
        <v>0</v>
      </c>
      <c r="CM34">
        <v>1689203353</v>
      </c>
      <c r="CN34" t="s">
        <v>403</v>
      </c>
      <c r="CO34">
        <v>1689203353</v>
      </c>
      <c r="CP34">
        <v>1689203353</v>
      </c>
      <c r="CQ34">
        <v>40</v>
      </c>
      <c r="CR34">
        <v>3.1E-2</v>
      </c>
      <c r="CS34">
        <v>2E-3</v>
      </c>
      <c r="CT34">
        <v>-4.5659999999999998</v>
      </c>
      <c r="CU34">
        <v>-2.1999999999999999E-2</v>
      </c>
      <c r="CV34">
        <v>1401</v>
      </c>
      <c r="CW34">
        <v>12</v>
      </c>
      <c r="CX34">
        <v>0.16</v>
      </c>
      <c r="CY34">
        <v>7.0000000000000007E-2</v>
      </c>
      <c r="CZ34">
        <v>18.860099857719401</v>
      </c>
      <c r="DA34">
        <v>0.99635953078604289</v>
      </c>
      <c r="DB34">
        <v>0.18710284235265431</v>
      </c>
      <c r="DC34">
        <v>1</v>
      </c>
      <c r="DD34">
        <v>1400.009</v>
      </c>
      <c r="DE34">
        <v>0.1526454033735026</v>
      </c>
      <c r="DF34">
        <v>9.3829632845898334E-2</v>
      </c>
      <c r="DG34">
        <v>1</v>
      </c>
      <c r="DH34">
        <v>1700.0552499999999</v>
      </c>
      <c r="DI34">
        <v>0.11976560698932549</v>
      </c>
      <c r="DJ34">
        <v>0.1115344677666998</v>
      </c>
      <c r="DK34">
        <v>-1</v>
      </c>
      <c r="DL34">
        <v>2</v>
      </c>
      <c r="DM34">
        <v>2</v>
      </c>
      <c r="DN34" t="s">
        <v>355</v>
      </c>
      <c r="DO34">
        <v>3.2210800000000002</v>
      </c>
      <c r="DP34">
        <v>2.8089400000000002</v>
      </c>
      <c r="DQ34">
        <v>0.22422800000000001</v>
      </c>
      <c r="DR34">
        <v>0.22406699999999999</v>
      </c>
      <c r="DS34">
        <v>7.6981900000000006E-2</v>
      </c>
      <c r="DT34">
        <v>7.1053099999999994E-2</v>
      </c>
      <c r="DU34">
        <v>23759.599999999999</v>
      </c>
      <c r="DV34">
        <v>26823.7</v>
      </c>
      <c r="DW34">
        <v>28778.400000000001</v>
      </c>
      <c r="DX34">
        <v>33097.4</v>
      </c>
      <c r="DY34">
        <v>36934.9</v>
      </c>
      <c r="DZ34">
        <v>41806.1</v>
      </c>
      <c r="EA34">
        <v>42239.5</v>
      </c>
      <c r="EB34">
        <v>47894.9</v>
      </c>
      <c r="EC34">
        <v>2.32687</v>
      </c>
      <c r="ED34">
        <v>2.0306999999999999</v>
      </c>
      <c r="EE34">
        <v>0.14388200000000001</v>
      </c>
      <c r="EF34">
        <v>0</v>
      </c>
      <c r="EG34">
        <v>15.4129</v>
      </c>
      <c r="EH34">
        <v>999.9</v>
      </c>
      <c r="EI34">
        <v>66.3</v>
      </c>
      <c r="EJ34">
        <v>17.8</v>
      </c>
      <c r="EK34">
        <v>13.3363</v>
      </c>
      <c r="EL34">
        <v>62.555399999999999</v>
      </c>
      <c r="EM34">
        <v>23.942299999999999</v>
      </c>
      <c r="EN34">
        <v>1</v>
      </c>
      <c r="EO34">
        <v>-0.92796199999999995</v>
      </c>
      <c r="EP34">
        <v>-0.58523999999999998</v>
      </c>
      <c r="EQ34">
        <v>20.235700000000001</v>
      </c>
      <c r="ER34">
        <v>5.2297200000000004</v>
      </c>
      <c r="ES34">
        <v>12.004</v>
      </c>
      <c r="ET34">
        <v>4.9909499999999998</v>
      </c>
      <c r="EU34">
        <v>3.3050000000000002</v>
      </c>
      <c r="EV34">
        <v>3433.2</v>
      </c>
      <c r="EW34">
        <v>1739.1</v>
      </c>
      <c r="EX34">
        <v>76.8</v>
      </c>
      <c r="EY34">
        <v>19.399999999999999</v>
      </c>
      <c r="EZ34">
        <v>1.8521099999999999</v>
      </c>
      <c r="FA34">
        <v>1.86127</v>
      </c>
      <c r="FB34">
        <v>1.8601700000000001</v>
      </c>
      <c r="FC34">
        <v>1.8561399999999999</v>
      </c>
      <c r="FD34">
        <v>1.8606400000000001</v>
      </c>
      <c r="FE34">
        <v>1.8569500000000001</v>
      </c>
      <c r="FF34">
        <v>1.85903</v>
      </c>
      <c r="FG34">
        <v>1.8618399999999999</v>
      </c>
      <c r="FH34">
        <v>0</v>
      </c>
      <c r="FI34">
        <v>0</v>
      </c>
      <c r="FJ34">
        <v>0</v>
      </c>
      <c r="FK34">
        <v>0</v>
      </c>
      <c r="FL34" t="s">
        <v>356</v>
      </c>
      <c r="FM34" t="s">
        <v>357</v>
      </c>
      <c r="FN34" t="s">
        <v>358</v>
      </c>
      <c r="FO34" t="s">
        <v>358</v>
      </c>
      <c r="FP34" t="s">
        <v>358</v>
      </c>
      <c r="FQ34" t="s">
        <v>358</v>
      </c>
      <c r="FR34">
        <v>0</v>
      </c>
      <c r="FS34">
        <v>100</v>
      </c>
      <c r="FT34">
        <v>100</v>
      </c>
      <c r="FU34">
        <v>-4.54</v>
      </c>
      <c r="FV34">
        <v>-2.2499999999999999E-2</v>
      </c>
      <c r="FW34">
        <v>-0.83564675647127351</v>
      </c>
      <c r="FX34">
        <v>-4.0117494158234393E-3</v>
      </c>
      <c r="FY34">
        <v>1.087516141204025E-6</v>
      </c>
      <c r="FZ34">
        <v>-8.657206703991749E-11</v>
      </c>
      <c r="GA34">
        <v>-2.2459999999998811E-2</v>
      </c>
      <c r="GB34">
        <v>0</v>
      </c>
      <c r="GC34">
        <v>0</v>
      </c>
      <c r="GD34">
        <v>0</v>
      </c>
      <c r="GE34">
        <v>4</v>
      </c>
      <c r="GF34">
        <v>2094</v>
      </c>
      <c r="GG34">
        <v>-1</v>
      </c>
      <c r="GH34">
        <v>-1</v>
      </c>
      <c r="GI34">
        <v>0.5</v>
      </c>
      <c r="GJ34">
        <v>0.5</v>
      </c>
      <c r="GK34">
        <v>2.7246100000000002</v>
      </c>
      <c r="GL34">
        <v>2.3290999999999999</v>
      </c>
      <c r="GM34">
        <v>1.5942400000000001</v>
      </c>
      <c r="GN34">
        <v>2.34131</v>
      </c>
      <c r="GO34">
        <v>1.40015</v>
      </c>
      <c r="GP34">
        <v>2.3290999999999999</v>
      </c>
      <c r="GQ34">
        <v>21.158000000000001</v>
      </c>
      <c r="GR34">
        <v>13.9482</v>
      </c>
      <c r="GS34">
        <v>18</v>
      </c>
      <c r="GT34">
        <v>612.93899999999996</v>
      </c>
      <c r="GU34">
        <v>453.25299999999999</v>
      </c>
      <c r="GV34">
        <v>16.9998</v>
      </c>
      <c r="GW34">
        <v>14.886699999999999</v>
      </c>
      <c r="GX34">
        <v>30</v>
      </c>
      <c r="GY34">
        <v>14.702199999999999</v>
      </c>
      <c r="GZ34">
        <v>14.632</v>
      </c>
      <c r="HA34">
        <v>54.572099999999999</v>
      </c>
      <c r="HB34">
        <v>-30</v>
      </c>
      <c r="HC34">
        <v>-30</v>
      </c>
      <c r="HD34">
        <v>17</v>
      </c>
      <c r="HE34">
        <v>1400</v>
      </c>
      <c r="HF34">
        <v>0</v>
      </c>
      <c r="HG34">
        <v>105.661</v>
      </c>
      <c r="HH34">
        <v>105.354</v>
      </c>
    </row>
    <row r="35" spans="1:216" x14ac:dyDescent="0.2">
      <c r="A35">
        <v>17</v>
      </c>
      <c r="B35">
        <v>1689203471</v>
      </c>
      <c r="C35">
        <v>1449.400000095367</v>
      </c>
      <c r="D35" t="s">
        <v>404</v>
      </c>
      <c r="E35" t="s">
        <v>405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 t="s">
        <v>353</v>
      </c>
      <c r="L35">
        <v>1689203471</v>
      </c>
      <c r="M35">
        <f t="shared" si="0"/>
        <v>1.3652199939106209E-3</v>
      </c>
      <c r="N35">
        <f t="shared" si="1"/>
        <v>1.3652199939106209</v>
      </c>
      <c r="O35">
        <f t="shared" si="2"/>
        <v>14.358648186466969</v>
      </c>
      <c r="P35">
        <f t="shared" si="3"/>
        <v>1785.32</v>
      </c>
      <c r="Q35">
        <f t="shared" si="4"/>
        <v>1586.3804636736065</v>
      </c>
      <c r="R35">
        <f t="shared" si="5"/>
        <v>161.61540805385582</v>
      </c>
      <c r="S35">
        <f t="shared" si="6"/>
        <v>181.88273677964</v>
      </c>
      <c r="T35">
        <f t="shared" si="7"/>
        <v>0.13679134666206605</v>
      </c>
      <c r="U35">
        <f t="shared" si="8"/>
        <v>3.1096392379662583</v>
      </c>
      <c r="V35">
        <f t="shared" si="9"/>
        <v>0.13353421679611024</v>
      </c>
      <c r="W35">
        <f t="shared" si="10"/>
        <v>8.3745066151032013E-2</v>
      </c>
      <c r="X35">
        <f t="shared" si="11"/>
        <v>281.13688499999995</v>
      </c>
      <c r="Y35">
        <f t="shared" si="12"/>
        <v>20.012243866379116</v>
      </c>
      <c r="Z35">
        <f t="shared" si="13"/>
        <v>20.012243866379116</v>
      </c>
      <c r="AA35">
        <f t="shared" si="14"/>
        <v>2.3483929052175778</v>
      </c>
      <c r="AB35">
        <f t="shared" si="15"/>
        <v>60.969939266423857</v>
      </c>
      <c r="AC35">
        <f t="shared" si="16"/>
        <v>1.3256110852413001</v>
      </c>
      <c r="AD35">
        <f t="shared" si="17"/>
        <v>2.1742043721721633</v>
      </c>
      <c r="AE35">
        <f t="shared" si="18"/>
        <v>1.0227818199762777</v>
      </c>
      <c r="AF35">
        <f t="shared" si="19"/>
        <v>-60.206201731458378</v>
      </c>
      <c r="AG35">
        <f t="shared" si="20"/>
        <v>-207.67153266998082</v>
      </c>
      <c r="AH35">
        <f t="shared" si="21"/>
        <v>-13.343828759369972</v>
      </c>
      <c r="AI35">
        <f t="shared" si="22"/>
        <v>-8.4678160809204428E-2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55080.85022237285</v>
      </c>
      <c r="AO35">
        <f t="shared" si="26"/>
        <v>1699.84</v>
      </c>
      <c r="AP35">
        <f t="shared" si="27"/>
        <v>1432.9652999999998</v>
      </c>
      <c r="AQ35">
        <f t="shared" si="28"/>
        <v>0.84300010589231922</v>
      </c>
      <c r="AR35">
        <f t="shared" si="29"/>
        <v>0.16539020437217619</v>
      </c>
      <c r="AS35">
        <v>1689203471</v>
      </c>
      <c r="AT35">
        <v>1785.32</v>
      </c>
      <c r="AU35">
        <v>1800</v>
      </c>
      <c r="AV35">
        <v>13.011900000000001</v>
      </c>
      <c r="AW35">
        <v>11.834199999999999</v>
      </c>
      <c r="AX35">
        <v>1789.71</v>
      </c>
      <c r="AY35">
        <v>13.0357</v>
      </c>
      <c r="AZ35">
        <v>599.98800000000006</v>
      </c>
      <c r="BA35">
        <v>101.67700000000001</v>
      </c>
      <c r="BB35">
        <v>0.199827</v>
      </c>
      <c r="BC35">
        <v>18.773499999999999</v>
      </c>
      <c r="BD35">
        <v>17.758299999999998</v>
      </c>
      <c r="BE35">
        <v>999.9</v>
      </c>
      <c r="BF35">
        <v>0</v>
      </c>
      <c r="BG35">
        <v>0</v>
      </c>
      <c r="BH35">
        <v>9962.5</v>
      </c>
      <c r="BI35">
        <v>0</v>
      </c>
      <c r="BJ35">
        <v>0.89930200000000005</v>
      </c>
      <c r="BK35">
        <v>-14.680300000000001</v>
      </c>
      <c r="BL35">
        <v>1808.86</v>
      </c>
      <c r="BM35">
        <v>1821.56</v>
      </c>
      <c r="BN35">
        <v>1.1777299999999999</v>
      </c>
      <c r="BO35">
        <v>1800</v>
      </c>
      <c r="BP35">
        <v>11.834199999999999</v>
      </c>
      <c r="BQ35">
        <v>1.32301</v>
      </c>
      <c r="BR35">
        <v>1.20326</v>
      </c>
      <c r="BS35">
        <v>11.062799999999999</v>
      </c>
      <c r="BT35">
        <v>9.6419599999999992</v>
      </c>
      <c r="BU35">
        <v>1699.84</v>
      </c>
      <c r="BV35">
        <v>0.89999899999999999</v>
      </c>
      <c r="BW35">
        <v>0.10000100000000001</v>
      </c>
      <c r="BX35">
        <v>0</v>
      </c>
      <c r="BY35">
        <v>2.5629</v>
      </c>
      <c r="BZ35">
        <v>0</v>
      </c>
      <c r="CA35">
        <v>5313.15</v>
      </c>
      <c r="CB35">
        <v>13787.9</v>
      </c>
      <c r="CC35">
        <v>38.561999999999998</v>
      </c>
      <c r="CD35">
        <v>37.936999999999998</v>
      </c>
      <c r="CE35">
        <v>38.686999999999998</v>
      </c>
      <c r="CF35">
        <v>36.375</v>
      </c>
      <c r="CG35">
        <v>37.436999999999998</v>
      </c>
      <c r="CH35">
        <v>1529.85</v>
      </c>
      <c r="CI35">
        <v>169.99</v>
      </c>
      <c r="CJ35">
        <v>0</v>
      </c>
      <c r="CK35">
        <v>1689203476.5999999</v>
      </c>
      <c r="CL35">
        <v>0</v>
      </c>
      <c r="CM35">
        <v>1689203441</v>
      </c>
      <c r="CN35" t="s">
        <v>406</v>
      </c>
      <c r="CO35">
        <v>1689203441</v>
      </c>
      <c r="CP35">
        <v>1689203440.5</v>
      </c>
      <c r="CQ35">
        <v>41</v>
      </c>
      <c r="CR35">
        <v>0.64200000000000002</v>
      </c>
      <c r="CS35">
        <v>-1E-3</v>
      </c>
      <c r="CT35">
        <v>-4.4020000000000001</v>
      </c>
      <c r="CU35">
        <v>-2.4E-2</v>
      </c>
      <c r="CV35">
        <v>1801</v>
      </c>
      <c r="CW35">
        <v>12</v>
      </c>
      <c r="CX35">
        <v>0.21</v>
      </c>
      <c r="CY35">
        <v>0.08</v>
      </c>
      <c r="CZ35">
        <v>18.786887410959931</v>
      </c>
      <c r="DA35">
        <v>1.2757580971152731</v>
      </c>
      <c r="DB35">
        <v>0.19566767465556029</v>
      </c>
      <c r="DC35">
        <v>1</v>
      </c>
      <c r="DD35">
        <v>1800.005365853659</v>
      </c>
      <c r="DE35">
        <v>0.30836236933359079</v>
      </c>
      <c r="DF35">
        <v>7.4509700169749685E-2</v>
      </c>
      <c r="DG35">
        <v>1</v>
      </c>
      <c r="DH35">
        <v>1699.96225</v>
      </c>
      <c r="DI35">
        <v>-9.551324241942015E-2</v>
      </c>
      <c r="DJ35">
        <v>0.10713280309970399</v>
      </c>
      <c r="DK35">
        <v>-1</v>
      </c>
      <c r="DL35">
        <v>2</v>
      </c>
      <c r="DM35">
        <v>2</v>
      </c>
      <c r="DN35" t="s">
        <v>355</v>
      </c>
      <c r="DO35">
        <v>3.22098</v>
      </c>
      <c r="DP35">
        <v>2.80844</v>
      </c>
      <c r="DQ35">
        <v>0.25981599999999999</v>
      </c>
      <c r="DR35">
        <v>0.25938299999999997</v>
      </c>
      <c r="DS35">
        <v>7.6694600000000002E-2</v>
      </c>
      <c r="DT35">
        <v>7.0765499999999995E-2</v>
      </c>
      <c r="DU35">
        <v>22676.7</v>
      </c>
      <c r="DV35">
        <v>25611.599999999999</v>
      </c>
      <c r="DW35">
        <v>28778.1</v>
      </c>
      <c r="DX35">
        <v>33097.4</v>
      </c>
      <c r="DY35">
        <v>36946.300000000003</v>
      </c>
      <c r="DZ35">
        <v>41820</v>
      </c>
      <c r="EA35">
        <v>42238.9</v>
      </c>
      <c r="EB35">
        <v>47895.7</v>
      </c>
      <c r="EC35">
        <v>2.3275700000000001</v>
      </c>
      <c r="ED35">
        <v>2.0331700000000001</v>
      </c>
      <c r="EE35">
        <v>0.142239</v>
      </c>
      <c r="EF35">
        <v>0</v>
      </c>
      <c r="EG35">
        <v>15.3917</v>
      </c>
      <c r="EH35">
        <v>999.9</v>
      </c>
      <c r="EI35">
        <v>66.2</v>
      </c>
      <c r="EJ35">
        <v>17.8</v>
      </c>
      <c r="EK35">
        <v>13.317600000000001</v>
      </c>
      <c r="EL35">
        <v>63.025399999999998</v>
      </c>
      <c r="EM35">
        <v>23.910299999999999</v>
      </c>
      <c r="EN35">
        <v>1</v>
      </c>
      <c r="EO35">
        <v>-0.93046700000000004</v>
      </c>
      <c r="EP35">
        <v>-0.61340099999999997</v>
      </c>
      <c r="EQ35">
        <v>20.237100000000002</v>
      </c>
      <c r="ER35">
        <v>5.2250800000000002</v>
      </c>
      <c r="ES35">
        <v>12.004</v>
      </c>
      <c r="ET35">
        <v>4.9897499999999999</v>
      </c>
      <c r="EU35">
        <v>3.3042500000000001</v>
      </c>
      <c r="EV35">
        <v>3434.9</v>
      </c>
      <c r="EW35">
        <v>1739.1</v>
      </c>
      <c r="EX35">
        <v>76.8</v>
      </c>
      <c r="EY35">
        <v>19.399999999999999</v>
      </c>
      <c r="EZ35">
        <v>1.8521099999999999</v>
      </c>
      <c r="FA35">
        <v>1.86127</v>
      </c>
      <c r="FB35">
        <v>1.86012</v>
      </c>
      <c r="FC35">
        <v>1.85612</v>
      </c>
      <c r="FD35">
        <v>1.86053</v>
      </c>
      <c r="FE35">
        <v>1.8569500000000001</v>
      </c>
      <c r="FF35">
        <v>1.8589800000000001</v>
      </c>
      <c r="FG35">
        <v>1.86182</v>
      </c>
      <c r="FH35">
        <v>0</v>
      </c>
      <c r="FI35">
        <v>0</v>
      </c>
      <c r="FJ35">
        <v>0</v>
      </c>
      <c r="FK35">
        <v>0</v>
      </c>
      <c r="FL35" t="s">
        <v>356</v>
      </c>
      <c r="FM35" t="s">
        <v>357</v>
      </c>
      <c r="FN35" t="s">
        <v>358</v>
      </c>
      <c r="FO35" t="s">
        <v>358</v>
      </c>
      <c r="FP35" t="s">
        <v>358</v>
      </c>
      <c r="FQ35" t="s">
        <v>358</v>
      </c>
      <c r="FR35">
        <v>0</v>
      </c>
      <c r="FS35">
        <v>100</v>
      </c>
      <c r="FT35">
        <v>100</v>
      </c>
      <c r="FU35">
        <v>-4.3899999999999997</v>
      </c>
      <c r="FV35">
        <v>-2.3800000000000002E-2</v>
      </c>
      <c r="FW35">
        <v>-0.19532848873659761</v>
      </c>
      <c r="FX35">
        <v>-4.0117494158234393E-3</v>
      </c>
      <c r="FY35">
        <v>1.087516141204025E-6</v>
      </c>
      <c r="FZ35">
        <v>-8.657206703991749E-11</v>
      </c>
      <c r="GA35">
        <v>-2.3770000000002511E-2</v>
      </c>
      <c r="GB35">
        <v>0</v>
      </c>
      <c r="GC35">
        <v>0</v>
      </c>
      <c r="GD35">
        <v>0</v>
      </c>
      <c r="GE35">
        <v>4</v>
      </c>
      <c r="GF35">
        <v>2094</v>
      </c>
      <c r="GG35">
        <v>-1</v>
      </c>
      <c r="GH35">
        <v>-1</v>
      </c>
      <c r="GI35">
        <v>0.5</v>
      </c>
      <c r="GJ35">
        <v>0.5</v>
      </c>
      <c r="GK35">
        <v>3.3410600000000001</v>
      </c>
      <c r="GL35">
        <v>2.323</v>
      </c>
      <c r="GM35">
        <v>1.5942400000000001</v>
      </c>
      <c r="GN35">
        <v>2.34131</v>
      </c>
      <c r="GO35">
        <v>1.40015</v>
      </c>
      <c r="GP35">
        <v>2.32056</v>
      </c>
      <c r="GQ35">
        <v>21.138000000000002</v>
      </c>
      <c r="GR35">
        <v>13.9482</v>
      </c>
      <c r="GS35">
        <v>18</v>
      </c>
      <c r="GT35">
        <v>612.95799999999997</v>
      </c>
      <c r="GU35">
        <v>454.41199999999998</v>
      </c>
      <c r="GV35">
        <v>16.999400000000001</v>
      </c>
      <c r="GW35">
        <v>14.854200000000001</v>
      </c>
      <c r="GX35">
        <v>29.9999</v>
      </c>
      <c r="GY35">
        <v>14.668100000000001</v>
      </c>
      <c r="GZ35">
        <v>14.597899999999999</v>
      </c>
      <c r="HA35">
        <v>66.930999999999997</v>
      </c>
      <c r="HB35">
        <v>-30</v>
      </c>
      <c r="HC35">
        <v>-30</v>
      </c>
      <c r="HD35">
        <v>17</v>
      </c>
      <c r="HE35">
        <v>1800</v>
      </c>
      <c r="HF35">
        <v>0</v>
      </c>
      <c r="HG35">
        <v>105.66</v>
      </c>
      <c r="HH35">
        <v>105.355</v>
      </c>
    </row>
    <row r="36" spans="1:216" x14ac:dyDescent="0.2">
      <c r="A36">
        <v>18</v>
      </c>
      <c r="B36">
        <v>1689203570</v>
      </c>
      <c r="C36">
        <v>1548.400000095367</v>
      </c>
      <c r="D36" t="s">
        <v>407</v>
      </c>
      <c r="E36" t="s">
        <v>408</v>
      </c>
      <c r="F36" t="s">
        <v>348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  <c r="L36">
        <v>1689203570</v>
      </c>
      <c r="M36">
        <f t="shared" si="0"/>
        <v>1.3477760813960524E-3</v>
      </c>
      <c r="N36">
        <f t="shared" si="1"/>
        <v>1.3477760813960524</v>
      </c>
      <c r="O36">
        <f t="shared" si="2"/>
        <v>9.8106931713866636</v>
      </c>
      <c r="P36">
        <f t="shared" si="3"/>
        <v>390.95100000000002</v>
      </c>
      <c r="Q36">
        <f t="shared" si="4"/>
        <v>266.81971383367465</v>
      </c>
      <c r="R36">
        <f t="shared" si="5"/>
        <v>27.182285028776992</v>
      </c>
      <c r="S36">
        <f t="shared" si="6"/>
        <v>39.828172220100001</v>
      </c>
      <c r="T36">
        <f t="shared" si="7"/>
        <v>0.13489382290742641</v>
      </c>
      <c r="U36">
        <f t="shared" si="8"/>
        <v>3.1076749280474214</v>
      </c>
      <c r="V36">
        <f t="shared" si="9"/>
        <v>0.13172335043804551</v>
      </c>
      <c r="W36">
        <f t="shared" si="10"/>
        <v>8.2605741917643152E-2</v>
      </c>
      <c r="X36">
        <f t="shared" si="11"/>
        <v>281.15444099999996</v>
      </c>
      <c r="Y36">
        <f t="shared" si="12"/>
        <v>20.012398016579752</v>
      </c>
      <c r="Z36">
        <f t="shared" si="13"/>
        <v>20.012398016579752</v>
      </c>
      <c r="AA36">
        <f t="shared" si="14"/>
        <v>2.34841532056145</v>
      </c>
      <c r="AB36">
        <f t="shared" si="15"/>
        <v>60.953280930560538</v>
      </c>
      <c r="AC36">
        <f t="shared" si="16"/>
        <v>1.3248347379500001</v>
      </c>
      <c r="AD36">
        <f t="shared" si="17"/>
        <v>2.1735248992737306</v>
      </c>
      <c r="AE36">
        <f t="shared" si="18"/>
        <v>1.0235805826114499</v>
      </c>
      <c r="AF36">
        <f t="shared" si="19"/>
        <v>-59.436925189565912</v>
      </c>
      <c r="AG36">
        <f t="shared" si="20"/>
        <v>-208.40388117556469</v>
      </c>
      <c r="AH36">
        <f t="shared" si="21"/>
        <v>-13.399016999920066</v>
      </c>
      <c r="AI36">
        <f t="shared" si="22"/>
        <v>-8.53823650507195E-2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55027.624613984954</v>
      </c>
      <c r="AO36">
        <f t="shared" si="26"/>
        <v>1699.95</v>
      </c>
      <c r="AP36">
        <f t="shared" si="27"/>
        <v>1433.0577000000001</v>
      </c>
      <c r="AQ36">
        <f t="shared" si="28"/>
        <v>0.84299991176211064</v>
      </c>
      <c r="AR36">
        <f t="shared" si="29"/>
        <v>0.16538982970087354</v>
      </c>
      <c r="AS36">
        <v>1689203570</v>
      </c>
      <c r="AT36">
        <v>390.95100000000002</v>
      </c>
      <c r="AU36">
        <v>399.98500000000001</v>
      </c>
      <c r="AV36">
        <v>13.0045</v>
      </c>
      <c r="AW36">
        <v>11.842000000000001</v>
      </c>
      <c r="AX36">
        <v>393.57900000000001</v>
      </c>
      <c r="AY36">
        <v>13.031499999999999</v>
      </c>
      <c r="AZ36">
        <v>600.07100000000003</v>
      </c>
      <c r="BA36">
        <v>101.675</v>
      </c>
      <c r="BB36">
        <v>0.2001</v>
      </c>
      <c r="BC36">
        <v>18.7685</v>
      </c>
      <c r="BD36">
        <v>17.758700000000001</v>
      </c>
      <c r="BE36">
        <v>999.9</v>
      </c>
      <c r="BF36">
        <v>0</v>
      </c>
      <c r="BG36">
        <v>0</v>
      </c>
      <c r="BH36">
        <v>9952.5</v>
      </c>
      <c r="BI36">
        <v>0</v>
      </c>
      <c r="BJ36">
        <v>1.0192099999999999</v>
      </c>
      <c r="BK36">
        <v>-9.0340299999999996</v>
      </c>
      <c r="BL36">
        <v>396.10199999999998</v>
      </c>
      <c r="BM36">
        <v>404.77800000000002</v>
      </c>
      <c r="BN36">
        <v>1.16255</v>
      </c>
      <c r="BO36">
        <v>399.98500000000001</v>
      </c>
      <c r="BP36">
        <v>11.842000000000001</v>
      </c>
      <c r="BQ36">
        <v>1.32223</v>
      </c>
      <c r="BR36">
        <v>1.2040299999999999</v>
      </c>
      <c r="BS36">
        <v>11.053900000000001</v>
      </c>
      <c r="BT36">
        <v>9.6514299999999995</v>
      </c>
      <c r="BU36">
        <v>1699.95</v>
      </c>
      <c r="BV36">
        <v>0.9</v>
      </c>
      <c r="BW36">
        <v>9.99998E-2</v>
      </c>
      <c r="BX36">
        <v>0</v>
      </c>
      <c r="BY36">
        <v>2.6328999999999998</v>
      </c>
      <c r="BZ36">
        <v>0</v>
      </c>
      <c r="CA36">
        <v>5312.42</v>
      </c>
      <c r="CB36">
        <v>13788.9</v>
      </c>
      <c r="CC36">
        <v>39.686999999999998</v>
      </c>
      <c r="CD36">
        <v>38.875</v>
      </c>
      <c r="CE36">
        <v>39.561999999999998</v>
      </c>
      <c r="CF36">
        <v>37.936999999999998</v>
      </c>
      <c r="CG36">
        <v>38.375</v>
      </c>
      <c r="CH36">
        <v>1529.96</v>
      </c>
      <c r="CI36">
        <v>169.99</v>
      </c>
      <c r="CJ36">
        <v>0</v>
      </c>
      <c r="CK36">
        <v>1689203575.5999999</v>
      </c>
      <c r="CL36">
        <v>0</v>
      </c>
      <c r="CM36">
        <v>1689203542</v>
      </c>
      <c r="CN36" t="s">
        <v>409</v>
      </c>
      <c r="CO36">
        <v>1689203540.5</v>
      </c>
      <c r="CP36">
        <v>1689203542</v>
      </c>
      <c r="CQ36">
        <v>42</v>
      </c>
      <c r="CR36">
        <v>-1.018</v>
      </c>
      <c r="CS36">
        <v>-3.0000000000000001E-3</v>
      </c>
      <c r="CT36">
        <v>-2.6539999999999999</v>
      </c>
      <c r="CU36">
        <v>-2.7E-2</v>
      </c>
      <c r="CV36">
        <v>399</v>
      </c>
      <c r="CW36">
        <v>12</v>
      </c>
      <c r="CX36">
        <v>0.34</v>
      </c>
      <c r="CY36">
        <v>0.09</v>
      </c>
      <c r="CZ36">
        <v>13.03922517883321</v>
      </c>
      <c r="DA36">
        <v>-1.7307111831840041</v>
      </c>
      <c r="DB36">
        <v>0.1949765155915292</v>
      </c>
      <c r="DC36">
        <v>1</v>
      </c>
      <c r="DD36">
        <v>399.87304878048769</v>
      </c>
      <c r="DE36">
        <v>1.211770034844674</v>
      </c>
      <c r="DF36">
        <v>0.1454744887901509</v>
      </c>
      <c r="DG36">
        <v>1</v>
      </c>
      <c r="DH36">
        <v>1700.0034146341461</v>
      </c>
      <c r="DI36">
        <v>-0.1121971164288957</v>
      </c>
      <c r="DJ36">
        <v>0.12422657812509851</v>
      </c>
      <c r="DK36">
        <v>-1</v>
      </c>
      <c r="DL36">
        <v>2</v>
      </c>
      <c r="DM36">
        <v>2</v>
      </c>
      <c r="DN36" t="s">
        <v>355</v>
      </c>
      <c r="DO36">
        <v>3.2212200000000002</v>
      </c>
      <c r="DP36">
        <v>2.80863</v>
      </c>
      <c r="DQ36">
        <v>9.6134899999999995E-2</v>
      </c>
      <c r="DR36">
        <v>9.6884100000000001E-2</v>
      </c>
      <c r="DS36">
        <v>7.6681600000000003E-2</v>
      </c>
      <c r="DT36">
        <v>7.0805199999999999E-2</v>
      </c>
      <c r="DU36">
        <v>27671.8</v>
      </c>
      <c r="DV36">
        <v>31206.6</v>
      </c>
      <c r="DW36">
        <v>28779.1</v>
      </c>
      <c r="DX36">
        <v>33097.599999999999</v>
      </c>
      <c r="DY36">
        <v>36947.800000000003</v>
      </c>
      <c r="DZ36">
        <v>41817.9</v>
      </c>
      <c r="EA36">
        <v>42240.800000000003</v>
      </c>
      <c r="EB36">
        <v>47896.4</v>
      </c>
      <c r="EC36">
        <v>2.3277999999999999</v>
      </c>
      <c r="ED36">
        <v>2.0278499999999999</v>
      </c>
      <c r="EE36">
        <v>0.14210100000000001</v>
      </c>
      <c r="EF36">
        <v>0</v>
      </c>
      <c r="EG36">
        <v>15.394399999999999</v>
      </c>
      <c r="EH36">
        <v>999.9</v>
      </c>
      <c r="EI36">
        <v>66.099999999999994</v>
      </c>
      <c r="EJ36">
        <v>17.8</v>
      </c>
      <c r="EK36">
        <v>13.296799999999999</v>
      </c>
      <c r="EL36">
        <v>62.7254</v>
      </c>
      <c r="EM36">
        <v>24.1707</v>
      </c>
      <c r="EN36">
        <v>1</v>
      </c>
      <c r="EO36">
        <v>-0.932759</v>
      </c>
      <c r="EP36">
        <v>-0.62732600000000005</v>
      </c>
      <c r="EQ36">
        <v>20.2376</v>
      </c>
      <c r="ER36">
        <v>5.2294200000000002</v>
      </c>
      <c r="ES36">
        <v>12.0037</v>
      </c>
      <c r="ET36">
        <v>4.9907000000000004</v>
      </c>
      <c r="EU36">
        <v>3.3050000000000002</v>
      </c>
      <c r="EV36">
        <v>3437.2</v>
      </c>
      <c r="EW36">
        <v>1739.1</v>
      </c>
      <c r="EX36">
        <v>76.8</v>
      </c>
      <c r="EY36">
        <v>19.5</v>
      </c>
      <c r="EZ36">
        <v>1.8521099999999999</v>
      </c>
      <c r="FA36">
        <v>1.86127</v>
      </c>
      <c r="FB36">
        <v>1.8601399999999999</v>
      </c>
      <c r="FC36">
        <v>1.85608</v>
      </c>
      <c r="FD36">
        <v>1.86053</v>
      </c>
      <c r="FE36">
        <v>1.8568899999999999</v>
      </c>
      <c r="FF36">
        <v>1.8589800000000001</v>
      </c>
      <c r="FG36">
        <v>1.8617900000000001</v>
      </c>
      <c r="FH36">
        <v>0</v>
      </c>
      <c r="FI36">
        <v>0</v>
      </c>
      <c r="FJ36">
        <v>0</v>
      </c>
      <c r="FK36">
        <v>0</v>
      </c>
      <c r="FL36" t="s">
        <v>356</v>
      </c>
      <c r="FM36" t="s">
        <v>357</v>
      </c>
      <c r="FN36" t="s">
        <v>358</v>
      </c>
      <c r="FO36" t="s">
        <v>358</v>
      </c>
      <c r="FP36" t="s">
        <v>358</v>
      </c>
      <c r="FQ36" t="s">
        <v>358</v>
      </c>
      <c r="FR36">
        <v>0</v>
      </c>
      <c r="FS36">
        <v>100</v>
      </c>
      <c r="FT36">
        <v>100</v>
      </c>
      <c r="FU36">
        <v>-2.6280000000000001</v>
      </c>
      <c r="FV36">
        <v>-2.7E-2</v>
      </c>
      <c r="FW36">
        <v>-1.213043683501241</v>
      </c>
      <c r="FX36">
        <v>-4.0117494158234393E-3</v>
      </c>
      <c r="FY36">
        <v>1.087516141204025E-6</v>
      </c>
      <c r="FZ36">
        <v>-8.657206703991749E-11</v>
      </c>
      <c r="GA36">
        <v>-2.7019047619047502E-2</v>
      </c>
      <c r="GB36">
        <v>0</v>
      </c>
      <c r="GC36">
        <v>0</v>
      </c>
      <c r="GD36">
        <v>0</v>
      </c>
      <c r="GE36">
        <v>4</v>
      </c>
      <c r="GF36">
        <v>2094</v>
      </c>
      <c r="GG36">
        <v>-1</v>
      </c>
      <c r="GH36">
        <v>-1</v>
      </c>
      <c r="GI36">
        <v>0.5</v>
      </c>
      <c r="GJ36">
        <v>0.5</v>
      </c>
      <c r="GK36">
        <v>0.98022500000000001</v>
      </c>
      <c r="GL36">
        <v>2.3339799999999999</v>
      </c>
      <c r="GM36">
        <v>1.5942400000000001</v>
      </c>
      <c r="GN36">
        <v>2.34131</v>
      </c>
      <c r="GO36">
        <v>1.40015</v>
      </c>
      <c r="GP36">
        <v>2.2668499999999998</v>
      </c>
      <c r="GQ36">
        <v>21.117899999999999</v>
      </c>
      <c r="GR36">
        <v>13.9306</v>
      </c>
      <c r="GS36">
        <v>18</v>
      </c>
      <c r="GT36">
        <v>612.63499999999999</v>
      </c>
      <c r="GU36">
        <v>450.72699999999998</v>
      </c>
      <c r="GV36">
        <v>17.0001</v>
      </c>
      <c r="GW36">
        <v>14.8193</v>
      </c>
      <c r="GX36">
        <v>30</v>
      </c>
      <c r="GY36">
        <v>14.6341</v>
      </c>
      <c r="GZ36">
        <v>14.563800000000001</v>
      </c>
      <c r="HA36">
        <v>19.688800000000001</v>
      </c>
      <c r="HB36">
        <v>-30</v>
      </c>
      <c r="HC36">
        <v>-30</v>
      </c>
      <c r="HD36">
        <v>17</v>
      </c>
      <c r="HE36">
        <v>400</v>
      </c>
      <c r="HF36">
        <v>0</v>
      </c>
      <c r="HG36">
        <v>105.664</v>
      </c>
      <c r="HH36">
        <v>105.35599999999999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410</v>
      </c>
      <c r="B19" t="s">
        <v>30</v>
      </c>
    </row>
    <row r="20" spans="1:2" x14ac:dyDescent="0.2">
      <c r="A20" t="s">
        <v>411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2023-07-12T23:18:17Z</dcterms:created>
  <dcterms:modified xsi:type="dcterms:W3CDTF">2023-07-14T21:17:42Z</dcterms:modified>
</cp:coreProperties>
</file>