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32A37503-722F-594C-9410-115037E677CE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P36" i="1"/>
  <c r="AO36" i="1"/>
  <c r="AN36" i="1"/>
  <c r="AL36" i="1"/>
  <c r="P36" i="1" s="1"/>
  <c r="AD36" i="1"/>
  <c r="AC36" i="1"/>
  <c r="AB36" i="1"/>
  <c r="X36" i="1"/>
  <c r="U36" i="1"/>
  <c r="S36" i="1"/>
  <c r="AR35" i="1"/>
  <c r="AQ35" i="1"/>
  <c r="AO35" i="1"/>
  <c r="AP35" i="1" s="1"/>
  <c r="AN35" i="1"/>
  <c r="AL35" i="1" s="1"/>
  <c r="AD35" i="1"/>
  <c r="AB35" i="1" s="1"/>
  <c r="AC35" i="1"/>
  <c r="U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P34" i="1"/>
  <c r="O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P32" i="1"/>
  <c r="AO32" i="1"/>
  <c r="AN32" i="1"/>
  <c r="AL32" i="1"/>
  <c r="P32" i="1" s="1"/>
  <c r="AD32" i="1"/>
  <c r="AC32" i="1"/>
  <c r="AB32" i="1"/>
  <c r="X32" i="1"/>
  <c r="U32" i="1"/>
  <c r="S32" i="1"/>
  <c r="AR31" i="1"/>
  <c r="AQ31" i="1"/>
  <c r="AO31" i="1"/>
  <c r="AP31" i="1" s="1"/>
  <c r="AN31" i="1"/>
  <c r="AL31" i="1" s="1"/>
  <c r="AD31" i="1"/>
  <c r="AB31" i="1" s="1"/>
  <c r="AC31" i="1"/>
  <c r="U31" i="1"/>
  <c r="AR30" i="1"/>
  <c r="AQ30" i="1"/>
  <c r="AO30" i="1"/>
  <c r="X30" i="1" s="1"/>
  <c r="AN30" i="1"/>
  <c r="AL30" i="1"/>
  <c r="N30" i="1" s="1"/>
  <c r="M30" i="1" s="1"/>
  <c r="AD30" i="1"/>
  <c r="AC30" i="1"/>
  <c r="AB30" i="1"/>
  <c r="U30" i="1"/>
  <c r="P30" i="1"/>
  <c r="O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P28" i="1"/>
  <c r="AO28" i="1"/>
  <c r="AN28" i="1"/>
  <c r="AL28" i="1"/>
  <c r="P28" i="1" s="1"/>
  <c r="AD28" i="1"/>
  <c r="AC28" i="1"/>
  <c r="AB28" i="1"/>
  <c r="X28" i="1"/>
  <c r="U28" i="1"/>
  <c r="S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N26" i="1" s="1"/>
  <c r="M26" i="1" s="1"/>
  <c r="AD26" i="1"/>
  <c r="AC26" i="1"/>
  <c r="AB26" i="1"/>
  <c r="U26" i="1"/>
  <c r="P26" i="1"/>
  <c r="O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P24" i="1"/>
  <c r="AO24" i="1"/>
  <c r="AN24" i="1"/>
  <c r="AL24" i="1"/>
  <c r="P24" i="1" s="1"/>
  <c r="AD24" i="1"/>
  <c r="AC24" i="1"/>
  <c r="AB24" i="1"/>
  <c r="X24" i="1"/>
  <c r="U24" i="1"/>
  <c r="S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X22" i="1" s="1"/>
  <c r="AN22" i="1"/>
  <c r="AL22" i="1"/>
  <c r="N22" i="1" s="1"/>
  <c r="M22" i="1" s="1"/>
  <c r="AD22" i="1"/>
  <c r="AC22" i="1"/>
  <c r="AB22" i="1"/>
  <c r="U22" i="1"/>
  <c r="P22" i="1"/>
  <c r="O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P20" i="1"/>
  <c r="AO20" i="1"/>
  <c r="AN20" i="1"/>
  <c r="AL20" i="1"/>
  <c r="P20" i="1" s="1"/>
  <c r="AD20" i="1"/>
  <c r="AC20" i="1"/>
  <c r="AB20" i="1"/>
  <c r="X20" i="1"/>
  <c r="U20" i="1"/>
  <c r="S20" i="1"/>
  <c r="AR19" i="1"/>
  <c r="AQ19" i="1"/>
  <c r="AO19" i="1"/>
  <c r="AP19" i="1" s="1"/>
  <c r="AN19" i="1"/>
  <c r="AL19" i="1" s="1"/>
  <c r="AD19" i="1"/>
  <c r="AC19" i="1"/>
  <c r="AB19" i="1" s="1"/>
  <c r="U19" i="1"/>
  <c r="P23" i="1" l="1"/>
  <c r="O23" i="1"/>
  <c r="N23" i="1"/>
  <c r="M23" i="1" s="1"/>
  <c r="AM23" i="1"/>
  <c r="S23" i="1"/>
  <c r="AF34" i="1"/>
  <c r="P35" i="1"/>
  <c r="O35" i="1"/>
  <c r="N35" i="1"/>
  <c r="M35" i="1" s="1"/>
  <c r="AM35" i="1"/>
  <c r="S35" i="1"/>
  <c r="AF30" i="1"/>
  <c r="P19" i="1"/>
  <c r="O19" i="1"/>
  <c r="N19" i="1"/>
  <c r="M19" i="1" s="1"/>
  <c r="AM19" i="1"/>
  <c r="S19" i="1"/>
  <c r="AG22" i="1"/>
  <c r="Y30" i="1"/>
  <c r="Z30" i="1" s="1"/>
  <c r="AG30" i="1" s="1"/>
  <c r="S29" i="1"/>
  <c r="AM29" i="1"/>
  <c r="N29" i="1"/>
  <c r="M29" i="1" s="1"/>
  <c r="P29" i="1"/>
  <c r="O29" i="1"/>
  <c r="Y22" i="1"/>
  <c r="Z22" i="1" s="1"/>
  <c r="V22" i="1" s="1"/>
  <c r="T22" i="1" s="1"/>
  <c r="W22" i="1" s="1"/>
  <c r="Q22" i="1" s="1"/>
  <c r="R22" i="1" s="1"/>
  <c r="P31" i="1"/>
  <c r="O31" i="1"/>
  <c r="N31" i="1"/>
  <c r="M31" i="1" s="1"/>
  <c r="AM31" i="1"/>
  <c r="S31" i="1"/>
  <c r="S25" i="1"/>
  <c r="N25" i="1"/>
  <c r="M25" i="1" s="1"/>
  <c r="AM25" i="1"/>
  <c r="P25" i="1"/>
  <c r="O25" i="1"/>
  <c r="AF26" i="1"/>
  <c r="P27" i="1"/>
  <c r="O27" i="1"/>
  <c r="N27" i="1"/>
  <c r="M27" i="1" s="1"/>
  <c r="AM27" i="1"/>
  <c r="S27" i="1"/>
  <c r="S33" i="1"/>
  <c r="N33" i="1"/>
  <c r="M33" i="1" s="1"/>
  <c r="P33" i="1"/>
  <c r="AM33" i="1"/>
  <c r="O33" i="1"/>
  <c r="AF22" i="1"/>
  <c r="AM21" i="1"/>
  <c r="S21" i="1"/>
  <c r="P21" i="1"/>
  <c r="O21" i="1"/>
  <c r="N21" i="1"/>
  <c r="M21" i="1" s="1"/>
  <c r="AP22" i="1"/>
  <c r="AP30" i="1"/>
  <c r="AM20" i="1"/>
  <c r="AM24" i="1"/>
  <c r="AM28" i="1"/>
  <c r="AM32" i="1"/>
  <c r="AM36" i="1"/>
  <c r="X26" i="1"/>
  <c r="X34" i="1"/>
  <c r="N20" i="1"/>
  <c r="M20" i="1" s="1"/>
  <c r="Y20" i="1" s="1"/>
  <c r="Z20" i="1" s="1"/>
  <c r="X21" i="1"/>
  <c r="N24" i="1"/>
  <c r="M24" i="1" s="1"/>
  <c r="Y24" i="1" s="1"/>
  <c r="Z24" i="1" s="1"/>
  <c r="X25" i="1"/>
  <c r="N28" i="1"/>
  <c r="M28" i="1" s="1"/>
  <c r="X29" i="1"/>
  <c r="N32" i="1"/>
  <c r="M32" i="1" s="1"/>
  <c r="Y32" i="1" s="1"/>
  <c r="Z32" i="1" s="1"/>
  <c r="X33" i="1"/>
  <c r="N36" i="1"/>
  <c r="M36" i="1" s="1"/>
  <c r="Y36" i="1" s="1"/>
  <c r="Z36" i="1" s="1"/>
  <c r="O20" i="1"/>
  <c r="S22" i="1"/>
  <c r="O24" i="1"/>
  <c r="S26" i="1"/>
  <c r="O28" i="1"/>
  <c r="S30" i="1"/>
  <c r="O32" i="1"/>
  <c r="S34" i="1"/>
  <c r="O36" i="1"/>
  <c r="AM22" i="1"/>
  <c r="AM26" i="1"/>
  <c r="AM30" i="1"/>
  <c r="AM34" i="1"/>
  <c r="X19" i="1"/>
  <c r="X23" i="1"/>
  <c r="X27" i="1"/>
  <c r="X31" i="1"/>
  <c r="X35" i="1"/>
  <c r="V30" i="1" l="1"/>
  <c r="T30" i="1" s="1"/>
  <c r="W30" i="1" s="1"/>
  <c r="Q30" i="1" s="1"/>
  <c r="R30" i="1" s="1"/>
  <c r="AH32" i="1"/>
  <c r="AG32" i="1"/>
  <c r="AA32" i="1"/>
  <c r="AE32" i="1" s="1"/>
  <c r="AH20" i="1"/>
  <c r="AA20" i="1"/>
  <c r="AE20" i="1" s="1"/>
  <c r="AG20" i="1"/>
  <c r="Y19" i="1"/>
  <c r="Z19" i="1" s="1"/>
  <c r="AH24" i="1"/>
  <c r="AG24" i="1"/>
  <c r="AA24" i="1"/>
  <c r="AE24" i="1" s="1"/>
  <c r="Y23" i="1"/>
  <c r="Z23" i="1" s="1"/>
  <c r="Y33" i="1"/>
  <c r="Z33" i="1" s="1"/>
  <c r="V25" i="1"/>
  <c r="T25" i="1" s="1"/>
  <c r="W25" i="1" s="1"/>
  <c r="Q25" i="1" s="1"/>
  <c r="R25" i="1" s="1"/>
  <c r="AF25" i="1"/>
  <c r="Y26" i="1"/>
  <c r="Z26" i="1" s="1"/>
  <c r="AF28" i="1"/>
  <c r="AF29" i="1"/>
  <c r="Y25" i="1"/>
  <c r="Z25" i="1" s="1"/>
  <c r="Y28" i="1"/>
  <c r="Z28" i="1" s="1"/>
  <c r="V28" i="1" s="1"/>
  <c r="T28" i="1" s="1"/>
  <c r="W28" i="1" s="1"/>
  <c r="Q28" i="1" s="1"/>
  <c r="R28" i="1" s="1"/>
  <c r="AF31" i="1"/>
  <c r="AF19" i="1"/>
  <c r="AF35" i="1"/>
  <c r="Y35" i="1"/>
  <c r="Z35" i="1" s="1"/>
  <c r="V35" i="1" s="1"/>
  <c r="T35" i="1" s="1"/>
  <c r="W35" i="1" s="1"/>
  <c r="Q35" i="1" s="1"/>
  <c r="R35" i="1" s="1"/>
  <c r="AF24" i="1"/>
  <c r="V24" i="1"/>
  <c r="T24" i="1" s="1"/>
  <c r="W24" i="1" s="1"/>
  <c r="Q24" i="1" s="1"/>
  <c r="R24" i="1" s="1"/>
  <c r="Y21" i="1"/>
  <c r="Z21" i="1" s="1"/>
  <c r="V21" i="1" s="1"/>
  <c r="T21" i="1" s="1"/>
  <c r="W21" i="1" s="1"/>
  <c r="Q21" i="1" s="1"/>
  <c r="R21" i="1" s="1"/>
  <c r="Y34" i="1"/>
  <c r="Z34" i="1" s="1"/>
  <c r="AF32" i="1"/>
  <c r="V32" i="1"/>
  <c r="T32" i="1" s="1"/>
  <c r="W32" i="1" s="1"/>
  <c r="Q32" i="1" s="1"/>
  <c r="R32" i="1" s="1"/>
  <c r="Y29" i="1"/>
  <c r="Z29" i="1" s="1"/>
  <c r="V29" i="1" s="1"/>
  <c r="T29" i="1" s="1"/>
  <c r="W29" i="1" s="1"/>
  <c r="Q29" i="1" s="1"/>
  <c r="R29" i="1" s="1"/>
  <c r="AF33" i="1"/>
  <c r="AF21" i="1"/>
  <c r="AF23" i="1"/>
  <c r="Y31" i="1"/>
  <c r="Z31" i="1" s="1"/>
  <c r="V31" i="1" s="1"/>
  <c r="T31" i="1" s="1"/>
  <c r="W31" i="1" s="1"/>
  <c r="Q31" i="1" s="1"/>
  <c r="R31" i="1" s="1"/>
  <c r="AH36" i="1"/>
  <c r="AA36" i="1"/>
  <c r="AE36" i="1" s="1"/>
  <c r="AG36" i="1"/>
  <c r="Y27" i="1"/>
  <c r="Z27" i="1" s="1"/>
  <c r="AF36" i="1"/>
  <c r="V36" i="1"/>
  <c r="T36" i="1" s="1"/>
  <c r="W36" i="1" s="1"/>
  <c r="Q36" i="1" s="1"/>
  <c r="R36" i="1" s="1"/>
  <c r="AF20" i="1"/>
  <c r="V20" i="1"/>
  <c r="T20" i="1" s="1"/>
  <c r="W20" i="1" s="1"/>
  <c r="Q20" i="1" s="1"/>
  <c r="R20" i="1" s="1"/>
  <c r="AF27" i="1"/>
  <c r="AA22" i="1"/>
  <c r="AE22" i="1" s="1"/>
  <c r="AH22" i="1"/>
  <c r="AI22" i="1" s="1"/>
  <c r="AA30" i="1"/>
  <c r="AE30" i="1" s="1"/>
  <c r="AH30" i="1"/>
  <c r="AI30" i="1" s="1"/>
  <c r="AI24" i="1" l="1"/>
  <c r="AH19" i="1"/>
  <c r="AA19" i="1"/>
  <c r="AE19" i="1" s="1"/>
  <c r="AG19" i="1"/>
  <c r="AG27" i="1"/>
  <c r="AH27" i="1"/>
  <c r="AI27" i="1" s="1"/>
  <c r="AA27" i="1"/>
  <c r="AE27" i="1" s="1"/>
  <c r="AA34" i="1"/>
  <c r="AE34" i="1" s="1"/>
  <c r="AH34" i="1"/>
  <c r="AI34" i="1" s="1"/>
  <c r="AG34" i="1"/>
  <c r="V34" i="1"/>
  <c r="T34" i="1" s="1"/>
  <c r="W34" i="1" s="1"/>
  <c r="Q34" i="1" s="1"/>
  <c r="R34" i="1" s="1"/>
  <c r="AA21" i="1"/>
  <c r="AE21" i="1" s="1"/>
  <c r="AH21" i="1"/>
  <c r="AG21" i="1"/>
  <c r="AG23" i="1"/>
  <c r="AH23" i="1"/>
  <c r="AI23" i="1" s="1"/>
  <c r="AA23" i="1"/>
  <c r="AE23" i="1" s="1"/>
  <c r="AI20" i="1"/>
  <c r="AG31" i="1"/>
  <c r="AH31" i="1"/>
  <c r="AA31" i="1"/>
  <c r="AE31" i="1" s="1"/>
  <c r="AA26" i="1"/>
  <c r="AE26" i="1" s="1"/>
  <c r="AH26" i="1"/>
  <c r="V26" i="1"/>
  <c r="T26" i="1" s="1"/>
  <c r="W26" i="1" s="1"/>
  <c r="Q26" i="1" s="1"/>
  <c r="R26" i="1" s="1"/>
  <c r="AG26" i="1"/>
  <c r="V27" i="1"/>
  <c r="T27" i="1" s="1"/>
  <c r="W27" i="1" s="1"/>
  <c r="Q27" i="1" s="1"/>
  <c r="R27" i="1" s="1"/>
  <c r="AI36" i="1"/>
  <c r="AA29" i="1"/>
  <c r="AE29" i="1" s="1"/>
  <c r="AH29" i="1"/>
  <c r="AG29" i="1"/>
  <c r="V23" i="1"/>
  <c r="T23" i="1" s="1"/>
  <c r="W23" i="1" s="1"/>
  <c r="Q23" i="1" s="1"/>
  <c r="R23" i="1" s="1"/>
  <c r="AH28" i="1"/>
  <c r="AG28" i="1"/>
  <c r="AA28" i="1"/>
  <c r="AE28" i="1" s="1"/>
  <c r="AA33" i="1"/>
  <c r="AE33" i="1" s="1"/>
  <c r="AH33" i="1"/>
  <c r="AG33" i="1"/>
  <c r="V33" i="1"/>
  <c r="T33" i="1" s="1"/>
  <c r="W33" i="1" s="1"/>
  <c r="Q33" i="1" s="1"/>
  <c r="R33" i="1" s="1"/>
  <c r="V19" i="1"/>
  <c r="T19" i="1" s="1"/>
  <c r="W19" i="1" s="1"/>
  <c r="Q19" i="1" s="1"/>
  <c r="R19" i="1" s="1"/>
  <c r="AH35" i="1"/>
  <c r="AG35" i="1"/>
  <c r="AA35" i="1"/>
  <c r="AE35" i="1" s="1"/>
  <c r="AA25" i="1"/>
  <c r="AE25" i="1" s="1"/>
  <c r="AH25" i="1"/>
  <c r="AG25" i="1"/>
  <c r="AI32" i="1"/>
  <c r="AI19" i="1" l="1"/>
  <c r="AI26" i="1"/>
  <c r="AI29" i="1"/>
  <c r="AI21" i="1"/>
  <c r="AI25" i="1"/>
  <c r="AI33" i="1"/>
  <c r="AI31" i="1"/>
  <c r="AI28" i="1"/>
  <c r="AI35" i="1"/>
</calcChain>
</file>

<file path=xl/sharedStrings.xml><?xml version="1.0" encoding="utf-8"?>
<sst xmlns="http://schemas.openxmlformats.org/spreadsheetml/2006/main" count="984" uniqueCount="410">
  <si>
    <t>File opened</t>
  </si>
  <si>
    <t>2023-07-12 16:12:30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</si>
  <si>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</si>
  <si>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</si>
  <si>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</si>
  <si>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</si>
  <si>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</si>
  <si>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</si>
  <si>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</si>
  <si>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</si>
  <si>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</si>
  <si>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</si>
  <si>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</si>
  <si>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</si>
  <si>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</si>
  <si>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</si>
  <si>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</si>
  <si>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</si>
  <si>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</si>
  <si>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</si>
  <si>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</si>
  <si>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</si>
  <si>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</si>
  <si>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</si>
  <si>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</si>
  <si>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</si>
  <si>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</si>
  <si>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16:12:30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</si>
  <si>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</si>
  <si>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</si>
  <si>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</si>
  <si>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</si>
  <si>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</si>
  <si>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</si>
  <si>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</si>
  <si>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</si>
  <si>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</si>
  <si>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</si>
  <si>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</si>
  <si>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</si>
  <si>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</si>
  <si>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</si>
  <si>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</si>
  <si>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</si>
  <si>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</si>
  <si>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</si>
  <si>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</si>
  <si>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</si>
  <si>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</si>
  <si>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</si>
  <si>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</si>
  <si>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</si>
  <si>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</si>
  <si>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</si>
  <si>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</si>
  <si>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</si>
  <si>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</si>
  <si>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</si>
  <si>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</si>
  <si>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</si>
  <si>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</si>
  <si>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</si>
  <si>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</si>
  <si>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</si>
  <si>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</si>
  <si>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</si>
  <si>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</si>
  <si>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</si>
  <si>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</si>
  <si>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</si>
  <si>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</si>
  <si>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</si>
  <si>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</si>
  <si>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</si>
  <si>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</si>
  <si>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</si>
  <si>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</si>
  <si>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</si>
  <si>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</si>
  <si>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</si>
  <si>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</si>
  <si>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</si>
  <si>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</si>
  <si>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</si>
  <si>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</si>
  <si>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</si>
  <si>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</si>
  <si>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3.10328 78.3214 366.399 607.021 860.216 1070.71 1261.75 1368.92</t>
  </si>
  <si>
    <t>Fs_true</t>
  </si>
  <si>
    <t>0.180591 100.701 405.604 601.093 804.377 1000.86 1201.99 1401.42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</si>
  <si>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</si>
  <si>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</si>
  <si>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</si>
  <si>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</si>
  <si>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</si>
  <si>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</si>
  <si>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</si>
  <si>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</si>
  <si>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</si>
  <si>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</si>
  <si>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</si>
  <si>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</si>
  <si>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</si>
  <si>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</si>
  <si>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</si>
  <si>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</si>
  <si>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</si>
  <si>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</si>
  <si>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</si>
  <si>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</si>
  <si>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</si>
  <si>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</si>
  <si>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</si>
  <si>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</si>
  <si>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</si>
  <si>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</si>
  <si>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</si>
  <si>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</si>
  <si>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</si>
  <si>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</si>
  <si>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</si>
  <si>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</si>
  <si>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</si>
  <si>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</si>
  <si>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</si>
  <si>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</si>
  <si>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</si>
  <si>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</si>
  <si>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</si>
  <si>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</si>
  <si>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</si>
  <si>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</si>
  <si>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</si>
  <si>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</si>
  <si>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</si>
  <si>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</si>
  <si>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</si>
  <si>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</si>
  <si>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</si>
  <si>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</si>
  <si>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</si>
  <si>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</si>
  <si>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</si>
  <si>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</si>
  <si>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</si>
  <si>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</si>
  <si>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</si>
  <si>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</si>
  <si>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</si>
  <si>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</si>
  <si>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</si>
  <si>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</si>
  <si>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</si>
  <si>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</si>
  <si>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</si>
  <si>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</si>
  <si>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</si>
  <si>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</si>
  <si>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</si>
  <si>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</si>
  <si>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</si>
  <si>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</si>
  <si>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</si>
  <si>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</si>
  <si>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</si>
  <si>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</si>
  <si>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</si>
  <si>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</si>
  <si>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</si>
  <si>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</si>
  <si>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</si>
  <si>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</si>
  <si>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</si>
  <si>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</si>
  <si>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</si>
  <si>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</si>
  <si>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</si>
  <si>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</si>
  <si>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</si>
  <si>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</si>
  <si>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</si>
  <si>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</si>
  <si>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</si>
  <si>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</si>
  <si>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</si>
  <si>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</si>
  <si>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</si>
  <si>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</si>
  <si>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</si>
  <si>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</si>
  <si>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</si>
  <si>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</si>
  <si>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</si>
  <si>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</si>
  <si>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</si>
  <si>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</si>
  <si>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</si>
  <si>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</si>
  <si>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</si>
  <si>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</si>
  <si>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</si>
  <si>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</si>
  <si>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</si>
  <si>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</si>
  <si>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</si>
  <si>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</si>
  <si>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</si>
  <si>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</si>
  <si>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</si>
  <si>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</si>
  <si>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</si>
  <si>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</si>
  <si>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</si>
  <si>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</si>
  <si>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</si>
  <si>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</si>
  <si>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</si>
  <si>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</si>
  <si>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</si>
  <si>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</si>
  <si>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</si>
  <si>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</si>
  <si>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</si>
  <si>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</si>
  <si>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</si>
  <si>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</si>
  <si>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</si>
  <si>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</si>
  <si>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</si>
  <si>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</si>
  <si>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</si>
  <si>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</si>
  <si>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</si>
  <si>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</si>
  <si>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</si>
  <si>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</si>
  <si>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</si>
  <si>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</si>
  <si>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</si>
  <si>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</si>
  <si>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</si>
  <si>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</si>
  <si>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</si>
  <si>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</si>
  <si>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</si>
  <si>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</si>
  <si>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</si>
  <si>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</si>
  <si>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</si>
  <si>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</si>
  <si>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</si>
  <si>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</si>
  <si>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</si>
  <si>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</si>
  <si>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</si>
  <si>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</si>
  <si>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</si>
  <si>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</si>
  <si>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</si>
  <si>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</si>
  <si>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</si>
  <si>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</si>
  <si>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</si>
  <si>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</si>
  <si>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</si>
  <si>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</si>
  <si>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</si>
  <si>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</si>
  <si>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</si>
  <si>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</si>
  <si>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</si>
  <si>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</si>
  <si>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</si>
  <si>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</si>
  <si>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</si>
  <si>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</si>
  <si>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</si>
  <si>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</si>
  <si>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</si>
  <si>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</si>
  <si>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</si>
  <si>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</si>
  <si>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</si>
  <si>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</si>
  <si>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</si>
  <si>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</si>
  <si>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</si>
  <si>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</si>
  <si>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</si>
  <si>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</si>
  <si>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</si>
  <si>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</si>
  <si>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</si>
  <si>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</si>
  <si>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</si>
  <si>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</si>
  <si>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</si>
  <si>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</si>
  <si>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</si>
  <si>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</si>
  <si>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</si>
  <si>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</si>
  <si>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</si>
  <si>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</si>
  <si>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</si>
  <si>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</si>
  <si>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</si>
  <si>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</si>
  <si>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</si>
  <si>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</si>
  <si>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</si>
  <si>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</si>
  <si>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</si>
  <si>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</si>
  <si>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</si>
  <si>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</si>
  <si>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</si>
  <si>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</si>
  <si>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</si>
  <si>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</si>
  <si>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</si>
  <si>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</si>
  <si>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</si>
  <si>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</si>
  <si>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</si>
  <si>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</si>
  <si>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</si>
  <si>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</si>
  <si>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</si>
  <si>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</si>
  <si>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</si>
  <si>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</si>
  <si>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</si>
  <si>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</si>
  <si>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</si>
  <si>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</si>
  <si>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</si>
  <si>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</si>
  <si>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</si>
  <si>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</si>
  <si>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</si>
  <si>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</si>
  <si>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20230712 16:31:18</t>
  </si>
  <si>
    <t>16:31:18</t>
  </si>
  <si>
    <t>none</t>
  </si>
  <si>
    <t>Picabo</t>
  </si>
  <si>
    <t>20230712</t>
  </si>
  <si>
    <t>kse</t>
  </si>
  <si>
    <t>BENA</t>
  </si>
  <si>
    <t>BNL14316</t>
  </si>
  <si>
    <t>16:30:51</t>
  </si>
  <si>
    <t>2/2</t>
  </si>
  <si>
    <t>00000000</t>
  </si>
  <si>
    <t>iiiiiiii</t>
  </si>
  <si>
    <t>off</t>
  </si>
  <si>
    <t>20230712 16:32:46</t>
  </si>
  <si>
    <t>16:32:46</t>
  </si>
  <si>
    <t>16:32:19</t>
  </si>
  <si>
    <t>20230712 16:34:12</t>
  </si>
  <si>
    <t>16:34:12</t>
  </si>
  <si>
    <t>16:33:44</t>
  </si>
  <si>
    <t>20230712 16:35:38</t>
  </si>
  <si>
    <t>16:35:38</t>
  </si>
  <si>
    <t>16:35:12</t>
  </si>
  <si>
    <t>20230712 16:37:05</t>
  </si>
  <si>
    <t>16:37:05</t>
  </si>
  <si>
    <t>16:36:38</t>
  </si>
  <si>
    <t>20230712 16:38:16</t>
  </si>
  <si>
    <t>16:38:16</t>
  </si>
  <si>
    <t>16:38:10</t>
  </si>
  <si>
    <t>20230712 16:39:18</t>
  </si>
  <si>
    <t>16:39:18</t>
  </si>
  <si>
    <t>16:39:13</t>
  </si>
  <si>
    <t>20230712 16:40:52</t>
  </si>
  <si>
    <t>16:40:52</t>
  </si>
  <si>
    <t>16:40:25</t>
  </si>
  <si>
    <t>20230712 16:42:27</t>
  </si>
  <si>
    <t>16:42:27</t>
  </si>
  <si>
    <t>16:42:00</t>
  </si>
  <si>
    <t>20230712 16:43:47</t>
  </si>
  <si>
    <t>16:43:47</t>
  </si>
  <si>
    <t>16:43:20</t>
  </si>
  <si>
    <t>20230712 16:45:15</t>
  </si>
  <si>
    <t>16:45:15</t>
  </si>
  <si>
    <t>16:44:49</t>
  </si>
  <si>
    <t>20230712 16:46:48</t>
  </si>
  <si>
    <t>16:46:48</t>
  </si>
  <si>
    <t>16:46:21</t>
  </si>
  <si>
    <t>20230712 16:48:19</t>
  </si>
  <si>
    <t>16:48:19</t>
  </si>
  <si>
    <t>16:47:52</t>
  </si>
  <si>
    <t>20230712 16:49:56</t>
  </si>
  <si>
    <t>16:49:56</t>
  </si>
  <si>
    <t>16:49:29</t>
  </si>
  <si>
    <t>20230712 16:51:46</t>
  </si>
  <si>
    <t>16:51:46</t>
  </si>
  <si>
    <t>16:51:18</t>
  </si>
  <si>
    <t>20230712 16:53:23</t>
  </si>
  <si>
    <t>16:53:23</t>
  </si>
  <si>
    <t>16:52:52</t>
  </si>
  <si>
    <t>20230712 16:54:47</t>
  </si>
  <si>
    <t>16:54:47</t>
  </si>
  <si>
    <t>16:54:19</t>
  </si>
  <si>
    <t>20230712 16:56:16</t>
  </si>
  <si>
    <t>16:56:16</t>
  </si>
  <si>
    <t>16:55:49</t>
  </si>
  <si>
    <t>16:59:07</t>
  </si>
  <si>
    <t>Stability Definition:	CO2_r (Meas): Std&lt;0.75 Per=20	A (GasEx): Std&lt;0.2 Per=20	Qin (LeafQ): Std&lt;1 Per=20</t>
  </si>
  <si>
    <t>16:59:08</t>
  </si>
  <si>
    <t>Stability Definition:	CO2_r (Meas): Per=20	A (GasEx): Std&lt;0.2 Per=20	Qin (LeafQ): Std&lt;1 Per=20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</si>
</sst>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topLeftCell="A2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3.4969999999999999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1689208278.5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1689208278.5</v>
      </c>
      <c r="M19">
        <f t="shared" ref="M19:M36" si="0">(N19)/1000</f>
        <v>2.1019956796156525E-3</v>
      </c>
      <c r="N19">
        <f t="shared" ref="N19:N36" si="1">1000*AZ19*AL19*(AV19-AW19)/(100*$B$7*(1000-AL19*AV19))</f>
        <v>2.1019956796156527</v>
      </c>
      <c r="O19">
        <f t="shared" ref="O19:O36" si="2">AZ19*AL19*(AU19-AT19*(1000-AL19*AW19)/(1000-AL19*AV19))/(100*$B$7)</f>
        <v>16.461700484749397</v>
      </c>
      <c r="P19">
        <f t="shared" ref="P19:P36" si="3">AT19 - IF(AL19&gt;1, O19*$B$7*100/(AN19*BH19), 0)</f>
        <v>389.98099999999999</v>
      </c>
      <c r="Q19">
        <f t="shared" ref="Q19:Q36" si="4">((W19-M19/2)*P19-O19)/(W19+M19/2)</f>
        <v>263.7431294805321</v>
      </c>
      <c r="R19">
        <f t="shared" ref="R19:R36" si="5">Q19*(BA19+BB19)/1000</f>
        <v>26.869976752240543</v>
      </c>
      <c r="S19">
        <f t="shared" ref="S19:S36" si="6">(AT19 - IF(AL19&gt;1, O19*$B$7*100/(AN19*BH19), 0))*(BA19+BB19)/1000</f>
        <v>39.731008062482999</v>
      </c>
      <c r="T19">
        <f t="shared" ref="T19:T36" si="7">2/((1/V19-1/U19)+SIGN(V19)*SQRT((1/V19-1/U19)*(1/V19-1/U19) + 4*$C$7/(($C$7+1)*($C$7+1))*(2*1/V19*1/U19-1/U19*1/U19)))</f>
        <v>0.22368246522487573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3.6448320958121867</v>
      </c>
      <c r="V19">
        <f t="shared" ref="V19:V36" si="9">M19*(1000-(1000*0.61365*EXP(17.502*Z19/(240.97+Z19))/(BA19+BB19)+AV19)/2)/(1000*0.61365*EXP(17.502*Z19/(240.97+Z19))/(BA19+BB19)-AV19)</f>
        <v>0.21632654381412625</v>
      </c>
      <c r="W19">
        <f t="shared" ref="W19:W36" si="10">1/(($C$7+1)/(T19/1.6)+1/(U19/1.37)) + $C$7/(($C$7+1)/(T19/1.6) + $C$7/(U19/1.37))</f>
        <v>0.1358448384949513</v>
      </c>
      <c r="X19">
        <f t="shared" ref="X19:X36" si="11">(AO19*AR19)</f>
        <v>281.14704</v>
      </c>
      <c r="Y19">
        <f t="shared" ref="Y19:Y36" si="12">(BC19+(X19+2*0.95*0.0000000567*(((BC19+$B$9)+273)^4-(BC19+273)^4)-44100*M19)/(1.84*29.3*U19+8*0.95*0.0000000567*(BC19+273)^3))</f>
        <v>19.724565851354964</v>
      </c>
      <c r="Z19">
        <f t="shared" ref="Z19:Z36" si="13">($C$9*BD19+$D$9*BE19+$E$9*Y19)</f>
        <v>19.724565851354964</v>
      </c>
      <c r="AA19">
        <f t="shared" ref="AA19:AA36" si="14">0.61365*EXP(17.502*Z19/(240.97+Z19))</f>
        <v>2.3068861668020175</v>
      </c>
      <c r="AB19">
        <f t="shared" ref="AB19:AB36" si="15">(AC19/AD19*100)</f>
        <v>61.22580455796902</v>
      </c>
      <c r="AC19">
        <f t="shared" ref="AC19:AC36" si="16">AV19*(BA19+BB19)/1000</f>
        <v>1.3346397691686001</v>
      </c>
      <c r="AD19">
        <f t="shared" ref="AD19:AD36" si="17">0.61365*EXP(17.502*BC19/(240.97+BC19))</f>
        <v>2.1798648115843928</v>
      </c>
      <c r="AE19">
        <f t="shared" ref="AE19:AE36" si="18">(AA19-AV19*(BA19+BB19)/1000)</f>
        <v>0.97224639763341747</v>
      </c>
      <c r="AF19">
        <f t="shared" ref="AF19:AF36" si="19">(-M19*44100)</f>
        <v>-92.698009471050284</v>
      </c>
      <c r="AG19">
        <f t="shared" ref="AG19:AG36" si="20">2*29.3*U19*0.92*(BC19-Z19)</f>
        <v>-178.71021072483543</v>
      </c>
      <c r="AH19">
        <f t="shared" ref="AH19:AH36" si="21">2*0.95*0.0000000567*(((BC19+$B$9)+273)^4-(Z19+273)^4)</f>
        <v>-9.7844422257512083</v>
      </c>
      <c r="AI19">
        <f t="shared" ref="AI19:AI36" si="22">X19+AH19+AF19+AG19</f>
        <v>-4.5622421636920762E-2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55080.715276865507</v>
      </c>
      <c r="AO19">
        <f t="shared" ref="AO19:AO36" si="26">$B$13*BI19+$C$13*BJ19+$F$13*BU19*(1-BX19)</f>
        <v>1699.9</v>
      </c>
      <c r="AP19">
        <f t="shared" ref="AP19:AP36" si="27">AO19*AQ19</f>
        <v>1433.0160000000001</v>
      </c>
      <c r="AQ19">
        <f t="shared" ref="AQ19:AQ36" si="28">($B$13*$D$11+$C$13*$D$11+$F$13*((CH19+BZ19)/MAX(CH19+BZ19+CI19, 0.1)*$I$11+CI19/MAX(CH19+BZ19+CI19, 0.1)*$J$11))/($B$13+$C$13+$F$13)</f>
        <v>0.84300017648096948</v>
      </c>
      <c r="AR19">
        <f t="shared" ref="AR19:AR36" si="29">($B$13*$K$11+$C$13*$K$11+$F$13*((CH19+BZ19)/MAX(CH19+BZ19+CI19, 0.1)*$P$11+CI19/MAX(CH19+BZ19+CI19, 0.1)*$Q$11))/($B$13+$C$13+$F$13)</f>
        <v>0.16539034060827107</v>
      </c>
      <c r="AS19">
        <v>1689208278.5</v>
      </c>
      <c r="AT19">
        <v>389.98099999999999</v>
      </c>
      <c r="AU19">
        <v>400.05099999999999</v>
      </c>
      <c r="AV19">
        <v>13.100199999999999</v>
      </c>
      <c r="AW19">
        <v>11.891400000000001</v>
      </c>
      <c r="AX19">
        <v>392.33</v>
      </c>
      <c r="AY19">
        <v>13.131399999999999</v>
      </c>
      <c r="AZ19">
        <v>600.13099999999997</v>
      </c>
      <c r="BA19">
        <v>101.679</v>
      </c>
      <c r="BB19">
        <v>0.20034299999999999</v>
      </c>
      <c r="BC19">
        <v>18.815100000000001</v>
      </c>
      <c r="BD19">
        <v>18.136199999999999</v>
      </c>
      <c r="BE19">
        <v>999.9</v>
      </c>
      <c r="BF19">
        <v>0</v>
      </c>
      <c r="BG19">
        <v>0</v>
      </c>
      <c r="BH19">
        <v>9963.75</v>
      </c>
      <c r="BI19">
        <v>0</v>
      </c>
      <c r="BJ19">
        <v>0.83934799999999998</v>
      </c>
      <c r="BK19">
        <v>-10.07</v>
      </c>
      <c r="BL19">
        <v>395.15800000000002</v>
      </c>
      <c r="BM19">
        <v>404.86599999999999</v>
      </c>
      <c r="BN19">
        <v>1.20879</v>
      </c>
      <c r="BO19">
        <v>400.05099999999999</v>
      </c>
      <c r="BP19">
        <v>11.891400000000001</v>
      </c>
      <c r="BQ19">
        <v>1.3320099999999999</v>
      </c>
      <c r="BR19">
        <v>1.2091000000000001</v>
      </c>
      <c r="BS19">
        <v>11.164999999999999</v>
      </c>
      <c r="BT19">
        <v>9.7140900000000006</v>
      </c>
      <c r="BU19">
        <v>1699.9</v>
      </c>
      <c r="BV19">
        <v>0.89999300000000004</v>
      </c>
      <c r="BW19">
        <v>0.100007</v>
      </c>
      <c r="BX19">
        <v>0</v>
      </c>
      <c r="BY19">
        <v>2.6844999999999999</v>
      </c>
      <c r="BZ19">
        <v>0</v>
      </c>
      <c r="CA19">
        <v>6590.84</v>
      </c>
      <c r="CB19">
        <v>13788.3</v>
      </c>
      <c r="CC19">
        <v>41.186999999999998</v>
      </c>
      <c r="CD19">
        <v>39.436999999999998</v>
      </c>
      <c r="CE19">
        <v>40.811999999999998</v>
      </c>
      <c r="CF19">
        <v>38.625</v>
      </c>
      <c r="CG19">
        <v>39.561999999999998</v>
      </c>
      <c r="CH19">
        <v>1529.9</v>
      </c>
      <c r="CI19">
        <v>170</v>
      </c>
      <c r="CJ19">
        <v>0</v>
      </c>
      <c r="CK19">
        <v>1689208284.4000001</v>
      </c>
      <c r="CL19">
        <v>0</v>
      </c>
      <c r="CM19">
        <v>1689208251.5</v>
      </c>
      <c r="CN19" t="s">
        <v>350</v>
      </c>
      <c r="CO19">
        <v>1689208248</v>
      </c>
      <c r="CP19">
        <v>1689208251.5</v>
      </c>
      <c r="CQ19">
        <v>46</v>
      </c>
      <c r="CR19">
        <v>4.2999999999999997E-2</v>
      </c>
      <c r="CS19">
        <v>-1E-3</v>
      </c>
      <c r="CT19">
        <v>-2.3809999999999998</v>
      </c>
      <c r="CU19">
        <v>-3.1E-2</v>
      </c>
      <c r="CV19">
        <v>400</v>
      </c>
      <c r="CW19">
        <v>12</v>
      </c>
      <c r="CX19">
        <v>0.28000000000000003</v>
      </c>
      <c r="CY19">
        <v>0.05</v>
      </c>
      <c r="CZ19">
        <v>14.36694824531801</v>
      </c>
      <c r="DA19">
        <v>0.33558695951130191</v>
      </c>
      <c r="DB19">
        <v>6.1513431627398703E-2</v>
      </c>
      <c r="DC19">
        <v>1</v>
      </c>
      <c r="DD19">
        <v>399.97943902439022</v>
      </c>
      <c r="DE19">
        <v>0.17395818815299649</v>
      </c>
      <c r="DF19">
        <v>2.4260827384688589E-2</v>
      </c>
      <c r="DG19">
        <v>1</v>
      </c>
      <c r="DH19">
        <v>1700.133658536585</v>
      </c>
      <c r="DI19">
        <v>0.2425151353264442</v>
      </c>
      <c r="DJ19">
        <v>0.13780077697329871</v>
      </c>
      <c r="DK19">
        <v>-1</v>
      </c>
      <c r="DL19">
        <v>2</v>
      </c>
      <c r="DM19">
        <v>2</v>
      </c>
      <c r="DN19" t="s">
        <v>351</v>
      </c>
      <c r="DO19">
        <v>3.2185800000000002</v>
      </c>
      <c r="DP19">
        <v>2.8089599999999999</v>
      </c>
      <c r="DQ19">
        <v>9.5426300000000006E-2</v>
      </c>
      <c r="DR19">
        <v>9.6412899999999996E-2</v>
      </c>
      <c r="DS19">
        <v>7.6743099999999995E-2</v>
      </c>
      <c r="DT19">
        <v>7.06759E-2</v>
      </c>
      <c r="DU19">
        <v>27612.9</v>
      </c>
      <c r="DV19">
        <v>31142.400000000001</v>
      </c>
      <c r="DW19">
        <v>28702.2</v>
      </c>
      <c r="DX19">
        <v>33020</v>
      </c>
      <c r="DY19">
        <v>36844.800000000003</v>
      </c>
      <c r="DZ19">
        <v>41720.1</v>
      </c>
      <c r="EA19">
        <v>42126.2</v>
      </c>
      <c r="EB19">
        <v>47780.5</v>
      </c>
      <c r="EC19">
        <v>2.2970299999999999</v>
      </c>
      <c r="ED19">
        <v>1.9963500000000001</v>
      </c>
      <c r="EE19">
        <v>0.15351899999999999</v>
      </c>
      <c r="EF19">
        <v>0</v>
      </c>
      <c r="EG19">
        <v>15.5832</v>
      </c>
      <c r="EH19">
        <v>999.9</v>
      </c>
      <c r="EI19">
        <v>66.3</v>
      </c>
      <c r="EJ19">
        <v>17.2</v>
      </c>
      <c r="EK19">
        <v>12.841699999999999</v>
      </c>
      <c r="EL19">
        <v>62.9146</v>
      </c>
      <c r="EM19">
        <v>23.349399999999999</v>
      </c>
      <c r="EN19">
        <v>1</v>
      </c>
      <c r="EO19">
        <v>-0.79413100000000003</v>
      </c>
      <c r="EP19">
        <v>-0.52078999999999998</v>
      </c>
      <c r="EQ19">
        <v>20.235099999999999</v>
      </c>
      <c r="ER19">
        <v>5.2292699999999996</v>
      </c>
      <c r="ES19">
        <v>12.004300000000001</v>
      </c>
      <c r="ET19">
        <v>4.9911500000000002</v>
      </c>
      <c r="EU19">
        <v>3.3050000000000002</v>
      </c>
      <c r="EV19">
        <v>3545.3</v>
      </c>
      <c r="EW19">
        <v>1759.8</v>
      </c>
      <c r="EX19">
        <v>76.8</v>
      </c>
      <c r="EY19">
        <v>20.8</v>
      </c>
      <c r="EZ19">
        <v>1.8520799999999999</v>
      </c>
      <c r="FA19">
        <v>1.86127</v>
      </c>
      <c r="FB19">
        <v>1.86008</v>
      </c>
      <c r="FC19">
        <v>1.85608</v>
      </c>
      <c r="FD19">
        <v>1.8605</v>
      </c>
      <c r="FE19">
        <v>1.85684</v>
      </c>
      <c r="FF19">
        <v>1.8589800000000001</v>
      </c>
      <c r="FG19">
        <v>1.8617699999999999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-2.3490000000000002</v>
      </c>
      <c r="FV19">
        <v>-3.1199999999999999E-2</v>
      </c>
      <c r="FW19">
        <v>-0.93739098011076583</v>
      </c>
      <c r="FX19">
        <v>-4.0117494158234393E-3</v>
      </c>
      <c r="FY19">
        <v>1.087516141204025E-6</v>
      </c>
      <c r="FZ19">
        <v>-8.657206703991749E-11</v>
      </c>
      <c r="GA19">
        <v>-3.1185000000000681E-2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0.5</v>
      </c>
      <c r="GJ19">
        <v>0.5</v>
      </c>
      <c r="GK19">
        <v>0.98144500000000001</v>
      </c>
      <c r="GL19">
        <v>2.3315399999999999</v>
      </c>
      <c r="GM19">
        <v>1.5942400000000001</v>
      </c>
      <c r="GN19">
        <v>2.34375</v>
      </c>
      <c r="GO19">
        <v>1.40015</v>
      </c>
      <c r="GP19">
        <v>2.2863799999999999</v>
      </c>
      <c r="GQ19">
        <v>20.014900000000001</v>
      </c>
      <c r="GR19">
        <v>16.040800000000001</v>
      </c>
      <c r="GS19">
        <v>18</v>
      </c>
      <c r="GT19">
        <v>617.05999999999995</v>
      </c>
      <c r="GU19">
        <v>452.029</v>
      </c>
      <c r="GV19">
        <v>17.000800000000002</v>
      </c>
      <c r="GW19">
        <v>16.666599999999999</v>
      </c>
      <c r="GX19">
        <v>30.000299999999999</v>
      </c>
      <c r="GY19">
        <v>16.543299999999999</v>
      </c>
      <c r="GZ19">
        <v>16.4876</v>
      </c>
      <c r="HA19">
        <v>19.7056</v>
      </c>
      <c r="HB19">
        <v>-30</v>
      </c>
      <c r="HC19">
        <v>-30</v>
      </c>
      <c r="HD19">
        <v>17</v>
      </c>
      <c r="HE19">
        <v>400</v>
      </c>
      <c r="HF19">
        <v>0</v>
      </c>
      <c r="HG19">
        <v>105.379</v>
      </c>
      <c r="HH19">
        <v>105.104</v>
      </c>
    </row>
    <row r="20" spans="1:216" x14ac:dyDescent="0.2">
      <c r="A20">
        <v>2</v>
      </c>
      <c r="B20">
        <v>1689208366.5</v>
      </c>
      <c r="C20">
        <v>88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1689208366.5</v>
      </c>
      <c r="M20">
        <f t="shared" si="0"/>
        <v>2.0472738724977373E-3</v>
      </c>
      <c r="N20">
        <f t="shared" si="1"/>
        <v>2.0472738724977373</v>
      </c>
      <c r="O20">
        <f t="shared" si="2"/>
        <v>12.295157328788036</v>
      </c>
      <c r="P20">
        <f t="shared" si="3"/>
        <v>292.47500000000002</v>
      </c>
      <c r="Q20">
        <f t="shared" si="4"/>
        <v>197.79242896385352</v>
      </c>
      <c r="R20">
        <f t="shared" si="5"/>
        <v>20.151391527197564</v>
      </c>
      <c r="S20">
        <f t="shared" si="6"/>
        <v>29.797794929725001</v>
      </c>
      <c r="T20">
        <f t="shared" si="7"/>
        <v>0.22250540923798756</v>
      </c>
      <c r="U20">
        <f t="shared" si="8"/>
        <v>3.6514931978925165</v>
      </c>
      <c r="V20">
        <f t="shared" si="9"/>
        <v>0.21523815814610928</v>
      </c>
      <c r="W20">
        <f t="shared" si="10"/>
        <v>0.13515700976085407</v>
      </c>
      <c r="X20">
        <f t="shared" si="11"/>
        <v>281.13209699999999</v>
      </c>
      <c r="Y20">
        <f t="shared" si="12"/>
        <v>19.658383786049541</v>
      </c>
      <c r="Z20">
        <f t="shared" si="13"/>
        <v>19.658383786049541</v>
      </c>
      <c r="AA20">
        <f t="shared" si="14"/>
        <v>2.2974287680860992</v>
      </c>
      <c r="AB20">
        <f t="shared" si="15"/>
        <v>62.027558618110049</v>
      </c>
      <c r="AC20">
        <f t="shared" si="16"/>
        <v>1.3456917498923999</v>
      </c>
      <c r="AD20">
        <f t="shared" si="17"/>
        <v>2.1695062321854812</v>
      </c>
      <c r="AE20">
        <f t="shared" si="18"/>
        <v>0.95173701819369927</v>
      </c>
      <c r="AF20">
        <f t="shared" si="19"/>
        <v>-90.284777777150211</v>
      </c>
      <c r="AG20">
        <f t="shared" si="20"/>
        <v>-181.0089356643978</v>
      </c>
      <c r="AH20">
        <f t="shared" si="21"/>
        <v>-9.8849933353617772</v>
      </c>
      <c r="AI20">
        <f t="shared" si="22"/>
        <v>-4.660977690983259E-2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55238.768783413398</v>
      </c>
      <c r="AO20">
        <f t="shared" si="26"/>
        <v>1699.81</v>
      </c>
      <c r="AP20">
        <f t="shared" si="27"/>
        <v>1432.9400999999998</v>
      </c>
      <c r="AQ20">
        <f t="shared" si="28"/>
        <v>0.84300015884128221</v>
      </c>
      <c r="AR20">
        <f t="shared" si="29"/>
        <v>0.16539030656367476</v>
      </c>
      <c r="AS20">
        <v>1689208366.5</v>
      </c>
      <c r="AT20">
        <v>292.47500000000002</v>
      </c>
      <c r="AU20">
        <v>299.98899999999998</v>
      </c>
      <c r="AV20">
        <v>13.208399999999999</v>
      </c>
      <c r="AW20">
        <v>12.0311</v>
      </c>
      <c r="AX20">
        <v>294.59699999999998</v>
      </c>
      <c r="AY20">
        <v>13.235099999999999</v>
      </c>
      <c r="AZ20">
        <v>600.08100000000002</v>
      </c>
      <c r="BA20">
        <v>101.681</v>
      </c>
      <c r="BB20">
        <v>0.20051099999999999</v>
      </c>
      <c r="BC20">
        <v>18.738900000000001</v>
      </c>
      <c r="BD20">
        <v>18.125800000000002</v>
      </c>
      <c r="BE20">
        <v>999.9</v>
      </c>
      <c r="BF20">
        <v>0</v>
      </c>
      <c r="BG20">
        <v>0</v>
      </c>
      <c r="BH20">
        <v>9990.6200000000008</v>
      </c>
      <c r="BI20">
        <v>0</v>
      </c>
      <c r="BJ20">
        <v>0.89930200000000005</v>
      </c>
      <c r="BK20">
        <v>-7.5136399999999997</v>
      </c>
      <c r="BL20">
        <v>296.39</v>
      </c>
      <c r="BM20">
        <v>303.642</v>
      </c>
      <c r="BN20">
        <v>1.17727</v>
      </c>
      <c r="BO20">
        <v>299.98899999999998</v>
      </c>
      <c r="BP20">
        <v>12.0311</v>
      </c>
      <c r="BQ20">
        <v>1.3430500000000001</v>
      </c>
      <c r="BR20">
        <v>1.2233400000000001</v>
      </c>
      <c r="BS20">
        <v>11.2895</v>
      </c>
      <c r="BT20">
        <v>9.8887</v>
      </c>
      <c r="BU20">
        <v>1699.81</v>
      </c>
      <c r="BV20">
        <v>0.89999200000000001</v>
      </c>
      <c r="BW20">
        <v>0.100008</v>
      </c>
      <c r="BX20">
        <v>0</v>
      </c>
      <c r="BY20">
        <v>2.1132</v>
      </c>
      <c r="BZ20">
        <v>0</v>
      </c>
      <c r="CA20">
        <v>6384.15</v>
      </c>
      <c r="CB20">
        <v>13787.6</v>
      </c>
      <c r="CC20">
        <v>38</v>
      </c>
      <c r="CD20">
        <v>37.25</v>
      </c>
      <c r="CE20">
        <v>38.25</v>
      </c>
      <c r="CF20">
        <v>35.561999999999998</v>
      </c>
      <c r="CG20">
        <v>37</v>
      </c>
      <c r="CH20">
        <v>1529.82</v>
      </c>
      <c r="CI20">
        <v>169.99</v>
      </c>
      <c r="CJ20">
        <v>0</v>
      </c>
      <c r="CK20">
        <v>1689208372</v>
      </c>
      <c r="CL20">
        <v>0</v>
      </c>
      <c r="CM20">
        <v>1689208339.5</v>
      </c>
      <c r="CN20" t="s">
        <v>357</v>
      </c>
      <c r="CO20">
        <v>1689208331.5</v>
      </c>
      <c r="CP20">
        <v>1689208339.5</v>
      </c>
      <c r="CQ20">
        <v>47</v>
      </c>
      <c r="CR20">
        <v>-9.4E-2</v>
      </c>
      <c r="CS20">
        <v>5.0000000000000001E-3</v>
      </c>
      <c r="CT20">
        <v>-2.1469999999999998</v>
      </c>
      <c r="CU20">
        <v>-2.7E-2</v>
      </c>
      <c r="CV20">
        <v>300</v>
      </c>
      <c r="CW20">
        <v>12</v>
      </c>
      <c r="CX20">
        <v>0.37</v>
      </c>
      <c r="CY20">
        <v>7.0000000000000007E-2</v>
      </c>
      <c r="CZ20">
        <v>10.758777411574719</v>
      </c>
      <c r="DA20">
        <v>7.9933422651183531E-3</v>
      </c>
      <c r="DB20">
        <v>4.8725786803255768E-2</v>
      </c>
      <c r="DC20">
        <v>1</v>
      </c>
      <c r="DD20">
        <v>299.98063414634152</v>
      </c>
      <c r="DE20">
        <v>0.10475958188192221</v>
      </c>
      <c r="DF20">
        <v>3.4758930137034218E-2</v>
      </c>
      <c r="DG20">
        <v>1</v>
      </c>
      <c r="DH20">
        <v>1699.943658536585</v>
      </c>
      <c r="DI20">
        <v>-0.7652913888423396</v>
      </c>
      <c r="DJ20">
        <v>0.14196798157675281</v>
      </c>
      <c r="DK20">
        <v>-1</v>
      </c>
      <c r="DL20">
        <v>2</v>
      </c>
      <c r="DM20">
        <v>2</v>
      </c>
      <c r="DN20" t="s">
        <v>351</v>
      </c>
      <c r="DO20">
        <v>3.2183700000000002</v>
      </c>
      <c r="DP20">
        <v>2.80938</v>
      </c>
      <c r="DQ20">
        <v>7.6174599999999995E-2</v>
      </c>
      <c r="DR20">
        <v>7.6966999999999994E-2</v>
      </c>
      <c r="DS20">
        <v>7.7185299999999998E-2</v>
      </c>
      <c r="DT20">
        <v>7.1285200000000007E-2</v>
      </c>
      <c r="DU20">
        <v>28198</v>
      </c>
      <c r="DV20">
        <v>31809.5</v>
      </c>
      <c r="DW20">
        <v>28699.5</v>
      </c>
      <c r="DX20">
        <v>33016.699999999997</v>
      </c>
      <c r="DY20">
        <v>36822.9</v>
      </c>
      <c r="DZ20">
        <v>41688.1</v>
      </c>
      <c r="EA20">
        <v>42122.1</v>
      </c>
      <c r="EB20">
        <v>47775.6</v>
      </c>
      <c r="EC20">
        <v>2.29603</v>
      </c>
      <c r="ED20">
        <v>1.9961800000000001</v>
      </c>
      <c r="EE20">
        <v>0.14931</v>
      </c>
      <c r="EF20">
        <v>0</v>
      </c>
      <c r="EG20">
        <v>15.642899999999999</v>
      </c>
      <c r="EH20">
        <v>999.9</v>
      </c>
      <c r="EI20">
        <v>66.3</v>
      </c>
      <c r="EJ20">
        <v>17.2</v>
      </c>
      <c r="EK20">
        <v>12.841900000000001</v>
      </c>
      <c r="EL20">
        <v>63.084600000000002</v>
      </c>
      <c r="EM20">
        <v>23.649799999999999</v>
      </c>
      <c r="EN20">
        <v>1</v>
      </c>
      <c r="EO20">
        <v>-0.78958099999999998</v>
      </c>
      <c r="EP20">
        <v>-0.50806099999999998</v>
      </c>
      <c r="EQ20">
        <v>20.237300000000001</v>
      </c>
      <c r="ER20">
        <v>5.2288199999999998</v>
      </c>
      <c r="ES20">
        <v>12.004</v>
      </c>
      <c r="ET20">
        <v>4.9911500000000002</v>
      </c>
      <c r="EU20">
        <v>3.3050000000000002</v>
      </c>
      <c r="EV20">
        <v>3547.4</v>
      </c>
      <c r="EW20">
        <v>1759.8</v>
      </c>
      <c r="EX20">
        <v>76.8</v>
      </c>
      <c r="EY20">
        <v>20.8</v>
      </c>
      <c r="EZ20">
        <v>1.8520099999999999</v>
      </c>
      <c r="FA20">
        <v>1.86127</v>
      </c>
      <c r="FB20">
        <v>1.86005</v>
      </c>
      <c r="FC20">
        <v>1.85606</v>
      </c>
      <c r="FD20">
        <v>1.8605</v>
      </c>
      <c r="FE20">
        <v>1.85684</v>
      </c>
      <c r="FF20">
        <v>1.8589500000000001</v>
      </c>
      <c r="FG20">
        <v>1.86172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-2.1219999999999999</v>
      </c>
      <c r="FV20">
        <v>-2.6700000000000002E-2</v>
      </c>
      <c r="FW20">
        <v>-1.0318924605641959</v>
      </c>
      <c r="FX20">
        <v>-4.0117494158234393E-3</v>
      </c>
      <c r="FY20">
        <v>1.087516141204025E-6</v>
      </c>
      <c r="FZ20">
        <v>-8.657206703991749E-11</v>
      </c>
      <c r="GA20">
        <v>-2.6647619047619031E-2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0.6</v>
      </c>
      <c r="GJ20">
        <v>0.5</v>
      </c>
      <c r="GK20">
        <v>0.78369100000000003</v>
      </c>
      <c r="GL20">
        <v>2.34253</v>
      </c>
      <c r="GM20">
        <v>1.5942400000000001</v>
      </c>
      <c r="GN20">
        <v>2.34375</v>
      </c>
      <c r="GO20">
        <v>1.40015</v>
      </c>
      <c r="GP20">
        <v>2.2656200000000002</v>
      </c>
      <c r="GQ20">
        <v>19.994900000000001</v>
      </c>
      <c r="GR20">
        <v>16.0321</v>
      </c>
      <c r="GS20">
        <v>18</v>
      </c>
      <c r="GT20">
        <v>617.19799999999998</v>
      </c>
      <c r="GU20">
        <v>452.60300000000001</v>
      </c>
      <c r="GV20">
        <v>16.9999</v>
      </c>
      <c r="GW20">
        <v>16.7271</v>
      </c>
      <c r="GX20">
        <v>30.000399999999999</v>
      </c>
      <c r="GY20">
        <v>16.606400000000001</v>
      </c>
      <c r="GZ20">
        <v>16.5519</v>
      </c>
      <c r="HA20">
        <v>15.7385</v>
      </c>
      <c r="HB20">
        <v>-30</v>
      </c>
      <c r="HC20">
        <v>-30</v>
      </c>
      <c r="HD20">
        <v>17</v>
      </c>
      <c r="HE20">
        <v>300</v>
      </c>
      <c r="HF20">
        <v>0</v>
      </c>
      <c r="HG20">
        <v>105.369</v>
      </c>
      <c r="HH20">
        <v>105.09399999999999</v>
      </c>
    </row>
    <row r="21" spans="1:216" x14ac:dyDescent="0.2">
      <c r="A21">
        <v>3</v>
      </c>
      <c r="B21">
        <v>1689208452.0999999</v>
      </c>
      <c r="C21">
        <v>173.5999999046326</v>
      </c>
      <c r="D21" t="s">
        <v>358</v>
      </c>
      <c r="E21" t="s">
        <v>359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1689208452.0999999</v>
      </c>
      <c r="M21">
        <f t="shared" si="0"/>
        <v>2.0245398149672756E-3</v>
      </c>
      <c r="N21">
        <f t="shared" si="1"/>
        <v>2.0245398149672758</v>
      </c>
      <c r="O21">
        <f t="shared" si="2"/>
        <v>9.932323279457778</v>
      </c>
      <c r="P21">
        <f t="shared" si="3"/>
        <v>243.93</v>
      </c>
      <c r="Q21">
        <f t="shared" si="4"/>
        <v>167.86004568268439</v>
      </c>
      <c r="R21">
        <f t="shared" si="5"/>
        <v>17.101854730306258</v>
      </c>
      <c r="S21">
        <f t="shared" si="6"/>
        <v>24.851985518039999</v>
      </c>
      <c r="T21">
        <f t="shared" si="7"/>
        <v>0.22401152409098202</v>
      </c>
      <c r="U21">
        <f t="shared" si="8"/>
        <v>3.6533615659817817</v>
      </c>
      <c r="V21">
        <f t="shared" si="9"/>
        <v>0.21665094270007984</v>
      </c>
      <c r="W21">
        <f t="shared" si="10"/>
        <v>0.13604801059474167</v>
      </c>
      <c r="X21">
        <f t="shared" si="11"/>
        <v>281.15240700000004</v>
      </c>
      <c r="Y21">
        <f t="shared" si="12"/>
        <v>19.569209396188811</v>
      </c>
      <c r="Z21">
        <f t="shared" si="13"/>
        <v>19.569209396188811</v>
      </c>
      <c r="AA21">
        <f t="shared" si="14"/>
        <v>2.2847395187447246</v>
      </c>
      <c r="AB21">
        <f t="shared" si="15"/>
        <v>62.576466050727817</v>
      </c>
      <c r="AC21">
        <f t="shared" si="16"/>
        <v>1.3496666787672003</v>
      </c>
      <c r="AD21">
        <f t="shared" si="17"/>
        <v>2.1568279002414239</v>
      </c>
      <c r="AE21">
        <f t="shared" si="18"/>
        <v>0.93507283997752433</v>
      </c>
      <c r="AF21">
        <f t="shared" si="19"/>
        <v>-89.282205840056861</v>
      </c>
      <c r="AG21">
        <f t="shared" si="20"/>
        <v>-181.99291723419228</v>
      </c>
      <c r="AH21">
        <f t="shared" si="21"/>
        <v>-9.9243239368857363</v>
      </c>
      <c r="AI21">
        <f t="shared" si="22"/>
        <v>-4.7040011134839688E-2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55296.850620663514</v>
      </c>
      <c r="AO21">
        <f t="shared" si="26"/>
        <v>1699.93</v>
      </c>
      <c r="AP21">
        <f t="shared" si="27"/>
        <v>1433.0415</v>
      </c>
      <c r="AQ21">
        <f t="shared" si="28"/>
        <v>0.84300030001235338</v>
      </c>
      <c r="AR21">
        <f t="shared" si="29"/>
        <v>0.16539057902384216</v>
      </c>
      <c r="AS21">
        <v>1689208452.0999999</v>
      </c>
      <c r="AT21">
        <v>243.93</v>
      </c>
      <c r="AU21">
        <v>250.006</v>
      </c>
      <c r="AV21">
        <v>13.247400000000001</v>
      </c>
      <c r="AW21">
        <v>12.0832</v>
      </c>
      <c r="AX21">
        <v>245.904</v>
      </c>
      <c r="AY21">
        <v>13.2727</v>
      </c>
      <c r="AZ21">
        <v>600.07100000000003</v>
      </c>
      <c r="BA21">
        <v>101.682</v>
      </c>
      <c r="BB21">
        <v>0.199628</v>
      </c>
      <c r="BC21">
        <v>18.645199999999999</v>
      </c>
      <c r="BD21">
        <v>18.037299999999998</v>
      </c>
      <c r="BE21">
        <v>999.9</v>
      </c>
      <c r="BF21">
        <v>0</v>
      </c>
      <c r="BG21">
        <v>0</v>
      </c>
      <c r="BH21">
        <v>9998.1200000000008</v>
      </c>
      <c r="BI21">
        <v>0</v>
      </c>
      <c r="BJ21">
        <v>1.0192099999999999</v>
      </c>
      <c r="BK21">
        <v>-6.0753199999999996</v>
      </c>
      <c r="BL21">
        <v>247.20500000000001</v>
      </c>
      <c r="BM21">
        <v>253.06299999999999</v>
      </c>
      <c r="BN21">
        <v>1.1641699999999999</v>
      </c>
      <c r="BO21">
        <v>250.006</v>
      </c>
      <c r="BP21">
        <v>12.0832</v>
      </c>
      <c r="BQ21">
        <v>1.3470200000000001</v>
      </c>
      <c r="BR21">
        <v>1.22865</v>
      </c>
      <c r="BS21">
        <v>11.334</v>
      </c>
      <c r="BT21">
        <v>9.9532500000000006</v>
      </c>
      <c r="BU21">
        <v>1699.93</v>
      </c>
      <c r="BV21">
        <v>0.89999200000000001</v>
      </c>
      <c r="BW21">
        <v>0.100008</v>
      </c>
      <c r="BX21">
        <v>0</v>
      </c>
      <c r="BY21">
        <v>2.3866999999999998</v>
      </c>
      <c r="BZ21">
        <v>0</v>
      </c>
      <c r="CA21">
        <v>6352.73</v>
      </c>
      <c r="CB21">
        <v>13788.6</v>
      </c>
      <c r="CC21">
        <v>39.125</v>
      </c>
      <c r="CD21">
        <v>38.311999999999998</v>
      </c>
      <c r="CE21">
        <v>39.125</v>
      </c>
      <c r="CF21">
        <v>37.061999999999998</v>
      </c>
      <c r="CG21">
        <v>37.875</v>
      </c>
      <c r="CH21">
        <v>1529.92</v>
      </c>
      <c r="CI21">
        <v>170.01</v>
      </c>
      <c r="CJ21">
        <v>0</v>
      </c>
      <c r="CK21">
        <v>1689208457.8</v>
      </c>
      <c r="CL21">
        <v>0</v>
      </c>
      <c r="CM21">
        <v>1689208424.5</v>
      </c>
      <c r="CN21" t="s">
        <v>360</v>
      </c>
      <c r="CO21">
        <v>1689208418.5</v>
      </c>
      <c r="CP21">
        <v>1689208424.5</v>
      </c>
      <c r="CQ21">
        <v>48</v>
      </c>
      <c r="CR21">
        <v>-0.02</v>
      </c>
      <c r="CS21">
        <v>1E-3</v>
      </c>
      <c r="CT21">
        <v>-1.9950000000000001</v>
      </c>
      <c r="CU21">
        <v>-2.5000000000000001E-2</v>
      </c>
      <c r="CV21">
        <v>250</v>
      </c>
      <c r="CW21">
        <v>12</v>
      </c>
      <c r="CX21">
        <v>0.52</v>
      </c>
      <c r="CY21">
        <v>0.13</v>
      </c>
      <c r="CZ21">
        <v>8.7355841212401319</v>
      </c>
      <c r="DA21">
        <v>-0.16981633464012999</v>
      </c>
      <c r="DB21">
        <v>7.0711073850637282E-2</v>
      </c>
      <c r="DC21">
        <v>1</v>
      </c>
      <c r="DD21">
        <v>249.9955365853659</v>
      </c>
      <c r="DE21">
        <v>0.1243794074853137</v>
      </c>
      <c r="DF21">
        <v>3.2378928379031328E-2</v>
      </c>
      <c r="DG21">
        <v>1</v>
      </c>
      <c r="DH21">
        <v>1700</v>
      </c>
      <c r="DI21">
        <v>-0.1309734526132276</v>
      </c>
      <c r="DJ21">
        <v>0.1271641919225458</v>
      </c>
      <c r="DK21">
        <v>-1</v>
      </c>
      <c r="DL21">
        <v>2</v>
      </c>
      <c r="DM21">
        <v>2</v>
      </c>
      <c r="DN21" t="s">
        <v>351</v>
      </c>
      <c r="DO21">
        <v>3.2182599999999999</v>
      </c>
      <c r="DP21">
        <v>2.8085499999999999</v>
      </c>
      <c r="DQ21">
        <v>6.5597199999999994E-2</v>
      </c>
      <c r="DR21">
        <v>6.6236100000000006E-2</v>
      </c>
      <c r="DS21">
        <v>7.7338100000000007E-2</v>
      </c>
      <c r="DT21">
        <v>7.1504799999999993E-2</v>
      </c>
      <c r="DU21">
        <v>28519.3</v>
      </c>
      <c r="DV21">
        <v>32178.2</v>
      </c>
      <c r="DW21">
        <v>28697.8</v>
      </c>
      <c r="DX21">
        <v>33015.300000000003</v>
      </c>
      <c r="DY21">
        <v>36814.5</v>
      </c>
      <c r="DZ21">
        <v>41676.300000000003</v>
      </c>
      <c r="EA21">
        <v>42119.7</v>
      </c>
      <c r="EB21">
        <v>47773.5</v>
      </c>
      <c r="EC21">
        <v>2.29548</v>
      </c>
      <c r="ED21">
        <v>1.9956499999999999</v>
      </c>
      <c r="EE21">
        <v>0.14741699999999999</v>
      </c>
      <c r="EF21">
        <v>0</v>
      </c>
      <c r="EG21">
        <v>15.5855</v>
      </c>
      <c r="EH21">
        <v>999.9</v>
      </c>
      <c r="EI21">
        <v>66.5</v>
      </c>
      <c r="EJ21">
        <v>17.2</v>
      </c>
      <c r="EK21">
        <v>12.8796</v>
      </c>
      <c r="EL21">
        <v>62.816400000000002</v>
      </c>
      <c r="EM21">
        <v>23.557700000000001</v>
      </c>
      <c r="EN21">
        <v>1</v>
      </c>
      <c r="EO21">
        <v>-0.78513200000000005</v>
      </c>
      <c r="EP21">
        <v>-0.54604600000000003</v>
      </c>
      <c r="EQ21">
        <v>20.236799999999999</v>
      </c>
      <c r="ER21">
        <v>5.2286700000000002</v>
      </c>
      <c r="ES21">
        <v>12.004</v>
      </c>
      <c r="ET21">
        <v>4.9896500000000001</v>
      </c>
      <c r="EU21">
        <v>3.3050000000000002</v>
      </c>
      <c r="EV21">
        <v>3549.2</v>
      </c>
      <c r="EW21">
        <v>1759.8</v>
      </c>
      <c r="EX21">
        <v>76.8</v>
      </c>
      <c r="EY21">
        <v>20.8</v>
      </c>
      <c r="EZ21">
        <v>1.8520799999999999</v>
      </c>
      <c r="FA21">
        <v>1.86127</v>
      </c>
      <c r="FB21">
        <v>1.86005</v>
      </c>
      <c r="FC21">
        <v>1.85608</v>
      </c>
      <c r="FD21">
        <v>1.8605</v>
      </c>
      <c r="FE21">
        <v>1.85684</v>
      </c>
      <c r="FF21">
        <v>1.85897</v>
      </c>
      <c r="FG21">
        <v>1.86172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-1.974</v>
      </c>
      <c r="FV21">
        <v>-2.53E-2</v>
      </c>
      <c r="FW21">
        <v>-1.052081836324297</v>
      </c>
      <c r="FX21">
        <v>-4.0117494158234393E-3</v>
      </c>
      <c r="FY21">
        <v>1.087516141204025E-6</v>
      </c>
      <c r="FZ21">
        <v>-8.657206703991749E-11</v>
      </c>
      <c r="GA21">
        <v>-2.532857142857203E-2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0.6</v>
      </c>
      <c r="GJ21">
        <v>0.5</v>
      </c>
      <c r="GK21">
        <v>0.68115199999999998</v>
      </c>
      <c r="GL21">
        <v>2.33765</v>
      </c>
      <c r="GM21">
        <v>1.5942400000000001</v>
      </c>
      <c r="GN21">
        <v>2.34497</v>
      </c>
      <c r="GO21">
        <v>1.40015</v>
      </c>
      <c r="GP21">
        <v>2.2583000000000002</v>
      </c>
      <c r="GQ21">
        <v>19.994900000000001</v>
      </c>
      <c r="GR21">
        <v>16.023299999999999</v>
      </c>
      <c r="GS21">
        <v>18</v>
      </c>
      <c r="GT21">
        <v>617.625</v>
      </c>
      <c r="GU21">
        <v>452.92099999999999</v>
      </c>
      <c r="GV21">
        <v>16.999300000000002</v>
      </c>
      <c r="GW21">
        <v>16.784400000000002</v>
      </c>
      <c r="GX21">
        <v>30.000299999999999</v>
      </c>
      <c r="GY21">
        <v>16.666799999999999</v>
      </c>
      <c r="GZ21">
        <v>16.6128</v>
      </c>
      <c r="HA21">
        <v>13.6899</v>
      </c>
      <c r="HB21">
        <v>-30</v>
      </c>
      <c r="HC21">
        <v>-30</v>
      </c>
      <c r="HD21">
        <v>17</v>
      </c>
      <c r="HE21">
        <v>250</v>
      </c>
      <c r="HF21">
        <v>0</v>
      </c>
      <c r="HG21">
        <v>105.363</v>
      </c>
      <c r="HH21">
        <v>105.089</v>
      </c>
    </row>
    <row r="22" spans="1:216" x14ac:dyDescent="0.2">
      <c r="A22">
        <v>4</v>
      </c>
      <c r="B22">
        <v>1689208538.5999999</v>
      </c>
      <c r="C22">
        <v>260.09999990463263</v>
      </c>
      <c r="D22" t="s">
        <v>361</v>
      </c>
      <c r="E22" t="s">
        <v>362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1689208538.5999999</v>
      </c>
      <c r="M22">
        <f t="shared" si="0"/>
        <v>1.9976342774765455E-3</v>
      </c>
      <c r="N22">
        <f t="shared" si="1"/>
        <v>1.9976342774765457</v>
      </c>
      <c r="O22">
        <f t="shared" si="2"/>
        <v>6.5346838948294073</v>
      </c>
      <c r="P22">
        <f t="shared" si="3"/>
        <v>170.97399999999999</v>
      </c>
      <c r="Q22">
        <f t="shared" si="4"/>
        <v>120.31355888817102</v>
      </c>
      <c r="R22">
        <f t="shared" si="5"/>
        <v>12.258288075125881</v>
      </c>
      <c r="S22">
        <f t="shared" si="6"/>
        <v>17.419886542502002</v>
      </c>
      <c r="T22">
        <f t="shared" si="7"/>
        <v>0.22179305641357544</v>
      </c>
      <c r="U22">
        <f t="shared" si="8"/>
        <v>3.6480785152576365</v>
      </c>
      <c r="V22">
        <f t="shared" si="9"/>
        <v>0.21456492796587734</v>
      </c>
      <c r="W22">
        <f t="shared" si="10"/>
        <v>0.13473287541814152</v>
      </c>
      <c r="X22">
        <f t="shared" si="11"/>
        <v>281.16555510442754</v>
      </c>
      <c r="Y22">
        <f t="shared" si="12"/>
        <v>19.585359420262971</v>
      </c>
      <c r="Z22">
        <f t="shared" si="13"/>
        <v>19.585359420262971</v>
      </c>
      <c r="AA22">
        <f t="shared" si="14"/>
        <v>2.2870330534453194</v>
      </c>
      <c r="AB22">
        <f t="shared" si="15"/>
        <v>62.807078212155609</v>
      </c>
      <c r="AC22">
        <f t="shared" si="16"/>
        <v>1.3554121366536003</v>
      </c>
      <c r="AD22">
        <f t="shared" si="17"/>
        <v>2.1580563452978385</v>
      </c>
      <c r="AE22">
        <f t="shared" si="18"/>
        <v>0.9316209167917191</v>
      </c>
      <c r="AF22">
        <f t="shared" si="19"/>
        <v>-88.09567163671565</v>
      </c>
      <c r="AG22">
        <f t="shared" si="20"/>
        <v>-183.11630599209823</v>
      </c>
      <c r="AH22">
        <f t="shared" si="21"/>
        <v>-10.001341785333366</v>
      </c>
      <c r="AI22">
        <f t="shared" si="22"/>
        <v>-4.776430971969603E-2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55181.243924082228</v>
      </c>
      <c r="AO22">
        <f t="shared" si="26"/>
        <v>1700.02</v>
      </c>
      <c r="AP22">
        <f t="shared" si="27"/>
        <v>1433.1164700022939</v>
      </c>
      <c r="AQ22">
        <f t="shared" si="28"/>
        <v>0.84299977059228359</v>
      </c>
      <c r="AR22">
        <f t="shared" si="29"/>
        <v>0.16538955724310747</v>
      </c>
      <c r="AS22">
        <v>1689208538.5999999</v>
      </c>
      <c r="AT22">
        <v>170.97399999999999</v>
      </c>
      <c r="AU22">
        <v>174.98099999999999</v>
      </c>
      <c r="AV22">
        <v>13.3032</v>
      </c>
      <c r="AW22">
        <v>12.1546</v>
      </c>
      <c r="AX22">
        <v>172.672</v>
      </c>
      <c r="AY22">
        <v>13.323700000000001</v>
      </c>
      <c r="AZ22">
        <v>600.10400000000004</v>
      </c>
      <c r="BA22">
        <v>101.68600000000001</v>
      </c>
      <c r="BB22">
        <v>0.20017299999999999</v>
      </c>
      <c r="BC22">
        <v>18.654299999999999</v>
      </c>
      <c r="BD22">
        <v>18.047599999999999</v>
      </c>
      <c r="BE22">
        <v>999.9</v>
      </c>
      <c r="BF22">
        <v>0</v>
      </c>
      <c r="BG22">
        <v>0</v>
      </c>
      <c r="BH22">
        <v>9976.25</v>
      </c>
      <c r="BI22">
        <v>0</v>
      </c>
      <c r="BJ22">
        <v>0.95925499999999997</v>
      </c>
      <c r="BK22">
        <v>-4.0069299999999997</v>
      </c>
      <c r="BL22">
        <v>173.28</v>
      </c>
      <c r="BM22">
        <v>177.13399999999999</v>
      </c>
      <c r="BN22">
        <v>1.14863</v>
      </c>
      <c r="BO22">
        <v>174.98099999999999</v>
      </c>
      <c r="BP22">
        <v>12.1546</v>
      </c>
      <c r="BQ22">
        <v>1.3527499999999999</v>
      </c>
      <c r="BR22">
        <v>1.2359500000000001</v>
      </c>
      <c r="BS22">
        <v>11.398099999999999</v>
      </c>
      <c r="BT22">
        <v>10.0418</v>
      </c>
      <c r="BU22">
        <v>1700.02</v>
      </c>
      <c r="BV22">
        <v>0.90000999999999998</v>
      </c>
      <c r="BW22">
        <v>9.9990200000000001E-2</v>
      </c>
      <c r="BX22">
        <v>0</v>
      </c>
      <c r="BY22">
        <v>2.6364000000000001</v>
      </c>
      <c r="BZ22">
        <v>0</v>
      </c>
      <c r="CA22">
        <v>6252.75</v>
      </c>
      <c r="CB22">
        <v>13789.5</v>
      </c>
      <c r="CC22">
        <v>40</v>
      </c>
      <c r="CD22">
        <v>38.936999999999998</v>
      </c>
      <c r="CE22">
        <v>39.875</v>
      </c>
      <c r="CF22">
        <v>38.186999999999998</v>
      </c>
      <c r="CG22">
        <v>38.686999999999998</v>
      </c>
      <c r="CH22">
        <v>1530.04</v>
      </c>
      <c r="CI22">
        <v>169.99</v>
      </c>
      <c r="CJ22">
        <v>0</v>
      </c>
      <c r="CK22">
        <v>1689208544.2</v>
      </c>
      <c r="CL22">
        <v>0</v>
      </c>
      <c r="CM22">
        <v>1689208512.5999999</v>
      </c>
      <c r="CN22" t="s">
        <v>363</v>
      </c>
      <c r="CO22">
        <v>1689208505.5999999</v>
      </c>
      <c r="CP22">
        <v>1689208512.5999999</v>
      </c>
      <c r="CQ22">
        <v>49</v>
      </c>
      <c r="CR22">
        <v>1.6E-2</v>
      </c>
      <c r="CS22">
        <v>5.0000000000000001E-3</v>
      </c>
      <c r="CT22">
        <v>-1.712</v>
      </c>
      <c r="CU22">
        <v>-0.02</v>
      </c>
      <c r="CV22">
        <v>175</v>
      </c>
      <c r="CW22">
        <v>12</v>
      </c>
      <c r="CX22">
        <v>0.33</v>
      </c>
      <c r="CY22">
        <v>7.0000000000000007E-2</v>
      </c>
      <c r="CZ22">
        <v>5.6600296409337059</v>
      </c>
      <c r="DA22">
        <v>0.64623049828567969</v>
      </c>
      <c r="DB22">
        <v>0.1995534953763364</v>
      </c>
      <c r="DC22">
        <v>1</v>
      </c>
      <c r="DD22">
        <v>174.97900000000001</v>
      </c>
      <c r="DE22">
        <v>0.1309337979088315</v>
      </c>
      <c r="DF22">
        <v>2.549892393712316E-2</v>
      </c>
      <c r="DG22">
        <v>1</v>
      </c>
      <c r="DH22">
        <v>1699.989756097561</v>
      </c>
      <c r="DI22">
        <v>-1.968735204220582E-2</v>
      </c>
      <c r="DJ22">
        <v>0.13009354617160271</v>
      </c>
      <c r="DK22">
        <v>-1</v>
      </c>
      <c r="DL22">
        <v>2</v>
      </c>
      <c r="DM22">
        <v>2</v>
      </c>
      <c r="DN22" t="s">
        <v>351</v>
      </c>
      <c r="DO22">
        <v>3.2182499999999998</v>
      </c>
      <c r="DP22">
        <v>2.80891</v>
      </c>
      <c r="DQ22">
        <v>4.8215000000000001E-2</v>
      </c>
      <c r="DR22">
        <v>4.8597899999999999E-2</v>
      </c>
      <c r="DS22">
        <v>7.7551099999999998E-2</v>
      </c>
      <c r="DT22">
        <v>7.1811100000000003E-2</v>
      </c>
      <c r="DU22">
        <v>29047.3</v>
      </c>
      <c r="DV22">
        <v>32783.5</v>
      </c>
      <c r="DW22">
        <v>28694.6</v>
      </c>
      <c r="DX22">
        <v>33012</v>
      </c>
      <c r="DY22">
        <v>36801.5</v>
      </c>
      <c r="DZ22">
        <v>41657.9</v>
      </c>
      <c r="EA22">
        <v>42115</v>
      </c>
      <c r="EB22">
        <v>47768.5</v>
      </c>
      <c r="EC22">
        <v>2.29427</v>
      </c>
      <c r="ED22">
        <v>1.99485</v>
      </c>
      <c r="EE22">
        <v>0.148788</v>
      </c>
      <c r="EF22">
        <v>0</v>
      </c>
      <c r="EG22">
        <v>15.573</v>
      </c>
      <c r="EH22">
        <v>999.9</v>
      </c>
      <c r="EI22">
        <v>66.7</v>
      </c>
      <c r="EJ22">
        <v>17.100000000000001</v>
      </c>
      <c r="EK22">
        <v>12.8371</v>
      </c>
      <c r="EL22">
        <v>63.2164</v>
      </c>
      <c r="EM22">
        <v>23.145</v>
      </c>
      <c r="EN22">
        <v>1</v>
      </c>
      <c r="EO22">
        <v>-0.781443</v>
      </c>
      <c r="EP22">
        <v>-0.548184</v>
      </c>
      <c r="EQ22">
        <v>20.236699999999999</v>
      </c>
      <c r="ER22">
        <v>5.2288199999999998</v>
      </c>
      <c r="ES22">
        <v>12.004</v>
      </c>
      <c r="ET22">
        <v>4.9911500000000002</v>
      </c>
      <c r="EU22">
        <v>3.3050000000000002</v>
      </c>
      <c r="EV22">
        <v>3551</v>
      </c>
      <c r="EW22">
        <v>1759.8</v>
      </c>
      <c r="EX22">
        <v>76.8</v>
      </c>
      <c r="EY22">
        <v>20.9</v>
      </c>
      <c r="EZ22">
        <v>1.85198</v>
      </c>
      <c r="FA22">
        <v>1.86127</v>
      </c>
      <c r="FB22">
        <v>1.86005</v>
      </c>
      <c r="FC22">
        <v>1.85605</v>
      </c>
      <c r="FD22">
        <v>1.8605</v>
      </c>
      <c r="FE22">
        <v>1.85684</v>
      </c>
      <c r="FF22">
        <v>1.8589599999999999</v>
      </c>
      <c r="FG22">
        <v>1.86175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-1.698</v>
      </c>
      <c r="FV22">
        <v>-2.0500000000000001E-2</v>
      </c>
      <c r="FW22">
        <v>-1.0363085146972939</v>
      </c>
      <c r="FX22">
        <v>-4.0117494158234393E-3</v>
      </c>
      <c r="FY22">
        <v>1.087516141204025E-6</v>
      </c>
      <c r="FZ22">
        <v>-8.657206703991749E-11</v>
      </c>
      <c r="GA22">
        <v>-2.047000000000132E-2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0.6</v>
      </c>
      <c r="GJ22">
        <v>0.4</v>
      </c>
      <c r="GK22">
        <v>0.52368199999999998</v>
      </c>
      <c r="GL22">
        <v>2.34619</v>
      </c>
      <c r="GM22">
        <v>1.5942400000000001</v>
      </c>
      <c r="GN22">
        <v>2.34497</v>
      </c>
      <c r="GO22">
        <v>1.40015</v>
      </c>
      <c r="GP22">
        <v>2.32544</v>
      </c>
      <c r="GQ22">
        <v>19.994900000000001</v>
      </c>
      <c r="GR22">
        <v>16.014600000000002</v>
      </c>
      <c r="GS22">
        <v>18</v>
      </c>
      <c r="GT22">
        <v>617.54399999999998</v>
      </c>
      <c r="GU22">
        <v>453.04</v>
      </c>
      <c r="GV22">
        <v>16.999600000000001</v>
      </c>
      <c r="GW22">
        <v>16.837199999999999</v>
      </c>
      <c r="GX22">
        <v>30.0002</v>
      </c>
      <c r="GY22">
        <v>16.724799999999998</v>
      </c>
      <c r="GZ22">
        <v>16.671399999999998</v>
      </c>
      <c r="HA22">
        <v>10.5375</v>
      </c>
      <c r="HB22">
        <v>-30</v>
      </c>
      <c r="HC22">
        <v>-30</v>
      </c>
      <c r="HD22">
        <v>17</v>
      </c>
      <c r="HE22">
        <v>175</v>
      </c>
      <c r="HF22">
        <v>0</v>
      </c>
      <c r="HG22">
        <v>105.351</v>
      </c>
      <c r="HH22">
        <v>105.078</v>
      </c>
    </row>
    <row r="23" spans="1:216" x14ac:dyDescent="0.2">
      <c r="A23">
        <v>5</v>
      </c>
      <c r="B23">
        <v>1689208625.5999999</v>
      </c>
      <c r="C23">
        <v>347.09999990463263</v>
      </c>
      <c r="D23" t="s">
        <v>364</v>
      </c>
      <c r="E23" t="s">
        <v>365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1689208625.5999999</v>
      </c>
      <c r="M23">
        <f t="shared" si="0"/>
        <v>2.0202182813268705E-3</v>
      </c>
      <c r="N23">
        <f t="shared" si="1"/>
        <v>2.0202182813268705</v>
      </c>
      <c r="O23">
        <f t="shared" si="2"/>
        <v>3.9444415278180176</v>
      </c>
      <c r="P23">
        <f t="shared" si="3"/>
        <v>122.536</v>
      </c>
      <c r="Q23">
        <f t="shared" si="4"/>
        <v>91.895264930947974</v>
      </c>
      <c r="R23">
        <f t="shared" si="5"/>
        <v>9.3629255063983017</v>
      </c>
      <c r="S23">
        <f t="shared" si="6"/>
        <v>12.484815629120002</v>
      </c>
      <c r="T23">
        <f t="shared" si="7"/>
        <v>0.22360170493273801</v>
      </c>
      <c r="U23">
        <f t="shared" si="8"/>
        <v>3.6484103067987603</v>
      </c>
      <c r="V23">
        <f t="shared" si="9"/>
        <v>0.21625795477735274</v>
      </c>
      <c r="W23">
        <f t="shared" si="10"/>
        <v>0.13580093621094472</v>
      </c>
      <c r="X23">
        <f t="shared" si="11"/>
        <v>281.13209699999999</v>
      </c>
      <c r="Y23">
        <f t="shared" si="12"/>
        <v>19.593308922439622</v>
      </c>
      <c r="Z23">
        <f t="shared" si="13"/>
        <v>19.593308922439622</v>
      </c>
      <c r="AA23">
        <f t="shared" si="14"/>
        <v>2.2881627374974709</v>
      </c>
      <c r="AB23">
        <f t="shared" si="15"/>
        <v>62.661654791627697</v>
      </c>
      <c r="AC23">
        <f t="shared" si="16"/>
        <v>1.353374147052</v>
      </c>
      <c r="AD23">
        <f t="shared" si="17"/>
        <v>2.1598123310858144</v>
      </c>
      <c r="AE23">
        <f t="shared" si="18"/>
        <v>0.93478859044547091</v>
      </c>
      <c r="AF23">
        <f t="shared" si="19"/>
        <v>-89.091626206514988</v>
      </c>
      <c r="AG23">
        <f t="shared" si="20"/>
        <v>-182.13956230436187</v>
      </c>
      <c r="AH23">
        <f t="shared" si="21"/>
        <v>-9.9481596751818664</v>
      </c>
      <c r="AI23">
        <f t="shared" si="22"/>
        <v>-4.7251186058730354E-2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55185.96214876978</v>
      </c>
      <c r="AO23">
        <f t="shared" si="26"/>
        <v>1699.81</v>
      </c>
      <c r="AP23">
        <f t="shared" si="27"/>
        <v>1432.9400999999998</v>
      </c>
      <c r="AQ23">
        <f t="shared" si="28"/>
        <v>0.84300015884128221</v>
      </c>
      <c r="AR23">
        <f t="shared" si="29"/>
        <v>0.16539030656367476</v>
      </c>
      <c r="AS23">
        <v>1689208625.5999999</v>
      </c>
      <c r="AT23">
        <v>122.536</v>
      </c>
      <c r="AU23">
        <v>124.979</v>
      </c>
      <c r="AV23">
        <v>13.283099999999999</v>
      </c>
      <c r="AW23">
        <v>12.1214</v>
      </c>
      <c r="AX23">
        <v>123.97199999999999</v>
      </c>
      <c r="AY23">
        <v>13.3042</v>
      </c>
      <c r="AZ23">
        <v>600.05700000000002</v>
      </c>
      <c r="BA23">
        <v>101.687</v>
      </c>
      <c r="BB23">
        <v>0.19991999999999999</v>
      </c>
      <c r="BC23">
        <v>18.667300000000001</v>
      </c>
      <c r="BD23">
        <v>18.003299999999999</v>
      </c>
      <c r="BE23">
        <v>999.9</v>
      </c>
      <c r="BF23">
        <v>0</v>
      </c>
      <c r="BG23">
        <v>0</v>
      </c>
      <c r="BH23">
        <v>9977.5</v>
      </c>
      <c r="BI23">
        <v>0</v>
      </c>
      <c r="BJ23">
        <v>0.95925499999999997</v>
      </c>
      <c r="BK23">
        <v>-2.4435500000000001</v>
      </c>
      <c r="BL23">
        <v>124.185</v>
      </c>
      <c r="BM23">
        <v>126.51300000000001</v>
      </c>
      <c r="BN23">
        <v>1.1617299999999999</v>
      </c>
      <c r="BO23">
        <v>124.979</v>
      </c>
      <c r="BP23">
        <v>12.1214</v>
      </c>
      <c r="BQ23">
        <v>1.3507199999999999</v>
      </c>
      <c r="BR23">
        <v>1.2325900000000001</v>
      </c>
      <c r="BS23">
        <v>11.375400000000001</v>
      </c>
      <c r="BT23">
        <v>10.001099999999999</v>
      </c>
      <c r="BU23">
        <v>1699.81</v>
      </c>
      <c r="BV23">
        <v>0.89999399999999996</v>
      </c>
      <c r="BW23">
        <v>0.100006</v>
      </c>
      <c r="BX23">
        <v>0</v>
      </c>
      <c r="BY23">
        <v>2.7875000000000001</v>
      </c>
      <c r="BZ23">
        <v>0</v>
      </c>
      <c r="CA23">
        <v>6197.31</v>
      </c>
      <c r="CB23">
        <v>13787.7</v>
      </c>
      <c r="CC23">
        <v>40.811999999999998</v>
      </c>
      <c r="CD23">
        <v>39.436999999999998</v>
      </c>
      <c r="CE23">
        <v>40.5</v>
      </c>
      <c r="CF23">
        <v>39.061999999999998</v>
      </c>
      <c r="CG23">
        <v>39.436999999999998</v>
      </c>
      <c r="CH23">
        <v>1529.82</v>
      </c>
      <c r="CI23">
        <v>169.99</v>
      </c>
      <c r="CJ23">
        <v>0</v>
      </c>
      <c r="CK23">
        <v>1689208631.2</v>
      </c>
      <c r="CL23">
        <v>0</v>
      </c>
      <c r="CM23">
        <v>1689208598.5999999</v>
      </c>
      <c r="CN23" t="s">
        <v>366</v>
      </c>
      <c r="CO23">
        <v>1689208594.5999999</v>
      </c>
      <c r="CP23">
        <v>1689208598.5999999</v>
      </c>
      <c r="CQ23">
        <v>50</v>
      </c>
      <c r="CR23">
        <v>8.1000000000000003E-2</v>
      </c>
      <c r="CS23">
        <v>-1E-3</v>
      </c>
      <c r="CT23">
        <v>-1.4450000000000001</v>
      </c>
      <c r="CU23">
        <v>-2.1000000000000001E-2</v>
      </c>
      <c r="CV23">
        <v>125</v>
      </c>
      <c r="CW23">
        <v>12</v>
      </c>
      <c r="CX23">
        <v>0.27</v>
      </c>
      <c r="CY23">
        <v>7.0000000000000007E-2</v>
      </c>
      <c r="CZ23">
        <v>3.4685585530501108</v>
      </c>
      <c r="DA23">
        <v>0.10431368242436501</v>
      </c>
      <c r="DB23">
        <v>3.11962489434385E-2</v>
      </c>
      <c r="DC23">
        <v>1</v>
      </c>
      <c r="DD23">
        <v>124.9906097560976</v>
      </c>
      <c r="DE23">
        <v>0.1057839721256038</v>
      </c>
      <c r="DF23">
        <v>1.74186304084555E-2</v>
      </c>
      <c r="DG23">
        <v>1</v>
      </c>
      <c r="DH23">
        <v>1699.974634146341</v>
      </c>
      <c r="DI23">
        <v>1.8374965998423962E-2</v>
      </c>
      <c r="DJ23">
        <v>0.1018630731094417</v>
      </c>
      <c r="DK23">
        <v>-1</v>
      </c>
      <c r="DL23">
        <v>2</v>
      </c>
      <c r="DM23">
        <v>2</v>
      </c>
      <c r="DN23" t="s">
        <v>351</v>
      </c>
      <c r="DO23">
        <v>3.2180900000000001</v>
      </c>
      <c r="DP23">
        <v>2.8086500000000001</v>
      </c>
      <c r="DQ23">
        <v>3.5566300000000002E-2</v>
      </c>
      <c r="DR23">
        <v>3.5699500000000002E-2</v>
      </c>
      <c r="DS23">
        <v>7.7456899999999995E-2</v>
      </c>
      <c r="DT23">
        <v>7.1656200000000003E-2</v>
      </c>
      <c r="DU23">
        <v>29432.6</v>
      </c>
      <c r="DV23">
        <v>33228.1</v>
      </c>
      <c r="DW23">
        <v>28693.3</v>
      </c>
      <c r="DX23">
        <v>33011.4</v>
      </c>
      <c r="DY23">
        <v>36803.4</v>
      </c>
      <c r="DZ23">
        <v>41664</v>
      </c>
      <c r="EA23">
        <v>42112.800000000003</v>
      </c>
      <c r="EB23">
        <v>47767.5</v>
      </c>
      <c r="EC23">
        <v>2.2936700000000001</v>
      </c>
      <c r="ED23">
        <v>1.9944</v>
      </c>
      <c r="EE23">
        <v>0.15212200000000001</v>
      </c>
      <c r="EF23">
        <v>0</v>
      </c>
      <c r="EG23">
        <v>15.473000000000001</v>
      </c>
      <c r="EH23">
        <v>999.9</v>
      </c>
      <c r="EI23">
        <v>67</v>
      </c>
      <c r="EJ23">
        <v>17.100000000000001</v>
      </c>
      <c r="EK23">
        <v>12.8935</v>
      </c>
      <c r="EL23">
        <v>62.916400000000003</v>
      </c>
      <c r="EM23">
        <v>23.129000000000001</v>
      </c>
      <c r="EN23">
        <v>1</v>
      </c>
      <c r="EO23">
        <v>-0.77795499999999995</v>
      </c>
      <c r="EP23">
        <v>-0.56838200000000005</v>
      </c>
      <c r="EQ23">
        <v>20.236599999999999</v>
      </c>
      <c r="ER23">
        <v>5.2285199999999996</v>
      </c>
      <c r="ES23">
        <v>12.004300000000001</v>
      </c>
      <c r="ET23">
        <v>4.9897</v>
      </c>
      <c r="EU23">
        <v>3.3050000000000002</v>
      </c>
      <c r="EV23">
        <v>3552.8</v>
      </c>
      <c r="EW23">
        <v>1759.8</v>
      </c>
      <c r="EX23">
        <v>76.8</v>
      </c>
      <c r="EY23">
        <v>20.9</v>
      </c>
      <c r="EZ23">
        <v>1.8520300000000001</v>
      </c>
      <c r="FA23">
        <v>1.8612599999999999</v>
      </c>
      <c r="FB23">
        <v>1.86005</v>
      </c>
      <c r="FC23">
        <v>1.85608</v>
      </c>
      <c r="FD23">
        <v>1.8605</v>
      </c>
      <c r="FE23">
        <v>1.85684</v>
      </c>
      <c r="FF23">
        <v>1.8589599999999999</v>
      </c>
      <c r="FG23">
        <v>1.86172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-1.4359999999999999</v>
      </c>
      <c r="FV23">
        <v>-2.1100000000000001E-2</v>
      </c>
      <c r="FW23">
        <v>-0.95516429788247281</v>
      </c>
      <c r="FX23">
        <v>-4.0117494158234393E-3</v>
      </c>
      <c r="FY23">
        <v>1.087516141204025E-6</v>
      </c>
      <c r="FZ23">
        <v>-8.657206703991749E-11</v>
      </c>
      <c r="GA23">
        <v>-2.1005000000002379E-2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0.5</v>
      </c>
      <c r="GJ23">
        <v>0.5</v>
      </c>
      <c r="GK23">
        <v>0.41748000000000002</v>
      </c>
      <c r="GL23">
        <v>2.3571800000000001</v>
      </c>
      <c r="GM23">
        <v>1.5942400000000001</v>
      </c>
      <c r="GN23">
        <v>2.34497</v>
      </c>
      <c r="GO23">
        <v>1.40015</v>
      </c>
      <c r="GP23">
        <v>2.32544</v>
      </c>
      <c r="GQ23">
        <v>20.014900000000001</v>
      </c>
      <c r="GR23">
        <v>16.005800000000001</v>
      </c>
      <c r="GS23">
        <v>18</v>
      </c>
      <c r="GT23">
        <v>617.78300000000002</v>
      </c>
      <c r="GU23">
        <v>453.298</v>
      </c>
      <c r="GV23">
        <v>16.999600000000001</v>
      </c>
      <c r="GW23">
        <v>16.881699999999999</v>
      </c>
      <c r="GX23">
        <v>30.000299999999999</v>
      </c>
      <c r="GY23">
        <v>16.7742</v>
      </c>
      <c r="GZ23">
        <v>16.722200000000001</v>
      </c>
      <c r="HA23">
        <v>8.3966100000000008</v>
      </c>
      <c r="HB23">
        <v>-30</v>
      </c>
      <c r="HC23">
        <v>-30</v>
      </c>
      <c r="HD23">
        <v>17</v>
      </c>
      <c r="HE23">
        <v>125</v>
      </c>
      <c r="HF23">
        <v>0</v>
      </c>
      <c r="HG23">
        <v>105.346</v>
      </c>
      <c r="HH23">
        <v>105.07599999999999</v>
      </c>
    </row>
    <row r="24" spans="1:216" x14ac:dyDescent="0.2">
      <c r="A24">
        <v>6</v>
      </c>
      <c r="B24">
        <v>1689208696.0999999</v>
      </c>
      <c r="C24">
        <v>417.59999990463263</v>
      </c>
      <c r="D24" t="s">
        <v>367</v>
      </c>
      <c r="E24" t="s">
        <v>368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1689208696.0999999</v>
      </c>
      <c r="M24">
        <f t="shared" si="0"/>
        <v>1.9691009651455417E-3</v>
      </c>
      <c r="N24">
        <f t="shared" si="1"/>
        <v>1.9691009651455418</v>
      </c>
      <c r="O24">
        <f t="shared" si="2"/>
        <v>1.0793940978674463</v>
      </c>
      <c r="P24">
        <f t="shared" si="3"/>
        <v>69.263800000000003</v>
      </c>
      <c r="Q24">
        <f t="shared" si="4"/>
        <v>60.080007364054282</v>
      </c>
      <c r="R24">
        <f t="shared" si="5"/>
        <v>6.1214422442300442</v>
      </c>
      <c r="S24">
        <f t="shared" si="6"/>
        <v>7.0571621063011998</v>
      </c>
      <c r="T24">
        <f t="shared" si="7"/>
        <v>0.21617703602944494</v>
      </c>
      <c r="U24">
        <f t="shared" si="8"/>
        <v>3.6322822262947003</v>
      </c>
      <c r="V24">
        <f t="shared" si="9"/>
        <v>0.20927535403028397</v>
      </c>
      <c r="W24">
        <f t="shared" si="10"/>
        <v>0.13139882983662951</v>
      </c>
      <c r="X24">
        <f t="shared" si="11"/>
        <v>281.12730900000003</v>
      </c>
      <c r="Y24">
        <f t="shared" si="12"/>
        <v>19.60120374305459</v>
      </c>
      <c r="Z24">
        <f t="shared" si="13"/>
        <v>19.60120374305459</v>
      </c>
      <c r="AA24">
        <f t="shared" si="14"/>
        <v>2.2892851348834298</v>
      </c>
      <c r="AB24">
        <f t="shared" si="15"/>
        <v>62.426607219436825</v>
      </c>
      <c r="AC24">
        <f t="shared" si="16"/>
        <v>1.3477156327675999</v>
      </c>
      <c r="AD24">
        <f t="shared" si="17"/>
        <v>2.158880151904174</v>
      </c>
      <c r="AE24">
        <f t="shared" si="18"/>
        <v>0.9415695021158299</v>
      </c>
      <c r="AF24">
        <f t="shared" si="19"/>
        <v>-86.837352562918383</v>
      </c>
      <c r="AG24">
        <f t="shared" si="20"/>
        <v>-184.23157527888984</v>
      </c>
      <c r="AH24">
        <f t="shared" si="21"/>
        <v>-10.107153610980752</v>
      </c>
      <c r="AI24">
        <f t="shared" si="22"/>
        <v>-4.8772452788938381E-2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54839.69483581683</v>
      </c>
      <c r="AO24">
        <f t="shared" si="26"/>
        <v>1699.78</v>
      </c>
      <c r="AP24">
        <f t="shared" si="27"/>
        <v>1432.9149</v>
      </c>
      <c r="AQ24">
        <f t="shared" si="28"/>
        <v>0.84300021179211426</v>
      </c>
      <c r="AR24">
        <f t="shared" si="29"/>
        <v>0.16539040875878055</v>
      </c>
      <c r="AS24">
        <v>1689208696.0999999</v>
      </c>
      <c r="AT24">
        <v>69.263800000000003</v>
      </c>
      <c r="AU24">
        <v>69.9726</v>
      </c>
      <c r="AV24">
        <v>13.227399999999999</v>
      </c>
      <c r="AW24">
        <v>12.0946</v>
      </c>
      <c r="AX24">
        <v>70.673100000000005</v>
      </c>
      <c r="AY24">
        <v>13.2493</v>
      </c>
      <c r="AZ24">
        <v>599.82899999999995</v>
      </c>
      <c r="BA24">
        <v>101.68899999999999</v>
      </c>
      <c r="BB24">
        <v>0.19917399999999999</v>
      </c>
      <c r="BC24">
        <v>18.660399999999999</v>
      </c>
      <c r="BD24">
        <v>17.9543</v>
      </c>
      <c r="BE24">
        <v>999.9</v>
      </c>
      <c r="BF24">
        <v>0</v>
      </c>
      <c r="BG24">
        <v>0</v>
      </c>
      <c r="BH24">
        <v>9911.8799999999992</v>
      </c>
      <c r="BI24">
        <v>0</v>
      </c>
      <c r="BJ24">
        <v>0.95925499999999997</v>
      </c>
      <c r="BK24">
        <v>-0.70883200000000002</v>
      </c>
      <c r="BL24">
        <v>70.192300000000003</v>
      </c>
      <c r="BM24">
        <v>70.829300000000003</v>
      </c>
      <c r="BN24">
        <v>1.1328199999999999</v>
      </c>
      <c r="BO24">
        <v>69.9726</v>
      </c>
      <c r="BP24">
        <v>12.0946</v>
      </c>
      <c r="BQ24">
        <v>1.3450800000000001</v>
      </c>
      <c r="BR24">
        <v>1.2298800000000001</v>
      </c>
      <c r="BS24">
        <v>11.312200000000001</v>
      </c>
      <c r="BT24">
        <v>9.96828</v>
      </c>
      <c r="BU24">
        <v>1699.78</v>
      </c>
      <c r="BV24">
        <v>0.89999399999999996</v>
      </c>
      <c r="BW24">
        <v>0.100006</v>
      </c>
      <c r="BX24">
        <v>0</v>
      </c>
      <c r="BY24">
        <v>1.8801000000000001</v>
      </c>
      <c r="BZ24">
        <v>0</v>
      </c>
      <c r="CA24">
        <v>6196.92</v>
      </c>
      <c r="CB24">
        <v>13787.4</v>
      </c>
      <c r="CC24">
        <v>41.436999999999998</v>
      </c>
      <c r="CD24">
        <v>39.75</v>
      </c>
      <c r="CE24">
        <v>41.061999999999998</v>
      </c>
      <c r="CF24">
        <v>39.625</v>
      </c>
      <c r="CG24">
        <v>39.936999999999998</v>
      </c>
      <c r="CH24">
        <v>1529.79</v>
      </c>
      <c r="CI24">
        <v>169.99</v>
      </c>
      <c r="CJ24">
        <v>0</v>
      </c>
      <c r="CK24">
        <v>1689208702</v>
      </c>
      <c r="CL24">
        <v>0</v>
      </c>
      <c r="CM24">
        <v>1689208690.5999999</v>
      </c>
      <c r="CN24" t="s">
        <v>369</v>
      </c>
      <c r="CO24">
        <v>1689208690.5999999</v>
      </c>
      <c r="CP24">
        <v>1689208685.5999999</v>
      </c>
      <c r="CQ24">
        <v>51</v>
      </c>
      <c r="CR24">
        <v>-0.17599999999999999</v>
      </c>
      <c r="CS24">
        <v>-1E-3</v>
      </c>
      <c r="CT24">
        <v>-1.4119999999999999</v>
      </c>
      <c r="CU24">
        <v>-2.1999999999999999E-2</v>
      </c>
      <c r="CV24">
        <v>70</v>
      </c>
      <c r="CW24">
        <v>12</v>
      </c>
      <c r="CX24">
        <v>0.47</v>
      </c>
      <c r="CY24">
        <v>0.08</v>
      </c>
      <c r="CZ24">
        <v>-0.24924886149122091</v>
      </c>
      <c r="DA24">
        <v>1.0592157171059859</v>
      </c>
      <c r="DB24">
        <v>0.14631864496916069</v>
      </c>
      <c r="DC24">
        <v>1</v>
      </c>
      <c r="DD24">
        <v>69.95978749999999</v>
      </c>
      <c r="DE24">
        <v>5.733545966225824E-2</v>
      </c>
      <c r="DF24">
        <v>1.1174282695099959E-2</v>
      </c>
      <c r="DG24">
        <v>1</v>
      </c>
      <c r="DH24">
        <v>1699.9760000000001</v>
      </c>
      <c r="DI24">
        <v>-0.1324346294632793</v>
      </c>
      <c r="DJ24">
        <v>0.12061923561358021</v>
      </c>
      <c r="DK24">
        <v>-1</v>
      </c>
      <c r="DL24">
        <v>2</v>
      </c>
      <c r="DM24">
        <v>2</v>
      </c>
      <c r="DN24" t="s">
        <v>351</v>
      </c>
      <c r="DO24">
        <v>3.21753</v>
      </c>
      <c r="DP24">
        <v>2.80735</v>
      </c>
      <c r="DQ24">
        <v>2.07455E-2</v>
      </c>
      <c r="DR24">
        <v>2.0469299999999999E-2</v>
      </c>
      <c r="DS24">
        <v>7.7207999999999999E-2</v>
      </c>
      <c r="DT24">
        <v>7.1528400000000006E-2</v>
      </c>
      <c r="DU24">
        <v>29884.799999999999</v>
      </c>
      <c r="DV24">
        <v>33752.9</v>
      </c>
      <c r="DW24">
        <v>28692.2</v>
      </c>
      <c r="DX24">
        <v>33010</v>
      </c>
      <c r="DY24">
        <v>36811.5</v>
      </c>
      <c r="DZ24">
        <v>41667.9</v>
      </c>
      <c r="EA24">
        <v>42110.5</v>
      </c>
      <c r="EB24">
        <v>47765.599999999999</v>
      </c>
      <c r="EC24">
        <v>2.27793</v>
      </c>
      <c r="ED24">
        <v>1.9887999999999999</v>
      </c>
      <c r="EE24">
        <v>0.15374299999999999</v>
      </c>
      <c r="EF24">
        <v>0</v>
      </c>
      <c r="EG24">
        <v>15.396699999999999</v>
      </c>
      <c r="EH24">
        <v>999.9</v>
      </c>
      <c r="EI24">
        <v>67.2</v>
      </c>
      <c r="EJ24">
        <v>17.100000000000001</v>
      </c>
      <c r="EK24">
        <v>12.9329</v>
      </c>
      <c r="EL24">
        <v>63.106400000000001</v>
      </c>
      <c r="EM24">
        <v>23.397400000000001</v>
      </c>
      <c r="EN24">
        <v>1</v>
      </c>
      <c r="EO24">
        <v>-0.77618600000000004</v>
      </c>
      <c r="EP24">
        <v>-0.58918000000000004</v>
      </c>
      <c r="EQ24">
        <v>20.2364</v>
      </c>
      <c r="ER24">
        <v>5.2265699999999997</v>
      </c>
      <c r="ES24">
        <v>12.004</v>
      </c>
      <c r="ET24">
        <v>4.9894499999999997</v>
      </c>
      <c r="EU24">
        <v>3.3044799999999999</v>
      </c>
      <c r="EV24">
        <v>3554.4</v>
      </c>
      <c r="EW24">
        <v>1759.8</v>
      </c>
      <c r="EX24">
        <v>76.8</v>
      </c>
      <c r="EY24">
        <v>20.9</v>
      </c>
      <c r="EZ24">
        <v>1.8520099999999999</v>
      </c>
      <c r="FA24">
        <v>1.8612599999999999</v>
      </c>
      <c r="FB24">
        <v>1.86005</v>
      </c>
      <c r="FC24">
        <v>1.85608</v>
      </c>
      <c r="FD24">
        <v>1.8605</v>
      </c>
      <c r="FE24">
        <v>1.85684</v>
      </c>
      <c r="FF24">
        <v>1.8589599999999999</v>
      </c>
      <c r="FG24">
        <v>1.86172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-1.409</v>
      </c>
      <c r="FV24">
        <v>-2.1899999999999999E-2</v>
      </c>
      <c r="FW24">
        <v>-1.1311523459419091</v>
      </c>
      <c r="FX24">
        <v>-4.0117494158234393E-3</v>
      </c>
      <c r="FY24">
        <v>1.087516141204025E-6</v>
      </c>
      <c r="FZ24">
        <v>-8.657206703991749E-11</v>
      </c>
      <c r="GA24">
        <v>-2.1823809523811018E-2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0.1</v>
      </c>
      <c r="GJ24">
        <v>0.2</v>
      </c>
      <c r="GK24">
        <v>0.299072</v>
      </c>
      <c r="GL24">
        <v>2.3901400000000002</v>
      </c>
      <c r="GM24">
        <v>1.5942400000000001</v>
      </c>
      <c r="GN24">
        <v>2.34497</v>
      </c>
      <c r="GO24">
        <v>1.40015</v>
      </c>
      <c r="GP24">
        <v>2.2253400000000001</v>
      </c>
      <c r="GQ24">
        <v>20.014900000000001</v>
      </c>
      <c r="GR24">
        <v>15.9795</v>
      </c>
      <c r="GS24">
        <v>18</v>
      </c>
      <c r="GT24">
        <v>607.13499999999999</v>
      </c>
      <c r="GU24">
        <v>450.42200000000003</v>
      </c>
      <c r="GV24">
        <v>16.999099999999999</v>
      </c>
      <c r="GW24">
        <v>16.908300000000001</v>
      </c>
      <c r="GX24">
        <v>30</v>
      </c>
      <c r="GY24">
        <v>16.8294</v>
      </c>
      <c r="GZ24">
        <v>16.7807</v>
      </c>
      <c r="HA24">
        <v>6.0261199999999997</v>
      </c>
      <c r="HB24">
        <v>-30</v>
      </c>
      <c r="HC24">
        <v>-30</v>
      </c>
      <c r="HD24">
        <v>17</v>
      </c>
      <c r="HE24">
        <v>70</v>
      </c>
      <c r="HF24">
        <v>0</v>
      </c>
      <c r="HG24">
        <v>105.34099999999999</v>
      </c>
      <c r="HH24">
        <v>105.072</v>
      </c>
    </row>
    <row r="25" spans="1:216" x14ac:dyDescent="0.2">
      <c r="A25">
        <v>7</v>
      </c>
      <c r="B25">
        <v>1689208758.5999999</v>
      </c>
      <c r="C25">
        <v>480.09999990463263</v>
      </c>
      <c r="D25" t="s">
        <v>370</v>
      </c>
      <c r="E25" t="s">
        <v>371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1689208758.5999999</v>
      </c>
      <c r="M25">
        <f t="shared" si="0"/>
        <v>1.8898268802490824E-3</v>
      </c>
      <c r="N25">
        <f t="shared" si="1"/>
        <v>1.8898268802490825</v>
      </c>
      <c r="O25">
        <f t="shared" si="2"/>
        <v>-0.31274500622357859</v>
      </c>
      <c r="P25">
        <f t="shared" si="3"/>
        <v>50.113100000000003</v>
      </c>
      <c r="Q25">
        <f t="shared" si="4"/>
        <v>51.851802325800655</v>
      </c>
      <c r="R25">
        <f t="shared" si="5"/>
        <v>5.2829097318266998</v>
      </c>
      <c r="S25">
        <f t="shared" si="6"/>
        <v>5.1057624191834998</v>
      </c>
      <c r="T25">
        <f t="shared" si="7"/>
        <v>0.20440465183822937</v>
      </c>
      <c r="U25">
        <f t="shared" si="8"/>
        <v>3.6662206877749619</v>
      </c>
      <c r="V25">
        <f t="shared" si="9"/>
        <v>0.19827800558547506</v>
      </c>
      <c r="W25">
        <f t="shared" si="10"/>
        <v>0.12445891190448313</v>
      </c>
      <c r="X25">
        <f t="shared" si="11"/>
        <v>281.15705399999996</v>
      </c>
      <c r="Y25">
        <f t="shared" si="12"/>
        <v>19.652442817533981</v>
      </c>
      <c r="Z25">
        <f t="shared" si="13"/>
        <v>19.652442817533981</v>
      </c>
      <c r="AA25">
        <f t="shared" si="14"/>
        <v>2.2965814697684581</v>
      </c>
      <c r="AB25">
        <f t="shared" si="15"/>
        <v>62.03529712041275</v>
      </c>
      <c r="AC25">
        <f t="shared" si="16"/>
        <v>1.3428414662999999</v>
      </c>
      <c r="AD25">
        <f t="shared" si="17"/>
        <v>2.1646409844600183</v>
      </c>
      <c r="AE25">
        <f t="shared" si="18"/>
        <v>0.95374000346845822</v>
      </c>
      <c r="AF25">
        <f t="shared" si="19"/>
        <v>-83.341365418984537</v>
      </c>
      <c r="AG25">
        <f t="shared" si="20"/>
        <v>-187.66049628597506</v>
      </c>
      <c r="AH25">
        <f t="shared" si="21"/>
        <v>-10.204880057668856</v>
      </c>
      <c r="AI25">
        <f t="shared" si="22"/>
        <v>-4.9687762628479959E-2</v>
      </c>
      <c r="AJ25">
        <v>1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55563.582298103036</v>
      </c>
      <c r="AO25">
        <f t="shared" si="26"/>
        <v>1699.97</v>
      </c>
      <c r="AP25">
        <f t="shared" si="27"/>
        <v>1433.0742</v>
      </c>
      <c r="AQ25">
        <f t="shared" si="28"/>
        <v>0.84299969999470581</v>
      </c>
      <c r="AR25">
        <f t="shared" si="29"/>
        <v>0.16538942098978215</v>
      </c>
      <c r="AS25">
        <v>1689208758.5999999</v>
      </c>
      <c r="AT25">
        <v>50.113100000000003</v>
      </c>
      <c r="AU25">
        <v>49.985999999999997</v>
      </c>
      <c r="AV25">
        <v>13.18</v>
      </c>
      <c r="AW25">
        <v>12.0929</v>
      </c>
      <c r="AX25">
        <v>51.497399999999999</v>
      </c>
      <c r="AY25">
        <v>13.2027</v>
      </c>
      <c r="AZ25">
        <v>599.91</v>
      </c>
      <c r="BA25">
        <v>101.687</v>
      </c>
      <c r="BB25">
        <v>0.19778499999999999</v>
      </c>
      <c r="BC25">
        <v>18.702999999999999</v>
      </c>
      <c r="BD25">
        <v>17.999099999999999</v>
      </c>
      <c r="BE25">
        <v>999.9</v>
      </c>
      <c r="BF25">
        <v>0</v>
      </c>
      <c r="BG25">
        <v>0</v>
      </c>
      <c r="BH25">
        <v>10050</v>
      </c>
      <c r="BI25">
        <v>0</v>
      </c>
      <c r="BJ25">
        <v>0.95925499999999997</v>
      </c>
      <c r="BK25">
        <v>0.12707499999999999</v>
      </c>
      <c r="BL25">
        <v>50.782400000000003</v>
      </c>
      <c r="BM25">
        <v>50.597900000000003</v>
      </c>
      <c r="BN25">
        <v>1.0871500000000001</v>
      </c>
      <c r="BO25">
        <v>49.985999999999997</v>
      </c>
      <c r="BP25">
        <v>12.0929</v>
      </c>
      <c r="BQ25">
        <v>1.3402400000000001</v>
      </c>
      <c r="BR25">
        <v>1.2296899999999999</v>
      </c>
      <c r="BS25">
        <v>11.257899999999999</v>
      </c>
      <c r="BT25">
        <v>9.9659499999999994</v>
      </c>
      <c r="BU25">
        <v>1699.97</v>
      </c>
      <c r="BV25">
        <v>0.90001100000000001</v>
      </c>
      <c r="BW25">
        <v>9.9988800000000003E-2</v>
      </c>
      <c r="BX25">
        <v>0</v>
      </c>
      <c r="BY25">
        <v>2.8727</v>
      </c>
      <c r="BZ25">
        <v>0</v>
      </c>
      <c r="CA25">
        <v>6183.87</v>
      </c>
      <c r="CB25">
        <v>13789</v>
      </c>
      <c r="CC25">
        <v>41.936999999999998</v>
      </c>
      <c r="CD25">
        <v>40</v>
      </c>
      <c r="CE25">
        <v>41.5</v>
      </c>
      <c r="CF25">
        <v>40</v>
      </c>
      <c r="CG25">
        <v>40.375</v>
      </c>
      <c r="CH25">
        <v>1529.99</v>
      </c>
      <c r="CI25">
        <v>169.98</v>
      </c>
      <c r="CJ25">
        <v>0</v>
      </c>
      <c r="CK25">
        <v>1689208764.4000001</v>
      </c>
      <c r="CL25">
        <v>0</v>
      </c>
      <c r="CM25">
        <v>1689208753.0999999</v>
      </c>
      <c r="CN25" t="s">
        <v>372</v>
      </c>
      <c r="CO25">
        <v>1689208750.0999999</v>
      </c>
      <c r="CP25">
        <v>1689208753.0999999</v>
      </c>
      <c r="CQ25">
        <v>52</v>
      </c>
      <c r="CR25">
        <v>-4.9000000000000002E-2</v>
      </c>
      <c r="CS25">
        <v>-1E-3</v>
      </c>
      <c r="CT25">
        <v>-1.3839999999999999</v>
      </c>
      <c r="CU25">
        <v>-2.3E-2</v>
      </c>
      <c r="CV25">
        <v>50</v>
      </c>
      <c r="CW25">
        <v>12</v>
      </c>
      <c r="CX25">
        <v>0.34</v>
      </c>
      <c r="CY25">
        <v>0.09</v>
      </c>
      <c r="CZ25">
        <v>-0.1087250327438138</v>
      </c>
      <c r="DA25">
        <v>-0.1533891749682588</v>
      </c>
      <c r="DB25">
        <v>0.11717528034442851</v>
      </c>
      <c r="DC25">
        <v>1</v>
      </c>
      <c r="DD25">
        <v>50.005204878048772</v>
      </c>
      <c r="DE25">
        <v>-0.1059595818815581</v>
      </c>
      <c r="DF25">
        <v>1.5505450673711171E-2</v>
      </c>
      <c r="DG25">
        <v>1</v>
      </c>
      <c r="DH25">
        <v>1699.9931707317071</v>
      </c>
      <c r="DI25">
        <v>-2.7200542793364389E-2</v>
      </c>
      <c r="DJ25">
        <v>0.1343900225751708</v>
      </c>
      <c r="DK25">
        <v>-1</v>
      </c>
      <c r="DL25">
        <v>2</v>
      </c>
      <c r="DM25">
        <v>2</v>
      </c>
      <c r="DN25" t="s">
        <v>351</v>
      </c>
      <c r="DO25">
        <v>3.2176900000000002</v>
      </c>
      <c r="DP25">
        <v>2.80715</v>
      </c>
      <c r="DQ25">
        <v>1.5201900000000001E-2</v>
      </c>
      <c r="DR25">
        <v>1.4707700000000001E-2</v>
      </c>
      <c r="DS25">
        <v>7.6997899999999994E-2</v>
      </c>
      <c r="DT25">
        <v>7.1514999999999995E-2</v>
      </c>
      <c r="DU25">
        <v>30054.5</v>
      </c>
      <c r="DV25">
        <v>33952.300000000003</v>
      </c>
      <c r="DW25">
        <v>28692.3</v>
      </c>
      <c r="DX25">
        <v>33010.300000000003</v>
      </c>
      <c r="DY25">
        <v>36820.199999999997</v>
      </c>
      <c r="DZ25">
        <v>41668.9</v>
      </c>
      <c r="EA25">
        <v>42110.5</v>
      </c>
      <c r="EB25">
        <v>47766.2</v>
      </c>
      <c r="EC25">
        <v>2.2737799999999999</v>
      </c>
      <c r="ED25">
        <v>1.98692</v>
      </c>
      <c r="EE25">
        <v>0.158194</v>
      </c>
      <c r="EF25">
        <v>0</v>
      </c>
      <c r="EG25">
        <v>15.3674</v>
      </c>
      <c r="EH25">
        <v>999.9</v>
      </c>
      <c r="EI25">
        <v>67.3</v>
      </c>
      <c r="EJ25">
        <v>17.100000000000001</v>
      </c>
      <c r="EK25">
        <v>12.952299999999999</v>
      </c>
      <c r="EL25">
        <v>62.666400000000003</v>
      </c>
      <c r="EM25">
        <v>23.181100000000001</v>
      </c>
      <c r="EN25">
        <v>1</v>
      </c>
      <c r="EO25">
        <v>-0.77485300000000001</v>
      </c>
      <c r="EP25">
        <v>-0.58598899999999998</v>
      </c>
      <c r="EQ25">
        <v>20.2364</v>
      </c>
      <c r="ER25">
        <v>5.2262700000000004</v>
      </c>
      <c r="ES25">
        <v>12.004</v>
      </c>
      <c r="ET25">
        <v>4.9905499999999998</v>
      </c>
      <c r="EU25">
        <v>3.3044799999999999</v>
      </c>
      <c r="EV25">
        <v>3555.7</v>
      </c>
      <c r="EW25">
        <v>1759.8</v>
      </c>
      <c r="EX25">
        <v>76.8</v>
      </c>
      <c r="EY25">
        <v>20.9</v>
      </c>
      <c r="EZ25">
        <v>1.8520799999999999</v>
      </c>
      <c r="FA25">
        <v>1.86127</v>
      </c>
      <c r="FB25">
        <v>1.86006</v>
      </c>
      <c r="FC25">
        <v>1.85608</v>
      </c>
      <c r="FD25">
        <v>1.86053</v>
      </c>
      <c r="FE25">
        <v>1.8568499999999999</v>
      </c>
      <c r="FF25">
        <v>1.8589800000000001</v>
      </c>
      <c r="FG25">
        <v>1.86178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-1.3839999999999999</v>
      </c>
      <c r="FV25">
        <v>-2.2700000000000001E-2</v>
      </c>
      <c r="FW25">
        <v>-1.1805788722982109</v>
      </c>
      <c r="FX25">
        <v>-4.0117494158234393E-3</v>
      </c>
      <c r="FY25">
        <v>1.087516141204025E-6</v>
      </c>
      <c r="FZ25">
        <v>-8.657206703991749E-11</v>
      </c>
      <c r="GA25">
        <v>-2.266666666666417E-2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0.1</v>
      </c>
      <c r="GJ25">
        <v>0.1</v>
      </c>
      <c r="GK25">
        <v>0.25634800000000002</v>
      </c>
      <c r="GL25">
        <v>2.3840300000000001</v>
      </c>
      <c r="GM25">
        <v>1.5942400000000001</v>
      </c>
      <c r="GN25">
        <v>2.34375</v>
      </c>
      <c r="GO25">
        <v>1.40015</v>
      </c>
      <c r="GP25">
        <v>2.2997999999999998</v>
      </c>
      <c r="GQ25">
        <v>20.0349</v>
      </c>
      <c r="GR25">
        <v>15.988300000000001</v>
      </c>
      <c r="GS25">
        <v>18</v>
      </c>
      <c r="GT25">
        <v>604.52</v>
      </c>
      <c r="GU25">
        <v>449.55099999999999</v>
      </c>
      <c r="GV25">
        <v>17.0001</v>
      </c>
      <c r="GW25">
        <v>16.925000000000001</v>
      </c>
      <c r="GX25">
        <v>30.0001</v>
      </c>
      <c r="GY25">
        <v>16.853300000000001</v>
      </c>
      <c r="GZ25">
        <v>16.807500000000001</v>
      </c>
      <c r="HA25">
        <v>5.1772499999999999</v>
      </c>
      <c r="HB25">
        <v>-30</v>
      </c>
      <c r="HC25">
        <v>-30</v>
      </c>
      <c r="HD25">
        <v>17</v>
      </c>
      <c r="HE25">
        <v>50</v>
      </c>
      <c r="HF25">
        <v>0</v>
      </c>
      <c r="HG25">
        <v>105.34099999999999</v>
      </c>
      <c r="HH25">
        <v>105.07299999999999</v>
      </c>
    </row>
    <row r="26" spans="1:216" x14ac:dyDescent="0.2">
      <c r="A26">
        <v>8</v>
      </c>
      <c r="B26">
        <v>1689208852.0999999</v>
      </c>
      <c r="C26">
        <v>573.59999990463257</v>
      </c>
      <c r="D26" t="s">
        <v>373</v>
      </c>
      <c r="E26" t="s">
        <v>374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1689208852.0999999</v>
      </c>
      <c r="M26">
        <f t="shared" si="0"/>
        <v>2.0072559646950295E-3</v>
      </c>
      <c r="N26">
        <f t="shared" si="1"/>
        <v>2.0072559646950294</v>
      </c>
      <c r="O26">
        <f t="shared" si="2"/>
        <v>15.722377017761813</v>
      </c>
      <c r="P26">
        <f t="shared" si="3"/>
        <v>390.35700000000003</v>
      </c>
      <c r="Q26">
        <f t="shared" si="4"/>
        <v>268.06364177875747</v>
      </c>
      <c r="R26">
        <f t="shared" si="5"/>
        <v>27.312466457108552</v>
      </c>
      <c r="S26">
        <f t="shared" si="6"/>
        <v>39.772691283501011</v>
      </c>
      <c r="T26">
        <f t="shared" si="7"/>
        <v>0.22048535066196032</v>
      </c>
      <c r="U26">
        <f t="shared" si="8"/>
        <v>3.6536614910125795</v>
      </c>
      <c r="V26">
        <f t="shared" si="9"/>
        <v>0.21335126555848044</v>
      </c>
      <c r="W26">
        <f t="shared" si="10"/>
        <v>0.13396628104992542</v>
      </c>
      <c r="X26">
        <f t="shared" si="11"/>
        <v>281.15240700000004</v>
      </c>
      <c r="Y26">
        <f t="shared" si="12"/>
        <v>19.58640117575797</v>
      </c>
      <c r="Z26">
        <f t="shared" si="13"/>
        <v>19.58640117575797</v>
      </c>
      <c r="AA26">
        <f t="shared" si="14"/>
        <v>2.2871810668994481</v>
      </c>
      <c r="AB26">
        <f t="shared" si="15"/>
        <v>62.338818807121278</v>
      </c>
      <c r="AC26">
        <f t="shared" si="16"/>
        <v>1.3456856675475002</v>
      </c>
      <c r="AD26">
        <f t="shared" si="17"/>
        <v>2.1586640448082659</v>
      </c>
      <c r="AE26">
        <f t="shared" si="18"/>
        <v>0.94149539935194793</v>
      </c>
      <c r="AF26">
        <f t="shared" si="19"/>
        <v>-88.519988043050802</v>
      </c>
      <c r="AG26">
        <f t="shared" si="20"/>
        <v>-182.7153531426342</v>
      </c>
      <c r="AH26">
        <f t="shared" si="21"/>
        <v>-9.9644770468487067</v>
      </c>
      <c r="AI26">
        <f t="shared" si="22"/>
        <v>-4.7411232533647762E-2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55300.877024285655</v>
      </c>
      <c r="AO26">
        <f t="shared" si="26"/>
        <v>1699.93</v>
      </c>
      <c r="AP26">
        <f t="shared" si="27"/>
        <v>1433.0415</v>
      </c>
      <c r="AQ26">
        <f t="shared" si="28"/>
        <v>0.84300030001235338</v>
      </c>
      <c r="AR26">
        <f t="shared" si="29"/>
        <v>0.16539057902384216</v>
      </c>
      <c r="AS26">
        <v>1689208852.0999999</v>
      </c>
      <c r="AT26">
        <v>390.35700000000003</v>
      </c>
      <c r="AU26">
        <v>399.976</v>
      </c>
      <c r="AV26">
        <v>13.2075</v>
      </c>
      <c r="AW26">
        <v>12.0532</v>
      </c>
      <c r="AX26">
        <v>392.59500000000003</v>
      </c>
      <c r="AY26">
        <v>13.2325</v>
      </c>
      <c r="AZ26">
        <v>600.07500000000005</v>
      </c>
      <c r="BA26">
        <v>101.688</v>
      </c>
      <c r="BB26">
        <v>0.199993</v>
      </c>
      <c r="BC26">
        <v>18.658799999999999</v>
      </c>
      <c r="BD26">
        <v>17.9497</v>
      </c>
      <c r="BE26">
        <v>999.9</v>
      </c>
      <c r="BF26">
        <v>0</v>
      </c>
      <c r="BG26">
        <v>0</v>
      </c>
      <c r="BH26">
        <v>9998.75</v>
      </c>
      <c r="BI26">
        <v>0</v>
      </c>
      <c r="BJ26">
        <v>0.95925499999999997</v>
      </c>
      <c r="BK26">
        <v>-9.6194500000000005</v>
      </c>
      <c r="BL26">
        <v>395.58100000000002</v>
      </c>
      <c r="BM26">
        <v>404.85599999999999</v>
      </c>
      <c r="BN26">
        <v>1.15428</v>
      </c>
      <c r="BO26">
        <v>399.976</v>
      </c>
      <c r="BP26">
        <v>12.0532</v>
      </c>
      <c r="BQ26">
        <v>1.34304</v>
      </c>
      <c r="BR26">
        <v>1.22567</v>
      </c>
      <c r="BS26">
        <v>11.289400000000001</v>
      </c>
      <c r="BT26">
        <v>9.9170200000000008</v>
      </c>
      <c r="BU26">
        <v>1699.93</v>
      </c>
      <c r="BV26">
        <v>0.89999099999999999</v>
      </c>
      <c r="BW26">
        <v>0.100009</v>
      </c>
      <c r="BX26">
        <v>0</v>
      </c>
      <c r="BY26">
        <v>2.8637999999999999</v>
      </c>
      <c r="BZ26">
        <v>0</v>
      </c>
      <c r="CA26">
        <v>6356.99</v>
      </c>
      <c r="CB26">
        <v>13788.6</v>
      </c>
      <c r="CC26">
        <v>38.311999999999998</v>
      </c>
      <c r="CD26">
        <v>37.311999999999998</v>
      </c>
      <c r="CE26">
        <v>38.311999999999998</v>
      </c>
      <c r="CF26">
        <v>35.625</v>
      </c>
      <c r="CG26">
        <v>37.125</v>
      </c>
      <c r="CH26">
        <v>1529.92</v>
      </c>
      <c r="CI26">
        <v>170.01</v>
      </c>
      <c r="CJ26">
        <v>0</v>
      </c>
      <c r="CK26">
        <v>1689208858</v>
      </c>
      <c r="CL26">
        <v>0</v>
      </c>
      <c r="CM26">
        <v>1689208825.0999999</v>
      </c>
      <c r="CN26" t="s">
        <v>375</v>
      </c>
      <c r="CO26">
        <v>1689208816.5999999</v>
      </c>
      <c r="CP26">
        <v>1689208825.0999999</v>
      </c>
      <c r="CQ26">
        <v>53</v>
      </c>
      <c r="CR26">
        <v>0.35399999999999998</v>
      </c>
      <c r="CS26">
        <v>-2E-3</v>
      </c>
      <c r="CT26">
        <v>-2.2709999999999999</v>
      </c>
      <c r="CU26">
        <v>-2.5000000000000001E-2</v>
      </c>
      <c r="CV26">
        <v>400</v>
      </c>
      <c r="CW26">
        <v>12</v>
      </c>
      <c r="CX26">
        <v>0.1</v>
      </c>
      <c r="CY26">
        <v>0.09</v>
      </c>
      <c r="CZ26">
        <v>13.67837983952567</v>
      </c>
      <c r="DA26">
        <v>1.3713925657339581</v>
      </c>
      <c r="DB26">
        <v>0.1799900299046101</v>
      </c>
      <c r="DC26">
        <v>1</v>
      </c>
      <c r="DD26">
        <v>400.03875000000011</v>
      </c>
      <c r="DE26">
        <v>-0.27257786116398902</v>
      </c>
      <c r="DF26">
        <v>3.8338459802133858E-2</v>
      </c>
      <c r="DG26">
        <v>1</v>
      </c>
      <c r="DH26">
        <v>1700.0650000000001</v>
      </c>
      <c r="DI26">
        <v>0.18328387945669239</v>
      </c>
      <c r="DJ26">
        <v>0.1207683733433617</v>
      </c>
      <c r="DK26">
        <v>-1</v>
      </c>
      <c r="DL26">
        <v>2</v>
      </c>
      <c r="DM26">
        <v>2</v>
      </c>
      <c r="DN26" t="s">
        <v>351</v>
      </c>
      <c r="DO26">
        <v>3.2180300000000002</v>
      </c>
      <c r="DP26">
        <v>2.8089200000000001</v>
      </c>
      <c r="DQ26">
        <v>9.5405699999999996E-2</v>
      </c>
      <c r="DR26">
        <v>9.63281E-2</v>
      </c>
      <c r="DS26">
        <v>7.7128699999999994E-2</v>
      </c>
      <c r="DT26">
        <v>7.1339700000000006E-2</v>
      </c>
      <c r="DU26">
        <v>27603.1</v>
      </c>
      <c r="DV26">
        <v>31134</v>
      </c>
      <c r="DW26">
        <v>28692.400000000001</v>
      </c>
      <c r="DX26">
        <v>33009.1</v>
      </c>
      <c r="DY26">
        <v>36815.699999999997</v>
      </c>
      <c r="DZ26">
        <v>41676.199999999997</v>
      </c>
      <c r="EA26">
        <v>42111.1</v>
      </c>
      <c r="EB26">
        <v>47764.9</v>
      </c>
      <c r="EC26">
        <v>2.2925800000000001</v>
      </c>
      <c r="ED26">
        <v>1.9944</v>
      </c>
      <c r="EE26">
        <v>0.15810099999999999</v>
      </c>
      <c r="EF26">
        <v>0</v>
      </c>
      <c r="EG26">
        <v>15.3195</v>
      </c>
      <c r="EH26">
        <v>999.9</v>
      </c>
      <c r="EI26">
        <v>67.5</v>
      </c>
      <c r="EJ26">
        <v>17</v>
      </c>
      <c r="EK26">
        <v>12.9076</v>
      </c>
      <c r="EL26">
        <v>62.8964</v>
      </c>
      <c r="EM26">
        <v>23.385400000000001</v>
      </c>
      <c r="EN26">
        <v>1</v>
      </c>
      <c r="EO26">
        <v>-0.77352900000000002</v>
      </c>
      <c r="EP26">
        <v>-0.60519599999999996</v>
      </c>
      <c r="EQ26">
        <v>20.2348</v>
      </c>
      <c r="ER26">
        <v>5.2282200000000003</v>
      </c>
      <c r="ES26">
        <v>12.004</v>
      </c>
      <c r="ET26">
        <v>4.9906499999999996</v>
      </c>
      <c r="EU26">
        <v>3.3050000000000002</v>
      </c>
      <c r="EV26">
        <v>3557.7</v>
      </c>
      <c r="EW26">
        <v>1759.8</v>
      </c>
      <c r="EX26">
        <v>76.8</v>
      </c>
      <c r="EY26">
        <v>20.9</v>
      </c>
      <c r="EZ26">
        <v>1.8521000000000001</v>
      </c>
      <c r="FA26">
        <v>1.86127</v>
      </c>
      <c r="FB26">
        <v>1.8600699999999999</v>
      </c>
      <c r="FC26">
        <v>1.85608</v>
      </c>
      <c r="FD26">
        <v>1.8605400000000001</v>
      </c>
      <c r="FE26">
        <v>1.85684</v>
      </c>
      <c r="FF26">
        <v>1.8589800000000001</v>
      </c>
      <c r="FG26">
        <v>1.86178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-2.238</v>
      </c>
      <c r="FV26">
        <v>-2.5000000000000001E-2</v>
      </c>
      <c r="FW26">
        <v>-0.82626728227640078</v>
      </c>
      <c r="FX26">
        <v>-4.0117494158234393E-3</v>
      </c>
      <c r="FY26">
        <v>1.087516141204025E-6</v>
      </c>
      <c r="FZ26">
        <v>-8.657206703991749E-11</v>
      </c>
      <c r="GA26">
        <v>-2.5019999999999602E-2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0.6</v>
      </c>
      <c r="GJ26">
        <v>0.5</v>
      </c>
      <c r="GK26">
        <v>0.98144500000000001</v>
      </c>
      <c r="GL26">
        <v>2.34619</v>
      </c>
      <c r="GM26">
        <v>1.5942400000000001</v>
      </c>
      <c r="GN26">
        <v>2.34375</v>
      </c>
      <c r="GO26">
        <v>1.40015</v>
      </c>
      <c r="GP26">
        <v>2.34009</v>
      </c>
      <c r="GQ26">
        <v>20.055</v>
      </c>
      <c r="GR26">
        <v>15.9795</v>
      </c>
      <c r="GS26">
        <v>18</v>
      </c>
      <c r="GT26">
        <v>618.15700000000004</v>
      </c>
      <c r="GU26">
        <v>454.24200000000002</v>
      </c>
      <c r="GV26">
        <v>16.999700000000001</v>
      </c>
      <c r="GW26">
        <v>16.941800000000001</v>
      </c>
      <c r="GX26">
        <v>30.0002</v>
      </c>
      <c r="GY26">
        <v>16.860199999999999</v>
      </c>
      <c r="GZ26">
        <v>16.811399999999999</v>
      </c>
      <c r="HA26">
        <v>19.6996</v>
      </c>
      <c r="HB26">
        <v>-30</v>
      </c>
      <c r="HC26">
        <v>-30</v>
      </c>
      <c r="HD26">
        <v>17</v>
      </c>
      <c r="HE26">
        <v>400</v>
      </c>
      <c r="HF26">
        <v>0</v>
      </c>
      <c r="HG26">
        <v>105.342</v>
      </c>
      <c r="HH26">
        <v>105.07</v>
      </c>
    </row>
    <row r="27" spans="1:216" x14ac:dyDescent="0.2">
      <c r="A27">
        <v>9</v>
      </c>
      <c r="B27">
        <v>1689208947.5999999</v>
      </c>
      <c r="C27">
        <v>669.09999990463257</v>
      </c>
      <c r="D27" t="s">
        <v>376</v>
      </c>
      <c r="E27" t="s">
        <v>377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1689208947.5999999</v>
      </c>
      <c r="M27">
        <f t="shared" si="0"/>
        <v>2.006335886419539E-3</v>
      </c>
      <c r="N27">
        <f t="shared" si="1"/>
        <v>2.0063358864195391</v>
      </c>
      <c r="O27">
        <f t="shared" si="2"/>
        <v>15.931129606825365</v>
      </c>
      <c r="P27">
        <f t="shared" si="3"/>
        <v>390.23599999999999</v>
      </c>
      <c r="Q27">
        <f t="shared" si="4"/>
        <v>268.03858666884003</v>
      </c>
      <c r="R27">
        <f t="shared" si="5"/>
        <v>27.310125124689545</v>
      </c>
      <c r="S27">
        <f t="shared" si="6"/>
        <v>39.760670732551993</v>
      </c>
      <c r="T27">
        <f t="shared" si="7"/>
        <v>0.22353778232888219</v>
      </c>
      <c r="U27">
        <f t="shared" si="8"/>
        <v>3.6607486927430961</v>
      </c>
      <c r="V27">
        <f t="shared" si="9"/>
        <v>0.21622202279044761</v>
      </c>
      <c r="W27">
        <f t="shared" si="10"/>
        <v>0.13577611111159599</v>
      </c>
      <c r="X27">
        <f t="shared" si="11"/>
        <v>281.15879099999995</v>
      </c>
      <c r="Y27">
        <f t="shared" si="12"/>
        <v>19.467380885780642</v>
      </c>
      <c r="Z27">
        <f t="shared" si="13"/>
        <v>19.467380885780642</v>
      </c>
      <c r="AA27">
        <f t="shared" si="14"/>
        <v>2.2703247823610133</v>
      </c>
      <c r="AB27">
        <f t="shared" si="15"/>
        <v>62.611119013989025</v>
      </c>
      <c r="AC27">
        <f t="shared" si="16"/>
        <v>1.3416511036195997</v>
      </c>
      <c r="AD27">
        <f t="shared" si="17"/>
        <v>2.1428320156997009</v>
      </c>
      <c r="AE27">
        <f t="shared" si="18"/>
        <v>0.9286736787414136</v>
      </c>
      <c r="AF27">
        <f t="shared" si="19"/>
        <v>-88.479412591101678</v>
      </c>
      <c r="AG27">
        <f t="shared" si="20"/>
        <v>-182.78946984963284</v>
      </c>
      <c r="AH27">
        <f t="shared" si="21"/>
        <v>-9.9371364944972616</v>
      </c>
      <c r="AI27">
        <f t="shared" si="22"/>
        <v>-4.7227935231830998E-2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55476.242520291693</v>
      </c>
      <c r="AO27">
        <f t="shared" si="26"/>
        <v>1699.97</v>
      </c>
      <c r="AP27">
        <f t="shared" si="27"/>
        <v>1433.0751</v>
      </c>
      <c r="AQ27">
        <f t="shared" si="28"/>
        <v>0.84300022941581321</v>
      </c>
      <c r="AR27">
        <f t="shared" si="29"/>
        <v>0.16539044277251949</v>
      </c>
      <c r="AS27">
        <v>1689208947.5999999</v>
      </c>
      <c r="AT27">
        <v>390.23599999999999</v>
      </c>
      <c r="AU27">
        <v>399.97699999999998</v>
      </c>
      <c r="AV27">
        <v>13.1678</v>
      </c>
      <c r="AW27">
        <v>12.0139</v>
      </c>
      <c r="AX27">
        <v>392.50799999999998</v>
      </c>
      <c r="AY27">
        <v>13.193099999999999</v>
      </c>
      <c r="AZ27">
        <v>600.03200000000004</v>
      </c>
      <c r="BA27">
        <v>101.68899999999999</v>
      </c>
      <c r="BB27">
        <v>0.19978199999999999</v>
      </c>
      <c r="BC27">
        <v>18.5412</v>
      </c>
      <c r="BD27">
        <v>17.945</v>
      </c>
      <c r="BE27">
        <v>999.9</v>
      </c>
      <c r="BF27">
        <v>0</v>
      </c>
      <c r="BG27">
        <v>0</v>
      </c>
      <c r="BH27">
        <v>10027.5</v>
      </c>
      <c r="BI27">
        <v>0</v>
      </c>
      <c r="BJ27">
        <v>0.89930200000000005</v>
      </c>
      <c r="BK27">
        <v>-9.7407500000000002</v>
      </c>
      <c r="BL27">
        <v>395.44299999999998</v>
      </c>
      <c r="BM27">
        <v>404.84</v>
      </c>
      <c r="BN27">
        <v>1.1538600000000001</v>
      </c>
      <c r="BO27">
        <v>399.97699999999998</v>
      </c>
      <c r="BP27">
        <v>12.0139</v>
      </c>
      <c r="BQ27">
        <v>1.3390200000000001</v>
      </c>
      <c r="BR27">
        <v>1.2216800000000001</v>
      </c>
      <c r="BS27">
        <v>11.2441</v>
      </c>
      <c r="BT27">
        <v>9.8684200000000004</v>
      </c>
      <c r="BU27">
        <v>1699.97</v>
      </c>
      <c r="BV27">
        <v>0.89999200000000001</v>
      </c>
      <c r="BW27">
        <v>0.100008</v>
      </c>
      <c r="BX27">
        <v>0</v>
      </c>
      <c r="BY27">
        <v>2.2145999999999999</v>
      </c>
      <c r="BZ27">
        <v>0</v>
      </c>
      <c r="CA27">
        <v>6405.93</v>
      </c>
      <c r="CB27">
        <v>13789</v>
      </c>
      <c r="CC27">
        <v>38.875</v>
      </c>
      <c r="CD27">
        <v>37.936999999999998</v>
      </c>
      <c r="CE27">
        <v>38.875</v>
      </c>
      <c r="CF27">
        <v>36.686999999999998</v>
      </c>
      <c r="CG27">
        <v>37.625</v>
      </c>
      <c r="CH27">
        <v>1529.96</v>
      </c>
      <c r="CI27">
        <v>170.01</v>
      </c>
      <c r="CJ27">
        <v>0</v>
      </c>
      <c r="CK27">
        <v>1689208953.4000001</v>
      </c>
      <c r="CL27">
        <v>0</v>
      </c>
      <c r="CM27">
        <v>1689208920.5999999</v>
      </c>
      <c r="CN27" t="s">
        <v>378</v>
      </c>
      <c r="CO27">
        <v>1689208914.0999999</v>
      </c>
      <c r="CP27">
        <v>1689208920.5999999</v>
      </c>
      <c r="CQ27">
        <v>54</v>
      </c>
      <c r="CR27">
        <v>-3.3000000000000002E-2</v>
      </c>
      <c r="CS27">
        <v>0</v>
      </c>
      <c r="CT27">
        <v>-2.3039999999999998</v>
      </c>
      <c r="CU27">
        <v>-2.5000000000000001E-2</v>
      </c>
      <c r="CV27">
        <v>400</v>
      </c>
      <c r="CW27">
        <v>12</v>
      </c>
      <c r="CX27">
        <v>0.25</v>
      </c>
      <c r="CY27">
        <v>7.0000000000000007E-2</v>
      </c>
      <c r="CZ27">
        <v>13.89248647099668</v>
      </c>
      <c r="DA27">
        <v>0.38928687635495429</v>
      </c>
      <c r="DB27">
        <v>6.5204069003740858E-2</v>
      </c>
      <c r="DC27">
        <v>1</v>
      </c>
      <c r="DD27">
        <v>400.01229268292678</v>
      </c>
      <c r="DE27">
        <v>2.209756097556901E-2</v>
      </c>
      <c r="DF27">
        <v>2.7481473939276201E-2</v>
      </c>
      <c r="DG27">
        <v>1</v>
      </c>
      <c r="DH27">
        <v>1699.9660975609761</v>
      </c>
      <c r="DI27">
        <v>-0.20089201040011451</v>
      </c>
      <c r="DJ27">
        <v>0.12538483295643579</v>
      </c>
      <c r="DK27">
        <v>-1</v>
      </c>
      <c r="DL27">
        <v>2</v>
      </c>
      <c r="DM27">
        <v>2</v>
      </c>
      <c r="DN27" t="s">
        <v>351</v>
      </c>
      <c r="DO27">
        <v>3.21793</v>
      </c>
      <c r="DP27">
        <v>2.8089599999999999</v>
      </c>
      <c r="DQ27">
        <v>9.5386200000000004E-2</v>
      </c>
      <c r="DR27">
        <v>9.6324000000000007E-2</v>
      </c>
      <c r="DS27">
        <v>7.6954599999999998E-2</v>
      </c>
      <c r="DT27">
        <v>7.1163500000000005E-2</v>
      </c>
      <c r="DU27">
        <v>27602.2</v>
      </c>
      <c r="DV27">
        <v>31133.9</v>
      </c>
      <c r="DW27">
        <v>28690.9</v>
      </c>
      <c r="DX27">
        <v>33009</v>
      </c>
      <c r="DY27">
        <v>36821.699999999997</v>
      </c>
      <c r="DZ27">
        <v>41683.699999999997</v>
      </c>
      <c r="EA27">
        <v>42109.7</v>
      </c>
      <c r="EB27">
        <v>47764.4</v>
      </c>
      <c r="EC27">
        <v>2.2927300000000002</v>
      </c>
      <c r="ED27">
        <v>1.99437</v>
      </c>
      <c r="EE27">
        <v>0.16002</v>
      </c>
      <c r="EF27">
        <v>0</v>
      </c>
      <c r="EG27">
        <v>15.2828</v>
      </c>
      <c r="EH27">
        <v>999.9</v>
      </c>
      <c r="EI27">
        <v>67.8</v>
      </c>
      <c r="EJ27">
        <v>17</v>
      </c>
      <c r="EK27">
        <v>12.9659</v>
      </c>
      <c r="EL27">
        <v>62.576500000000003</v>
      </c>
      <c r="EM27">
        <v>23.193100000000001</v>
      </c>
      <c r="EN27">
        <v>1</v>
      </c>
      <c r="EO27">
        <v>-0.77306900000000001</v>
      </c>
      <c r="EP27">
        <v>-0.63024800000000003</v>
      </c>
      <c r="EQ27">
        <v>20.236899999999999</v>
      </c>
      <c r="ER27">
        <v>5.22912</v>
      </c>
      <c r="ES27">
        <v>12.004099999999999</v>
      </c>
      <c r="ET27">
        <v>4.9904000000000002</v>
      </c>
      <c r="EU27">
        <v>3.3050000000000002</v>
      </c>
      <c r="EV27">
        <v>3559.7</v>
      </c>
      <c r="EW27">
        <v>1759.8</v>
      </c>
      <c r="EX27">
        <v>76.8</v>
      </c>
      <c r="EY27">
        <v>21</v>
      </c>
      <c r="EZ27">
        <v>1.8520700000000001</v>
      </c>
      <c r="FA27">
        <v>1.86127</v>
      </c>
      <c r="FB27">
        <v>1.86005</v>
      </c>
      <c r="FC27">
        <v>1.85608</v>
      </c>
      <c r="FD27">
        <v>1.8605</v>
      </c>
      <c r="FE27">
        <v>1.8568499999999999</v>
      </c>
      <c r="FF27">
        <v>1.8589800000000001</v>
      </c>
      <c r="FG27">
        <v>1.86174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-2.2719999999999998</v>
      </c>
      <c r="FV27">
        <v>-2.53E-2</v>
      </c>
      <c r="FW27">
        <v>-0.85987843086343418</v>
      </c>
      <c r="FX27">
        <v>-4.0117494158234393E-3</v>
      </c>
      <c r="FY27">
        <v>1.087516141204025E-6</v>
      </c>
      <c r="FZ27">
        <v>-8.657206703991749E-11</v>
      </c>
      <c r="GA27">
        <v>-2.530500000000124E-2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0.6</v>
      </c>
      <c r="GJ27">
        <v>0.5</v>
      </c>
      <c r="GK27">
        <v>0.98144500000000001</v>
      </c>
      <c r="GL27">
        <v>2.34009</v>
      </c>
      <c r="GM27">
        <v>1.5942400000000001</v>
      </c>
      <c r="GN27">
        <v>2.34375</v>
      </c>
      <c r="GO27">
        <v>1.40015</v>
      </c>
      <c r="GP27">
        <v>2.3156699999999999</v>
      </c>
      <c r="GQ27">
        <v>20.074999999999999</v>
      </c>
      <c r="GR27">
        <v>15.9795</v>
      </c>
      <c r="GS27">
        <v>18</v>
      </c>
      <c r="GT27">
        <v>618.47199999999998</v>
      </c>
      <c r="GU27">
        <v>454.42099999999999</v>
      </c>
      <c r="GV27">
        <v>16.999600000000001</v>
      </c>
      <c r="GW27">
        <v>16.947399999999998</v>
      </c>
      <c r="GX27">
        <v>30</v>
      </c>
      <c r="GY27">
        <v>16.875299999999999</v>
      </c>
      <c r="GZ27">
        <v>16.829799999999999</v>
      </c>
      <c r="HA27">
        <v>19.693200000000001</v>
      </c>
      <c r="HB27">
        <v>-30</v>
      </c>
      <c r="HC27">
        <v>-30</v>
      </c>
      <c r="HD27">
        <v>17</v>
      </c>
      <c r="HE27">
        <v>400</v>
      </c>
      <c r="HF27">
        <v>0</v>
      </c>
      <c r="HG27">
        <v>105.33799999999999</v>
      </c>
      <c r="HH27">
        <v>105.069</v>
      </c>
    </row>
    <row r="28" spans="1:216" x14ac:dyDescent="0.2">
      <c r="A28">
        <v>10</v>
      </c>
      <c r="B28">
        <v>1689209027.0999999</v>
      </c>
      <c r="C28">
        <v>748.59999990463257</v>
      </c>
      <c r="D28" t="s">
        <v>379</v>
      </c>
      <c r="E28" t="s">
        <v>380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1689209027.0999999</v>
      </c>
      <c r="M28">
        <f t="shared" si="0"/>
        <v>1.9873378444485073E-3</v>
      </c>
      <c r="N28">
        <f t="shared" si="1"/>
        <v>1.9873378444485075</v>
      </c>
      <c r="O28">
        <f t="shared" si="2"/>
        <v>16.140836198287225</v>
      </c>
      <c r="P28">
        <f t="shared" si="3"/>
        <v>390.17099999999999</v>
      </c>
      <c r="Q28">
        <f t="shared" si="4"/>
        <v>264.83225082404408</v>
      </c>
      <c r="R28">
        <f t="shared" si="5"/>
        <v>26.982958507896612</v>
      </c>
      <c r="S28">
        <f t="shared" si="6"/>
        <v>39.753345263751001</v>
      </c>
      <c r="T28">
        <f t="shared" si="7"/>
        <v>0.22050366069323707</v>
      </c>
      <c r="U28">
        <f t="shared" si="8"/>
        <v>3.6471796113003907</v>
      </c>
      <c r="V28">
        <f t="shared" si="9"/>
        <v>0.21335617269844545</v>
      </c>
      <c r="W28">
        <f t="shared" si="10"/>
        <v>0.13397048145912188</v>
      </c>
      <c r="X28">
        <f t="shared" si="11"/>
        <v>281.16343799999999</v>
      </c>
      <c r="Y28">
        <f t="shared" si="12"/>
        <v>19.478910981354634</v>
      </c>
      <c r="Z28">
        <f t="shared" si="13"/>
        <v>19.478910981354634</v>
      </c>
      <c r="AA28">
        <f t="shared" si="14"/>
        <v>2.2719529584444684</v>
      </c>
      <c r="AB28">
        <f t="shared" si="15"/>
        <v>62.50513139831012</v>
      </c>
      <c r="AC28">
        <f t="shared" si="16"/>
        <v>1.3397322905652</v>
      </c>
      <c r="AD28">
        <f t="shared" si="17"/>
        <v>2.1433956870322182</v>
      </c>
      <c r="AE28">
        <f t="shared" si="18"/>
        <v>0.93222066787926838</v>
      </c>
      <c r="AF28">
        <f t="shared" si="19"/>
        <v>-87.641598940179165</v>
      </c>
      <c r="AG28">
        <f t="shared" si="20"/>
        <v>-183.5532277433737</v>
      </c>
      <c r="AH28">
        <f t="shared" si="21"/>
        <v>-10.016591948944347</v>
      </c>
      <c r="AI28">
        <f t="shared" si="22"/>
        <v>-4.7980632497200304E-2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55182.483421174838</v>
      </c>
      <c r="AO28">
        <f t="shared" si="26"/>
        <v>1700.01</v>
      </c>
      <c r="AP28">
        <f t="shared" si="27"/>
        <v>1433.1078</v>
      </c>
      <c r="AQ28">
        <f t="shared" si="28"/>
        <v>0.84299962941394457</v>
      </c>
      <c r="AR28">
        <f t="shared" si="29"/>
        <v>0.16538928476891313</v>
      </c>
      <c r="AS28">
        <v>1689209027.0999999</v>
      </c>
      <c r="AT28">
        <v>390.17099999999999</v>
      </c>
      <c r="AU28">
        <v>400.029</v>
      </c>
      <c r="AV28">
        <v>13.1492</v>
      </c>
      <c r="AW28">
        <v>12.0063</v>
      </c>
      <c r="AX28">
        <v>392.46199999999999</v>
      </c>
      <c r="AY28">
        <v>13.1778</v>
      </c>
      <c r="AZ28">
        <v>600.08199999999999</v>
      </c>
      <c r="BA28">
        <v>101.687</v>
      </c>
      <c r="BB28">
        <v>0.19998099999999999</v>
      </c>
      <c r="BC28">
        <v>18.545400000000001</v>
      </c>
      <c r="BD28">
        <v>17.882999999999999</v>
      </c>
      <c r="BE28">
        <v>999.9</v>
      </c>
      <c r="BF28">
        <v>0</v>
      </c>
      <c r="BG28">
        <v>0</v>
      </c>
      <c r="BH28">
        <v>9972.5</v>
      </c>
      <c r="BI28">
        <v>0</v>
      </c>
      <c r="BJ28">
        <v>0.87232200000000004</v>
      </c>
      <c r="BK28">
        <v>-9.8587000000000007</v>
      </c>
      <c r="BL28">
        <v>395.36900000000003</v>
      </c>
      <c r="BM28">
        <v>404.89100000000002</v>
      </c>
      <c r="BN28">
        <v>1.14293</v>
      </c>
      <c r="BO28">
        <v>400.029</v>
      </c>
      <c r="BP28">
        <v>12.0063</v>
      </c>
      <c r="BQ28">
        <v>1.3371</v>
      </c>
      <c r="BR28">
        <v>1.22088</v>
      </c>
      <c r="BS28">
        <v>11.2225</v>
      </c>
      <c r="BT28">
        <v>9.8586399999999994</v>
      </c>
      <c r="BU28">
        <v>1700.01</v>
      </c>
      <c r="BV28">
        <v>0.90000999999999998</v>
      </c>
      <c r="BW28">
        <v>9.9990399999999993E-2</v>
      </c>
      <c r="BX28">
        <v>0</v>
      </c>
      <c r="BY28">
        <v>2.3759999999999999</v>
      </c>
      <c r="BZ28">
        <v>0</v>
      </c>
      <c r="CA28">
        <v>6410.94</v>
      </c>
      <c r="CB28">
        <v>13789.3</v>
      </c>
      <c r="CC28">
        <v>39.686999999999998</v>
      </c>
      <c r="CD28">
        <v>38.5</v>
      </c>
      <c r="CE28">
        <v>39.5</v>
      </c>
      <c r="CF28">
        <v>37.75</v>
      </c>
      <c r="CG28">
        <v>38.311999999999998</v>
      </c>
      <c r="CH28">
        <v>1530.03</v>
      </c>
      <c r="CI28">
        <v>169.98</v>
      </c>
      <c r="CJ28">
        <v>0</v>
      </c>
      <c r="CK28">
        <v>1689209032.5999999</v>
      </c>
      <c r="CL28">
        <v>0</v>
      </c>
      <c r="CM28">
        <v>1689209000.0999999</v>
      </c>
      <c r="CN28" t="s">
        <v>381</v>
      </c>
      <c r="CO28">
        <v>1689208995.0999999</v>
      </c>
      <c r="CP28">
        <v>1689209000.0999999</v>
      </c>
      <c r="CQ28">
        <v>55</v>
      </c>
      <c r="CR28">
        <v>-1.9E-2</v>
      </c>
      <c r="CS28">
        <v>-3.0000000000000001E-3</v>
      </c>
      <c r="CT28">
        <v>-2.323</v>
      </c>
      <c r="CU28">
        <v>-2.9000000000000001E-2</v>
      </c>
      <c r="CV28">
        <v>400</v>
      </c>
      <c r="CW28">
        <v>12</v>
      </c>
      <c r="CX28">
        <v>0.22</v>
      </c>
      <c r="CY28">
        <v>7.0000000000000007E-2</v>
      </c>
      <c r="CZ28">
        <v>14.026756692541481</v>
      </c>
      <c r="DA28">
        <v>0.29911605050957729</v>
      </c>
      <c r="DB28">
        <v>0.1113412747452108</v>
      </c>
      <c r="DC28">
        <v>1</v>
      </c>
      <c r="DD28">
        <v>400.00487500000003</v>
      </c>
      <c r="DE28">
        <v>4.6165103189282013E-2</v>
      </c>
      <c r="DF28">
        <v>1.7941833100325051E-2</v>
      </c>
      <c r="DG28">
        <v>1</v>
      </c>
      <c r="DH28">
        <v>1699.9882500000001</v>
      </c>
      <c r="DI28">
        <v>-5.3423140033582048E-2</v>
      </c>
      <c r="DJ28">
        <v>0.12778668749130881</v>
      </c>
      <c r="DK28">
        <v>-1</v>
      </c>
      <c r="DL28">
        <v>2</v>
      </c>
      <c r="DM28">
        <v>2</v>
      </c>
      <c r="DN28" t="s">
        <v>351</v>
      </c>
      <c r="DO28">
        <v>3.2180399999999998</v>
      </c>
      <c r="DP28">
        <v>2.8086700000000002</v>
      </c>
      <c r="DQ28">
        <v>9.5373200000000005E-2</v>
      </c>
      <c r="DR28">
        <v>9.6328700000000003E-2</v>
      </c>
      <c r="DS28">
        <v>7.6884599999999997E-2</v>
      </c>
      <c r="DT28">
        <v>7.1126099999999998E-2</v>
      </c>
      <c r="DU28">
        <v>27603.200000000001</v>
      </c>
      <c r="DV28">
        <v>31133.1</v>
      </c>
      <c r="DW28">
        <v>28691.5</v>
      </c>
      <c r="DX28">
        <v>33008.199999999997</v>
      </c>
      <c r="DY28">
        <v>36825.199999999997</v>
      </c>
      <c r="DZ28">
        <v>41684.300000000003</v>
      </c>
      <c r="EA28">
        <v>42110.5</v>
      </c>
      <c r="EB28">
        <v>47763.199999999997</v>
      </c>
      <c r="EC28">
        <v>2.2928700000000002</v>
      </c>
      <c r="ED28">
        <v>1.99457</v>
      </c>
      <c r="EE28">
        <v>0.157803</v>
      </c>
      <c r="EF28">
        <v>0</v>
      </c>
      <c r="EG28">
        <v>15.257400000000001</v>
      </c>
      <c r="EH28">
        <v>999.9</v>
      </c>
      <c r="EI28">
        <v>68</v>
      </c>
      <c r="EJ28">
        <v>17</v>
      </c>
      <c r="EK28">
        <v>13.003</v>
      </c>
      <c r="EL28">
        <v>63.066499999999998</v>
      </c>
      <c r="EM28">
        <v>23.100999999999999</v>
      </c>
      <c r="EN28">
        <v>1</v>
      </c>
      <c r="EO28">
        <v>-0.77342</v>
      </c>
      <c r="EP28">
        <v>-0.64403299999999997</v>
      </c>
      <c r="EQ28">
        <v>20.236499999999999</v>
      </c>
      <c r="ER28">
        <v>5.2286700000000002</v>
      </c>
      <c r="ES28">
        <v>12.004</v>
      </c>
      <c r="ET28">
        <v>4.9904500000000001</v>
      </c>
      <c r="EU28">
        <v>3.3050000000000002</v>
      </c>
      <c r="EV28">
        <v>3561.5</v>
      </c>
      <c r="EW28">
        <v>1759.8</v>
      </c>
      <c r="EX28">
        <v>76.8</v>
      </c>
      <c r="EY28">
        <v>21</v>
      </c>
      <c r="EZ28">
        <v>1.8520799999999999</v>
      </c>
      <c r="FA28">
        <v>1.86127</v>
      </c>
      <c r="FB28">
        <v>1.86005</v>
      </c>
      <c r="FC28">
        <v>1.85608</v>
      </c>
      <c r="FD28">
        <v>1.8605</v>
      </c>
      <c r="FE28">
        <v>1.85684</v>
      </c>
      <c r="FF28">
        <v>1.8589800000000001</v>
      </c>
      <c r="FG28">
        <v>1.86175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-2.2909999999999999</v>
      </c>
      <c r="FV28">
        <v>-2.86E-2</v>
      </c>
      <c r="FW28">
        <v>-0.87911477886276468</v>
      </c>
      <c r="FX28">
        <v>-4.0117494158234393E-3</v>
      </c>
      <c r="FY28">
        <v>1.087516141204025E-6</v>
      </c>
      <c r="FZ28">
        <v>-8.657206703991749E-11</v>
      </c>
      <c r="GA28">
        <v>-2.8629999999999711E-2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0.5</v>
      </c>
      <c r="GJ28">
        <v>0.5</v>
      </c>
      <c r="GK28">
        <v>0.98022500000000001</v>
      </c>
      <c r="GL28">
        <v>2.34619</v>
      </c>
      <c r="GM28">
        <v>1.5942400000000001</v>
      </c>
      <c r="GN28">
        <v>2.34497</v>
      </c>
      <c r="GO28">
        <v>1.40015</v>
      </c>
      <c r="GP28">
        <v>2.2912599999999999</v>
      </c>
      <c r="GQ28">
        <v>20.074999999999999</v>
      </c>
      <c r="GR28">
        <v>15.970800000000001</v>
      </c>
      <c r="GS28">
        <v>18</v>
      </c>
      <c r="GT28">
        <v>618.70500000000004</v>
      </c>
      <c r="GU28">
        <v>454.66399999999999</v>
      </c>
      <c r="GV28">
        <v>17.0002</v>
      </c>
      <c r="GW28">
        <v>16.948899999999998</v>
      </c>
      <c r="GX28">
        <v>30.0001</v>
      </c>
      <c r="GY28">
        <v>16.8843</v>
      </c>
      <c r="GZ28">
        <v>16.840900000000001</v>
      </c>
      <c r="HA28">
        <v>19.688400000000001</v>
      </c>
      <c r="HB28">
        <v>-30</v>
      </c>
      <c r="HC28">
        <v>-30</v>
      </c>
      <c r="HD28">
        <v>17</v>
      </c>
      <c r="HE28">
        <v>400</v>
      </c>
      <c r="HF28">
        <v>0</v>
      </c>
      <c r="HG28">
        <v>105.34</v>
      </c>
      <c r="HH28">
        <v>105.06699999999999</v>
      </c>
    </row>
    <row r="29" spans="1:216" x14ac:dyDescent="0.2">
      <c r="A29">
        <v>11</v>
      </c>
      <c r="B29">
        <v>1689209115.5999999</v>
      </c>
      <c r="C29">
        <v>837.09999990463257</v>
      </c>
      <c r="D29" t="s">
        <v>382</v>
      </c>
      <c r="E29" t="s">
        <v>383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1689209115.5999999</v>
      </c>
      <c r="M29">
        <f t="shared" si="0"/>
        <v>2.0796049476717459E-3</v>
      </c>
      <c r="N29">
        <f t="shared" si="1"/>
        <v>2.0796049476717458</v>
      </c>
      <c r="O29">
        <f t="shared" si="2"/>
        <v>18.437186425639275</v>
      </c>
      <c r="P29">
        <f t="shared" si="3"/>
        <v>463.67399999999998</v>
      </c>
      <c r="Q29">
        <f t="shared" si="4"/>
        <v>323.78993411207995</v>
      </c>
      <c r="R29">
        <f t="shared" si="5"/>
        <v>32.990043622855566</v>
      </c>
      <c r="S29">
        <f t="shared" si="6"/>
        <v>47.242436762993997</v>
      </c>
      <c r="T29">
        <f t="shared" si="7"/>
        <v>0.22673952667922997</v>
      </c>
      <c r="U29">
        <f t="shared" si="8"/>
        <v>3.6527153090783617</v>
      </c>
      <c r="V29">
        <f t="shared" si="9"/>
        <v>0.21920054010291629</v>
      </c>
      <c r="W29">
        <f t="shared" si="10"/>
        <v>0.13765680351194615</v>
      </c>
      <c r="X29">
        <f t="shared" si="11"/>
        <v>281.135289</v>
      </c>
      <c r="Y29">
        <f t="shared" si="12"/>
        <v>19.561583546441771</v>
      </c>
      <c r="Z29">
        <f t="shared" si="13"/>
        <v>19.561583546441771</v>
      </c>
      <c r="AA29">
        <f t="shared" si="14"/>
        <v>2.2836572397190085</v>
      </c>
      <c r="AB29">
        <f t="shared" si="15"/>
        <v>61.843523270528102</v>
      </c>
      <c r="AC29">
        <f t="shared" si="16"/>
        <v>1.3341922577587999</v>
      </c>
      <c r="AD29">
        <f t="shared" si="17"/>
        <v>2.15736780054156</v>
      </c>
      <c r="AE29">
        <f t="shared" si="18"/>
        <v>0.94946498196020856</v>
      </c>
      <c r="AF29">
        <f t="shared" si="19"/>
        <v>-91.710578192323993</v>
      </c>
      <c r="AG29">
        <f t="shared" si="20"/>
        <v>-179.67130117669953</v>
      </c>
      <c r="AH29">
        <f t="shared" si="21"/>
        <v>-9.7992734162343869</v>
      </c>
      <c r="AI29">
        <f t="shared" si="22"/>
        <v>-4.5863785257893142E-2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55282.258598902794</v>
      </c>
      <c r="AO29">
        <f t="shared" si="26"/>
        <v>1699.83</v>
      </c>
      <c r="AP29">
        <f t="shared" si="27"/>
        <v>1432.9569000000001</v>
      </c>
      <c r="AQ29">
        <f t="shared" si="28"/>
        <v>0.84300012354176601</v>
      </c>
      <c r="AR29">
        <f t="shared" si="29"/>
        <v>0.16539023843560827</v>
      </c>
      <c r="AS29">
        <v>1689209115.5999999</v>
      </c>
      <c r="AT29">
        <v>463.67399999999998</v>
      </c>
      <c r="AU29">
        <v>474.98</v>
      </c>
      <c r="AV29">
        <v>13.094799999999999</v>
      </c>
      <c r="AW29">
        <v>11.8988</v>
      </c>
      <c r="AX29">
        <v>466.11099999999999</v>
      </c>
      <c r="AY29">
        <v>13.122400000000001</v>
      </c>
      <c r="AZ29">
        <v>600.096</v>
      </c>
      <c r="BA29">
        <v>101.687</v>
      </c>
      <c r="BB29">
        <v>0.200181</v>
      </c>
      <c r="BC29">
        <v>18.6492</v>
      </c>
      <c r="BD29">
        <v>18.015000000000001</v>
      </c>
      <c r="BE29">
        <v>999.9</v>
      </c>
      <c r="BF29">
        <v>0</v>
      </c>
      <c r="BG29">
        <v>0</v>
      </c>
      <c r="BH29">
        <v>9995</v>
      </c>
      <c r="BI29">
        <v>0</v>
      </c>
      <c r="BJ29">
        <v>0.89930200000000005</v>
      </c>
      <c r="BK29">
        <v>-11.3057</v>
      </c>
      <c r="BL29">
        <v>469.82600000000002</v>
      </c>
      <c r="BM29">
        <v>480.69900000000001</v>
      </c>
      <c r="BN29">
        <v>1.196</v>
      </c>
      <c r="BO29">
        <v>474.98</v>
      </c>
      <c r="BP29">
        <v>11.8988</v>
      </c>
      <c r="BQ29">
        <v>1.3315699999999999</v>
      </c>
      <c r="BR29">
        <v>1.2099500000000001</v>
      </c>
      <c r="BS29">
        <v>11.16</v>
      </c>
      <c r="BT29">
        <v>9.7245200000000001</v>
      </c>
      <c r="BU29">
        <v>1699.83</v>
      </c>
      <c r="BV29">
        <v>0.89999300000000004</v>
      </c>
      <c r="BW29">
        <v>0.100007</v>
      </c>
      <c r="BX29">
        <v>0</v>
      </c>
      <c r="BY29">
        <v>2.2120000000000002</v>
      </c>
      <c r="BZ29">
        <v>0</v>
      </c>
      <c r="CA29">
        <v>6561.84</v>
      </c>
      <c r="CB29">
        <v>13787.8</v>
      </c>
      <c r="CC29">
        <v>40.5</v>
      </c>
      <c r="CD29">
        <v>39.061999999999998</v>
      </c>
      <c r="CE29">
        <v>40.186999999999998</v>
      </c>
      <c r="CF29">
        <v>38.686999999999998</v>
      </c>
      <c r="CG29">
        <v>39.125</v>
      </c>
      <c r="CH29">
        <v>1529.84</v>
      </c>
      <c r="CI29">
        <v>169.99</v>
      </c>
      <c r="CJ29">
        <v>0</v>
      </c>
      <c r="CK29">
        <v>1689209121.4000001</v>
      </c>
      <c r="CL29">
        <v>0</v>
      </c>
      <c r="CM29">
        <v>1689209089.0999999</v>
      </c>
      <c r="CN29" t="s">
        <v>384</v>
      </c>
      <c r="CO29">
        <v>1689209089.0999999</v>
      </c>
      <c r="CP29">
        <v>1689209084.0999999</v>
      </c>
      <c r="CQ29">
        <v>56</v>
      </c>
      <c r="CR29">
        <v>8.5000000000000006E-2</v>
      </c>
      <c r="CS29">
        <v>1E-3</v>
      </c>
      <c r="CT29">
        <v>-2.472</v>
      </c>
      <c r="CU29">
        <v>-2.8000000000000001E-2</v>
      </c>
      <c r="CV29">
        <v>475</v>
      </c>
      <c r="CW29">
        <v>12</v>
      </c>
      <c r="CX29">
        <v>0.12</v>
      </c>
      <c r="CY29">
        <v>0.05</v>
      </c>
      <c r="CZ29">
        <v>16.087960895620139</v>
      </c>
      <c r="DA29">
        <v>0.1704086060049852</v>
      </c>
      <c r="DB29">
        <v>5.6129192482177057E-2</v>
      </c>
      <c r="DC29">
        <v>1</v>
      </c>
      <c r="DD29">
        <v>475.01112195121948</v>
      </c>
      <c r="DE29">
        <v>-0.36882229965138602</v>
      </c>
      <c r="DF29">
        <v>4.48826084640137E-2</v>
      </c>
      <c r="DG29">
        <v>1</v>
      </c>
      <c r="DH29">
        <v>1699.9656097560969</v>
      </c>
      <c r="DI29">
        <v>-8.855614977633644E-2</v>
      </c>
      <c r="DJ29">
        <v>0.1162429915115452</v>
      </c>
      <c r="DK29">
        <v>-1</v>
      </c>
      <c r="DL29">
        <v>2</v>
      </c>
      <c r="DM29">
        <v>2</v>
      </c>
      <c r="DN29" t="s">
        <v>351</v>
      </c>
      <c r="DO29">
        <v>3.2180399999999998</v>
      </c>
      <c r="DP29">
        <v>2.8090700000000002</v>
      </c>
      <c r="DQ29">
        <v>0.108446</v>
      </c>
      <c r="DR29">
        <v>0.109442</v>
      </c>
      <c r="DS29">
        <v>7.6639399999999996E-2</v>
      </c>
      <c r="DT29">
        <v>7.0646799999999996E-2</v>
      </c>
      <c r="DU29">
        <v>27203.599999999999</v>
      </c>
      <c r="DV29">
        <v>30681.1</v>
      </c>
      <c r="DW29">
        <v>28690.799999999999</v>
      </c>
      <c r="DX29">
        <v>33008</v>
      </c>
      <c r="DY29">
        <v>36834.1</v>
      </c>
      <c r="DZ29">
        <v>41705.9</v>
      </c>
      <c r="EA29">
        <v>42109.1</v>
      </c>
      <c r="EB29">
        <v>47763.1</v>
      </c>
      <c r="EC29">
        <v>2.2926199999999999</v>
      </c>
      <c r="ED29">
        <v>1.9941500000000001</v>
      </c>
      <c r="EE29">
        <v>0.15573600000000001</v>
      </c>
      <c r="EF29">
        <v>0</v>
      </c>
      <c r="EG29">
        <v>15.4245</v>
      </c>
      <c r="EH29">
        <v>999.9</v>
      </c>
      <c r="EI29">
        <v>68</v>
      </c>
      <c r="EJ29">
        <v>17</v>
      </c>
      <c r="EK29">
        <v>13.0038</v>
      </c>
      <c r="EL29">
        <v>63.0565</v>
      </c>
      <c r="EM29">
        <v>23.229199999999999</v>
      </c>
      <c r="EN29">
        <v>1</v>
      </c>
      <c r="EO29">
        <v>-0.77179600000000004</v>
      </c>
      <c r="EP29">
        <v>-0.54462100000000002</v>
      </c>
      <c r="EQ29">
        <v>20.237100000000002</v>
      </c>
      <c r="ER29">
        <v>5.2288199999999998</v>
      </c>
      <c r="ES29">
        <v>12.004</v>
      </c>
      <c r="ET29">
        <v>4.9911000000000003</v>
      </c>
      <c r="EU29">
        <v>3.3050000000000002</v>
      </c>
      <c r="EV29">
        <v>3563.3</v>
      </c>
      <c r="EW29">
        <v>1759.8</v>
      </c>
      <c r="EX29">
        <v>76.8</v>
      </c>
      <c r="EY29">
        <v>21</v>
      </c>
      <c r="EZ29">
        <v>1.8520300000000001</v>
      </c>
      <c r="FA29">
        <v>1.86127</v>
      </c>
      <c r="FB29">
        <v>1.86006</v>
      </c>
      <c r="FC29">
        <v>1.85608</v>
      </c>
      <c r="FD29">
        <v>1.8605</v>
      </c>
      <c r="FE29">
        <v>1.85684</v>
      </c>
      <c r="FF29">
        <v>1.8589800000000001</v>
      </c>
      <c r="FG29">
        <v>1.8617300000000001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-2.4369999999999998</v>
      </c>
      <c r="FV29">
        <v>-2.76E-2</v>
      </c>
      <c r="FW29">
        <v>-0.79408818856938956</v>
      </c>
      <c r="FX29">
        <v>-4.0117494158234393E-3</v>
      </c>
      <c r="FY29">
        <v>1.087516141204025E-6</v>
      </c>
      <c r="FZ29">
        <v>-8.657206703991749E-11</v>
      </c>
      <c r="GA29">
        <v>-2.7599999999999621E-2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0.4</v>
      </c>
      <c r="GJ29">
        <v>0.5</v>
      </c>
      <c r="GK29">
        <v>1.1242700000000001</v>
      </c>
      <c r="GL29">
        <v>2.35107</v>
      </c>
      <c r="GM29">
        <v>1.5942400000000001</v>
      </c>
      <c r="GN29">
        <v>2.34497</v>
      </c>
      <c r="GO29">
        <v>1.40015</v>
      </c>
      <c r="GP29">
        <v>2.2412100000000001</v>
      </c>
      <c r="GQ29">
        <v>20.074999999999999</v>
      </c>
      <c r="GR29">
        <v>15.9533</v>
      </c>
      <c r="GS29">
        <v>18</v>
      </c>
      <c r="GT29">
        <v>618.72900000000004</v>
      </c>
      <c r="GU29">
        <v>454.577</v>
      </c>
      <c r="GV29">
        <v>17.000499999999999</v>
      </c>
      <c r="GW29">
        <v>16.9665</v>
      </c>
      <c r="GX29">
        <v>30.000299999999999</v>
      </c>
      <c r="GY29">
        <v>16.8993</v>
      </c>
      <c r="GZ29">
        <v>16.857800000000001</v>
      </c>
      <c r="HA29">
        <v>22.563099999999999</v>
      </c>
      <c r="HB29">
        <v>-30</v>
      </c>
      <c r="HC29">
        <v>-30</v>
      </c>
      <c r="HD29">
        <v>17</v>
      </c>
      <c r="HE29">
        <v>475</v>
      </c>
      <c r="HF29">
        <v>0</v>
      </c>
      <c r="HG29">
        <v>105.337</v>
      </c>
      <c r="HH29">
        <v>105.066</v>
      </c>
    </row>
    <row r="30" spans="1:216" x14ac:dyDescent="0.2">
      <c r="A30">
        <v>12</v>
      </c>
      <c r="B30">
        <v>1689209208.5999999</v>
      </c>
      <c r="C30">
        <v>930.09999990463257</v>
      </c>
      <c r="D30" t="s">
        <v>385</v>
      </c>
      <c r="E30" t="s">
        <v>386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1689209208.5999999</v>
      </c>
      <c r="M30">
        <f t="shared" si="0"/>
        <v>2.0430990872246247E-3</v>
      </c>
      <c r="N30">
        <f t="shared" si="1"/>
        <v>2.0430990872246246</v>
      </c>
      <c r="O30">
        <f t="shared" si="2"/>
        <v>20.798775309614651</v>
      </c>
      <c r="P30">
        <f t="shared" si="3"/>
        <v>562.23800000000006</v>
      </c>
      <c r="Q30">
        <f t="shared" si="4"/>
        <v>400.21661604381814</v>
      </c>
      <c r="R30">
        <f t="shared" si="5"/>
        <v>40.776181986276903</v>
      </c>
      <c r="S30">
        <f t="shared" si="6"/>
        <v>57.283776056640008</v>
      </c>
      <c r="T30">
        <f t="shared" si="7"/>
        <v>0.221293856899032</v>
      </c>
      <c r="U30">
        <f t="shared" si="8"/>
        <v>3.6488246674990279</v>
      </c>
      <c r="V30">
        <f t="shared" si="9"/>
        <v>0.21409908114793455</v>
      </c>
      <c r="W30">
        <f t="shared" si="10"/>
        <v>0.1344388614114827</v>
      </c>
      <c r="X30">
        <f t="shared" si="11"/>
        <v>281.17852199999999</v>
      </c>
      <c r="Y30">
        <f t="shared" si="12"/>
        <v>19.616054555863805</v>
      </c>
      <c r="Z30">
        <f t="shared" si="13"/>
        <v>19.616054555863805</v>
      </c>
      <c r="AA30">
        <f t="shared" si="14"/>
        <v>2.2913977651311708</v>
      </c>
      <c r="AB30">
        <f t="shared" si="15"/>
        <v>61.771214660444961</v>
      </c>
      <c r="AC30">
        <f t="shared" si="16"/>
        <v>1.3364394062880001</v>
      </c>
      <c r="AD30">
        <f t="shared" si="17"/>
        <v>2.1635310453815402</v>
      </c>
      <c r="AE30">
        <f t="shared" si="18"/>
        <v>0.95495835884317071</v>
      </c>
      <c r="AF30">
        <f t="shared" si="19"/>
        <v>-90.100669746605945</v>
      </c>
      <c r="AG30">
        <f t="shared" si="20"/>
        <v>-181.22499113934595</v>
      </c>
      <c r="AH30">
        <f t="shared" si="21"/>
        <v>-9.8996366483651137</v>
      </c>
      <c r="AI30">
        <f t="shared" si="22"/>
        <v>-4.6775534317021084E-2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55189.651674895074</v>
      </c>
      <c r="AO30">
        <f t="shared" si="26"/>
        <v>1700.09</v>
      </c>
      <c r="AP30">
        <f t="shared" si="27"/>
        <v>1433.1761999999999</v>
      </c>
      <c r="AQ30">
        <f t="shared" si="28"/>
        <v>0.84300019410737081</v>
      </c>
      <c r="AR30">
        <f t="shared" si="29"/>
        <v>0.16539037462722561</v>
      </c>
      <c r="AS30">
        <v>1689209208.5999999</v>
      </c>
      <c r="AT30">
        <v>562.23800000000006</v>
      </c>
      <c r="AU30">
        <v>575.029</v>
      </c>
      <c r="AV30">
        <v>13.117100000000001</v>
      </c>
      <c r="AW30">
        <v>11.942</v>
      </c>
      <c r="AX30">
        <v>565.10900000000004</v>
      </c>
      <c r="AY30">
        <v>13.1485</v>
      </c>
      <c r="AZ30">
        <v>600.03399999999999</v>
      </c>
      <c r="BA30">
        <v>101.685</v>
      </c>
      <c r="BB30">
        <v>0.20028000000000001</v>
      </c>
      <c r="BC30">
        <v>18.694800000000001</v>
      </c>
      <c r="BD30">
        <v>18.042899999999999</v>
      </c>
      <c r="BE30">
        <v>999.9</v>
      </c>
      <c r="BF30">
        <v>0</v>
      </c>
      <c r="BG30">
        <v>0</v>
      </c>
      <c r="BH30">
        <v>9979.3799999999992</v>
      </c>
      <c r="BI30">
        <v>0</v>
      </c>
      <c r="BJ30">
        <v>0.89930200000000005</v>
      </c>
      <c r="BK30">
        <v>-12.790800000000001</v>
      </c>
      <c r="BL30">
        <v>569.71100000000001</v>
      </c>
      <c r="BM30">
        <v>581.97900000000004</v>
      </c>
      <c r="BN30">
        <v>1.1751</v>
      </c>
      <c r="BO30">
        <v>575.029</v>
      </c>
      <c r="BP30">
        <v>11.942</v>
      </c>
      <c r="BQ30">
        <v>1.3338099999999999</v>
      </c>
      <c r="BR30">
        <v>1.2143200000000001</v>
      </c>
      <c r="BS30">
        <v>11.1854</v>
      </c>
      <c r="BT30">
        <v>9.7782999999999998</v>
      </c>
      <c r="BU30">
        <v>1700.09</v>
      </c>
      <c r="BV30">
        <v>0.89999399999999996</v>
      </c>
      <c r="BW30">
        <v>0.100006</v>
      </c>
      <c r="BX30">
        <v>0</v>
      </c>
      <c r="BY30">
        <v>2.4264999999999999</v>
      </c>
      <c r="BZ30">
        <v>0</v>
      </c>
      <c r="CA30">
        <v>6698.74</v>
      </c>
      <c r="CB30">
        <v>13789.9</v>
      </c>
      <c r="CC30">
        <v>41.311999999999998</v>
      </c>
      <c r="CD30">
        <v>39.561999999999998</v>
      </c>
      <c r="CE30">
        <v>40.875</v>
      </c>
      <c r="CF30">
        <v>39.436999999999998</v>
      </c>
      <c r="CG30">
        <v>39.875</v>
      </c>
      <c r="CH30">
        <v>1530.07</v>
      </c>
      <c r="CI30">
        <v>170.02</v>
      </c>
      <c r="CJ30">
        <v>0</v>
      </c>
      <c r="CK30">
        <v>1689209214.4000001</v>
      </c>
      <c r="CL30">
        <v>0</v>
      </c>
      <c r="CM30">
        <v>1689209181.0999999</v>
      </c>
      <c r="CN30" t="s">
        <v>387</v>
      </c>
      <c r="CO30">
        <v>1689209181.0999999</v>
      </c>
      <c r="CP30">
        <v>1689209172.5999999</v>
      </c>
      <c r="CQ30">
        <v>57</v>
      </c>
      <c r="CR30">
        <v>-0.14099999999999999</v>
      </c>
      <c r="CS30">
        <v>-4.0000000000000001E-3</v>
      </c>
      <c r="CT30">
        <v>-2.9079999999999999</v>
      </c>
      <c r="CU30">
        <v>-3.1E-2</v>
      </c>
      <c r="CV30">
        <v>575</v>
      </c>
      <c r="CW30">
        <v>12</v>
      </c>
      <c r="CX30">
        <v>0.23</v>
      </c>
      <c r="CY30">
        <v>7.0000000000000007E-2</v>
      </c>
      <c r="CZ30">
        <v>18.16846912122989</v>
      </c>
      <c r="DA30">
        <v>0.48729954061564029</v>
      </c>
      <c r="DB30">
        <v>7.6383515057245846E-2</v>
      </c>
      <c r="DC30">
        <v>1</v>
      </c>
      <c r="DD30">
        <v>575.00817073170731</v>
      </c>
      <c r="DE30">
        <v>5.9205574914251359E-2</v>
      </c>
      <c r="DF30">
        <v>2.6599928882187471E-2</v>
      </c>
      <c r="DG30">
        <v>1</v>
      </c>
      <c r="DH30">
        <v>1700.012926829269</v>
      </c>
      <c r="DI30">
        <v>7.8879830151463881E-2</v>
      </c>
      <c r="DJ30">
        <v>0.13828644542221441</v>
      </c>
      <c r="DK30">
        <v>-1</v>
      </c>
      <c r="DL30">
        <v>2</v>
      </c>
      <c r="DM30">
        <v>2</v>
      </c>
      <c r="DN30" t="s">
        <v>351</v>
      </c>
      <c r="DO30">
        <v>3.21787</v>
      </c>
      <c r="DP30">
        <v>2.80904</v>
      </c>
      <c r="DQ30">
        <v>0.124526</v>
      </c>
      <c r="DR30">
        <v>0.12546099999999999</v>
      </c>
      <c r="DS30">
        <v>7.6747599999999999E-2</v>
      </c>
      <c r="DT30">
        <v>7.0833599999999997E-2</v>
      </c>
      <c r="DU30">
        <v>26712.7</v>
      </c>
      <c r="DV30">
        <v>30128.2</v>
      </c>
      <c r="DW30">
        <v>28690.400000000001</v>
      </c>
      <c r="DX30">
        <v>33006.6</v>
      </c>
      <c r="DY30">
        <v>36828.699999999997</v>
      </c>
      <c r="DZ30">
        <v>41695.199999999997</v>
      </c>
      <c r="EA30">
        <v>42107.9</v>
      </c>
      <c r="EB30">
        <v>47760.5</v>
      </c>
      <c r="EC30">
        <v>2.2924500000000001</v>
      </c>
      <c r="ED30">
        <v>1.9948300000000001</v>
      </c>
      <c r="EE30">
        <v>0.15554899999999999</v>
      </c>
      <c r="EF30">
        <v>0</v>
      </c>
      <c r="EG30">
        <v>15.4556</v>
      </c>
      <c r="EH30">
        <v>999.9</v>
      </c>
      <c r="EI30">
        <v>67.8</v>
      </c>
      <c r="EJ30">
        <v>17</v>
      </c>
      <c r="EK30">
        <v>12.9648</v>
      </c>
      <c r="EL30">
        <v>62.786499999999997</v>
      </c>
      <c r="EM30">
        <v>23.517600000000002</v>
      </c>
      <c r="EN30">
        <v>1</v>
      </c>
      <c r="EO30">
        <v>-0.77004799999999995</v>
      </c>
      <c r="EP30">
        <v>-0.55677600000000005</v>
      </c>
      <c r="EQ30">
        <v>20.237200000000001</v>
      </c>
      <c r="ER30">
        <v>5.2288199999999998</v>
      </c>
      <c r="ES30">
        <v>12.004</v>
      </c>
      <c r="ET30">
        <v>4.9897</v>
      </c>
      <c r="EU30">
        <v>3.3050000000000002</v>
      </c>
      <c r="EV30">
        <v>3565.3</v>
      </c>
      <c r="EW30">
        <v>1759.8</v>
      </c>
      <c r="EX30">
        <v>76.8</v>
      </c>
      <c r="EY30">
        <v>21</v>
      </c>
      <c r="EZ30">
        <v>1.8521099999999999</v>
      </c>
      <c r="FA30">
        <v>1.86127</v>
      </c>
      <c r="FB30">
        <v>1.8601099999999999</v>
      </c>
      <c r="FC30">
        <v>1.85608</v>
      </c>
      <c r="FD30">
        <v>1.86052</v>
      </c>
      <c r="FE30">
        <v>1.85684</v>
      </c>
      <c r="FF30">
        <v>1.8589800000000001</v>
      </c>
      <c r="FG30">
        <v>1.8617600000000001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-2.871</v>
      </c>
      <c r="FV30">
        <v>-3.1399999999999997E-2</v>
      </c>
      <c r="FW30">
        <v>-0.93545439261729224</v>
      </c>
      <c r="FX30">
        <v>-4.0117494158234393E-3</v>
      </c>
      <c r="FY30">
        <v>1.087516141204025E-6</v>
      </c>
      <c r="FZ30">
        <v>-8.657206703991749E-11</v>
      </c>
      <c r="GA30">
        <v>-3.1335000000000328E-2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0.5</v>
      </c>
      <c r="GJ30">
        <v>0.6</v>
      </c>
      <c r="GK30">
        <v>1.31226</v>
      </c>
      <c r="GL30">
        <v>2.34009</v>
      </c>
      <c r="GM30">
        <v>1.5942400000000001</v>
      </c>
      <c r="GN30">
        <v>2.34375</v>
      </c>
      <c r="GO30">
        <v>1.40015</v>
      </c>
      <c r="GP30">
        <v>2.2985799999999998</v>
      </c>
      <c r="GQ30">
        <v>20.055</v>
      </c>
      <c r="GR30">
        <v>15.9533</v>
      </c>
      <c r="GS30">
        <v>18</v>
      </c>
      <c r="GT30">
        <v>618.88900000000001</v>
      </c>
      <c r="GU30">
        <v>455.20800000000003</v>
      </c>
      <c r="GV30">
        <v>17</v>
      </c>
      <c r="GW30">
        <v>16.986899999999999</v>
      </c>
      <c r="GX30">
        <v>30.000299999999999</v>
      </c>
      <c r="GY30">
        <v>16.920400000000001</v>
      </c>
      <c r="GZ30">
        <v>16.877300000000002</v>
      </c>
      <c r="HA30">
        <v>26.308900000000001</v>
      </c>
      <c r="HB30">
        <v>-30</v>
      </c>
      <c r="HC30">
        <v>-30</v>
      </c>
      <c r="HD30">
        <v>17</v>
      </c>
      <c r="HE30">
        <v>575</v>
      </c>
      <c r="HF30">
        <v>0</v>
      </c>
      <c r="HG30">
        <v>105.334</v>
      </c>
      <c r="HH30">
        <v>105.06100000000001</v>
      </c>
    </row>
    <row r="31" spans="1:216" x14ac:dyDescent="0.2">
      <c r="A31">
        <v>13</v>
      </c>
      <c r="B31">
        <v>1689209299.5999999</v>
      </c>
      <c r="C31">
        <v>1021.099999904633</v>
      </c>
      <c r="D31" t="s">
        <v>388</v>
      </c>
      <c r="E31" t="s">
        <v>389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1689209299.5999999</v>
      </c>
      <c r="M31">
        <f t="shared" si="0"/>
        <v>2.0298662259969277E-3</v>
      </c>
      <c r="N31">
        <f t="shared" si="1"/>
        <v>2.0298662259969276</v>
      </c>
      <c r="O31">
        <f t="shared" si="2"/>
        <v>21.980261279383743</v>
      </c>
      <c r="P31">
        <f t="shared" si="3"/>
        <v>661.4</v>
      </c>
      <c r="Q31">
        <f t="shared" si="4"/>
        <v>487.29053254807184</v>
      </c>
      <c r="R31">
        <f t="shared" si="5"/>
        <v>49.648044703240785</v>
      </c>
      <c r="S31">
        <f t="shared" si="6"/>
        <v>67.387348149399998</v>
      </c>
      <c r="T31">
        <f t="shared" si="7"/>
        <v>0.21874033022831135</v>
      </c>
      <c r="U31">
        <f t="shared" si="8"/>
        <v>3.6583679224898673</v>
      </c>
      <c r="V31">
        <f t="shared" si="9"/>
        <v>0.21172551096874881</v>
      </c>
      <c r="W31">
        <f t="shared" si="10"/>
        <v>0.13293995826990446</v>
      </c>
      <c r="X31">
        <f t="shared" si="11"/>
        <v>281.16357899999997</v>
      </c>
      <c r="Y31">
        <f t="shared" si="12"/>
        <v>19.672582382586459</v>
      </c>
      <c r="Z31">
        <f t="shared" si="13"/>
        <v>19.672582382586459</v>
      </c>
      <c r="AA31">
        <f t="shared" si="14"/>
        <v>2.2994548755770507</v>
      </c>
      <c r="AB31">
        <f t="shared" si="15"/>
        <v>61.723271709349426</v>
      </c>
      <c r="AC31">
        <f t="shared" si="16"/>
        <v>1.3400953303209002</v>
      </c>
      <c r="AD31">
        <f t="shared" si="17"/>
        <v>2.1711346356222263</v>
      </c>
      <c r="AE31">
        <f t="shared" si="18"/>
        <v>0.95935954525615053</v>
      </c>
      <c r="AF31">
        <f t="shared" si="19"/>
        <v>-89.517100566464507</v>
      </c>
      <c r="AG31">
        <f t="shared" si="20"/>
        <v>-181.78335312447007</v>
      </c>
      <c r="AH31">
        <f t="shared" si="21"/>
        <v>-9.9099623355938125</v>
      </c>
      <c r="AI31">
        <f t="shared" si="22"/>
        <v>-4.6837026528436354E-2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55384.91849243021</v>
      </c>
      <c r="AO31">
        <f t="shared" si="26"/>
        <v>1700</v>
      </c>
      <c r="AP31">
        <f t="shared" si="27"/>
        <v>1433.1002999999998</v>
      </c>
      <c r="AQ31">
        <f t="shared" si="28"/>
        <v>0.84300017647058811</v>
      </c>
      <c r="AR31">
        <f t="shared" si="29"/>
        <v>0.16539034058823526</v>
      </c>
      <c r="AS31">
        <v>1689209299.5999999</v>
      </c>
      <c r="AT31">
        <v>661.4</v>
      </c>
      <c r="AU31">
        <v>674.99199999999996</v>
      </c>
      <c r="AV31">
        <v>13.152900000000001</v>
      </c>
      <c r="AW31">
        <v>11.9855</v>
      </c>
      <c r="AX31">
        <v>664.57500000000005</v>
      </c>
      <c r="AY31">
        <v>13.179399999999999</v>
      </c>
      <c r="AZ31">
        <v>600.05799999999999</v>
      </c>
      <c r="BA31">
        <v>101.68600000000001</v>
      </c>
      <c r="BB31">
        <v>0.19992099999999999</v>
      </c>
      <c r="BC31">
        <v>18.750900000000001</v>
      </c>
      <c r="BD31">
        <v>18.031700000000001</v>
      </c>
      <c r="BE31">
        <v>999.9</v>
      </c>
      <c r="BF31">
        <v>0</v>
      </c>
      <c r="BG31">
        <v>0</v>
      </c>
      <c r="BH31">
        <v>10018.1</v>
      </c>
      <c r="BI31">
        <v>0</v>
      </c>
      <c r="BJ31">
        <v>0.89930200000000005</v>
      </c>
      <c r="BK31">
        <v>-13.591699999999999</v>
      </c>
      <c r="BL31">
        <v>670.21500000000003</v>
      </c>
      <c r="BM31">
        <v>683.18</v>
      </c>
      <c r="BN31">
        <v>1.16736</v>
      </c>
      <c r="BO31">
        <v>674.99199999999996</v>
      </c>
      <c r="BP31">
        <v>11.9855</v>
      </c>
      <c r="BQ31">
        <v>1.3374699999999999</v>
      </c>
      <c r="BR31">
        <v>1.2187699999999999</v>
      </c>
      <c r="BS31">
        <v>11.226699999999999</v>
      </c>
      <c r="BT31">
        <v>9.8328000000000007</v>
      </c>
      <c r="BU31">
        <v>1700</v>
      </c>
      <c r="BV31">
        <v>0.89999399999999996</v>
      </c>
      <c r="BW31">
        <v>0.100006</v>
      </c>
      <c r="BX31">
        <v>0</v>
      </c>
      <c r="BY31">
        <v>2.3892000000000002</v>
      </c>
      <c r="BZ31">
        <v>0</v>
      </c>
      <c r="CA31">
        <v>6782.96</v>
      </c>
      <c r="CB31">
        <v>13789.2</v>
      </c>
      <c r="CC31">
        <v>42</v>
      </c>
      <c r="CD31">
        <v>40</v>
      </c>
      <c r="CE31">
        <v>41.5</v>
      </c>
      <c r="CF31">
        <v>40.061999999999998</v>
      </c>
      <c r="CG31">
        <v>40.5</v>
      </c>
      <c r="CH31">
        <v>1529.99</v>
      </c>
      <c r="CI31">
        <v>170.01</v>
      </c>
      <c r="CJ31">
        <v>0</v>
      </c>
      <c r="CK31">
        <v>1689209305.5999999</v>
      </c>
      <c r="CL31">
        <v>0</v>
      </c>
      <c r="CM31">
        <v>1689209272.5999999</v>
      </c>
      <c r="CN31" t="s">
        <v>390</v>
      </c>
      <c r="CO31">
        <v>1689209272.5999999</v>
      </c>
      <c r="CP31">
        <v>1689209267.0999999</v>
      </c>
      <c r="CQ31">
        <v>58</v>
      </c>
      <c r="CR31">
        <v>-2.8000000000000001E-2</v>
      </c>
      <c r="CS31">
        <v>5.0000000000000001E-3</v>
      </c>
      <c r="CT31">
        <v>-3.2120000000000002</v>
      </c>
      <c r="CU31">
        <v>-2.7E-2</v>
      </c>
      <c r="CV31">
        <v>675</v>
      </c>
      <c r="CW31">
        <v>12</v>
      </c>
      <c r="CX31">
        <v>0.22</v>
      </c>
      <c r="CY31">
        <v>0.06</v>
      </c>
      <c r="CZ31">
        <v>19.273385475737999</v>
      </c>
      <c r="DA31">
        <v>0.1824941275917249</v>
      </c>
      <c r="DB31">
        <v>6.3991400754485589E-2</v>
      </c>
      <c r="DC31">
        <v>1</v>
      </c>
      <c r="DD31">
        <v>675.00673170731704</v>
      </c>
      <c r="DE31">
        <v>4.2146341463866401E-2</v>
      </c>
      <c r="DF31">
        <v>3.2179393793080227E-2</v>
      </c>
      <c r="DG31">
        <v>1</v>
      </c>
      <c r="DH31">
        <v>1699.981</v>
      </c>
      <c r="DI31">
        <v>-1.5965556816630921E-2</v>
      </c>
      <c r="DJ31">
        <v>0.1200374941424365</v>
      </c>
      <c r="DK31">
        <v>-1</v>
      </c>
      <c r="DL31">
        <v>2</v>
      </c>
      <c r="DM31">
        <v>2</v>
      </c>
      <c r="DN31" t="s">
        <v>351</v>
      </c>
      <c r="DO31">
        <v>3.2179000000000002</v>
      </c>
      <c r="DP31">
        <v>2.8090099999999998</v>
      </c>
      <c r="DQ31">
        <v>0.139318</v>
      </c>
      <c r="DR31">
        <v>0.140123</v>
      </c>
      <c r="DS31">
        <v>7.6880100000000007E-2</v>
      </c>
      <c r="DT31">
        <v>7.1023699999999995E-2</v>
      </c>
      <c r="DU31">
        <v>26261.9</v>
      </c>
      <c r="DV31">
        <v>29623</v>
      </c>
      <c r="DW31">
        <v>28690.400000000001</v>
      </c>
      <c r="DX31">
        <v>33005.9</v>
      </c>
      <c r="DY31">
        <v>36823.300000000003</v>
      </c>
      <c r="DZ31">
        <v>41686.400000000001</v>
      </c>
      <c r="EA31">
        <v>42107.8</v>
      </c>
      <c r="EB31">
        <v>47760.1</v>
      </c>
      <c r="EC31">
        <v>2.2920500000000001</v>
      </c>
      <c r="ED31">
        <v>1.99515</v>
      </c>
      <c r="EE31">
        <v>0.155699</v>
      </c>
      <c r="EF31">
        <v>0</v>
      </c>
      <c r="EG31">
        <v>15.4419</v>
      </c>
      <c r="EH31">
        <v>999.9</v>
      </c>
      <c r="EI31">
        <v>67.900000000000006</v>
      </c>
      <c r="EJ31">
        <v>17</v>
      </c>
      <c r="EK31">
        <v>12.9841</v>
      </c>
      <c r="EL31">
        <v>62.746499999999997</v>
      </c>
      <c r="EM31">
        <v>23.217099999999999</v>
      </c>
      <c r="EN31">
        <v>1</v>
      </c>
      <c r="EO31">
        <v>-0.76878599999999997</v>
      </c>
      <c r="EP31">
        <v>-0.54558799999999996</v>
      </c>
      <c r="EQ31">
        <v>20.237200000000001</v>
      </c>
      <c r="ER31">
        <v>5.2288199999999998</v>
      </c>
      <c r="ES31">
        <v>12.004</v>
      </c>
      <c r="ET31">
        <v>4.99085</v>
      </c>
      <c r="EU31">
        <v>3.3050000000000002</v>
      </c>
      <c r="EV31">
        <v>3567.1</v>
      </c>
      <c r="EW31">
        <v>1759.8</v>
      </c>
      <c r="EX31">
        <v>76.8</v>
      </c>
      <c r="EY31">
        <v>21.1</v>
      </c>
      <c r="EZ31">
        <v>1.8520700000000001</v>
      </c>
      <c r="FA31">
        <v>1.86127</v>
      </c>
      <c r="FB31">
        <v>1.86005</v>
      </c>
      <c r="FC31">
        <v>1.85608</v>
      </c>
      <c r="FD31">
        <v>1.8605</v>
      </c>
      <c r="FE31">
        <v>1.85684</v>
      </c>
      <c r="FF31">
        <v>1.85897</v>
      </c>
      <c r="FG31">
        <v>1.86174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-3.1749999999999998</v>
      </c>
      <c r="FV31">
        <v>-2.6499999999999999E-2</v>
      </c>
      <c r="FW31">
        <v>-0.96382373199061333</v>
      </c>
      <c r="FX31">
        <v>-4.0117494158234393E-3</v>
      </c>
      <c r="FY31">
        <v>1.087516141204025E-6</v>
      </c>
      <c r="FZ31">
        <v>-8.657206703991749E-11</v>
      </c>
      <c r="GA31">
        <v>-2.650499999999845E-2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0.5</v>
      </c>
      <c r="GJ31">
        <v>0.5</v>
      </c>
      <c r="GK31">
        <v>1.49414</v>
      </c>
      <c r="GL31">
        <v>2.3290999999999999</v>
      </c>
      <c r="GM31">
        <v>1.5942400000000001</v>
      </c>
      <c r="GN31">
        <v>2.34497</v>
      </c>
      <c r="GO31">
        <v>1.40015</v>
      </c>
      <c r="GP31">
        <v>2.31812</v>
      </c>
      <c r="GQ31">
        <v>20.074999999999999</v>
      </c>
      <c r="GR31">
        <v>15.962</v>
      </c>
      <c r="GS31">
        <v>18</v>
      </c>
      <c r="GT31">
        <v>618.86400000000003</v>
      </c>
      <c r="GU31">
        <v>455.62799999999999</v>
      </c>
      <c r="GV31">
        <v>17</v>
      </c>
      <c r="GW31">
        <v>17.004999999999999</v>
      </c>
      <c r="GX31">
        <v>30</v>
      </c>
      <c r="GY31">
        <v>16.940000000000001</v>
      </c>
      <c r="GZ31">
        <v>16.8977</v>
      </c>
      <c r="HA31">
        <v>29.956600000000002</v>
      </c>
      <c r="HB31">
        <v>-30</v>
      </c>
      <c r="HC31">
        <v>-30</v>
      </c>
      <c r="HD31">
        <v>17</v>
      </c>
      <c r="HE31">
        <v>675</v>
      </c>
      <c r="HF31">
        <v>0</v>
      </c>
      <c r="HG31">
        <v>105.334</v>
      </c>
      <c r="HH31">
        <v>105.06</v>
      </c>
    </row>
    <row r="32" spans="1:216" x14ac:dyDescent="0.2">
      <c r="A32">
        <v>14</v>
      </c>
      <c r="B32">
        <v>1689209396.0999999</v>
      </c>
      <c r="C32">
        <v>1117.599999904633</v>
      </c>
      <c r="D32" t="s">
        <v>391</v>
      </c>
      <c r="E32" t="s">
        <v>392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1689209396.0999999</v>
      </c>
      <c r="M32">
        <f t="shared" si="0"/>
        <v>2.0057548117378751E-3</v>
      </c>
      <c r="N32">
        <f t="shared" si="1"/>
        <v>2.0057548117378752</v>
      </c>
      <c r="O32">
        <f t="shared" si="2"/>
        <v>22.948830110525851</v>
      </c>
      <c r="P32">
        <f t="shared" si="3"/>
        <v>785.71299999999997</v>
      </c>
      <c r="Q32">
        <f t="shared" si="4"/>
        <v>602.96433348054632</v>
      </c>
      <c r="R32">
        <f t="shared" si="5"/>
        <v>61.436556296552652</v>
      </c>
      <c r="S32">
        <f t="shared" si="6"/>
        <v>80.056975640318996</v>
      </c>
      <c r="T32">
        <f t="shared" si="7"/>
        <v>0.21918485838811805</v>
      </c>
      <c r="U32">
        <f t="shared" si="8"/>
        <v>3.6523496769007187</v>
      </c>
      <c r="V32">
        <f t="shared" si="9"/>
        <v>0.21213078981801389</v>
      </c>
      <c r="W32">
        <f t="shared" si="10"/>
        <v>0.1331966120241137</v>
      </c>
      <c r="X32">
        <f t="shared" si="11"/>
        <v>281.12730900000003</v>
      </c>
      <c r="Y32">
        <f t="shared" si="12"/>
        <v>19.638589756449498</v>
      </c>
      <c r="Z32">
        <f t="shared" si="13"/>
        <v>19.638589756449498</v>
      </c>
      <c r="AA32">
        <f t="shared" si="14"/>
        <v>2.2946068160364184</v>
      </c>
      <c r="AB32">
        <f t="shared" si="15"/>
        <v>62.263965341608298</v>
      </c>
      <c r="AC32">
        <f t="shared" si="16"/>
        <v>1.3484236809419998</v>
      </c>
      <c r="AD32">
        <f t="shared" si="17"/>
        <v>2.165656609796593</v>
      </c>
      <c r="AE32">
        <f t="shared" si="18"/>
        <v>0.94618313509441854</v>
      </c>
      <c r="AF32">
        <f t="shared" si="19"/>
        <v>-88.453787197640295</v>
      </c>
      <c r="AG32">
        <f t="shared" si="20"/>
        <v>-182.74595506122733</v>
      </c>
      <c r="AH32">
        <f t="shared" si="21"/>
        <v>-9.9750447939241873</v>
      </c>
      <c r="AI32">
        <f t="shared" si="22"/>
        <v>-4.7478052791802838E-2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55262.842660720926</v>
      </c>
      <c r="AO32">
        <f t="shared" si="26"/>
        <v>1699.78</v>
      </c>
      <c r="AP32">
        <f t="shared" si="27"/>
        <v>1432.9149</v>
      </c>
      <c r="AQ32">
        <f t="shared" si="28"/>
        <v>0.84300021179211426</v>
      </c>
      <c r="AR32">
        <f t="shared" si="29"/>
        <v>0.16539040875878055</v>
      </c>
      <c r="AS32">
        <v>1689209396.0999999</v>
      </c>
      <c r="AT32">
        <v>785.71299999999997</v>
      </c>
      <c r="AU32">
        <v>800.005</v>
      </c>
      <c r="AV32">
        <v>13.234</v>
      </c>
      <c r="AW32">
        <v>12.0806</v>
      </c>
      <c r="AX32">
        <v>789.08600000000001</v>
      </c>
      <c r="AY32">
        <v>13.2584</v>
      </c>
      <c r="AZ32">
        <v>600.07799999999997</v>
      </c>
      <c r="BA32">
        <v>101.691</v>
      </c>
      <c r="BB32">
        <v>0.19986300000000001</v>
      </c>
      <c r="BC32">
        <v>18.7105</v>
      </c>
      <c r="BD32">
        <v>18.060700000000001</v>
      </c>
      <c r="BE32">
        <v>999.9</v>
      </c>
      <c r="BF32">
        <v>0</v>
      </c>
      <c r="BG32">
        <v>0</v>
      </c>
      <c r="BH32">
        <v>9993.1200000000008</v>
      </c>
      <c r="BI32">
        <v>0</v>
      </c>
      <c r="BJ32">
        <v>0.94726399999999999</v>
      </c>
      <c r="BK32">
        <v>-14.2926</v>
      </c>
      <c r="BL32">
        <v>796.25</v>
      </c>
      <c r="BM32">
        <v>809.78800000000001</v>
      </c>
      <c r="BN32">
        <v>1.1534199999999999</v>
      </c>
      <c r="BO32">
        <v>800.005</v>
      </c>
      <c r="BP32">
        <v>12.0806</v>
      </c>
      <c r="BQ32">
        <v>1.34578</v>
      </c>
      <c r="BR32">
        <v>1.22848</v>
      </c>
      <c r="BS32">
        <v>11.3201</v>
      </c>
      <c r="BT32">
        <v>9.9512900000000002</v>
      </c>
      <c r="BU32">
        <v>1699.78</v>
      </c>
      <c r="BV32">
        <v>0.89999099999999999</v>
      </c>
      <c r="BW32">
        <v>0.100009</v>
      </c>
      <c r="BX32">
        <v>0</v>
      </c>
      <c r="BY32">
        <v>2.8778999999999999</v>
      </c>
      <c r="BZ32">
        <v>0</v>
      </c>
      <c r="CA32">
        <v>6802.46</v>
      </c>
      <c r="CB32">
        <v>13787.4</v>
      </c>
      <c r="CC32">
        <v>37.75</v>
      </c>
      <c r="CD32">
        <v>37.061999999999998</v>
      </c>
      <c r="CE32">
        <v>37.936999999999998</v>
      </c>
      <c r="CF32">
        <v>35.25</v>
      </c>
      <c r="CG32">
        <v>36.811999999999998</v>
      </c>
      <c r="CH32">
        <v>1529.79</v>
      </c>
      <c r="CI32">
        <v>169.99</v>
      </c>
      <c r="CJ32">
        <v>0</v>
      </c>
      <c r="CK32">
        <v>1689209401.5999999</v>
      </c>
      <c r="CL32">
        <v>0</v>
      </c>
      <c r="CM32">
        <v>1689209369.0999999</v>
      </c>
      <c r="CN32" t="s">
        <v>393</v>
      </c>
      <c r="CO32">
        <v>1689209369.0999999</v>
      </c>
      <c r="CP32">
        <v>1689209357.0999999</v>
      </c>
      <c r="CQ32">
        <v>59</v>
      </c>
      <c r="CR32">
        <v>0.122</v>
      </c>
      <c r="CS32">
        <v>2E-3</v>
      </c>
      <c r="CT32">
        <v>-3.4079999999999999</v>
      </c>
      <c r="CU32">
        <v>-2.4E-2</v>
      </c>
      <c r="CV32">
        <v>800</v>
      </c>
      <c r="CW32">
        <v>12</v>
      </c>
      <c r="CX32">
        <v>0.19</v>
      </c>
      <c r="CY32">
        <v>0.08</v>
      </c>
      <c r="CZ32">
        <v>20.134177066540019</v>
      </c>
      <c r="DA32">
        <v>0.12609552199351201</v>
      </c>
      <c r="DB32">
        <v>6.2718475724247255E-2</v>
      </c>
      <c r="DC32">
        <v>1</v>
      </c>
      <c r="DD32">
        <v>800.0018</v>
      </c>
      <c r="DE32">
        <v>6.38949343313924E-2</v>
      </c>
      <c r="DF32">
        <v>3.3653528789717578E-2</v>
      </c>
      <c r="DG32">
        <v>1</v>
      </c>
      <c r="DH32">
        <v>1700.0546341463421</v>
      </c>
      <c r="DI32">
        <v>2.077424627956527E-2</v>
      </c>
      <c r="DJ32">
        <v>0.10133493272371449</v>
      </c>
      <c r="DK32">
        <v>-1</v>
      </c>
      <c r="DL32">
        <v>2</v>
      </c>
      <c r="DM32">
        <v>2</v>
      </c>
      <c r="DN32" t="s">
        <v>351</v>
      </c>
      <c r="DO32">
        <v>3.2179000000000002</v>
      </c>
      <c r="DP32">
        <v>2.8087399999999998</v>
      </c>
      <c r="DQ32">
        <v>0.15631900000000001</v>
      </c>
      <c r="DR32">
        <v>0.156974</v>
      </c>
      <c r="DS32">
        <v>7.7222700000000005E-2</v>
      </c>
      <c r="DT32">
        <v>7.14418E-2</v>
      </c>
      <c r="DU32">
        <v>25742.9</v>
      </c>
      <c r="DV32">
        <v>29043.3</v>
      </c>
      <c r="DW32">
        <v>28689.200000000001</v>
      </c>
      <c r="DX32">
        <v>33005.599999999999</v>
      </c>
      <c r="DY32">
        <v>36807.599999999999</v>
      </c>
      <c r="DZ32">
        <v>41666.199999999997</v>
      </c>
      <c r="EA32">
        <v>42105.9</v>
      </c>
      <c r="EB32">
        <v>47758.5</v>
      </c>
      <c r="EC32">
        <v>2.2918699999999999</v>
      </c>
      <c r="ED32">
        <v>1.99553</v>
      </c>
      <c r="EE32">
        <v>0.156052</v>
      </c>
      <c r="EF32">
        <v>0</v>
      </c>
      <c r="EG32">
        <v>15.4651</v>
      </c>
      <c r="EH32">
        <v>999.9</v>
      </c>
      <c r="EI32">
        <v>68</v>
      </c>
      <c r="EJ32">
        <v>16.899999999999999</v>
      </c>
      <c r="EK32">
        <v>12.9216</v>
      </c>
      <c r="EL32">
        <v>62.616500000000002</v>
      </c>
      <c r="EM32">
        <v>23.217099999999999</v>
      </c>
      <c r="EN32">
        <v>1</v>
      </c>
      <c r="EO32">
        <v>-0.76631899999999997</v>
      </c>
      <c r="EP32">
        <v>-0.53564800000000001</v>
      </c>
      <c r="EQ32">
        <v>20.237300000000001</v>
      </c>
      <c r="ER32">
        <v>5.2295699999999998</v>
      </c>
      <c r="ES32">
        <v>12.004099999999999</v>
      </c>
      <c r="ET32">
        <v>4.9907500000000002</v>
      </c>
      <c r="EU32">
        <v>3.3050000000000002</v>
      </c>
      <c r="EV32">
        <v>3569.4</v>
      </c>
      <c r="EW32">
        <v>1759.8</v>
      </c>
      <c r="EX32">
        <v>76.8</v>
      </c>
      <c r="EY32">
        <v>21.1</v>
      </c>
      <c r="EZ32">
        <v>1.8520399999999999</v>
      </c>
      <c r="FA32">
        <v>1.86127</v>
      </c>
      <c r="FB32">
        <v>1.86005</v>
      </c>
      <c r="FC32">
        <v>1.85608</v>
      </c>
      <c r="FD32">
        <v>1.8605</v>
      </c>
      <c r="FE32">
        <v>1.85684</v>
      </c>
      <c r="FF32">
        <v>1.8589800000000001</v>
      </c>
      <c r="FG32">
        <v>1.8617300000000001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-3.3730000000000002</v>
      </c>
      <c r="FV32">
        <v>-2.4400000000000002E-2</v>
      </c>
      <c r="FW32">
        <v>-0.84189150330906748</v>
      </c>
      <c r="FX32">
        <v>-4.0117494158234393E-3</v>
      </c>
      <c r="FY32">
        <v>1.087516141204025E-6</v>
      </c>
      <c r="FZ32">
        <v>-8.657206703991749E-11</v>
      </c>
      <c r="GA32">
        <v>-2.4404999999999791E-2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0.5</v>
      </c>
      <c r="GJ32">
        <v>0.7</v>
      </c>
      <c r="GK32">
        <v>1.71631</v>
      </c>
      <c r="GL32">
        <v>2.323</v>
      </c>
      <c r="GM32">
        <v>1.5942400000000001</v>
      </c>
      <c r="GN32">
        <v>2.34497</v>
      </c>
      <c r="GO32">
        <v>1.40015</v>
      </c>
      <c r="GP32">
        <v>2.3303199999999999</v>
      </c>
      <c r="GQ32">
        <v>20.074999999999999</v>
      </c>
      <c r="GR32">
        <v>15.9533</v>
      </c>
      <c r="GS32">
        <v>18</v>
      </c>
      <c r="GT32">
        <v>619.08600000000001</v>
      </c>
      <c r="GU32">
        <v>456.14499999999998</v>
      </c>
      <c r="GV32">
        <v>16.9999</v>
      </c>
      <c r="GW32">
        <v>17.0305</v>
      </c>
      <c r="GX32">
        <v>30.000299999999999</v>
      </c>
      <c r="GY32">
        <v>16.965599999999998</v>
      </c>
      <c r="GZ32">
        <v>16.924099999999999</v>
      </c>
      <c r="HA32">
        <v>34.404400000000003</v>
      </c>
      <c r="HB32">
        <v>-30</v>
      </c>
      <c r="HC32">
        <v>-30</v>
      </c>
      <c r="HD32">
        <v>17</v>
      </c>
      <c r="HE32">
        <v>800</v>
      </c>
      <c r="HF32">
        <v>0</v>
      </c>
      <c r="HG32">
        <v>105.33</v>
      </c>
      <c r="HH32">
        <v>105.057</v>
      </c>
    </row>
    <row r="33" spans="1:216" x14ac:dyDescent="0.2">
      <c r="A33">
        <v>15</v>
      </c>
      <c r="B33">
        <v>1689209506.5999999</v>
      </c>
      <c r="C33">
        <v>1228.099999904633</v>
      </c>
      <c r="D33" t="s">
        <v>394</v>
      </c>
      <c r="E33" t="s">
        <v>395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1689209506.5999999</v>
      </c>
      <c r="M33">
        <f t="shared" si="0"/>
        <v>2.031474009732429E-3</v>
      </c>
      <c r="N33">
        <f t="shared" si="1"/>
        <v>2.0314740097324289</v>
      </c>
      <c r="O33">
        <f t="shared" si="2"/>
        <v>23.328932034063282</v>
      </c>
      <c r="P33">
        <f t="shared" si="3"/>
        <v>985.279</v>
      </c>
      <c r="Q33">
        <f t="shared" si="4"/>
        <v>801.69735924834731</v>
      </c>
      <c r="R33">
        <f t="shared" si="5"/>
        <v>81.692410141320778</v>
      </c>
      <c r="S33">
        <f t="shared" si="6"/>
        <v>100.39925321332699</v>
      </c>
      <c r="T33">
        <f t="shared" si="7"/>
        <v>0.22558301528443525</v>
      </c>
      <c r="U33">
        <f t="shared" si="8"/>
        <v>3.6425431460418465</v>
      </c>
      <c r="V33">
        <f t="shared" si="9"/>
        <v>0.2180992785187825</v>
      </c>
      <c r="W33">
        <f t="shared" si="10"/>
        <v>0.13696375054729729</v>
      </c>
      <c r="X33">
        <f t="shared" si="11"/>
        <v>281.16561300000001</v>
      </c>
      <c r="Y33">
        <f t="shared" si="12"/>
        <v>19.569399504595825</v>
      </c>
      <c r="Z33">
        <f t="shared" si="13"/>
        <v>19.569399504595825</v>
      </c>
      <c r="AA33">
        <f t="shared" si="14"/>
        <v>2.2847665051314472</v>
      </c>
      <c r="AB33">
        <f t="shared" si="15"/>
        <v>62.71503437706172</v>
      </c>
      <c r="AC33">
        <f t="shared" si="16"/>
        <v>1.3525707210367999</v>
      </c>
      <c r="AD33">
        <f t="shared" si="17"/>
        <v>2.1566929436803566</v>
      </c>
      <c r="AE33">
        <f t="shared" si="18"/>
        <v>0.93219578409464732</v>
      </c>
      <c r="AF33">
        <f t="shared" si="19"/>
        <v>-89.588003829200119</v>
      </c>
      <c r="AG33">
        <f t="shared" si="20"/>
        <v>-181.68770520404041</v>
      </c>
      <c r="AH33">
        <f t="shared" si="21"/>
        <v>-9.937065034557703</v>
      </c>
      <c r="AI33">
        <f t="shared" si="22"/>
        <v>-4.7161067798214162E-2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55064.072221023722</v>
      </c>
      <c r="AO33">
        <f t="shared" si="26"/>
        <v>1700.02</v>
      </c>
      <c r="AP33">
        <f t="shared" si="27"/>
        <v>1433.1164999999999</v>
      </c>
      <c r="AQ33">
        <f t="shared" si="28"/>
        <v>0.84299978823778543</v>
      </c>
      <c r="AR33">
        <f t="shared" si="29"/>
        <v>0.16538959129892589</v>
      </c>
      <c r="AS33">
        <v>1689209506.5999999</v>
      </c>
      <c r="AT33">
        <v>985.279</v>
      </c>
      <c r="AU33">
        <v>1000.04</v>
      </c>
      <c r="AV33">
        <v>13.2736</v>
      </c>
      <c r="AW33">
        <v>12.105499999999999</v>
      </c>
      <c r="AX33">
        <v>988.98500000000001</v>
      </c>
      <c r="AY33">
        <v>13.294700000000001</v>
      </c>
      <c r="AZ33">
        <v>600.1</v>
      </c>
      <c r="BA33">
        <v>101.699</v>
      </c>
      <c r="BB33">
        <v>0.20031299999999999</v>
      </c>
      <c r="BC33">
        <v>18.644200000000001</v>
      </c>
      <c r="BD33">
        <v>18.035399999999999</v>
      </c>
      <c r="BE33">
        <v>999.9</v>
      </c>
      <c r="BF33">
        <v>0</v>
      </c>
      <c r="BG33">
        <v>0</v>
      </c>
      <c r="BH33">
        <v>9952.5</v>
      </c>
      <c r="BI33">
        <v>0</v>
      </c>
      <c r="BJ33">
        <v>0.89930200000000005</v>
      </c>
      <c r="BK33">
        <v>-14.756600000000001</v>
      </c>
      <c r="BL33">
        <v>998.53300000000002</v>
      </c>
      <c r="BM33">
        <v>1012.29</v>
      </c>
      <c r="BN33">
        <v>1.1680999999999999</v>
      </c>
      <c r="BO33">
        <v>1000.04</v>
      </c>
      <c r="BP33">
        <v>12.105499999999999</v>
      </c>
      <c r="BQ33">
        <v>1.3499099999999999</v>
      </c>
      <c r="BR33">
        <v>1.2311099999999999</v>
      </c>
      <c r="BS33">
        <v>11.366300000000001</v>
      </c>
      <c r="BT33">
        <v>9.9831800000000008</v>
      </c>
      <c r="BU33">
        <v>1700.02</v>
      </c>
      <c r="BV33">
        <v>0.90000899999999995</v>
      </c>
      <c r="BW33">
        <v>9.9990899999999994E-2</v>
      </c>
      <c r="BX33">
        <v>0</v>
      </c>
      <c r="BY33">
        <v>2.3449</v>
      </c>
      <c r="BZ33">
        <v>0</v>
      </c>
      <c r="CA33">
        <v>6778.37</v>
      </c>
      <c r="CB33">
        <v>13789.4</v>
      </c>
      <c r="CC33">
        <v>39.186999999999998</v>
      </c>
      <c r="CD33">
        <v>38.375</v>
      </c>
      <c r="CE33">
        <v>39.186999999999998</v>
      </c>
      <c r="CF33">
        <v>37.186999999999998</v>
      </c>
      <c r="CG33">
        <v>37.936999999999998</v>
      </c>
      <c r="CH33">
        <v>1530.03</v>
      </c>
      <c r="CI33">
        <v>169.99</v>
      </c>
      <c r="CJ33">
        <v>0</v>
      </c>
      <c r="CK33">
        <v>1689209512.5999999</v>
      </c>
      <c r="CL33">
        <v>0</v>
      </c>
      <c r="CM33">
        <v>1689209478.0999999</v>
      </c>
      <c r="CN33" t="s">
        <v>396</v>
      </c>
      <c r="CO33">
        <v>1689209478.0999999</v>
      </c>
      <c r="CP33">
        <v>1689209463.0999999</v>
      </c>
      <c r="CQ33">
        <v>60</v>
      </c>
      <c r="CR33">
        <v>0.124</v>
      </c>
      <c r="CS33">
        <v>3.0000000000000001E-3</v>
      </c>
      <c r="CT33">
        <v>-3.738</v>
      </c>
      <c r="CU33">
        <v>-2.1000000000000001E-2</v>
      </c>
      <c r="CV33">
        <v>1000</v>
      </c>
      <c r="CW33">
        <v>12</v>
      </c>
      <c r="CX33">
        <v>0.19</v>
      </c>
      <c r="CY33">
        <v>7.0000000000000007E-2</v>
      </c>
      <c r="CZ33">
        <v>20.195877073811118</v>
      </c>
      <c r="DA33">
        <v>1.705490410281612</v>
      </c>
      <c r="DB33">
        <v>0.1920578236261237</v>
      </c>
      <c r="DC33">
        <v>1</v>
      </c>
      <c r="DD33">
        <v>999.99636585365863</v>
      </c>
      <c r="DE33">
        <v>0.1435818815327787</v>
      </c>
      <c r="DF33">
        <v>2.9583083578739719E-2</v>
      </c>
      <c r="DG33">
        <v>1</v>
      </c>
      <c r="DH33">
        <v>1700.004390243902</v>
      </c>
      <c r="DI33">
        <v>0.14182023441974731</v>
      </c>
      <c r="DJ33">
        <v>0.13937226480726389</v>
      </c>
      <c r="DK33">
        <v>-1</v>
      </c>
      <c r="DL33">
        <v>2</v>
      </c>
      <c r="DM33">
        <v>2</v>
      </c>
      <c r="DN33" t="s">
        <v>351</v>
      </c>
      <c r="DO33">
        <v>3.2178900000000001</v>
      </c>
      <c r="DP33">
        <v>2.80884</v>
      </c>
      <c r="DQ33">
        <v>0.18091299999999999</v>
      </c>
      <c r="DR33">
        <v>0.18129500000000001</v>
      </c>
      <c r="DS33">
        <v>7.7378699999999995E-2</v>
      </c>
      <c r="DT33">
        <v>7.1550100000000005E-2</v>
      </c>
      <c r="DU33">
        <v>24992.5</v>
      </c>
      <c r="DV33">
        <v>28205.1</v>
      </c>
      <c r="DW33">
        <v>28687.200000000001</v>
      </c>
      <c r="DX33">
        <v>33002.9</v>
      </c>
      <c r="DY33">
        <v>36798.5</v>
      </c>
      <c r="DZ33">
        <v>41657.9</v>
      </c>
      <c r="EA33">
        <v>42102.6</v>
      </c>
      <c r="EB33">
        <v>47754.5</v>
      </c>
      <c r="EC33">
        <v>2.29155</v>
      </c>
      <c r="ED33">
        <v>1.9962</v>
      </c>
      <c r="EE33">
        <v>0.15022199999999999</v>
      </c>
      <c r="EF33">
        <v>0</v>
      </c>
      <c r="EG33">
        <v>15.536799999999999</v>
      </c>
      <c r="EH33">
        <v>999.9</v>
      </c>
      <c r="EI33">
        <v>68.2</v>
      </c>
      <c r="EJ33">
        <v>16.899999999999999</v>
      </c>
      <c r="EK33">
        <v>12.958299999999999</v>
      </c>
      <c r="EL33">
        <v>63.046500000000002</v>
      </c>
      <c r="EM33">
        <v>22.976800000000001</v>
      </c>
      <c r="EN33">
        <v>1</v>
      </c>
      <c r="EO33">
        <v>-0.76255300000000004</v>
      </c>
      <c r="EP33">
        <v>-0.52156599999999997</v>
      </c>
      <c r="EQ33">
        <v>20.237300000000001</v>
      </c>
      <c r="ER33">
        <v>5.22912</v>
      </c>
      <c r="ES33">
        <v>12.004</v>
      </c>
      <c r="ET33">
        <v>4.9911500000000002</v>
      </c>
      <c r="EU33">
        <v>3.3050000000000002</v>
      </c>
      <c r="EV33">
        <v>3571.6</v>
      </c>
      <c r="EW33">
        <v>1759.8</v>
      </c>
      <c r="EX33">
        <v>76.8</v>
      </c>
      <c r="EY33">
        <v>21.1</v>
      </c>
      <c r="EZ33">
        <v>1.8521000000000001</v>
      </c>
      <c r="FA33">
        <v>1.86127</v>
      </c>
      <c r="FB33">
        <v>1.86005</v>
      </c>
      <c r="FC33">
        <v>1.85608</v>
      </c>
      <c r="FD33">
        <v>1.8605100000000001</v>
      </c>
      <c r="FE33">
        <v>1.8568499999999999</v>
      </c>
      <c r="FF33">
        <v>1.8589800000000001</v>
      </c>
      <c r="FG33">
        <v>1.86174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-3.706</v>
      </c>
      <c r="FV33">
        <v>-2.1100000000000001E-2</v>
      </c>
      <c r="FW33">
        <v>-0.71870618206988079</v>
      </c>
      <c r="FX33">
        <v>-4.0117494158234393E-3</v>
      </c>
      <c r="FY33">
        <v>1.087516141204025E-6</v>
      </c>
      <c r="FZ33">
        <v>-8.657206703991749E-11</v>
      </c>
      <c r="GA33">
        <v>-2.1110000000000181E-2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0.5</v>
      </c>
      <c r="GJ33">
        <v>0.7</v>
      </c>
      <c r="GK33">
        <v>2.0617700000000001</v>
      </c>
      <c r="GL33">
        <v>2.33521</v>
      </c>
      <c r="GM33">
        <v>1.5942400000000001</v>
      </c>
      <c r="GN33">
        <v>2.34497</v>
      </c>
      <c r="GO33">
        <v>1.40015</v>
      </c>
      <c r="GP33">
        <v>2.2558600000000002</v>
      </c>
      <c r="GQ33">
        <v>20.115100000000002</v>
      </c>
      <c r="GR33">
        <v>15.9445</v>
      </c>
      <c r="GS33">
        <v>18</v>
      </c>
      <c r="GT33">
        <v>619.37699999999995</v>
      </c>
      <c r="GU33">
        <v>456.96800000000002</v>
      </c>
      <c r="GV33">
        <v>17</v>
      </c>
      <c r="GW33">
        <v>17.072800000000001</v>
      </c>
      <c r="GX33">
        <v>30.000299999999999</v>
      </c>
      <c r="GY33">
        <v>17.0044</v>
      </c>
      <c r="GZ33">
        <v>16.961600000000001</v>
      </c>
      <c r="HA33">
        <v>41.3123</v>
      </c>
      <c r="HB33">
        <v>-30</v>
      </c>
      <c r="HC33">
        <v>-30</v>
      </c>
      <c r="HD33">
        <v>17</v>
      </c>
      <c r="HE33">
        <v>1000</v>
      </c>
      <c r="HF33">
        <v>0</v>
      </c>
      <c r="HG33">
        <v>105.322</v>
      </c>
      <c r="HH33">
        <v>105.048</v>
      </c>
    </row>
    <row r="34" spans="1:216" x14ac:dyDescent="0.2">
      <c r="A34">
        <v>16</v>
      </c>
      <c r="B34">
        <v>1689209603.0999999</v>
      </c>
      <c r="C34">
        <v>1324.599999904633</v>
      </c>
      <c r="D34" t="s">
        <v>397</v>
      </c>
      <c r="E34" t="s">
        <v>398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1689209603.0999999</v>
      </c>
      <c r="M34">
        <f t="shared" si="0"/>
        <v>2.0349965010681768E-3</v>
      </c>
      <c r="N34">
        <f t="shared" si="1"/>
        <v>2.0349965010681768</v>
      </c>
      <c r="O34">
        <f t="shared" si="2"/>
        <v>23.038719208932854</v>
      </c>
      <c r="P34">
        <f t="shared" si="3"/>
        <v>1384.89</v>
      </c>
      <c r="Q34">
        <f t="shared" si="4"/>
        <v>1196.9026090726466</v>
      </c>
      <c r="R34">
        <f t="shared" si="5"/>
        <v>121.96158708142354</v>
      </c>
      <c r="S34">
        <f t="shared" si="6"/>
        <v>141.11706420629997</v>
      </c>
      <c r="T34">
        <f t="shared" si="7"/>
        <v>0.22480441263154477</v>
      </c>
      <c r="U34">
        <f t="shared" si="8"/>
        <v>3.6655553187635728</v>
      </c>
      <c r="V34">
        <f t="shared" si="9"/>
        <v>0.21741634522133144</v>
      </c>
      <c r="W34">
        <f t="shared" si="10"/>
        <v>0.13652877751691586</v>
      </c>
      <c r="X34">
        <f t="shared" si="11"/>
        <v>281.15182800000002</v>
      </c>
      <c r="Y34">
        <f t="shared" si="12"/>
        <v>19.539288841402243</v>
      </c>
      <c r="Z34">
        <f t="shared" si="13"/>
        <v>19.539288841402243</v>
      </c>
      <c r="AA34">
        <f t="shared" si="14"/>
        <v>2.2804956979854745</v>
      </c>
      <c r="AB34">
        <f t="shared" si="15"/>
        <v>62.396782032634178</v>
      </c>
      <c r="AC34">
        <f t="shared" si="16"/>
        <v>1.3437041947559998</v>
      </c>
      <c r="AD34">
        <f t="shared" si="17"/>
        <v>2.1534831620855517</v>
      </c>
      <c r="AE34">
        <f t="shared" si="18"/>
        <v>0.93679150322947469</v>
      </c>
      <c r="AF34">
        <f t="shared" si="19"/>
        <v>-89.743345697106591</v>
      </c>
      <c r="AG34">
        <f t="shared" si="20"/>
        <v>-181.58844058410642</v>
      </c>
      <c r="AH34">
        <f t="shared" si="21"/>
        <v>-9.8665533669744967</v>
      </c>
      <c r="AI34">
        <f t="shared" si="22"/>
        <v>-4.6511648187447463E-2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55565.198505134184</v>
      </c>
      <c r="AO34">
        <f t="shared" si="26"/>
        <v>1699.93</v>
      </c>
      <c r="AP34">
        <f t="shared" si="27"/>
        <v>1433.0412000000001</v>
      </c>
      <c r="AQ34">
        <f t="shared" si="28"/>
        <v>0.84300012353449849</v>
      </c>
      <c r="AR34">
        <f t="shared" si="29"/>
        <v>0.16539023842158207</v>
      </c>
      <c r="AS34">
        <v>1689209603.0999999</v>
      </c>
      <c r="AT34">
        <v>1384.89</v>
      </c>
      <c r="AU34">
        <v>1399.96</v>
      </c>
      <c r="AV34">
        <v>13.1868</v>
      </c>
      <c r="AW34">
        <v>12.016400000000001</v>
      </c>
      <c r="AX34">
        <v>1389.33</v>
      </c>
      <c r="AY34">
        <v>13.212</v>
      </c>
      <c r="AZ34">
        <v>600.01199999999994</v>
      </c>
      <c r="BA34">
        <v>101.69799999999999</v>
      </c>
      <c r="BB34">
        <v>0.19966999999999999</v>
      </c>
      <c r="BC34">
        <v>18.6204</v>
      </c>
      <c r="BD34">
        <v>17.985299999999999</v>
      </c>
      <c r="BE34">
        <v>999.9</v>
      </c>
      <c r="BF34">
        <v>0</v>
      </c>
      <c r="BG34">
        <v>0</v>
      </c>
      <c r="BH34">
        <v>10046.200000000001</v>
      </c>
      <c r="BI34">
        <v>0</v>
      </c>
      <c r="BJ34">
        <v>0.89930200000000005</v>
      </c>
      <c r="BK34">
        <v>-15.075100000000001</v>
      </c>
      <c r="BL34">
        <v>1403.4</v>
      </c>
      <c r="BM34">
        <v>1416.99</v>
      </c>
      <c r="BN34">
        <v>1.1703699999999999</v>
      </c>
      <c r="BO34">
        <v>1399.96</v>
      </c>
      <c r="BP34">
        <v>12.016400000000001</v>
      </c>
      <c r="BQ34">
        <v>1.34107</v>
      </c>
      <c r="BR34">
        <v>1.2220500000000001</v>
      </c>
      <c r="BS34">
        <v>11.267200000000001</v>
      </c>
      <c r="BT34">
        <v>9.8728599999999993</v>
      </c>
      <c r="BU34">
        <v>1699.93</v>
      </c>
      <c r="BV34">
        <v>0.89999300000000004</v>
      </c>
      <c r="BW34">
        <v>0.100007</v>
      </c>
      <c r="BX34">
        <v>0</v>
      </c>
      <c r="BY34">
        <v>2.3773</v>
      </c>
      <c r="BZ34">
        <v>0</v>
      </c>
      <c r="CA34">
        <v>6788.1</v>
      </c>
      <c r="CB34">
        <v>13788.6</v>
      </c>
      <c r="CC34">
        <v>40.186999999999998</v>
      </c>
      <c r="CD34">
        <v>39</v>
      </c>
      <c r="CE34">
        <v>40</v>
      </c>
      <c r="CF34">
        <v>38.375</v>
      </c>
      <c r="CG34">
        <v>38.875</v>
      </c>
      <c r="CH34">
        <v>1529.93</v>
      </c>
      <c r="CI34">
        <v>170</v>
      </c>
      <c r="CJ34">
        <v>0</v>
      </c>
      <c r="CK34">
        <v>1689209608.5999999</v>
      </c>
      <c r="CL34">
        <v>0</v>
      </c>
      <c r="CM34">
        <v>1689209572.0999999</v>
      </c>
      <c r="CN34" t="s">
        <v>399</v>
      </c>
      <c r="CO34">
        <v>1689209572.0999999</v>
      </c>
      <c r="CP34">
        <v>1689209561.5999999</v>
      </c>
      <c r="CQ34">
        <v>61</v>
      </c>
      <c r="CR34">
        <v>-1.2999999999999999E-2</v>
      </c>
      <c r="CS34">
        <v>-4.0000000000000001E-3</v>
      </c>
      <c r="CT34">
        <v>-4.46</v>
      </c>
      <c r="CU34">
        <v>-2.5000000000000001E-2</v>
      </c>
      <c r="CV34">
        <v>1401</v>
      </c>
      <c r="CW34">
        <v>12</v>
      </c>
      <c r="CX34">
        <v>0.11</v>
      </c>
      <c r="CY34">
        <v>7.0000000000000007E-2</v>
      </c>
      <c r="CZ34">
        <v>20.002344034365478</v>
      </c>
      <c r="DA34">
        <v>1.6272910272197101</v>
      </c>
      <c r="DB34">
        <v>0.1984851086419753</v>
      </c>
      <c r="DC34">
        <v>1</v>
      </c>
      <c r="DD34">
        <v>1400.0217500000001</v>
      </c>
      <c r="DE34">
        <v>1.1144465289903109E-2</v>
      </c>
      <c r="DF34">
        <v>2.923076290483103E-2</v>
      </c>
      <c r="DG34">
        <v>1</v>
      </c>
      <c r="DH34">
        <v>1700.006585365853</v>
      </c>
      <c r="DI34">
        <v>-0.26425520779780087</v>
      </c>
      <c r="DJ34">
        <v>7.7289754348834505E-2</v>
      </c>
      <c r="DK34">
        <v>-1</v>
      </c>
      <c r="DL34">
        <v>2</v>
      </c>
      <c r="DM34">
        <v>2</v>
      </c>
      <c r="DN34" t="s">
        <v>351</v>
      </c>
      <c r="DO34">
        <v>3.21766</v>
      </c>
      <c r="DP34">
        <v>2.8090099999999998</v>
      </c>
      <c r="DQ34">
        <v>0.223103</v>
      </c>
      <c r="DR34">
        <v>0.22301199999999999</v>
      </c>
      <c r="DS34">
        <v>7.7013200000000004E-2</v>
      </c>
      <c r="DT34">
        <v>7.1152000000000007E-2</v>
      </c>
      <c r="DU34">
        <v>23710.3</v>
      </c>
      <c r="DV34">
        <v>26773.8</v>
      </c>
      <c r="DW34">
        <v>28687.599999999999</v>
      </c>
      <c r="DX34">
        <v>33003.1</v>
      </c>
      <c r="DY34">
        <v>36814.1</v>
      </c>
      <c r="DZ34">
        <v>41676.6</v>
      </c>
      <c r="EA34">
        <v>42103.199999999997</v>
      </c>
      <c r="EB34">
        <v>47755.1</v>
      </c>
      <c r="EC34">
        <v>2.29135</v>
      </c>
      <c r="ED34">
        <v>1.99708</v>
      </c>
      <c r="EE34">
        <v>0.15296000000000001</v>
      </c>
      <c r="EF34">
        <v>0</v>
      </c>
      <c r="EG34">
        <v>15.440899999999999</v>
      </c>
      <c r="EH34">
        <v>999.9</v>
      </c>
      <c r="EI34">
        <v>68.400000000000006</v>
      </c>
      <c r="EJ34">
        <v>16.899999999999999</v>
      </c>
      <c r="EK34">
        <v>12.9947</v>
      </c>
      <c r="EL34">
        <v>62.526400000000002</v>
      </c>
      <c r="EM34">
        <v>23.305299999999999</v>
      </c>
      <c r="EN34">
        <v>1</v>
      </c>
      <c r="EO34">
        <v>-0.76135200000000003</v>
      </c>
      <c r="EP34">
        <v>-0.52917199999999998</v>
      </c>
      <c r="EQ34">
        <v>20.237300000000001</v>
      </c>
      <c r="ER34">
        <v>5.2292699999999996</v>
      </c>
      <c r="ES34">
        <v>12.0044</v>
      </c>
      <c r="ET34">
        <v>4.9908999999999999</v>
      </c>
      <c r="EU34">
        <v>3.3050000000000002</v>
      </c>
      <c r="EV34">
        <v>3573.6</v>
      </c>
      <c r="EW34">
        <v>1759.8</v>
      </c>
      <c r="EX34">
        <v>76.8</v>
      </c>
      <c r="EY34">
        <v>21.1</v>
      </c>
      <c r="EZ34">
        <v>1.8521000000000001</v>
      </c>
      <c r="FA34">
        <v>1.86127</v>
      </c>
      <c r="FB34">
        <v>1.86009</v>
      </c>
      <c r="FC34">
        <v>1.85608</v>
      </c>
      <c r="FD34">
        <v>1.8605100000000001</v>
      </c>
      <c r="FE34">
        <v>1.85687</v>
      </c>
      <c r="FF34">
        <v>1.8589800000000001</v>
      </c>
      <c r="FG34">
        <v>1.86178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-4.4400000000000004</v>
      </c>
      <c r="FV34">
        <v>-2.52E-2</v>
      </c>
      <c r="FW34">
        <v>-0.73018420354742353</v>
      </c>
      <c r="FX34">
        <v>-4.0117494158234393E-3</v>
      </c>
      <c r="FY34">
        <v>1.087516141204025E-6</v>
      </c>
      <c r="FZ34">
        <v>-8.657206703991749E-11</v>
      </c>
      <c r="GA34">
        <v>-2.5176190476193131E-2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0.5</v>
      </c>
      <c r="GJ34">
        <v>0.7</v>
      </c>
      <c r="GK34">
        <v>2.7197300000000002</v>
      </c>
      <c r="GL34">
        <v>2.32178</v>
      </c>
      <c r="GM34">
        <v>1.5942400000000001</v>
      </c>
      <c r="GN34">
        <v>2.34375</v>
      </c>
      <c r="GO34">
        <v>1.40015</v>
      </c>
      <c r="GP34">
        <v>2.32422</v>
      </c>
      <c r="GQ34">
        <v>20.135100000000001</v>
      </c>
      <c r="GR34">
        <v>15.9445</v>
      </c>
      <c r="GS34">
        <v>18</v>
      </c>
      <c r="GT34">
        <v>619.55200000000002</v>
      </c>
      <c r="GU34">
        <v>457.77600000000001</v>
      </c>
      <c r="GV34">
        <v>17.001200000000001</v>
      </c>
      <c r="GW34">
        <v>17.0961</v>
      </c>
      <c r="GX34">
        <v>30.0002</v>
      </c>
      <c r="GY34">
        <v>17.027999999999999</v>
      </c>
      <c r="GZ34">
        <v>16.985600000000002</v>
      </c>
      <c r="HA34">
        <v>54.474499999999999</v>
      </c>
      <c r="HB34">
        <v>-30</v>
      </c>
      <c r="HC34">
        <v>-30</v>
      </c>
      <c r="HD34">
        <v>17</v>
      </c>
      <c r="HE34">
        <v>1400</v>
      </c>
      <c r="HF34">
        <v>0</v>
      </c>
      <c r="HG34">
        <v>105.32299999999999</v>
      </c>
      <c r="HH34">
        <v>105.04900000000001</v>
      </c>
    </row>
    <row r="35" spans="1:216" x14ac:dyDescent="0.2">
      <c r="A35">
        <v>17</v>
      </c>
      <c r="B35">
        <v>1689209687.5999999</v>
      </c>
      <c r="C35">
        <v>1409.099999904633</v>
      </c>
      <c r="D35" t="s">
        <v>400</v>
      </c>
      <c r="E35" t="s">
        <v>401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1689209687.5999999</v>
      </c>
      <c r="M35">
        <f t="shared" si="0"/>
        <v>2.0326521429452665E-3</v>
      </c>
      <c r="N35">
        <f t="shared" si="1"/>
        <v>2.0326521429452664</v>
      </c>
      <c r="O35">
        <f t="shared" si="2"/>
        <v>22.729692141108302</v>
      </c>
      <c r="P35">
        <f t="shared" si="3"/>
        <v>1784.63</v>
      </c>
      <c r="Q35">
        <f t="shared" si="4"/>
        <v>1590.3004109126261</v>
      </c>
      <c r="R35">
        <f t="shared" si="5"/>
        <v>162.04831358894438</v>
      </c>
      <c r="S35">
        <f t="shared" si="6"/>
        <v>181.85009567738001</v>
      </c>
      <c r="T35">
        <f t="shared" si="7"/>
        <v>0.22158579949408508</v>
      </c>
      <c r="U35">
        <f t="shared" si="8"/>
        <v>3.6526737715318718</v>
      </c>
      <c r="V35">
        <f t="shared" si="9"/>
        <v>0.21437969605881357</v>
      </c>
      <c r="W35">
        <f t="shared" si="10"/>
        <v>0.13461522781979857</v>
      </c>
      <c r="X35">
        <f t="shared" si="11"/>
        <v>281.14225199999993</v>
      </c>
      <c r="Y35">
        <f t="shared" si="12"/>
        <v>19.584394127271921</v>
      </c>
      <c r="Z35">
        <f t="shared" si="13"/>
        <v>19.584394127271921</v>
      </c>
      <c r="AA35">
        <f t="shared" si="14"/>
        <v>2.2868959113383962</v>
      </c>
      <c r="AB35">
        <f t="shared" si="15"/>
        <v>61.967128183368999</v>
      </c>
      <c r="AC35">
        <f t="shared" si="16"/>
        <v>1.3379299581726001</v>
      </c>
      <c r="AD35">
        <f t="shared" si="17"/>
        <v>2.1590962779709377</v>
      </c>
      <c r="AE35">
        <f t="shared" si="18"/>
        <v>0.94896595316579613</v>
      </c>
      <c r="AF35">
        <f t="shared" si="19"/>
        <v>-89.63995950388626</v>
      </c>
      <c r="AG35">
        <f t="shared" si="20"/>
        <v>-181.64057110232201</v>
      </c>
      <c r="AH35">
        <f t="shared" si="21"/>
        <v>-9.9086023084989776</v>
      </c>
      <c r="AI35">
        <f t="shared" si="22"/>
        <v>-4.6880914707315924E-2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55279.179823506318</v>
      </c>
      <c r="AO35">
        <f t="shared" si="26"/>
        <v>1699.87</v>
      </c>
      <c r="AP35">
        <f t="shared" si="27"/>
        <v>1432.9907999999998</v>
      </c>
      <c r="AQ35">
        <f t="shared" si="28"/>
        <v>0.8430002294293093</v>
      </c>
      <c r="AR35">
        <f t="shared" si="29"/>
        <v>0.16539044279856693</v>
      </c>
      <c r="AS35">
        <v>1689209687.5999999</v>
      </c>
      <c r="AT35">
        <v>1784.63</v>
      </c>
      <c r="AU35">
        <v>1799.99</v>
      </c>
      <c r="AV35">
        <v>13.130100000000001</v>
      </c>
      <c r="AW35">
        <v>11.9611</v>
      </c>
      <c r="AX35">
        <v>1788.84</v>
      </c>
      <c r="AY35">
        <v>13.153</v>
      </c>
      <c r="AZ35">
        <v>600.07299999999998</v>
      </c>
      <c r="BA35">
        <v>101.69799999999999</v>
      </c>
      <c r="BB35">
        <v>0.19992599999999999</v>
      </c>
      <c r="BC35">
        <v>18.661999999999999</v>
      </c>
      <c r="BD35">
        <v>17.9818</v>
      </c>
      <c r="BE35">
        <v>999.9</v>
      </c>
      <c r="BF35">
        <v>0</v>
      </c>
      <c r="BG35">
        <v>0</v>
      </c>
      <c r="BH35">
        <v>9993.75</v>
      </c>
      <c r="BI35">
        <v>0</v>
      </c>
      <c r="BJ35">
        <v>1.11364</v>
      </c>
      <c r="BK35">
        <v>-15.36</v>
      </c>
      <c r="BL35">
        <v>1808.37</v>
      </c>
      <c r="BM35">
        <v>1821.78</v>
      </c>
      <c r="BN35">
        <v>1.16903</v>
      </c>
      <c r="BO35">
        <v>1799.99</v>
      </c>
      <c r="BP35">
        <v>11.9611</v>
      </c>
      <c r="BQ35">
        <v>1.3352999999999999</v>
      </c>
      <c r="BR35">
        <v>1.21641</v>
      </c>
      <c r="BS35">
        <v>11.202199999999999</v>
      </c>
      <c r="BT35">
        <v>9.8039699999999996</v>
      </c>
      <c r="BU35">
        <v>1699.87</v>
      </c>
      <c r="BV35">
        <v>0.89999300000000004</v>
      </c>
      <c r="BW35">
        <v>0.100007</v>
      </c>
      <c r="BX35">
        <v>0</v>
      </c>
      <c r="BY35">
        <v>2.6084999999999998</v>
      </c>
      <c r="BZ35">
        <v>0</v>
      </c>
      <c r="CA35">
        <v>6974.28</v>
      </c>
      <c r="CB35">
        <v>13788.2</v>
      </c>
      <c r="CC35">
        <v>40.936999999999998</v>
      </c>
      <c r="CD35">
        <v>39.436999999999998</v>
      </c>
      <c r="CE35">
        <v>40.625</v>
      </c>
      <c r="CF35">
        <v>39.186999999999998</v>
      </c>
      <c r="CG35">
        <v>39.5</v>
      </c>
      <c r="CH35">
        <v>1529.87</v>
      </c>
      <c r="CI35">
        <v>170</v>
      </c>
      <c r="CJ35">
        <v>0</v>
      </c>
      <c r="CK35">
        <v>1689209693.2</v>
      </c>
      <c r="CL35">
        <v>0</v>
      </c>
      <c r="CM35">
        <v>1689209659.5999999</v>
      </c>
      <c r="CN35" t="s">
        <v>402</v>
      </c>
      <c r="CO35">
        <v>1689209659.5999999</v>
      </c>
      <c r="CP35">
        <v>1689209659.5999999</v>
      </c>
      <c r="CQ35">
        <v>62</v>
      </c>
      <c r="CR35">
        <v>0.70699999999999996</v>
      </c>
      <c r="CS35">
        <v>2E-3</v>
      </c>
      <c r="CT35">
        <v>-4.2320000000000002</v>
      </c>
      <c r="CU35">
        <v>-2.3E-2</v>
      </c>
      <c r="CV35">
        <v>1801</v>
      </c>
      <c r="CW35">
        <v>12</v>
      </c>
      <c r="CX35">
        <v>0.12</v>
      </c>
      <c r="CY35">
        <v>0.05</v>
      </c>
      <c r="CZ35">
        <v>19.64016365324499</v>
      </c>
      <c r="DA35">
        <v>1.48955974360451</v>
      </c>
      <c r="DB35">
        <v>0.16884864121171189</v>
      </c>
      <c r="DC35">
        <v>1</v>
      </c>
      <c r="DD35">
        <v>1800.01512195122</v>
      </c>
      <c r="DE35">
        <v>-0.35101045296092848</v>
      </c>
      <c r="DF35">
        <v>6.0531062423694312E-2</v>
      </c>
      <c r="DG35">
        <v>1</v>
      </c>
      <c r="DH35">
        <v>1700.0035</v>
      </c>
      <c r="DI35">
        <v>2.8132321523622539E-2</v>
      </c>
      <c r="DJ35">
        <v>7.4550318577431926E-2</v>
      </c>
      <c r="DK35">
        <v>-1</v>
      </c>
      <c r="DL35">
        <v>2</v>
      </c>
      <c r="DM35">
        <v>2</v>
      </c>
      <c r="DN35" t="s">
        <v>351</v>
      </c>
      <c r="DO35">
        <v>3.2177699999999998</v>
      </c>
      <c r="DP35">
        <v>2.8088099999999998</v>
      </c>
      <c r="DQ35">
        <v>0.25859199999999999</v>
      </c>
      <c r="DR35">
        <v>0.25821899999999998</v>
      </c>
      <c r="DS35">
        <v>7.6751700000000006E-2</v>
      </c>
      <c r="DT35">
        <v>7.0903400000000005E-2</v>
      </c>
      <c r="DU35">
        <v>22631.200000000001</v>
      </c>
      <c r="DV35">
        <v>25566.799999999999</v>
      </c>
      <c r="DW35">
        <v>28685.599999999999</v>
      </c>
      <c r="DX35">
        <v>33002.1</v>
      </c>
      <c r="DY35">
        <v>36822.9</v>
      </c>
      <c r="DZ35">
        <v>41686.400000000001</v>
      </c>
      <c r="EA35">
        <v>42100.7</v>
      </c>
      <c r="EB35">
        <v>47753.3</v>
      </c>
      <c r="EC35">
        <v>2.2908499999999998</v>
      </c>
      <c r="ED35">
        <v>1.99807</v>
      </c>
      <c r="EE35">
        <v>0.153333</v>
      </c>
      <c r="EF35">
        <v>0</v>
      </c>
      <c r="EG35">
        <v>15.4312</v>
      </c>
      <c r="EH35">
        <v>999.9</v>
      </c>
      <c r="EI35">
        <v>68.3</v>
      </c>
      <c r="EJ35">
        <v>16.899999999999999</v>
      </c>
      <c r="EK35">
        <v>12.977499999999999</v>
      </c>
      <c r="EL35">
        <v>63.096499999999999</v>
      </c>
      <c r="EM35">
        <v>23.0929</v>
      </c>
      <c r="EN35">
        <v>1</v>
      </c>
      <c r="EO35">
        <v>-0.75957300000000005</v>
      </c>
      <c r="EP35">
        <v>-0.515934</v>
      </c>
      <c r="EQ35">
        <v>20.237300000000001</v>
      </c>
      <c r="ER35">
        <v>5.2289700000000003</v>
      </c>
      <c r="ES35">
        <v>12.004</v>
      </c>
      <c r="ET35">
        <v>4.9896500000000001</v>
      </c>
      <c r="EU35">
        <v>3.3050000000000002</v>
      </c>
      <c r="EV35">
        <v>3575.4</v>
      </c>
      <c r="EW35">
        <v>1759.8</v>
      </c>
      <c r="EX35">
        <v>76.8</v>
      </c>
      <c r="EY35">
        <v>21.2</v>
      </c>
      <c r="EZ35">
        <v>1.8520799999999999</v>
      </c>
      <c r="FA35">
        <v>1.86127</v>
      </c>
      <c r="FB35">
        <v>1.86005</v>
      </c>
      <c r="FC35">
        <v>1.85608</v>
      </c>
      <c r="FD35">
        <v>1.8605</v>
      </c>
      <c r="FE35">
        <v>1.85687</v>
      </c>
      <c r="FF35">
        <v>1.8589800000000001</v>
      </c>
      <c r="FG35">
        <v>1.8617600000000001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-4.21</v>
      </c>
      <c r="FV35">
        <v>-2.29E-2</v>
      </c>
      <c r="FW35">
        <v>-2.4579244119107949E-2</v>
      </c>
      <c r="FX35">
        <v>-4.0117494158234393E-3</v>
      </c>
      <c r="FY35">
        <v>1.087516141204025E-6</v>
      </c>
      <c r="FZ35">
        <v>-8.657206703991749E-11</v>
      </c>
      <c r="GA35">
        <v>-2.289500000000011E-2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0.5</v>
      </c>
      <c r="GJ35">
        <v>0.5</v>
      </c>
      <c r="GK35">
        <v>3.3349600000000001</v>
      </c>
      <c r="GL35">
        <v>2.32422</v>
      </c>
      <c r="GM35">
        <v>1.5942400000000001</v>
      </c>
      <c r="GN35">
        <v>2.34497</v>
      </c>
      <c r="GO35">
        <v>1.40015</v>
      </c>
      <c r="GP35">
        <v>2.2204600000000001</v>
      </c>
      <c r="GQ35">
        <v>20.095099999999999</v>
      </c>
      <c r="GR35">
        <v>15.927</v>
      </c>
      <c r="GS35">
        <v>18</v>
      </c>
      <c r="GT35">
        <v>619.471</v>
      </c>
      <c r="GU35">
        <v>458.62700000000001</v>
      </c>
      <c r="GV35">
        <v>16.999600000000001</v>
      </c>
      <c r="GW35">
        <v>17.117000000000001</v>
      </c>
      <c r="GX35">
        <v>30.0001</v>
      </c>
      <c r="GY35">
        <v>17.0488</v>
      </c>
      <c r="GZ35">
        <v>17.006</v>
      </c>
      <c r="HA35">
        <v>66.804100000000005</v>
      </c>
      <c r="HB35">
        <v>-30</v>
      </c>
      <c r="HC35">
        <v>-30</v>
      </c>
      <c r="HD35">
        <v>17</v>
      </c>
      <c r="HE35">
        <v>1800</v>
      </c>
      <c r="HF35">
        <v>0</v>
      </c>
      <c r="HG35">
        <v>105.316</v>
      </c>
      <c r="HH35">
        <v>105.04600000000001</v>
      </c>
    </row>
    <row r="36" spans="1:216" x14ac:dyDescent="0.2">
      <c r="A36">
        <v>18</v>
      </c>
      <c r="B36">
        <v>1689209776.0999999</v>
      </c>
      <c r="C36">
        <v>1497.599999904633</v>
      </c>
      <c r="D36" t="s">
        <v>403</v>
      </c>
      <c r="E36" t="s">
        <v>404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1689209776.0999999</v>
      </c>
      <c r="M36">
        <f t="shared" si="0"/>
        <v>2.0012621407256015E-3</v>
      </c>
      <c r="N36">
        <f t="shared" si="1"/>
        <v>2.0012621407256015</v>
      </c>
      <c r="O36">
        <f t="shared" si="2"/>
        <v>15.118655021641336</v>
      </c>
      <c r="P36">
        <f t="shared" si="3"/>
        <v>390.75400000000002</v>
      </c>
      <c r="Q36">
        <f t="shared" si="4"/>
        <v>270.91698988515913</v>
      </c>
      <c r="R36">
        <f t="shared" si="5"/>
        <v>27.605663737536748</v>
      </c>
      <c r="S36">
        <f t="shared" si="6"/>
        <v>39.816711136020004</v>
      </c>
      <c r="T36">
        <f t="shared" si="7"/>
        <v>0.21662071566683042</v>
      </c>
      <c r="U36">
        <f t="shared" si="8"/>
        <v>3.6564967326432352</v>
      </c>
      <c r="V36">
        <f t="shared" si="9"/>
        <v>0.20973548323347121</v>
      </c>
      <c r="W36">
        <f t="shared" si="10"/>
        <v>0.1316850575406989</v>
      </c>
      <c r="X36">
        <f t="shared" si="11"/>
        <v>281.15865000000002</v>
      </c>
      <c r="Y36">
        <f t="shared" si="12"/>
        <v>19.646891436898155</v>
      </c>
      <c r="Z36">
        <f t="shared" si="13"/>
        <v>19.646891436898155</v>
      </c>
      <c r="AA36">
        <f t="shared" si="14"/>
        <v>2.2957899818310756</v>
      </c>
      <c r="AB36">
        <f t="shared" si="15"/>
        <v>61.882695807676157</v>
      </c>
      <c r="AC36">
        <f t="shared" si="16"/>
        <v>1.3408541439569999</v>
      </c>
      <c r="AD36">
        <f t="shared" si="17"/>
        <v>2.166767504964894</v>
      </c>
      <c r="AE36">
        <f t="shared" si="18"/>
        <v>0.95493583787407577</v>
      </c>
      <c r="AF36">
        <f t="shared" si="19"/>
        <v>-88.255660405999024</v>
      </c>
      <c r="AG36">
        <f t="shared" si="20"/>
        <v>-182.97349789126602</v>
      </c>
      <c r="AH36">
        <f t="shared" si="21"/>
        <v>-9.9769828374230283</v>
      </c>
      <c r="AI36">
        <f t="shared" si="22"/>
        <v>-4.7491134688044667E-2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55350.896956403689</v>
      </c>
      <c r="AO36">
        <f t="shared" si="26"/>
        <v>1699.98</v>
      </c>
      <c r="AP36">
        <f t="shared" si="27"/>
        <v>1433.0826</v>
      </c>
      <c r="AQ36">
        <f t="shared" si="28"/>
        <v>0.84299968234920408</v>
      </c>
      <c r="AR36">
        <f t="shared" si="29"/>
        <v>0.16538938693396393</v>
      </c>
      <c r="AS36">
        <v>1689209776.0999999</v>
      </c>
      <c r="AT36">
        <v>390.75400000000002</v>
      </c>
      <c r="AU36">
        <v>400.02100000000002</v>
      </c>
      <c r="AV36">
        <v>13.158899999999999</v>
      </c>
      <c r="AW36">
        <v>12.007899999999999</v>
      </c>
      <c r="AX36">
        <v>393.33199999999999</v>
      </c>
      <c r="AY36">
        <v>13.187099999999999</v>
      </c>
      <c r="AZ36">
        <v>600.02800000000002</v>
      </c>
      <c r="BA36">
        <v>101.697</v>
      </c>
      <c r="BB36">
        <v>0.20013</v>
      </c>
      <c r="BC36">
        <v>18.718699999999998</v>
      </c>
      <c r="BD36">
        <v>18.009799999999998</v>
      </c>
      <c r="BE36">
        <v>999.9</v>
      </c>
      <c r="BF36">
        <v>0</v>
      </c>
      <c r="BG36">
        <v>0</v>
      </c>
      <c r="BH36">
        <v>10009.4</v>
      </c>
      <c r="BI36">
        <v>0</v>
      </c>
      <c r="BJ36">
        <v>1.37893</v>
      </c>
      <c r="BK36">
        <v>-9.2676400000000001</v>
      </c>
      <c r="BL36">
        <v>395.964</v>
      </c>
      <c r="BM36">
        <v>404.88299999999998</v>
      </c>
      <c r="BN36">
        <v>1.1509799999999999</v>
      </c>
      <c r="BO36">
        <v>400.02100000000002</v>
      </c>
      <c r="BP36">
        <v>12.007899999999999</v>
      </c>
      <c r="BQ36">
        <v>1.33822</v>
      </c>
      <c r="BR36">
        <v>1.2211700000000001</v>
      </c>
      <c r="BS36">
        <v>11.235200000000001</v>
      </c>
      <c r="BT36">
        <v>9.8621999999999996</v>
      </c>
      <c r="BU36">
        <v>1699.98</v>
      </c>
      <c r="BV36">
        <v>0.90001100000000001</v>
      </c>
      <c r="BW36">
        <v>9.9988999999999995E-2</v>
      </c>
      <c r="BX36">
        <v>0</v>
      </c>
      <c r="BY36">
        <v>3.0547</v>
      </c>
      <c r="BZ36">
        <v>0</v>
      </c>
      <c r="CA36">
        <v>6819.68</v>
      </c>
      <c r="CB36">
        <v>13789.1</v>
      </c>
      <c r="CC36">
        <v>41.686999999999998</v>
      </c>
      <c r="CD36">
        <v>39.875</v>
      </c>
      <c r="CE36">
        <v>41.25</v>
      </c>
      <c r="CF36">
        <v>39.811999999999998</v>
      </c>
      <c r="CG36">
        <v>40.186999999999998</v>
      </c>
      <c r="CH36">
        <v>1530</v>
      </c>
      <c r="CI36">
        <v>169.98</v>
      </c>
      <c r="CJ36">
        <v>0</v>
      </c>
      <c r="CK36">
        <v>1689209782</v>
      </c>
      <c r="CL36">
        <v>0</v>
      </c>
      <c r="CM36">
        <v>1689209749.0999999</v>
      </c>
      <c r="CN36" t="s">
        <v>405</v>
      </c>
      <c r="CO36">
        <v>1689209749.0999999</v>
      </c>
      <c r="CP36">
        <v>1689209746.5999999</v>
      </c>
      <c r="CQ36">
        <v>63</v>
      </c>
      <c r="CR36">
        <v>-1.139</v>
      </c>
      <c r="CS36">
        <v>-5.0000000000000001E-3</v>
      </c>
      <c r="CT36">
        <v>-2.605</v>
      </c>
      <c r="CU36">
        <v>-2.8000000000000001E-2</v>
      </c>
      <c r="CV36">
        <v>399</v>
      </c>
      <c r="CW36">
        <v>12</v>
      </c>
      <c r="CX36">
        <v>0.33</v>
      </c>
      <c r="CY36">
        <v>0.08</v>
      </c>
      <c r="CZ36">
        <v>13.177208363438231</v>
      </c>
      <c r="DA36">
        <v>1.1583704619020641E-2</v>
      </c>
      <c r="DB36">
        <v>0.1569379790862907</v>
      </c>
      <c r="DC36">
        <v>1</v>
      </c>
      <c r="DD36">
        <v>399.87437499999999</v>
      </c>
      <c r="DE36">
        <v>1.275433395872092</v>
      </c>
      <c r="DF36">
        <v>0.1443332407139811</v>
      </c>
      <c r="DG36">
        <v>1</v>
      </c>
      <c r="DH36">
        <v>1699.98512195122</v>
      </c>
      <c r="DI36">
        <v>-0.2357121569480001</v>
      </c>
      <c r="DJ36">
        <v>0.1506104966901893</v>
      </c>
      <c r="DK36">
        <v>-1</v>
      </c>
      <c r="DL36">
        <v>2</v>
      </c>
      <c r="DM36">
        <v>2</v>
      </c>
      <c r="DN36" t="s">
        <v>351</v>
      </c>
      <c r="DO36">
        <v>3.2176499999999999</v>
      </c>
      <c r="DP36">
        <v>2.8091499999999998</v>
      </c>
      <c r="DQ36">
        <v>9.5498399999999997E-2</v>
      </c>
      <c r="DR36">
        <v>9.6290899999999999E-2</v>
      </c>
      <c r="DS36">
        <v>7.6896699999999998E-2</v>
      </c>
      <c r="DT36">
        <v>7.1107000000000004E-2</v>
      </c>
      <c r="DU36">
        <v>27591.8</v>
      </c>
      <c r="DV36">
        <v>31127.3</v>
      </c>
      <c r="DW36">
        <v>28684.3</v>
      </c>
      <c r="DX36">
        <v>33001.5</v>
      </c>
      <c r="DY36">
        <v>36815</v>
      </c>
      <c r="DZ36">
        <v>41676.1</v>
      </c>
      <c r="EA36">
        <v>42099.4</v>
      </c>
      <c r="EB36">
        <v>47753</v>
      </c>
      <c r="EC36">
        <v>2.2907500000000001</v>
      </c>
      <c r="ED36">
        <v>1.9930300000000001</v>
      </c>
      <c r="EE36">
        <v>0.155941</v>
      </c>
      <c r="EF36">
        <v>0</v>
      </c>
      <c r="EG36">
        <v>15.415800000000001</v>
      </c>
      <c r="EH36">
        <v>999.9</v>
      </c>
      <c r="EI36">
        <v>68.3</v>
      </c>
      <c r="EJ36">
        <v>16.899999999999999</v>
      </c>
      <c r="EK36">
        <v>12.9778</v>
      </c>
      <c r="EL36">
        <v>63.1965</v>
      </c>
      <c r="EM36">
        <v>23.4375</v>
      </c>
      <c r="EN36">
        <v>1</v>
      </c>
      <c r="EO36">
        <v>-0.75867399999999996</v>
      </c>
      <c r="EP36">
        <v>-0.53939800000000004</v>
      </c>
      <c r="EQ36">
        <v>20.237200000000001</v>
      </c>
      <c r="ER36">
        <v>5.2289700000000003</v>
      </c>
      <c r="ES36">
        <v>12.004099999999999</v>
      </c>
      <c r="ET36">
        <v>4.9898999999999996</v>
      </c>
      <c r="EU36">
        <v>3.3050000000000002</v>
      </c>
      <c r="EV36">
        <v>3577.4</v>
      </c>
      <c r="EW36">
        <v>1759.8</v>
      </c>
      <c r="EX36">
        <v>76.8</v>
      </c>
      <c r="EY36">
        <v>21.2</v>
      </c>
      <c r="EZ36">
        <v>1.85202</v>
      </c>
      <c r="FA36">
        <v>1.86127</v>
      </c>
      <c r="FB36">
        <v>1.86005</v>
      </c>
      <c r="FC36">
        <v>1.85608</v>
      </c>
      <c r="FD36">
        <v>1.8605</v>
      </c>
      <c r="FE36">
        <v>1.8568499999999999</v>
      </c>
      <c r="FF36">
        <v>1.8589800000000001</v>
      </c>
      <c r="FG36">
        <v>1.86174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-2.5779999999999998</v>
      </c>
      <c r="FV36">
        <v>-2.8199999999999999E-2</v>
      </c>
      <c r="FW36">
        <v>-1.1636017024047769</v>
      </c>
      <c r="FX36">
        <v>-4.0117494158234393E-3</v>
      </c>
      <c r="FY36">
        <v>1.087516141204025E-6</v>
      </c>
      <c r="FZ36">
        <v>-8.657206703991749E-11</v>
      </c>
      <c r="GA36">
        <v>-2.8166666666665559E-2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0.5</v>
      </c>
      <c r="GJ36">
        <v>0.5</v>
      </c>
      <c r="GK36">
        <v>0.97900399999999999</v>
      </c>
      <c r="GL36">
        <v>2.32666</v>
      </c>
      <c r="GM36">
        <v>1.5942400000000001</v>
      </c>
      <c r="GN36">
        <v>2.34497</v>
      </c>
      <c r="GO36">
        <v>1.40015</v>
      </c>
      <c r="GP36">
        <v>2.34131</v>
      </c>
      <c r="GQ36">
        <v>20.095099999999999</v>
      </c>
      <c r="GR36">
        <v>15.9358</v>
      </c>
      <c r="GS36">
        <v>18</v>
      </c>
      <c r="GT36">
        <v>619.625</v>
      </c>
      <c r="GU36">
        <v>455.62099999999998</v>
      </c>
      <c r="GV36">
        <v>16.9999</v>
      </c>
      <c r="GW36">
        <v>17.130199999999999</v>
      </c>
      <c r="GX36">
        <v>30.000299999999999</v>
      </c>
      <c r="GY36">
        <v>17.0654</v>
      </c>
      <c r="GZ36">
        <v>17.023499999999999</v>
      </c>
      <c r="HA36">
        <v>19.656099999999999</v>
      </c>
      <c r="HB36">
        <v>-30</v>
      </c>
      <c r="HC36">
        <v>-30</v>
      </c>
      <c r="HD36">
        <v>17</v>
      </c>
      <c r="HE36">
        <v>400</v>
      </c>
      <c r="HF36">
        <v>0</v>
      </c>
      <c r="HG36">
        <v>105.313</v>
      </c>
      <c r="HH36">
        <v>105.045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406</v>
      </c>
      <c r="B17" t="s">
        <v>407</v>
      </c>
    </row>
    <row r="18" spans="1:2" x14ac:dyDescent="0.2">
      <c r="A18" t="s">
        <v>408</v>
      </c>
      <c r="B18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2023-07-13T01:00:22Z</dcterms:created>
  <dcterms:modified xsi:type="dcterms:W3CDTF">2023-07-14T21:16:56Z</dcterms:modified>
</cp:coreProperties>
</file>