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23883EE4-65CA-A64D-AF46-3BDD948BA509}" xr6:coauthVersionLast="47" xr6:coauthVersionMax="47" xr10:uidLastSave="{00000000-0000-0000-0000-000000000000}"/>
  <bookViews>
    <workbookView xWindow="11600" yWindow="1160" windowWidth="18460" windowHeight="126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X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X22" i="1" s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AF34" i="1" l="1"/>
  <c r="AF30" i="1"/>
  <c r="AF26" i="1"/>
  <c r="N21" i="1"/>
  <c r="M21" i="1" s="1"/>
  <c r="S21" i="1"/>
  <c r="P21" i="1"/>
  <c r="O21" i="1"/>
  <c r="AM21" i="1"/>
  <c r="S29" i="1"/>
  <c r="AM29" i="1"/>
  <c r="P29" i="1"/>
  <c r="O29" i="1"/>
  <c r="N29" i="1"/>
  <c r="M29" i="1" s="1"/>
  <c r="V22" i="1"/>
  <c r="T22" i="1" s="1"/>
  <c r="W22" i="1" s="1"/>
  <c r="Q22" i="1" s="1"/>
  <c r="R22" i="1" s="1"/>
  <c r="AF22" i="1"/>
  <c r="Y22" i="1"/>
  <c r="Z22" i="1" s="1"/>
  <c r="S25" i="1"/>
  <c r="AM25" i="1"/>
  <c r="N25" i="1"/>
  <c r="M25" i="1" s="1"/>
  <c r="P25" i="1"/>
  <c r="O25" i="1"/>
  <c r="S33" i="1"/>
  <c r="AM33" i="1"/>
  <c r="P33" i="1"/>
  <c r="O33" i="1"/>
  <c r="N33" i="1"/>
  <c r="M33" i="1" s="1"/>
  <c r="X26" i="1"/>
  <c r="X30" i="1"/>
  <c r="X34" i="1"/>
  <c r="S19" i="1"/>
  <c r="AM20" i="1"/>
  <c r="S23" i="1"/>
  <c r="AM24" i="1"/>
  <c r="S27" i="1"/>
  <c r="AM28" i="1"/>
  <c r="S31" i="1"/>
  <c r="AM32" i="1"/>
  <c r="S35" i="1"/>
  <c r="AM36" i="1"/>
  <c r="N24" i="1"/>
  <c r="M24" i="1" s="1"/>
  <c r="Y24" i="1" s="1"/>
  <c r="Z24" i="1" s="1"/>
  <c r="N28" i="1"/>
  <c r="M28" i="1" s="1"/>
  <c r="N32" i="1"/>
  <c r="M32" i="1" s="1"/>
  <c r="N36" i="1"/>
  <c r="M36" i="1" s="1"/>
  <c r="O20" i="1"/>
  <c r="Y21" i="1"/>
  <c r="Z21" i="1" s="1"/>
  <c r="AM23" i="1"/>
  <c r="O24" i="1"/>
  <c r="AM27" i="1"/>
  <c r="O28" i="1"/>
  <c r="AM31" i="1"/>
  <c r="O32" i="1"/>
  <c r="Y33" i="1"/>
  <c r="Z33" i="1" s="1"/>
  <c r="AG33" i="1" s="1"/>
  <c r="AM35" i="1"/>
  <c r="O36" i="1"/>
  <c r="AP22" i="1"/>
  <c r="X20" i="1"/>
  <c r="AP24" i="1"/>
  <c r="N27" i="1"/>
  <c r="M27" i="1" s="1"/>
  <c r="X28" i="1"/>
  <c r="N31" i="1"/>
  <c r="M31" i="1" s="1"/>
  <c r="X32" i="1"/>
  <c r="N35" i="1"/>
  <c r="M35" i="1" s="1"/>
  <c r="X36" i="1"/>
  <c r="O19" i="1"/>
  <c r="AM22" i="1"/>
  <c r="O23" i="1"/>
  <c r="AM26" i="1"/>
  <c r="O27" i="1"/>
  <c r="AM30" i="1"/>
  <c r="O31" i="1"/>
  <c r="AM34" i="1"/>
  <c r="O35" i="1"/>
  <c r="N20" i="1"/>
  <c r="M20" i="1" s="1"/>
  <c r="AM19" i="1"/>
  <c r="N19" i="1"/>
  <c r="M19" i="1" s="1"/>
  <c r="N23" i="1"/>
  <c r="M23" i="1" s="1"/>
  <c r="X19" i="1"/>
  <c r="X23" i="1"/>
  <c r="X27" i="1"/>
  <c r="X31" i="1"/>
  <c r="X35" i="1"/>
  <c r="AH24" i="1" l="1"/>
  <c r="AA24" i="1"/>
  <c r="AE24" i="1" s="1"/>
  <c r="AG24" i="1"/>
  <c r="AA33" i="1"/>
  <c r="AE33" i="1" s="1"/>
  <c r="AH33" i="1"/>
  <c r="Y34" i="1"/>
  <c r="Z34" i="1" s="1"/>
  <c r="AF20" i="1"/>
  <c r="AF36" i="1"/>
  <c r="Y31" i="1"/>
  <c r="Z31" i="1" s="1"/>
  <c r="AF21" i="1"/>
  <c r="V21" i="1"/>
  <c r="T21" i="1" s="1"/>
  <c r="W21" i="1" s="1"/>
  <c r="Q21" i="1" s="1"/>
  <c r="R21" i="1" s="1"/>
  <c r="Y19" i="1"/>
  <c r="Z19" i="1" s="1"/>
  <c r="AF23" i="1"/>
  <c r="Y32" i="1"/>
  <c r="Z32" i="1" s="1"/>
  <c r="AF19" i="1"/>
  <c r="V19" i="1"/>
  <c r="T19" i="1" s="1"/>
  <c r="W19" i="1" s="1"/>
  <c r="Q19" i="1" s="1"/>
  <c r="R19" i="1" s="1"/>
  <c r="AF31" i="1"/>
  <c r="AA21" i="1"/>
  <c r="AE21" i="1" s="1"/>
  <c r="AH21" i="1"/>
  <c r="AF25" i="1"/>
  <c r="Y28" i="1"/>
  <c r="Z28" i="1" s="1"/>
  <c r="Y30" i="1"/>
  <c r="Z30" i="1" s="1"/>
  <c r="AF33" i="1"/>
  <c r="V33" i="1"/>
  <c r="T33" i="1" s="1"/>
  <c r="W33" i="1" s="1"/>
  <c r="Q33" i="1" s="1"/>
  <c r="R33" i="1" s="1"/>
  <c r="Y35" i="1"/>
  <c r="Z35" i="1" s="1"/>
  <c r="AF27" i="1"/>
  <c r="Y26" i="1"/>
  <c r="Z26" i="1" s="1"/>
  <c r="AF29" i="1"/>
  <c r="Y29" i="1"/>
  <c r="Z29" i="1" s="1"/>
  <c r="V29" i="1" s="1"/>
  <c r="T29" i="1" s="1"/>
  <c r="W29" i="1" s="1"/>
  <c r="Q29" i="1" s="1"/>
  <c r="R29" i="1" s="1"/>
  <c r="AF32" i="1"/>
  <c r="V32" i="1"/>
  <c r="T32" i="1" s="1"/>
  <c r="W32" i="1" s="1"/>
  <c r="Q32" i="1" s="1"/>
  <c r="R32" i="1" s="1"/>
  <c r="AA22" i="1"/>
  <c r="AE22" i="1" s="1"/>
  <c r="AH22" i="1"/>
  <c r="AG22" i="1"/>
  <c r="Y27" i="1"/>
  <c r="Z27" i="1" s="1"/>
  <c r="V27" i="1" s="1"/>
  <c r="T27" i="1" s="1"/>
  <c r="W27" i="1" s="1"/>
  <c r="Q27" i="1" s="1"/>
  <c r="R27" i="1" s="1"/>
  <c r="Y25" i="1"/>
  <c r="Z25" i="1" s="1"/>
  <c r="Y20" i="1"/>
  <c r="Z20" i="1" s="1"/>
  <c r="AF28" i="1"/>
  <c r="V28" i="1"/>
  <c r="T28" i="1" s="1"/>
  <c r="W28" i="1" s="1"/>
  <c r="Q28" i="1" s="1"/>
  <c r="R28" i="1" s="1"/>
  <c r="AG21" i="1"/>
  <c r="Y23" i="1"/>
  <c r="Z23" i="1" s="1"/>
  <c r="Y36" i="1"/>
  <c r="Z36" i="1" s="1"/>
  <c r="AF24" i="1"/>
  <c r="V24" i="1"/>
  <c r="T24" i="1" s="1"/>
  <c r="W24" i="1" s="1"/>
  <c r="Q24" i="1" s="1"/>
  <c r="R24" i="1" s="1"/>
  <c r="AF35" i="1"/>
  <c r="AI33" i="1" l="1"/>
  <c r="AI22" i="1"/>
  <c r="AA34" i="1"/>
  <c r="AE34" i="1" s="1"/>
  <c r="AH34" i="1"/>
  <c r="AG34" i="1"/>
  <c r="V34" i="1"/>
  <c r="T34" i="1" s="1"/>
  <c r="W34" i="1" s="1"/>
  <c r="Q34" i="1" s="1"/>
  <c r="R34" i="1" s="1"/>
  <c r="AH20" i="1"/>
  <c r="AA20" i="1"/>
  <c r="AE20" i="1" s="1"/>
  <c r="AG20" i="1"/>
  <c r="AA25" i="1"/>
  <c r="AE25" i="1" s="1"/>
  <c r="AH25" i="1"/>
  <c r="AG25" i="1"/>
  <c r="AA35" i="1"/>
  <c r="AE35" i="1" s="1"/>
  <c r="AH35" i="1"/>
  <c r="AG35" i="1"/>
  <c r="V25" i="1"/>
  <c r="T25" i="1" s="1"/>
  <c r="W25" i="1" s="1"/>
  <c r="Q25" i="1" s="1"/>
  <c r="R25" i="1" s="1"/>
  <c r="AG31" i="1"/>
  <c r="AA31" i="1"/>
  <c r="AE31" i="1" s="1"/>
  <c r="AH31" i="1"/>
  <c r="AG27" i="1"/>
  <c r="AA27" i="1"/>
  <c r="AE27" i="1" s="1"/>
  <c r="AH27" i="1"/>
  <c r="AI27" i="1" s="1"/>
  <c r="AH23" i="1"/>
  <c r="AG23" i="1"/>
  <c r="AA23" i="1"/>
  <c r="AE23" i="1" s="1"/>
  <c r="AH28" i="1"/>
  <c r="AA28" i="1"/>
  <c r="AE28" i="1" s="1"/>
  <c r="AG28" i="1"/>
  <c r="AH36" i="1"/>
  <c r="AA36" i="1"/>
  <c r="AE36" i="1" s="1"/>
  <c r="AG36" i="1"/>
  <c r="AA29" i="1"/>
  <c r="AE29" i="1" s="1"/>
  <c r="AH29" i="1"/>
  <c r="AG29" i="1"/>
  <c r="AH32" i="1"/>
  <c r="AA32" i="1"/>
  <c r="AE32" i="1" s="1"/>
  <c r="AG32" i="1"/>
  <c r="AI21" i="1"/>
  <c r="V23" i="1"/>
  <c r="T23" i="1" s="1"/>
  <c r="W23" i="1" s="1"/>
  <c r="Q23" i="1" s="1"/>
  <c r="R23" i="1" s="1"/>
  <c r="V36" i="1"/>
  <c r="T36" i="1" s="1"/>
  <c r="W36" i="1" s="1"/>
  <c r="Q36" i="1" s="1"/>
  <c r="R36" i="1" s="1"/>
  <c r="V35" i="1"/>
  <c r="T35" i="1" s="1"/>
  <c r="W35" i="1" s="1"/>
  <c r="Q35" i="1" s="1"/>
  <c r="R35" i="1" s="1"/>
  <c r="AH26" i="1"/>
  <c r="AI26" i="1" s="1"/>
  <c r="AA26" i="1"/>
  <c r="AE26" i="1" s="1"/>
  <c r="AG26" i="1"/>
  <c r="V26" i="1"/>
  <c r="T26" i="1" s="1"/>
  <c r="W26" i="1" s="1"/>
  <c r="Q26" i="1" s="1"/>
  <c r="R26" i="1" s="1"/>
  <c r="AA30" i="1"/>
  <c r="AE30" i="1" s="1"/>
  <c r="AH30" i="1"/>
  <c r="AG30" i="1"/>
  <c r="V30" i="1"/>
  <c r="T30" i="1" s="1"/>
  <c r="W30" i="1" s="1"/>
  <c r="Q30" i="1" s="1"/>
  <c r="R30" i="1" s="1"/>
  <c r="V31" i="1"/>
  <c r="T31" i="1" s="1"/>
  <c r="W31" i="1" s="1"/>
  <c r="Q31" i="1" s="1"/>
  <c r="R31" i="1" s="1"/>
  <c r="AH19" i="1"/>
  <c r="AA19" i="1"/>
  <c r="AE19" i="1" s="1"/>
  <c r="AG19" i="1"/>
  <c r="V20" i="1"/>
  <c r="T20" i="1" s="1"/>
  <c r="W20" i="1" s="1"/>
  <c r="Q20" i="1" s="1"/>
  <c r="R20" i="1" s="1"/>
  <c r="AI24" i="1"/>
  <c r="AI34" i="1" l="1"/>
  <c r="AI32" i="1"/>
  <c r="AI28" i="1"/>
  <c r="AI29" i="1"/>
  <c r="AI30" i="1"/>
  <c r="AI36" i="1"/>
  <c r="AI23" i="1"/>
  <c r="AI20" i="1"/>
  <c r="AI35" i="1"/>
  <c r="AI19" i="1"/>
  <c r="AI31" i="1"/>
  <c r="AI25" i="1"/>
</calcChain>
</file>

<file path=xl/sharedStrings.xml><?xml version="1.0" encoding="utf-8"?>
<sst xmlns="http://schemas.openxmlformats.org/spreadsheetml/2006/main" count="984" uniqueCount="411">
  <si>
    <t>File opened</t>
  </si>
  <si>
    <t>2023-07-15 11:33:11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</si>
  <si>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</si>
  <si>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</si>
  <si>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</si>
  <si>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</si>
  <si>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</si>
  <si>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</si>
  <si>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</si>
  <si>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</si>
  <si>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</si>
  <si>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</si>
  <si>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</si>
  <si>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</si>
  <si>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</si>
  <si>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</si>
  <si>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</si>
  <si>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</si>
  <si>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</si>
  <si>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</si>
  <si>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</si>
  <si>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</si>
  <si>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</si>
  <si>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</si>
  <si>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</si>
  <si>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</si>
  <si>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</si>
  <si>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11:33:11</t>
  </si>
  <si>
    <t>Stability Definition:	CO2_r (Meas): Per=20	A (GasEx): Std&lt;0.2 Per=20	Qin (LeafQ): Std&lt;1 Per=20</t>
  </si>
  <si>
    <t>12:29:55</t>
  </si>
  <si>
    <t>Stability Definition:	CO2_r (Meas): Per=20	A (GasEx): Std&lt;0.2 Per=20	Qin (LeafQ): Per=20</t>
  </si>
  <si>
    <t>12:29:57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</si>
  <si>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</si>
  <si>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</si>
  <si>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</si>
  <si>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</si>
  <si>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</si>
  <si>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</si>
  <si>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</si>
  <si>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</si>
  <si>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</si>
  <si>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</si>
  <si>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</si>
  <si>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</si>
  <si>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</si>
  <si>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</si>
  <si>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</si>
  <si>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</si>
  <si>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</si>
  <si>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</si>
  <si>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</si>
  <si>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</si>
  <si>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</si>
  <si>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</si>
  <si>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</si>
  <si>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</si>
  <si>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</si>
  <si>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</si>
  <si>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</si>
  <si>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</si>
  <si>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</si>
  <si>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</si>
  <si>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</si>
  <si>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</si>
  <si>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</si>
  <si>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</si>
  <si>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</si>
  <si>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</si>
  <si>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</si>
  <si>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</si>
  <si>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</si>
  <si>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</si>
  <si>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</si>
  <si>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</si>
  <si>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</si>
  <si>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</si>
  <si>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</si>
  <si>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</si>
  <si>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</si>
  <si>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</si>
  <si>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</si>
  <si>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</si>
  <si>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</si>
  <si>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</si>
  <si>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</si>
  <si>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</si>
  <si>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</si>
  <si>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</si>
  <si>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</si>
  <si>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</si>
  <si>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</si>
  <si>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2.9301 78.5592 367.866 615.065 868.784 1079.53 1278.65 1412.59</t>
  </si>
  <si>
    <t>Fs_true</t>
  </si>
  <si>
    <t>0.235026 100.63 401.623 601.318 803.979 1001.11 1202 1401.27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</si>
  <si>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</si>
  <si>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</si>
  <si>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</si>
  <si>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</si>
  <si>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</si>
  <si>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</si>
  <si>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</si>
  <si>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</si>
  <si>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</si>
  <si>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</si>
  <si>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</si>
  <si>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</si>
  <si>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</si>
  <si>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</si>
  <si>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</si>
  <si>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</si>
  <si>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</si>
  <si>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</si>
  <si>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</si>
  <si>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</si>
  <si>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</si>
  <si>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</si>
  <si>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</si>
  <si>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</si>
  <si>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</si>
  <si>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</si>
  <si>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</si>
  <si>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</si>
  <si>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</si>
  <si>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</si>
  <si>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</si>
  <si>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</si>
  <si>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</si>
  <si>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</si>
  <si>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</si>
  <si>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</si>
  <si>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</si>
  <si>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</si>
  <si>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</si>
  <si>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</si>
  <si>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</si>
  <si>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</si>
  <si>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</si>
  <si>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</si>
  <si>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</si>
  <si>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</si>
  <si>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</si>
  <si>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</si>
  <si>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</si>
  <si>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</si>
  <si>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</si>
  <si>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</si>
  <si>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</si>
  <si>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</si>
  <si>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</si>
  <si>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</si>
  <si>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</si>
  <si>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</si>
  <si>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</si>
  <si>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</si>
  <si>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</si>
  <si>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</si>
  <si>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</si>
  <si>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</si>
  <si>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</si>
  <si>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</si>
  <si>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</si>
  <si>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</si>
  <si>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</si>
  <si>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</si>
  <si>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</si>
  <si>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</si>
  <si>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</si>
  <si>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</si>
  <si>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</si>
  <si>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</si>
  <si>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</si>
  <si>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</si>
  <si>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</si>
  <si>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</si>
  <si>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</si>
  <si>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</si>
  <si>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</si>
  <si>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</si>
  <si>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</si>
  <si>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</si>
  <si>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</si>
  <si>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</si>
  <si>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</si>
  <si>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</si>
  <si>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</si>
  <si>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</si>
  <si>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</si>
  <si>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</si>
  <si>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</si>
  <si>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</si>
  <si>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</si>
  <si>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</si>
  <si>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</si>
  <si>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</si>
  <si>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</si>
  <si>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</si>
  <si>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</si>
  <si>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</si>
  <si>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</si>
  <si>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</si>
  <si>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</si>
  <si>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</si>
  <si>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</si>
  <si>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</si>
  <si>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</si>
  <si>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</si>
  <si>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</si>
  <si>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</si>
  <si>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</si>
  <si>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</si>
  <si>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</si>
  <si>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</si>
  <si>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</si>
  <si>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</si>
  <si>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</si>
  <si>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</si>
  <si>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</si>
  <si>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</si>
  <si>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</si>
  <si>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</si>
  <si>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</si>
  <si>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</si>
  <si>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</si>
  <si>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</si>
  <si>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</si>
  <si>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</si>
  <si>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</si>
  <si>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</si>
  <si>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</si>
  <si>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</si>
  <si>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</si>
  <si>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</si>
  <si>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</si>
  <si>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</si>
  <si>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</si>
  <si>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</si>
  <si>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</si>
  <si>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</si>
  <si>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</si>
  <si>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</si>
  <si>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</si>
  <si>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</si>
  <si>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</si>
  <si>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</si>
  <si>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</si>
  <si>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</si>
  <si>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</si>
  <si>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</si>
  <si>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</si>
  <si>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</si>
  <si>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</si>
  <si>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</si>
  <si>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</si>
  <si>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</si>
  <si>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</si>
  <si>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</si>
  <si>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</si>
  <si>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</si>
  <si>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</si>
  <si>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</si>
  <si>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</si>
  <si>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</si>
  <si>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</si>
  <si>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</si>
  <si>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</si>
  <si>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</si>
  <si>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</si>
  <si>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</si>
  <si>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</si>
  <si>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</si>
  <si>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</si>
  <si>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</si>
  <si>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</si>
  <si>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</si>
  <si>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</si>
  <si>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</si>
  <si>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</si>
  <si>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</si>
  <si>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</si>
  <si>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</si>
  <si>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</si>
  <si>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</si>
  <si>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</si>
  <si>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</si>
  <si>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</si>
  <si>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</si>
  <si>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</si>
  <si>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</si>
  <si>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</si>
  <si>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</si>
  <si>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</si>
  <si>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</si>
  <si>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</si>
  <si>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</si>
  <si>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</si>
  <si>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</si>
  <si>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</si>
  <si>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</si>
  <si>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</si>
  <si>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</si>
  <si>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</si>
  <si>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</si>
  <si>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</si>
  <si>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</si>
  <si>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</si>
  <si>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</si>
  <si>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</si>
  <si>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</si>
  <si>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</si>
  <si>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</si>
  <si>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</si>
  <si>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</si>
  <si>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</si>
  <si>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</si>
  <si>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</si>
  <si>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</si>
  <si>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</si>
  <si>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</si>
  <si>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</si>
  <si>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</si>
  <si>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</si>
  <si>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</si>
  <si>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</si>
  <si>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</si>
  <si>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</si>
  <si>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</si>
  <si>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</si>
  <si>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</si>
  <si>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</si>
  <si>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</si>
  <si>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</si>
  <si>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</si>
  <si>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</si>
  <si>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</si>
  <si>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</si>
  <si>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</si>
  <si>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</si>
  <si>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</si>
  <si>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</si>
  <si>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</si>
  <si>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</si>
  <si>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</si>
  <si>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</si>
  <si>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</si>
  <si>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</si>
  <si>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</si>
  <si>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12:45:23</t>
  </si>
  <si>
    <t>12:45:23</t>
  </si>
  <si>
    <t>none</t>
  </si>
  <si>
    <t>Picabo</t>
  </si>
  <si>
    <t>20230715</t>
  </si>
  <si>
    <t>AR</t>
  </si>
  <si>
    <t>BNL21823</t>
  </si>
  <si>
    <t>12:44:56</t>
  </si>
  <si>
    <t>2/2</t>
  </si>
  <si>
    <t>00000000</t>
  </si>
  <si>
    <t>iiiiiiii</t>
  </si>
  <si>
    <t>off</t>
  </si>
  <si>
    <t>20230715 12:46:49</t>
  </si>
  <si>
    <t>12:46:49</t>
  </si>
  <si>
    <t>12:46:22</t>
  </si>
  <si>
    <t>20230715 12:48:18</t>
  </si>
  <si>
    <t>12:48:18</t>
  </si>
  <si>
    <t>12:47:51</t>
  </si>
  <si>
    <t>20230715 12:49:26</t>
  </si>
  <si>
    <t>12:49:26</t>
  </si>
  <si>
    <t>12:49:20</t>
  </si>
  <si>
    <t>1/2</t>
  </si>
  <si>
    <t>20230715 12:50:48</t>
  </si>
  <si>
    <t>12:50:48</t>
  </si>
  <si>
    <t>12:50:22</t>
  </si>
  <si>
    <t>20230715 12:51:54</t>
  </si>
  <si>
    <t>12:51:54</t>
  </si>
  <si>
    <t>12:51:49</t>
  </si>
  <si>
    <t>20230715 12:52:58</t>
  </si>
  <si>
    <t>12:52:58</t>
  </si>
  <si>
    <t>12:52:53</t>
  </si>
  <si>
    <t>20230715 12:54:25</t>
  </si>
  <si>
    <t>12:54:25</t>
  </si>
  <si>
    <t>12:53:58</t>
  </si>
  <si>
    <t>20230715 12:55:44</t>
  </si>
  <si>
    <t>12:55:44</t>
  </si>
  <si>
    <t>12:55:17</t>
  </si>
  <si>
    <t>20230715 12:57:05</t>
  </si>
  <si>
    <t>12:57:05</t>
  </si>
  <si>
    <t>12:56:38</t>
  </si>
  <si>
    <t>20230715 12:58:25</t>
  </si>
  <si>
    <t>12:58:25</t>
  </si>
  <si>
    <t>12:57:58</t>
  </si>
  <si>
    <t>20230715 12:59:48</t>
  </si>
  <si>
    <t>12:59:48</t>
  </si>
  <si>
    <t>12:59:21</t>
  </si>
  <si>
    <t>20230715 13:01:11</t>
  </si>
  <si>
    <t>13:01:11</t>
  </si>
  <si>
    <t>13:00:44</t>
  </si>
  <si>
    <t>20230715 13:02:32</t>
  </si>
  <si>
    <t>13:02:32</t>
  </si>
  <si>
    <t>13:02:05</t>
  </si>
  <si>
    <t>20230715 13:03:55</t>
  </si>
  <si>
    <t>13:03:55</t>
  </si>
  <si>
    <t>13:03:29</t>
  </si>
  <si>
    <t>20230715 13:05:23</t>
  </si>
  <si>
    <t>13:05:23</t>
  </si>
  <si>
    <t>13:04:52</t>
  </si>
  <si>
    <t>20230715 13:06:54</t>
  </si>
  <si>
    <t>13:06:54</t>
  </si>
  <si>
    <t>13:06:25</t>
  </si>
  <si>
    <t>20230715 13:08:22</t>
  </si>
  <si>
    <t>13:08:22</t>
  </si>
  <si>
    <t>13:07:55</t>
  </si>
  <si>
    <t>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</si>
</sst>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3.2149999999999999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1689453923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410</v>
      </c>
      <c r="K19" t="s">
        <v>352</v>
      </c>
      <c r="L19">
        <v>1689453923</v>
      </c>
      <c r="M19">
        <f t="shared" ref="M19:M36" si="0">(N19)/1000</f>
        <v>1.3460885887185004E-3</v>
      </c>
      <c r="N19">
        <f t="shared" ref="N19:N36" si="1">1000*AZ19*AL19*(AV19-AW19)/(100*$B$7*(1000-AL19*AV19))</f>
        <v>1.3460885887185003</v>
      </c>
      <c r="O19">
        <f t="shared" ref="O19:O36" si="2">AZ19*AL19*(AU19-AT19*(1000-AL19*AW19)/(1000-AL19*AV19))/(100*$B$7)</f>
        <v>13.270703218177712</v>
      </c>
      <c r="P19">
        <f t="shared" ref="P19:P36" si="3">AT19 - IF(AL19&gt;1, O19*$B$7*100/(AN19*BH19), 0)</f>
        <v>392.56900000000002</v>
      </c>
      <c r="Q19">
        <f t="shared" ref="Q19:Q36" si="4">((W19-M19/2)*P19-O19)/(W19+M19/2)</f>
        <v>207.29318502234548</v>
      </c>
      <c r="R19">
        <f t="shared" ref="R19:R36" si="5">Q19*(BA19+BB19)/1000</f>
        <v>20.775295467334317</v>
      </c>
      <c r="S19">
        <f t="shared" ref="S19:S36" si="6">(AT19 - IF(AL19&gt;1, O19*$B$7*100/(AN19*BH19), 0))*(BA19+BB19)/1000</f>
        <v>39.343970547979204</v>
      </c>
      <c r="T19">
        <f t="shared" ref="T19:T36" si="7">2/((1/V19-1/U19)+SIGN(V19)*SQRT((1/V19-1/U19)*(1/V19-1/U19) + 4*$C$7/(($C$7+1)*($C$7+1))*(2*1/V19*1/U19-1/U19*1/U19)))</f>
        <v>0.11989512772788662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3.7251908665054341</v>
      </c>
      <c r="V19">
        <f t="shared" ref="V19:V36" si="9">M19*(1000-(1000*0.61365*EXP(17.502*Z19/(240.97+Z19))/(BA19+BB19)+AV19)/2)/(1000*0.61365*EXP(17.502*Z19/(240.97+Z19))/(BA19+BB19)-AV19)</f>
        <v>0.11779191558724623</v>
      </c>
      <c r="W19">
        <f t="shared" ref="W19:W36" si="10">1/(($C$7+1)/(T19/1.6)+1/(U19/1.37)) + $C$7/(($C$7+1)/(T19/1.6) + $C$7/(U19/1.37))</f>
        <v>7.3805839369040713E-2</v>
      </c>
      <c r="X19">
        <f t="shared" ref="X19:X36" si="11">(AO19*AR19)</f>
        <v>297.70838400000002</v>
      </c>
      <c r="Y19">
        <f t="shared" ref="Y19:Y36" si="12">(BC19+(X19+2*0.95*0.0000000567*(((BC19+$B$9)+273)^4-(BC19+273)^4)-44100*M19)/(1.84*29.3*U19+8*0.95*0.0000000567*(BC19+273)^3))</f>
        <v>21.904155781098464</v>
      </c>
      <c r="Z19">
        <f t="shared" ref="Z19:Z36" si="13">($C$9*BD19+$D$9*BE19+$E$9*Y19)</f>
        <v>21.085999999999999</v>
      </c>
      <c r="AA19">
        <f t="shared" ref="AA19:AA36" si="14">0.61365*EXP(17.502*Z19/(240.97+Z19))</f>
        <v>2.5091534889787672</v>
      </c>
      <c r="AB19">
        <f t="shared" ref="AB19:AB36" si="15">(AC19/AD19*100)</f>
        <v>56.296076959390518</v>
      </c>
      <c r="AC19">
        <f t="shared" ref="AC19:AC36" si="16">AV19*(BA19+BB19)/1000</f>
        <v>1.3861075384627199</v>
      </c>
      <c r="AD19">
        <f t="shared" ref="AD19:AD36" si="17">0.61365*EXP(17.502*BC19/(240.97+BC19))</f>
        <v>2.4621742993967346</v>
      </c>
      <c r="AE19">
        <f t="shared" ref="AE19:AE36" si="18">(AA19-AV19*(BA19+BB19)/1000)</f>
        <v>1.1230459505160473</v>
      </c>
      <c r="AF19">
        <f t="shared" ref="AF19:AF36" si="19">(-M19*44100)</f>
        <v>-59.362506762485872</v>
      </c>
      <c r="AG19">
        <f t="shared" ref="AG19:AG36" si="20">2*29.3*U19*0.92*(BC19-Z19)</f>
        <v>-61.735907424475123</v>
      </c>
      <c r="AH19">
        <f t="shared" ref="AH19:AH36" si="21">2*0.95*0.0000000567*(((BC19+$B$9)+273)^4-(Z19+273)^4)</f>
        <v>-3.3638960898824419</v>
      </c>
      <c r="AI19">
        <f t="shared" ref="AI19:AI36" si="22">X19+AH19+AF19+AG19</f>
        <v>173.2460737231566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54099.975484701761</v>
      </c>
      <c r="AO19">
        <f t="shared" ref="AO19:AO36" si="26">$B$13*BI19+$C$13*BJ19+$F$13*BU19*(1-BX19)</f>
        <v>1800.04</v>
      </c>
      <c r="AP19">
        <f t="shared" ref="AP19:AP36" si="27">AO19*AQ19</f>
        <v>1517.4336000000001</v>
      </c>
      <c r="AQ19">
        <f t="shared" ref="AQ19:AQ36" si="28">($B$13*$D$11+$C$13*$D$11+$F$13*((CH19+BZ19)/MAX(CH19+BZ19+CI19, 0.1)*$I$11+CI19/MAX(CH19+BZ19+CI19, 0.1)*$J$11))/($B$13+$C$13+$F$13)</f>
        <v>0.84299993333481482</v>
      </c>
      <c r="AR19">
        <f t="shared" ref="AR19:AR36" si="29">($B$13*$K$11+$C$13*$K$11+$F$13*((CH19+BZ19)/MAX(CH19+BZ19+CI19, 0.1)*$P$11+CI19/MAX(CH19+BZ19+CI19, 0.1)*$Q$11))/($B$13+$C$13+$F$13)</f>
        <v>0.16538987133619254</v>
      </c>
      <c r="AS19">
        <v>1689453923</v>
      </c>
      <c r="AT19">
        <v>392.56900000000002</v>
      </c>
      <c r="AU19">
        <v>399.96300000000002</v>
      </c>
      <c r="AV19">
        <v>13.830399999999999</v>
      </c>
      <c r="AW19">
        <v>13.1191</v>
      </c>
      <c r="AX19">
        <v>394.459</v>
      </c>
      <c r="AY19">
        <v>13.838900000000001</v>
      </c>
      <c r="AZ19">
        <v>600.00300000000004</v>
      </c>
      <c r="BA19">
        <v>100.161</v>
      </c>
      <c r="BB19">
        <v>6.0796799999999998E-2</v>
      </c>
      <c r="BC19">
        <v>20.778600000000001</v>
      </c>
      <c r="BD19">
        <v>21.085999999999999</v>
      </c>
      <c r="BE19">
        <v>999.9</v>
      </c>
      <c r="BF19">
        <v>0</v>
      </c>
      <c r="BG19">
        <v>0</v>
      </c>
      <c r="BH19">
        <v>10003.1</v>
      </c>
      <c r="BI19">
        <v>0</v>
      </c>
      <c r="BJ19">
        <v>33.385100000000001</v>
      </c>
      <c r="BK19">
        <v>-7.3944700000000001</v>
      </c>
      <c r="BL19">
        <v>398.07499999999999</v>
      </c>
      <c r="BM19">
        <v>405.28</v>
      </c>
      <c r="BN19">
        <v>0.71129399999999998</v>
      </c>
      <c r="BO19">
        <v>399.96300000000002</v>
      </c>
      <c r="BP19">
        <v>13.1191</v>
      </c>
      <c r="BQ19">
        <v>1.38527</v>
      </c>
      <c r="BR19">
        <v>1.31402</v>
      </c>
      <c r="BS19">
        <v>11.757300000000001</v>
      </c>
      <c r="BT19">
        <v>10.9602</v>
      </c>
      <c r="BU19">
        <v>1800.04</v>
      </c>
      <c r="BV19">
        <v>0.90000400000000003</v>
      </c>
      <c r="BW19">
        <v>9.9995600000000004E-2</v>
      </c>
      <c r="BX19">
        <v>0</v>
      </c>
      <c r="BY19">
        <v>2.5074999999999998</v>
      </c>
      <c r="BZ19">
        <v>0</v>
      </c>
      <c r="CA19">
        <v>13784.7</v>
      </c>
      <c r="CB19">
        <v>14600.7</v>
      </c>
      <c r="CC19">
        <v>41.811999999999998</v>
      </c>
      <c r="CD19">
        <v>39.686999999999998</v>
      </c>
      <c r="CE19">
        <v>40.875</v>
      </c>
      <c r="CF19">
        <v>38.125</v>
      </c>
      <c r="CG19">
        <v>40.125</v>
      </c>
      <c r="CH19">
        <v>1620.04</v>
      </c>
      <c r="CI19">
        <v>180</v>
      </c>
      <c r="CJ19">
        <v>0</v>
      </c>
      <c r="CK19">
        <v>1689453932.5999999</v>
      </c>
      <c r="CL19">
        <v>0</v>
      </c>
      <c r="CM19">
        <v>1689453896</v>
      </c>
      <c r="CN19" t="s">
        <v>353</v>
      </c>
      <c r="CO19">
        <v>1689453896</v>
      </c>
      <c r="CP19">
        <v>1689453893</v>
      </c>
      <c r="CQ19">
        <v>3</v>
      </c>
      <c r="CR19">
        <v>-1.7999999999999999E-2</v>
      </c>
      <c r="CS19">
        <v>8.0000000000000002E-3</v>
      </c>
      <c r="CT19">
        <v>-1.9139999999999999</v>
      </c>
      <c r="CU19">
        <v>-8.0000000000000002E-3</v>
      </c>
      <c r="CV19">
        <v>400</v>
      </c>
      <c r="CW19">
        <v>13</v>
      </c>
      <c r="CX19">
        <v>0.24</v>
      </c>
      <c r="CY19">
        <v>0.15</v>
      </c>
      <c r="CZ19">
        <v>8.574898829049328</v>
      </c>
      <c r="DA19">
        <v>0.74504622603720705</v>
      </c>
      <c r="DB19">
        <v>7.8874172350553842E-2</v>
      </c>
      <c r="DC19">
        <v>1</v>
      </c>
      <c r="DD19">
        <v>399.99155000000002</v>
      </c>
      <c r="DE19">
        <v>0.13587242026208529</v>
      </c>
      <c r="DF19">
        <v>2.359019923611989E-2</v>
      </c>
      <c r="DG19">
        <v>1</v>
      </c>
      <c r="DH19">
        <v>1799.9585365853659</v>
      </c>
      <c r="DI19">
        <v>0.12476187312860321</v>
      </c>
      <c r="DJ19">
        <v>0.1167979488545762</v>
      </c>
      <c r="DK19">
        <v>-1</v>
      </c>
      <c r="DL19">
        <v>2</v>
      </c>
      <c r="DM19">
        <v>2</v>
      </c>
      <c r="DN19" t="s">
        <v>354</v>
      </c>
      <c r="DO19">
        <v>3.21489</v>
      </c>
      <c r="DP19">
        <v>2.6697500000000001</v>
      </c>
      <c r="DQ19">
        <v>9.3885700000000002E-2</v>
      </c>
      <c r="DR19">
        <v>9.4459199999999993E-2</v>
      </c>
      <c r="DS19">
        <v>7.8193700000000005E-2</v>
      </c>
      <c r="DT19">
        <v>7.4495400000000003E-2</v>
      </c>
      <c r="DU19">
        <v>27600.6</v>
      </c>
      <c r="DV19">
        <v>31150.2</v>
      </c>
      <c r="DW19">
        <v>28649</v>
      </c>
      <c r="DX19">
        <v>32966.400000000001</v>
      </c>
      <c r="DY19">
        <v>36705.5</v>
      </c>
      <c r="DZ19">
        <v>41463.9</v>
      </c>
      <c r="EA19">
        <v>42035.1</v>
      </c>
      <c r="EB19">
        <v>47687.4</v>
      </c>
      <c r="EC19">
        <v>2.2696200000000002</v>
      </c>
      <c r="ED19">
        <v>1.9035</v>
      </c>
      <c r="EE19">
        <v>6.0275200000000001E-2</v>
      </c>
      <c r="EF19">
        <v>0</v>
      </c>
      <c r="EG19">
        <v>20.0898</v>
      </c>
      <c r="EH19">
        <v>999.9</v>
      </c>
      <c r="EI19">
        <v>59.4</v>
      </c>
      <c r="EJ19">
        <v>22.9</v>
      </c>
      <c r="EK19">
        <v>16.6205</v>
      </c>
      <c r="EL19">
        <v>64.076099999999997</v>
      </c>
      <c r="EM19">
        <v>16.189900000000002</v>
      </c>
      <c r="EN19">
        <v>1</v>
      </c>
      <c r="EO19">
        <v>-0.61379799999999995</v>
      </c>
      <c r="EP19">
        <v>1.5103500000000001</v>
      </c>
      <c r="EQ19">
        <v>20.224599999999999</v>
      </c>
      <c r="ER19">
        <v>5.2282200000000003</v>
      </c>
      <c r="ES19">
        <v>12.004</v>
      </c>
      <c r="ET19">
        <v>4.9905499999999998</v>
      </c>
      <c r="EU19">
        <v>3.3050000000000002</v>
      </c>
      <c r="EV19">
        <v>4233.2</v>
      </c>
      <c r="EW19">
        <v>3948.6</v>
      </c>
      <c r="EX19">
        <v>98.7</v>
      </c>
      <c r="EY19">
        <v>31.6</v>
      </c>
      <c r="EZ19">
        <v>1.85259</v>
      </c>
      <c r="FA19">
        <v>1.8615699999999999</v>
      </c>
      <c r="FB19">
        <v>1.8606100000000001</v>
      </c>
      <c r="FC19">
        <v>1.85666</v>
      </c>
      <c r="FD19">
        <v>1.8609599999999999</v>
      </c>
      <c r="FE19">
        <v>1.8573</v>
      </c>
      <c r="FF19">
        <v>1.8594200000000001</v>
      </c>
      <c r="FG19">
        <v>1.8622000000000001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-1.89</v>
      </c>
      <c r="FV19">
        <v>-8.5000000000000006E-3</v>
      </c>
      <c r="FW19">
        <v>-0.47155161400113532</v>
      </c>
      <c r="FX19">
        <v>-4.0117494158234393E-3</v>
      </c>
      <c r="FY19">
        <v>1.087516141204025E-6</v>
      </c>
      <c r="FZ19">
        <v>-8.657206703991749E-11</v>
      </c>
      <c r="GA19">
        <v>-8.4700000000026421E-3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0.99121099999999995</v>
      </c>
      <c r="GL19">
        <v>2.36816</v>
      </c>
      <c r="GM19">
        <v>1.5942400000000001</v>
      </c>
      <c r="GN19">
        <v>2.3315399999999999</v>
      </c>
      <c r="GO19">
        <v>1.40015</v>
      </c>
      <c r="GP19">
        <v>2.32544</v>
      </c>
      <c r="GQ19">
        <v>27.370100000000001</v>
      </c>
      <c r="GR19">
        <v>14.2196</v>
      </c>
      <c r="GS19">
        <v>18</v>
      </c>
      <c r="GT19">
        <v>626.96699999999998</v>
      </c>
      <c r="GU19">
        <v>417.69299999999998</v>
      </c>
      <c r="GV19">
        <v>17.447199999999999</v>
      </c>
      <c r="GW19">
        <v>18.918900000000001</v>
      </c>
      <c r="GX19">
        <v>30</v>
      </c>
      <c r="GY19">
        <v>18.7685</v>
      </c>
      <c r="GZ19">
        <v>18.707699999999999</v>
      </c>
      <c r="HA19">
        <v>19.8962</v>
      </c>
      <c r="HB19">
        <v>20</v>
      </c>
      <c r="HC19">
        <v>-30</v>
      </c>
      <c r="HD19">
        <v>17.367799999999999</v>
      </c>
      <c r="HE19">
        <v>400</v>
      </c>
      <c r="HF19">
        <v>0</v>
      </c>
      <c r="HG19">
        <v>105.164</v>
      </c>
      <c r="HH19">
        <v>104.914</v>
      </c>
    </row>
    <row r="20" spans="1:216" x14ac:dyDescent="0.2">
      <c r="A20">
        <v>2</v>
      </c>
      <c r="B20">
        <v>1689454009.5</v>
      </c>
      <c r="C20">
        <v>86.5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410</v>
      </c>
      <c r="K20" t="s">
        <v>352</v>
      </c>
      <c r="L20">
        <v>1689454009.5</v>
      </c>
      <c r="M20">
        <f t="shared" si="0"/>
        <v>1.3861183040993945E-3</v>
      </c>
      <c r="N20">
        <f t="shared" si="1"/>
        <v>1.3861183040993945</v>
      </c>
      <c r="O20">
        <f t="shared" si="2"/>
        <v>9.664966508778166</v>
      </c>
      <c r="P20">
        <f t="shared" si="3"/>
        <v>294.57799999999997</v>
      </c>
      <c r="Q20">
        <f t="shared" si="4"/>
        <v>166.08697835253048</v>
      </c>
      <c r="R20">
        <f t="shared" si="5"/>
        <v>16.645780157953308</v>
      </c>
      <c r="S20">
        <f t="shared" si="6"/>
        <v>29.523570577348998</v>
      </c>
      <c r="T20">
        <f t="shared" si="7"/>
        <v>0.12633293868074227</v>
      </c>
      <c r="U20">
        <f t="shared" si="8"/>
        <v>3.7180804581820497</v>
      </c>
      <c r="V20">
        <f t="shared" si="9"/>
        <v>0.12399579347833228</v>
      </c>
      <c r="W20">
        <f t="shared" si="10"/>
        <v>7.7703752838444287E-2</v>
      </c>
      <c r="X20">
        <f t="shared" si="11"/>
        <v>297.72013499999997</v>
      </c>
      <c r="Y20">
        <f t="shared" si="12"/>
        <v>21.740693948261534</v>
      </c>
      <c r="Z20">
        <f t="shared" si="13"/>
        <v>20.9053</v>
      </c>
      <c r="AA20">
        <f t="shared" si="14"/>
        <v>2.4814433824496809</v>
      </c>
      <c r="AB20">
        <f t="shared" si="15"/>
        <v>56.70320718001247</v>
      </c>
      <c r="AC20">
        <f t="shared" si="16"/>
        <v>1.38267021749095</v>
      </c>
      <c r="AD20">
        <f t="shared" si="17"/>
        <v>2.4384338845269631</v>
      </c>
      <c r="AE20">
        <f t="shared" si="18"/>
        <v>1.0987731649587309</v>
      </c>
      <c r="AF20">
        <f t="shared" si="19"/>
        <v>-61.127817210783299</v>
      </c>
      <c r="AG20">
        <f t="shared" si="20"/>
        <v>-56.927559639868818</v>
      </c>
      <c r="AH20">
        <f t="shared" si="21"/>
        <v>-3.1024708332489097</v>
      </c>
      <c r="AI20">
        <f t="shared" si="22"/>
        <v>176.56228731609895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53984.147261490914</v>
      </c>
      <c r="AO20">
        <f t="shared" si="26"/>
        <v>1800.11</v>
      </c>
      <c r="AP20">
        <f t="shared" si="27"/>
        <v>1517.4926999999998</v>
      </c>
      <c r="AQ20">
        <f t="shared" si="28"/>
        <v>0.84299998333435167</v>
      </c>
      <c r="AR20">
        <f t="shared" si="29"/>
        <v>0.16538996783529894</v>
      </c>
      <c r="AS20">
        <v>1689454009.5</v>
      </c>
      <c r="AT20">
        <v>294.57799999999997</v>
      </c>
      <c r="AU20">
        <v>299.97500000000002</v>
      </c>
      <c r="AV20">
        <v>13.7959</v>
      </c>
      <c r="AW20">
        <v>13.063499999999999</v>
      </c>
      <c r="AX20">
        <v>296.23200000000003</v>
      </c>
      <c r="AY20">
        <v>13.8028</v>
      </c>
      <c r="AZ20">
        <v>600.06700000000001</v>
      </c>
      <c r="BA20">
        <v>100.163</v>
      </c>
      <c r="BB20">
        <v>6.0270499999999998E-2</v>
      </c>
      <c r="BC20">
        <v>20.621300000000002</v>
      </c>
      <c r="BD20">
        <v>20.9053</v>
      </c>
      <c r="BE20">
        <v>999.9</v>
      </c>
      <c r="BF20">
        <v>0</v>
      </c>
      <c r="BG20">
        <v>0</v>
      </c>
      <c r="BH20">
        <v>9975</v>
      </c>
      <c r="BI20">
        <v>0</v>
      </c>
      <c r="BJ20">
        <v>28.9575</v>
      </c>
      <c r="BK20">
        <v>-5.3966700000000003</v>
      </c>
      <c r="BL20">
        <v>298.69900000000001</v>
      </c>
      <c r="BM20">
        <v>303.94600000000003</v>
      </c>
      <c r="BN20">
        <v>0.73245000000000005</v>
      </c>
      <c r="BO20">
        <v>299.97500000000002</v>
      </c>
      <c r="BP20">
        <v>13.063499999999999</v>
      </c>
      <c r="BQ20">
        <v>1.3818299999999999</v>
      </c>
      <c r="BR20">
        <v>1.30847</v>
      </c>
      <c r="BS20">
        <v>11.7197</v>
      </c>
      <c r="BT20">
        <v>10.8965</v>
      </c>
      <c r="BU20">
        <v>1800.11</v>
      </c>
      <c r="BV20">
        <v>0.90000199999999997</v>
      </c>
      <c r="BW20">
        <v>9.9997600000000006E-2</v>
      </c>
      <c r="BX20">
        <v>0</v>
      </c>
      <c r="BY20">
        <v>2.4068000000000001</v>
      </c>
      <c r="BZ20">
        <v>0</v>
      </c>
      <c r="CA20">
        <v>12416.9</v>
      </c>
      <c r="CB20">
        <v>14601.2</v>
      </c>
      <c r="CC20">
        <v>39.875</v>
      </c>
      <c r="CD20">
        <v>38.25</v>
      </c>
      <c r="CE20">
        <v>39.561999999999998</v>
      </c>
      <c r="CF20">
        <v>36.311999999999998</v>
      </c>
      <c r="CG20">
        <v>38.436999999999998</v>
      </c>
      <c r="CH20">
        <v>1620.1</v>
      </c>
      <c r="CI20">
        <v>180.01</v>
      </c>
      <c r="CJ20">
        <v>0</v>
      </c>
      <c r="CK20">
        <v>1689454019</v>
      </c>
      <c r="CL20">
        <v>0</v>
      </c>
      <c r="CM20">
        <v>1689453982</v>
      </c>
      <c r="CN20" t="s">
        <v>360</v>
      </c>
      <c r="CO20">
        <v>1689453976.5</v>
      </c>
      <c r="CP20">
        <v>1689453982</v>
      </c>
      <c r="CQ20">
        <v>4</v>
      </c>
      <c r="CR20">
        <v>-8.6999999999999994E-2</v>
      </c>
      <c r="CS20">
        <v>2E-3</v>
      </c>
      <c r="CT20">
        <v>-1.6719999999999999</v>
      </c>
      <c r="CU20">
        <v>-7.0000000000000001E-3</v>
      </c>
      <c r="CV20">
        <v>300</v>
      </c>
      <c r="CW20">
        <v>13</v>
      </c>
      <c r="CX20">
        <v>0.35</v>
      </c>
      <c r="CY20">
        <v>0.17</v>
      </c>
      <c r="CZ20">
        <v>6.2134906001576553</v>
      </c>
      <c r="DA20">
        <v>0.1400296842970877</v>
      </c>
      <c r="DB20">
        <v>3.7126554194350403E-2</v>
      </c>
      <c r="DC20">
        <v>1</v>
      </c>
      <c r="DD20">
        <v>299.97426829268289</v>
      </c>
      <c r="DE20">
        <v>9.4285714285747668E-2</v>
      </c>
      <c r="DF20">
        <v>2.561252017604123E-2</v>
      </c>
      <c r="DG20">
        <v>1</v>
      </c>
      <c r="DH20">
        <v>1800.060731707317</v>
      </c>
      <c r="DI20">
        <v>-0.34009554462336922</v>
      </c>
      <c r="DJ20">
        <v>0.10022876866357081</v>
      </c>
      <c r="DK20">
        <v>-1</v>
      </c>
      <c r="DL20">
        <v>2</v>
      </c>
      <c r="DM20">
        <v>2</v>
      </c>
      <c r="DN20" t="s">
        <v>354</v>
      </c>
      <c r="DO20">
        <v>3.2150599999999998</v>
      </c>
      <c r="DP20">
        <v>2.66899</v>
      </c>
      <c r="DQ20">
        <v>7.4959700000000004E-2</v>
      </c>
      <c r="DR20">
        <v>7.5403499999999998E-2</v>
      </c>
      <c r="DS20">
        <v>7.8045600000000007E-2</v>
      </c>
      <c r="DT20">
        <v>7.4265100000000001E-2</v>
      </c>
      <c r="DU20">
        <v>28177.4</v>
      </c>
      <c r="DV20">
        <v>31806.799999999999</v>
      </c>
      <c r="DW20">
        <v>28649</v>
      </c>
      <c r="DX20">
        <v>32967.1</v>
      </c>
      <c r="DY20">
        <v>36711.5</v>
      </c>
      <c r="DZ20">
        <v>41475.199999999997</v>
      </c>
      <c r="EA20">
        <v>42035.1</v>
      </c>
      <c r="EB20">
        <v>47688.6</v>
      </c>
      <c r="EC20">
        <v>2.2708499999999998</v>
      </c>
      <c r="ED20">
        <v>1.9035200000000001</v>
      </c>
      <c r="EE20">
        <v>8.4705699999999995E-2</v>
      </c>
      <c r="EF20">
        <v>0</v>
      </c>
      <c r="EG20">
        <v>19.5045</v>
      </c>
      <c r="EH20">
        <v>999.9</v>
      </c>
      <c r="EI20">
        <v>59.2</v>
      </c>
      <c r="EJ20">
        <v>22.9</v>
      </c>
      <c r="EK20">
        <v>16.563800000000001</v>
      </c>
      <c r="EL20">
        <v>63.936100000000003</v>
      </c>
      <c r="EM20">
        <v>15.8133</v>
      </c>
      <c r="EN20">
        <v>1</v>
      </c>
      <c r="EO20">
        <v>-0.61716700000000002</v>
      </c>
      <c r="EP20">
        <v>-0.82069999999999999</v>
      </c>
      <c r="EQ20">
        <v>20.229299999999999</v>
      </c>
      <c r="ER20">
        <v>5.2277699999999996</v>
      </c>
      <c r="ES20">
        <v>12.004</v>
      </c>
      <c r="ET20">
        <v>4.9898499999999997</v>
      </c>
      <c r="EU20">
        <v>3.3050000000000002</v>
      </c>
      <c r="EV20">
        <v>4234.8999999999996</v>
      </c>
      <c r="EW20">
        <v>3953.3</v>
      </c>
      <c r="EX20">
        <v>98.7</v>
      </c>
      <c r="EY20">
        <v>31.7</v>
      </c>
      <c r="EZ20">
        <v>1.8525700000000001</v>
      </c>
      <c r="FA20">
        <v>1.86151</v>
      </c>
      <c r="FB20">
        <v>1.86052</v>
      </c>
      <c r="FC20">
        <v>1.85656</v>
      </c>
      <c r="FD20">
        <v>1.8609599999999999</v>
      </c>
      <c r="FE20">
        <v>1.8572900000000001</v>
      </c>
      <c r="FF20">
        <v>1.85934</v>
      </c>
      <c r="FG20">
        <v>1.8621799999999999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-1.6539999999999999</v>
      </c>
      <c r="FV20">
        <v>-6.8999999999999999E-3</v>
      </c>
      <c r="FW20">
        <v>-0.55861521398502023</v>
      </c>
      <c r="FX20">
        <v>-4.0117494158234393E-3</v>
      </c>
      <c r="FY20">
        <v>1.087516141204025E-6</v>
      </c>
      <c r="FZ20">
        <v>-8.657206703991749E-11</v>
      </c>
      <c r="GA20">
        <v>-6.9142857142860947E-3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0.6</v>
      </c>
      <c r="GJ20">
        <v>0.5</v>
      </c>
      <c r="GK20">
        <v>0.79101600000000005</v>
      </c>
      <c r="GL20">
        <v>2.35229</v>
      </c>
      <c r="GM20">
        <v>1.5942400000000001</v>
      </c>
      <c r="GN20">
        <v>2.3327599999999999</v>
      </c>
      <c r="GO20">
        <v>1.40015</v>
      </c>
      <c r="GP20">
        <v>2.3852500000000001</v>
      </c>
      <c r="GQ20">
        <v>27.183</v>
      </c>
      <c r="GR20">
        <v>14.2196</v>
      </c>
      <c r="GS20">
        <v>18</v>
      </c>
      <c r="GT20">
        <v>627.72900000000004</v>
      </c>
      <c r="GU20">
        <v>417.59199999999998</v>
      </c>
      <c r="GV20">
        <v>19.22</v>
      </c>
      <c r="GW20">
        <v>18.8996</v>
      </c>
      <c r="GX20">
        <v>29.9998</v>
      </c>
      <c r="GY20">
        <v>18.757000000000001</v>
      </c>
      <c r="GZ20">
        <v>18.6952</v>
      </c>
      <c r="HA20">
        <v>15.8835</v>
      </c>
      <c r="HB20">
        <v>20</v>
      </c>
      <c r="HC20">
        <v>-30</v>
      </c>
      <c r="HD20">
        <v>19.273599999999998</v>
      </c>
      <c r="HE20">
        <v>300</v>
      </c>
      <c r="HF20">
        <v>0</v>
      </c>
      <c r="HG20">
        <v>105.164</v>
      </c>
      <c r="HH20">
        <v>104.916</v>
      </c>
    </row>
    <row r="21" spans="1:216" x14ac:dyDescent="0.2">
      <c r="A21">
        <v>3</v>
      </c>
      <c r="B21">
        <v>1689454098.5</v>
      </c>
      <c r="C21">
        <v>175.5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410</v>
      </c>
      <c r="K21" t="s">
        <v>352</v>
      </c>
      <c r="L21">
        <v>1689454098.5</v>
      </c>
      <c r="M21">
        <f t="shared" si="0"/>
        <v>1.3972137764831001E-3</v>
      </c>
      <c r="N21">
        <f t="shared" si="1"/>
        <v>1.3972137764831001</v>
      </c>
      <c r="O21">
        <f t="shared" si="2"/>
        <v>7.891084069632381</v>
      </c>
      <c r="P21">
        <f t="shared" si="3"/>
        <v>245.58500000000001</v>
      </c>
      <c r="Q21">
        <f t="shared" si="4"/>
        <v>141.29042739183805</v>
      </c>
      <c r="R21">
        <f t="shared" si="5"/>
        <v>14.161255035079332</v>
      </c>
      <c r="S21">
        <f t="shared" si="6"/>
        <v>24.614490040044004</v>
      </c>
      <c r="T21">
        <f t="shared" si="7"/>
        <v>0.12723111049179997</v>
      </c>
      <c r="U21">
        <f t="shared" si="8"/>
        <v>3.7347587367067057</v>
      </c>
      <c r="V21">
        <f t="shared" si="9"/>
        <v>0.12487132381478888</v>
      </c>
      <c r="W21">
        <f t="shared" si="10"/>
        <v>7.8252949353004184E-2</v>
      </c>
      <c r="X21">
        <f t="shared" si="11"/>
        <v>297.728115</v>
      </c>
      <c r="Y21">
        <f t="shared" si="12"/>
        <v>21.707499605658374</v>
      </c>
      <c r="Z21">
        <f t="shared" si="13"/>
        <v>20.8689</v>
      </c>
      <c r="AA21">
        <f t="shared" si="14"/>
        <v>2.4758940385648103</v>
      </c>
      <c r="AB21">
        <f t="shared" si="15"/>
        <v>56.519627728403009</v>
      </c>
      <c r="AC21">
        <f t="shared" si="16"/>
        <v>1.3759698884937601</v>
      </c>
      <c r="AD21">
        <f t="shared" si="17"/>
        <v>2.4344992063744417</v>
      </c>
      <c r="AE21">
        <f t="shared" si="18"/>
        <v>1.0999241500710502</v>
      </c>
      <c r="AF21">
        <f t="shared" si="19"/>
        <v>-61.617127542904711</v>
      </c>
      <c r="AG21">
        <f t="shared" si="20"/>
        <v>-55.12916810305056</v>
      </c>
      <c r="AH21">
        <f t="shared" si="21"/>
        <v>-2.9900880440197066</v>
      </c>
      <c r="AI21">
        <f t="shared" si="22"/>
        <v>177.99173131002499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54328.997026607627</v>
      </c>
      <c r="AO21">
        <f t="shared" si="26"/>
        <v>1800.16</v>
      </c>
      <c r="AP21">
        <f t="shared" si="27"/>
        <v>1517.5346999999999</v>
      </c>
      <c r="AQ21">
        <f t="shared" si="28"/>
        <v>0.84299990000888803</v>
      </c>
      <c r="AR21">
        <f t="shared" si="29"/>
        <v>0.16538980701715403</v>
      </c>
      <c r="AS21">
        <v>1689454098.5</v>
      </c>
      <c r="AT21">
        <v>245.58500000000001</v>
      </c>
      <c r="AU21">
        <v>249.99600000000001</v>
      </c>
      <c r="AV21">
        <v>13.728400000000001</v>
      </c>
      <c r="AW21">
        <v>12.9902</v>
      </c>
      <c r="AX21">
        <v>247.185</v>
      </c>
      <c r="AY21">
        <v>13.7363</v>
      </c>
      <c r="AZ21">
        <v>600.15899999999999</v>
      </c>
      <c r="BA21">
        <v>100.16800000000001</v>
      </c>
      <c r="BB21">
        <v>5.9986400000000002E-2</v>
      </c>
      <c r="BC21">
        <v>20.595099999999999</v>
      </c>
      <c r="BD21">
        <v>20.8689</v>
      </c>
      <c r="BE21">
        <v>999.9</v>
      </c>
      <c r="BF21">
        <v>0</v>
      </c>
      <c r="BG21">
        <v>0</v>
      </c>
      <c r="BH21">
        <v>10040</v>
      </c>
      <c r="BI21">
        <v>0</v>
      </c>
      <c r="BJ21">
        <v>28.897600000000001</v>
      </c>
      <c r="BK21">
        <v>-4.4110699999999996</v>
      </c>
      <c r="BL21">
        <v>249.00299999999999</v>
      </c>
      <c r="BM21">
        <v>253.286</v>
      </c>
      <c r="BN21">
        <v>0.73819299999999999</v>
      </c>
      <c r="BO21">
        <v>249.99600000000001</v>
      </c>
      <c r="BP21">
        <v>12.9902</v>
      </c>
      <c r="BQ21">
        <v>1.3751500000000001</v>
      </c>
      <c r="BR21">
        <v>1.30121</v>
      </c>
      <c r="BS21">
        <v>11.6464</v>
      </c>
      <c r="BT21">
        <v>10.812799999999999</v>
      </c>
      <c r="BU21">
        <v>1800.16</v>
      </c>
      <c r="BV21">
        <v>0.90000199999999997</v>
      </c>
      <c r="BW21">
        <v>9.9997799999999998E-2</v>
      </c>
      <c r="BX21">
        <v>0</v>
      </c>
      <c r="BY21">
        <v>2.5337000000000001</v>
      </c>
      <c r="BZ21">
        <v>0</v>
      </c>
      <c r="CA21">
        <v>12217.7</v>
      </c>
      <c r="CB21">
        <v>14601.7</v>
      </c>
      <c r="CC21">
        <v>38.375</v>
      </c>
      <c r="CD21">
        <v>37.436999999999998</v>
      </c>
      <c r="CE21">
        <v>38.436999999999998</v>
      </c>
      <c r="CF21">
        <v>34.5</v>
      </c>
      <c r="CG21">
        <v>37.125</v>
      </c>
      <c r="CH21">
        <v>1620.15</v>
      </c>
      <c r="CI21">
        <v>180.01</v>
      </c>
      <c r="CJ21">
        <v>0</v>
      </c>
      <c r="CK21">
        <v>1689454107.8</v>
      </c>
      <c r="CL21">
        <v>0</v>
      </c>
      <c r="CM21">
        <v>1689454071</v>
      </c>
      <c r="CN21" t="s">
        <v>363</v>
      </c>
      <c r="CO21">
        <v>1689454065</v>
      </c>
      <c r="CP21">
        <v>1689454071</v>
      </c>
      <c r="CQ21">
        <v>5</v>
      </c>
      <c r="CR21">
        <v>-0.115</v>
      </c>
      <c r="CS21">
        <v>-1E-3</v>
      </c>
      <c r="CT21">
        <v>-1.6160000000000001</v>
      </c>
      <c r="CU21">
        <v>-8.0000000000000002E-3</v>
      </c>
      <c r="CV21">
        <v>250</v>
      </c>
      <c r="CW21">
        <v>13</v>
      </c>
      <c r="CX21">
        <v>0.41</v>
      </c>
      <c r="CY21">
        <v>0.12</v>
      </c>
      <c r="CZ21">
        <v>5.0595646691524649</v>
      </c>
      <c r="DA21">
        <v>0.16238455985102751</v>
      </c>
      <c r="DB21">
        <v>3.5255790571796397E-2</v>
      </c>
      <c r="DC21">
        <v>1</v>
      </c>
      <c r="DD21">
        <v>249.97548780487799</v>
      </c>
      <c r="DE21">
        <v>9.2362369337693526E-2</v>
      </c>
      <c r="DF21">
        <v>1.811901299096555E-2</v>
      </c>
      <c r="DG21">
        <v>1</v>
      </c>
      <c r="DH21">
        <v>1799.965365853659</v>
      </c>
      <c r="DI21">
        <v>2.4400779820719629E-2</v>
      </c>
      <c r="DJ21">
        <v>0.1066129896669873</v>
      </c>
      <c r="DK21">
        <v>-1</v>
      </c>
      <c r="DL21">
        <v>2</v>
      </c>
      <c r="DM21">
        <v>2</v>
      </c>
      <c r="DN21" t="s">
        <v>354</v>
      </c>
      <c r="DO21">
        <v>3.2154199999999999</v>
      </c>
      <c r="DP21">
        <v>2.66927</v>
      </c>
      <c r="DQ21">
        <v>6.4556299999999997E-2</v>
      </c>
      <c r="DR21">
        <v>6.4902500000000002E-2</v>
      </c>
      <c r="DS21">
        <v>7.7783199999999997E-2</v>
      </c>
      <c r="DT21">
        <v>7.3973499999999998E-2</v>
      </c>
      <c r="DU21">
        <v>28498.400000000001</v>
      </c>
      <c r="DV21">
        <v>32172.1</v>
      </c>
      <c r="DW21">
        <v>28652.5</v>
      </c>
      <c r="DX21">
        <v>32970.400000000001</v>
      </c>
      <c r="DY21">
        <v>36727.4</v>
      </c>
      <c r="DZ21">
        <v>41492.5</v>
      </c>
      <c r="EA21">
        <v>42041</v>
      </c>
      <c r="EB21">
        <v>47693.3</v>
      </c>
      <c r="EC21">
        <v>2.27155</v>
      </c>
      <c r="ED21">
        <v>1.9048499999999999</v>
      </c>
      <c r="EE21">
        <v>0.11944399999999999</v>
      </c>
      <c r="EF21">
        <v>0</v>
      </c>
      <c r="EG21">
        <v>18.892499999999998</v>
      </c>
      <c r="EH21">
        <v>999.9</v>
      </c>
      <c r="EI21">
        <v>59</v>
      </c>
      <c r="EJ21">
        <v>22.9</v>
      </c>
      <c r="EK21">
        <v>16.508500000000002</v>
      </c>
      <c r="EL21">
        <v>63.3461</v>
      </c>
      <c r="EM21">
        <v>15.853400000000001</v>
      </c>
      <c r="EN21">
        <v>1</v>
      </c>
      <c r="EO21">
        <v>-0.62517500000000004</v>
      </c>
      <c r="EP21">
        <v>-1.48593</v>
      </c>
      <c r="EQ21">
        <v>20.226400000000002</v>
      </c>
      <c r="ER21">
        <v>5.2279200000000001</v>
      </c>
      <c r="ES21">
        <v>12.004</v>
      </c>
      <c r="ET21">
        <v>4.9897999999999998</v>
      </c>
      <c r="EU21">
        <v>3.3050000000000002</v>
      </c>
      <c r="EV21">
        <v>4236.6000000000004</v>
      </c>
      <c r="EW21">
        <v>3958</v>
      </c>
      <c r="EX21">
        <v>98.7</v>
      </c>
      <c r="EY21">
        <v>31.7</v>
      </c>
      <c r="EZ21">
        <v>1.8525700000000001</v>
      </c>
      <c r="FA21">
        <v>1.8615699999999999</v>
      </c>
      <c r="FB21">
        <v>1.86056</v>
      </c>
      <c r="FC21">
        <v>1.8566400000000001</v>
      </c>
      <c r="FD21">
        <v>1.8609599999999999</v>
      </c>
      <c r="FE21">
        <v>1.8573</v>
      </c>
      <c r="FF21">
        <v>1.85938</v>
      </c>
      <c r="FG21">
        <v>1.8621799999999999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-1.6</v>
      </c>
      <c r="FV21">
        <v>-7.9000000000000008E-3</v>
      </c>
      <c r="FW21">
        <v>-0.67390412590845661</v>
      </c>
      <c r="FX21">
        <v>-4.0117494158234393E-3</v>
      </c>
      <c r="FY21">
        <v>1.087516141204025E-6</v>
      </c>
      <c r="FZ21">
        <v>-8.657206703991749E-11</v>
      </c>
      <c r="GA21">
        <v>-7.8399999999980707E-3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0.5</v>
      </c>
      <c r="GK21">
        <v>0.68725599999999998</v>
      </c>
      <c r="GL21">
        <v>2.36328</v>
      </c>
      <c r="GM21">
        <v>1.5942400000000001</v>
      </c>
      <c r="GN21">
        <v>2.3327599999999999</v>
      </c>
      <c r="GO21">
        <v>1.40015</v>
      </c>
      <c r="GP21">
        <v>2.2729499999999998</v>
      </c>
      <c r="GQ21">
        <v>27.0168</v>
      </c>
      <c r="GR21">
        <v>14.193300000000001</v>
      </c>
      <c r="GS21">
        <v>18</v>
      </c>
      <c r="GT21">
        <v>627.327</v>
      </c>
      <c r="GU21">
        <v>417.75799999999998</v>
      </c>
      <c r="GV21">
        <v>20.016999999999999</v>
      </c>
      <c r="GW21">
        <v>18.7956</v>
      </c>
      <c r="GX21">
        <v>29.999500000000001</v>
      </c>
      <c r="GY21">
        <v>18.687799999999999</v>
      </c>
      <c r="GZ21">
        <v>18.628799999999998</v>
      </c>
      <c r="HA21">
        <v>13.818300000000001</v>
      </c>
      <c r="HB21">
        <v>20</v>
      </c>
      <c r="HC21">
        <v>-30</v>
      </c>
      <c r="HD21">
        <v>20.1021</v>
      </c>
      <c r="HE21">
        <v>250</v>
      </c>
      <c r="HF21">
        <v>0</v>
      </c>
      <c r="HG21">
        <v>105.178</v>
      </c>
      <c r="HH21">
        <v>104.92700000000001</v>
      </c>
    </row>
    <row r="22" spans="1:216" x14ac:dyDescent="0.2">
      <c r="A22">
        <v>4</v>
      </c>
      <c r="B22">
        <v>1689454166</v>
      </c>
      <c r="C22">
        <v>243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410</v>
      </c>
      <c r="K22" t="s">
        <v>352</v>
      </c>
      <c r="L22">
        <v>1689454166</v>
      </c>
      <c r="M22">
        <f t="shared" si="0"/>
        <v>1.3693241162513173E-3</v>
      </c>
      <c r="N22">
        <f t="shared" si="1"/>
        <v>1.3693241162513172</v>
      </c>
      <c r="O22">
        <f t="shared" si="2"/>
        <v>4.6510313127359755</v>
      </c>
      <c r="P22">
        <f t="shared" si="3"/>
        <v>172.30699999999999</v>
      </c>
      <c r="Q22">
        <f t="shared" si="4"/>
        <v>107.75817129671134</v>
      </c>
      <c r="R22">
        <f t="shared" si="5"/>
        <v>10.800332383036565</v>
      </c>
      <c r="S22">
        <f t="shared" si="6"/>
        <v>17.269900273267499</v>
      </c>
      <c r="T22">
        <f t="shared" si="7"/>
        <v>0.12190327935455225</v>
      </c>
      <c r="U22">
        <f t="shared" si="8"/>
        <v>3.7315542613221919</v>
      </c>
      <c r="V22">
        <f t="shared" si="9"/>
        <v>0.11973334666797927</v>
      </c>
      <c r="W22">
        <f t="shared" si="10"/>
        <v>7.5025084213163507E-2</v>
      </c>
      <c r="X22">
        <f t="shared" si="11"/>
        <v>297.68705699999998</v>
      </c>
      <c r="Y22">
        <f t="shared" si="12"/>
        <v>21.926486456866158</v>
      </c>
      <c r="Z22">
        <f t="shared" si="13"/>
        <v>20.992000000000001</v>
      </c>
      <c r="AA22">
        <f t="shared" si="14"/>
        <v>2.4947050832265898</v>
      </c>
      <c r="AB22">
        <f t="shared" si="15"/>
        <v>55.565047943105803</v>
      </c>
      <c r="AC22">
        <f t="shared" si="16"/>
        <v>1.3705609829362499</v>
      </c>
      <c r="AD22">
        <f t="shared" si="17"/>
        <v>2.4665883206644499</v>
      </c>
      <c r="AE22">
        <f t="shared" si="18"/>
        <v>1.1241441002903398</v>
      </c>
      <c r="AF22">
        <f t="shared" si="19"/>
        <v>-60.387193526683092</v>
      </c>
      <c r="AG22">
        <f t="shared" si="20"/>
        <v>-37.076654479898963</v>
      </c>
      <c r="AH22">
        <f t="shared" si="21"/>
        <v>-2.0161373830129947</v>
      </c>
      <c r="AI22">
        <f t="shared" si="22"/>
        <v>198.20707161040491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54224.36713552678</v>
      </c>
      <c r="AO22">
        <f t="shared" si="26"/>
        <v>1799.91</v>
      </c>
      <c r="AP22">
        <f t="shared" si="27"/>
        <v>1517.3241</v>
      </c>
      <c r="AQ22">
        <f t="shared" si="28"/>
        <v>0.84299998333249992</v>
      </c>
      <c r="AR22">
        <f t="shared" si="29"/>
        <v>0.16538996783172491</v>
      </c>
      <c r="AS22">
        <v>1689454166</v>
      </c>
      <c r="AT22">
        <v>172.30699999999999</v>
      </c>
      <c r="AU22">
        <v>174.922</v>
      </c>
      <c r="AV22">
        <v>13.6745</v>
      </c>
      <c r="AW22">
        <v>12.9518</v>
      </c>
      <c r="AX22">
        <v>173.56</v>
      </c>
      <c r="AY22">
        <v>13.6837</v>
      </c>
      <c r="AZ22">
        <v>600.827</v>
      </c>
      <c r="BA22">
        <v>100.167</v>
      </c>
      <c r="BB22">
        <v>6.0502500000000001E-2</v>
      </c>
      <c r="BC22">
        <v>20.807700000000001</v>
      </c>
      <c r="BD22">
        <v>20.992000000000001</v>
      </c>
      <c r="BE22">
        <v>999.9</v>
      </c>
      <c r="BF22">
        <v>0</v>
      </c>
      <c r="BG22">
        <v>0</v>
      </c>
      <c r="BH22">
        <v>10027.5</v>
      </c>
      <c r="BI22">
        <v>0</v>
      </c>
      <c r="BJ22">
        <v>29.263300000000001</v>
      </c>
      <c r="BK22">
        <v>-2.6148799999999999</v>
      </c>
      <c r="BL22">
        <v>174.696</v>
      </c>
      <c r="BM22">
        <v>177.21700000000001</v>
      </c>
      <c r="BN22">
        <v>0.72267199999999998</v>
      </c>
      <c r="BO22">
        <v>174.922</v>
      </c>
      <c r="BP22">
        <v>12.9518</v>
      </c>
      <c r="BQ22">
        <v>1.3697299999999999</v>
      </c>
      <c r="BR22">
        <v>1.2973399999999999</v>
      </c>
      <c r="BS22">
        <v>11.586600000000001</v>
      </c>
      <c r="BT22">
        <v>10.7681</v>
      </c>
      <c r="BU22">
        <v>1799.91</v>
      </c>
      <c r="BV22">
        <v>0.900003</v>
      </c>
      <c r="BW22">
        <v>9.99974E-2</v>
      </c>
      <c r="BX22">
        <v>0</v>
      </c>
      <c r="BY22">
        <v>2.7099000000000002</v>
      </c>
      <c r="BZ22">
        <v>0</v>
      </c>
      <c r="CA22">
        <v>12087.1</v>
      </c>
      <c r="CB22">
        <v>14599.6</v>
      </c>
      <c r="CC22">
        <v>39.125</v>
      </c>
      <c r="CD22">
        <v>38</v>
      </c>
      <c r="CE22">
        <v>38.875</v>
      </c>
      <c r="CF22">
        <v>34.875</v>
      </c>
      <c r="CG22">
        <v>37.686999999999998</v>
      </c>
      <c r="CH22">
        <v>1619.92</v>
      </c>
      <c r="CI22">
        <v>179.99</v>
      </c>
      <c r="CJ22">
        <v>0</v>
      </c>
      <c r="CK22">
        <v>1689454175.5999999</v>
      </c>
      <c r="CL22">
        <v>0</v>
      </c>
      <c r="CM22">
        <v>1689454160.5</v>
      </c>
      <c r="CN22" t="s">
        <v>366</v>
      </c>
      <c r="CO22">
        <v>1689454153</v>
      </c>
      <c r="CP22">
        <v>1689454160.5</v>
      </c>
      <c r="CQ22">
        <v>6</v>
      </c>
      <c r="CR22">
        <v>8.5000000000000006E-2</v>
      </c>
      <c r="CS22">
        <v>-1E-3</v>
      </c>
      <c r="CT22">
        <v>-1.2629999999999999</v>
      </c>
      <c r="CU22">
        <v>-8.9999999999999993E-3</v>
      </c>
      <c r="CV22">
        <v>175</v>
      </c>
      <c r="CW22">
        <v>13</v>
      </c>
      <c r="CX22">
        <v>0.35</v>
      </c>
      <c r="CY22">
        <v>0.13</v>
      </c>
      <c r="CZ22">
        <v>0.22975849157448891</v>
      </c>
      <c r="DA22">
        <v>2.5263362832976921</v>
      </c>
      <c r="DB22">
        <v>0.50343060735075296</v>
      </c>
      <c r="DC22">
        <v>0</v>
      </c>
      <c r="DD22">
        <v>174.93182926829269</v>
      </c>
      <c r="DE22">
        <v>-0.22902439024382321</v>
      </c>
      <c r="DF22">
        <v>2.7223467673086931E-2</v>
      </c>
      <c r="DG22">
        <v>1</v>
      </c>
      <c r="DH22">
        <v>1799.9614999999999</v>
      </c>
      <c r="DI22">
        <v>-0.1587197209621837</v>
      </c>
      <c r="DJ22">
        <v>0.11181569657252451</v>
      </c>
      <c r="DK22">
        <v>-1</v>
      </c>
      <c r="DL22">
        <v>1</v>
      </c>
      <c r="DM22">
        <v>2</v>
      </c>
      <c r="DN22" t="s">
        <v>367</v>
      </c>
      <c r="DO22">
        <v>3.2170899999999998</v>
      </c>
      <c r="DP22">
        <v>2.6696900000000001</v>
      </c>
      <c r="DQ22">
        <v>4.7458899999999998E-2</v>
      </c>
      <c r="DR22">
        <v>4.7601999999999998E-2</v>
      </c>
      <c r="DS22">
        <v>7.7572199999999994E-2</v>
      </c>
      <c r="DT22">
        <v>7.3819899999999994E-2</v>
      </c>
      <c r="DU22">
        <v>29024</v>
      </c>
      <c r="DV22">
        <v>32773.699999999997</v>
      </c>
      <c r="DW22">
        <v>28656</v>
      </c>
      <c r="DX22">
        <v>32975.599999999999</v>
      </c>
      <c r="DY22">
        <v>36740.5</v>
      </c>
      <c r="DZ22">
        <v>41505.9</v>
      </c>
      <c r="EA22">
        <v>42046.2</v>
      </c>
      <c r="EB22">
        <v>47700.6</v>
      </c>
      <c r="EC22">
        <v>2.25495</v>
      </c>
      <c r="ED22">
        <v>1.8984799999999999</v>
      </c>
      <c r="EE22">
        <v>0.149034</v>
      </c>
      <c r="EF22">
        <v>0</v>
      </c>
      <c r="EG22">
        <v>18.525500000000001</v>
      </c>
      <c r="EH22">
        <v>999.9</v>
      </c>
      <c r="EI22">
        <v>58.8</v>
      </c>
      <c r="EJ22">
        <v>22.9</v>
      </c>
      <c r="EK22">
        <v>16.451799999999999</v>
      </c>
      <c r="EL22">
        <v>63.806100000000001</v>
      </c>
      <c r="EM22">
        <v>15.897399999999999</v>
      </c>
      <c r="EN22">
        <v>1</v>
      </c>
      <c r="EO22">
        <v>-0.63424800000000003</v>
      </c>
      <c r="EP22">
        <v>-1.64463</v>
      </c>
      <c r="EQ22">
        <v>20.225100000000001</v>
      </c>
      <c r="ER22">
        <v>5.2258300000000002</v>
      </c>
      <c r="ES22">
        <v>12.004</v>
      </c>
      <c r="ET22">
        <v>4.9900500000000001</v>
      </c>
      <c r="EU22">
        <v>3.3045499999999999</v>
      </c>
      <c r="EV22">
        <v>4238.2</v>
      </c>
      <c r="EW22">
        <v>3962.1</v>
      </c>
      <c r="EX22">
        <v>98.7</v>
      </c>
      <c r="EY22">
        <v>31.7</v>
      </c>
      <c r="EZ22">
        <v>1.8525700000000001</v>
      </c>
      <c r="FA22">
        <v>1.8615299999999999</v>
      </c>
      <c r="FB22">
        <v>1.86053</v>
      </c>
      <c r="FC22">
        <v>1.8565700000000001</v>
      </c>
      <c r="FD22">
        <v>1.8609599999999999</v>
      </c>
      <c r="FE22">
        <v>1.8572900000000001</v>
      </c>
      <c r="FF22">
        <v>1.85938</v>
      </c>
      <c r="FG22">
        <v>1.8621799999999999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-1.2529999999999999</v>
      </c>
      <c r="FV22">
        <v>-9.1999999999999998E-3</v>
      </c>
      <c r="FW22">
        <v>-0.58898257991694192</v>
      </c>
      <c r="FX22">
        <v>-4.0117494158234393E-3</v>
      </c>
      <c r="FY22">
        <v>1.087516141204025E-6</v>
      </c>
      <c r="FZ22">
        <v>-8.657206703991749E-11</v>
      </c>
      <c r="GA22">
        <v>-9.2190476190427972E-3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0.2</v>
      </c>
      <c r="GJ22">
        <v>0.1</v>
      </c>
      <c r="GK22">
        <v>0.52856400000000003</v>
      </c>
      <c r="GL22">
        <v>2.36816</v>
      </c>
      <c r="GM22">
        <v>1.5942400000000001</v>
      </c>
      <c r="GN22">
        <v>2.3315399999999999</v>
      </c>
      <c r="GO22">
        <v>1.40015</v>
      </c>
      <c r="GP22">
        <v>2.3864700000000001</v>
      </c>
      <c r="GQ22">
        <v>26.9131</v>
      </c>
      <c r="GR22">
        <v>14.193300000000001</v>
      </c>
      <c r="GS22">
        <v>18</v>
      </c>
      <c r="GT22">
        <v>614.29100000000005</v>
      </c>
      <c r="GU22">
        <v>413.55500000000001</v>
      </c>
      <c r="GV22">
        <v>20.637699999999999</v>
      </c>
      <c r="GW22">
        <v>18.678000000000001</v>
      </c>
      <c r="GX22">
        <v>29.999500000000001</v>
      </c>
      <c r="GY22">
        <v>18.6236</v>
      </c>
      <c r="GZ22">
        <v>18.577500000000001</v>
      </c>
      <c r="HA22">
        <v>10.623200000000001</v>
      </c>
      <c r="HB22">
        <v>20</v>
      </c>
      <c r="HC22">
        <v>-30</v>
      </c>
      <c r="HD22">
        <v>20.639900000000001</v>
      </c>
      <c r="HE22">
        <v>175</v>
      </c>
      <c r="HF22">
        <v>0</v>
      </c>
      <c r="HG22">
        <v>105.191</v>
      </c>
      <c r="HH22">
        <v>104.943</v>
      </c>
    </row>
    <row r="23" spans="1:216" x14ac:dyDescent="0.2">
      <c r="A23">
        <v>5</v>
      </c>
      <c r="B23">
        <v>1689454248.5</v>
      </c>
      <c r="C23">
        <v>325.5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410</v>
      </c>
      <c r="K23" t="s">
        <v>352</v>
      </c>
      <c r="L23">
        <v>1689454248.5</v>
      </c>
      <c r="M23">
        <f t="shared" si="0"/>
        <v>1.4702869556382861E-3</v>
      </c>
      <c r="N23">
        <f t="shared" si="1"/>
        <v>1.470286955638286</v>
      </c>
      <c r="O23">
        <f t="shared" si="2"/>
        <v>3.1190230573259399</v>
      </c>
      <c r="P23">
        <f t="shared" si="3"/>
        <v>123.236</v>
      </c>
      <c r="Q23">
        <f t="shared" si="4"/>
        <v>82.99923766137367</v>
      </c>
      <c r="R23">
        <f t="shared" si="5"/>
        <v>8.3185557172050011</v>
      </c>
      <c r="S23">
        <f t="shared" si="6"/>
        <v>12.351264436282401</v>
      </c>
      <c r="T23">
        <f t="shared" si="7"/>
        <v>0.13224982778957819</v>
      </c>
      <c r="U23">
        <f t="shared" si="8"/>
        <v>3.7238661862421853</v>
      </c>
      <c r="V23">
        <f t="shared" si="9"/>
        <v>0.12969491473373215</v>
      </c>
      <c r="W23">
        <f t="shared" si="10"/>
        <v>8.1284759436259291E-2</v>
      </c>
      <c r="X23">
        <f t="shared" si="11"/>
        <v>297.71476799999999</v>
      </c>
      <c r="Y23">
        <f t="shared" si="12"/>
        <v>21.903777301828796</v>
      </c>
      <c r="Z23">
        <f t="shared" si="13"/>
        <v>20.9236</v>
      </c>
      <c r="AA23">
        <f t="shared" si="14"/>
        <v>2.4842374125515896</v>
      </c>
      <c r="AB23">
        <f t="shared" si="15"/>
        <v>55.551449446837651</v>
      </c>
      <c r="AC23">
        <f t="shared" si="16"/>
        <v>1.3698882840078801</v>
      </c>
      <c r="AD23">
        <f t="shared" si="17"/>
        <v>2.4659811717763613</v>
      </c>
      <c r="AE23">
        <f t="shared" si="18"/>
        <v>1.1143491285437095</v>
      </c>
      <c r="AF23">
        <f t="shared" si="19"/>
        <v>-64.83965474364841</v>
      </c>
      <c r="AG23">
        <f t="shared" si="20"/>
        <v>-24.071252752539621</v>
      </c>
      <c r="AH23">
        <f t="shared" si="21"/>
        <v>-1.3111532566269786</v>
      </c>
      <c r="AI23">
        <f t="shared" si="22"/>
        <v>207.49270724718497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54068.466501205839</v>
      </c>
      <c r="AO23">
        <f t="shared" si="26"/>
        <v>1800.08</v>
      </c>
      <c r="AP23">
        <f t="shared" si="27"/>
        <v>1517.4671999999998</v>
      </c>
      <c r="AQ23">
        <f t="shared" si="28"/>
        <v>0.8429998666725923</v>
      </c>
      <c r="AR23">
        <f t="shared" si="29"/>
        <v>0.16538974267810319</v>
      </c>
      <c r="AS23">
        <v>1689454248.5</v>
      </c>
      <c r="AT23">
        <v>123.236</v>
      </c>
      <c r="AU23">
        <v>125.004</v>
      </c>
      <c r="AV23">
        <v>13.668200000000001</v>
      </c>
      <c r="AW23">
        <v>12.891299999999999</v>
      </c>
      <c r="AX23">
        <v>124.348</v>
      </c>
      <c r="AY23">
        <v>13.677300000000001</v>
      </c>
      <c r="AZ23">
        <v>600.12400000000002</v>
      </c>
      <c r="BA23">
        <v>100.16500000000001</v>
      </c>
      <c r="BB23">
        <v>5.9483399999999999E-2</v>
      </c>
      <c r="BC23">
        <v>20.803699999999999</v>
      </c>
      <c r="BD23">
        <v>20.9236</v>
      </c>
      <c r="BE23">
        <v>999.9</v>
      </c>
      <c r="BF23">
        <v>0</v>
      </c>
      <c r="BG23">
        <v>0</v>
      </c>
      <c r="BH23">
        <v>9997.5</v>
      </c>
      <c r="BI23">
        <v>0</v>
      </c>
      <c r="BJ23">
        <v>30.334900000000001</v>
      </c>
      <c r="BK23">
        <v>-1.76871</v>
      </c>
      <c r="BL23">
        <v>124.944</v>
      </c>
      <c r="BM23">
        <v>126.637</v>
      </c>
      <c r="BN23">
        <v>0.77691600000000005</v>
      </c>
      <c r="BO23">
        <v>125.004</v>
      </c>
      <c r="BP23">
        <v>12.891299999999999</v>
      </c>
      <c r="BQ23">
        <v>1.3690800000000001</v>
      </c>
      <c r="BR23">
        <v>1.2912600000000001</v>
      </c>
      <c r="BS23">
        <v>11.579499999999999</v>
      </c>
      <c r="BT23">
        <v>10.6976</v>
      </c>
      <c r="BU23">
        <v>1800.08</v>
      </c>
      <c r="BV23">
        <v>0.900003</v>
      </c>
      <c r="BW23">
        <v>9.9996699999999994E-2</v>
      </c>
      <c r="BX23">
        <v>0</v>
      </c>
      <c r="BY23">
        <v>2.3858999999999999</v>
      </c>
      <c r="BZ23">
        <v>0</v>
      </c>
      <c r="CA23">
        <v>12098.2</v>
      </c>
      <c r="CB23">
        <v>14601</v>
      </c>
      <c r="CC23">
        <v>39.875</v>
      </c>
      <c r="CD23">
        <v>38.311999999999998</v>
      </c>
      <c r="CE23">
        <v>39.311999999999998</v>
      </c>
      <c r="CF23">
        <v>35.75</v>
      </c>
      <c r="CG23">
        <v>38.311999999999998</v>
      </c>
      <c r="CH23">
        <v>1620.08</v>
      </c>
      <c r="CI23">
        <v>180</v>
      </c>
      <c r="CJ23">
        <v>0</v>
      </c>
      <c r="CK23">
        <v>1689454257.8</v>
      </c>
      <c r="CL23">
        <v>0</v>
      </c>
      <c r="CM23">
        <v>1689454222.5</v>
      </c>
      <c r="CN23" t="s">
        <v>370</v>
      </c>
      <c r="CO23">
        <v>1689454218.5</v>
      </c>
      <c r="CP23">
        <v>1689454222.5</v>
      </c>
      <c r="CQ23">
        <v>7</v>
      </c>
      <c r="CR23">
        <v>-4.1000000000000002E-2</v>
      </c>
      <c r="CS23">
        <v>0</v>
      </c>
      <c r="CT23">
        <v>-1.1180000000000001</v>
      </c>
      <c r="CU23">
        <v>-8.9999999999999993E-3</v>
      </c>
      <c r="CV23">
        <v>125</v>
      </c>
      <c r="CW23">
        <v>13</v>
      </c>
      <c r="CX23">
        <v>0.14000000000000001</v>
      </c>
      <c r="CY23">
        <v>0.12</v>
      </c>
      <c r="CZ23">
        <v>1.9870490178478359</v>
      </c>
      <c r="DA23">
        <v>-8.8038689649315924E-2</v>
      </c>
      <c r="DB23">
        <v>5.2406207325890457E-2</v>
      </c>
      <c r="DC23">
        <v>1</v>
      </c>
      <c r="DD23">
        <v>124.98531707317071</v>
      </c>
      <c r="DE23">
        <v>-1.1519163763059059E-2</v>
      </c>
      <c r="DF23">
        <v>1.7844093132640671E-2</v>
      </c>
      <c r="DG23">
        <v>1</v>
      </c>
      <c r="DH23">
        <v>1799.9929268292681</v>
      </c>
      <c r="DI23">
        <v>0.229671694101267</v>
      </c>
      <c r="DJ23">
        <v>0.13918305024432909</v>
      </c>
      <c r="DK23">
        <v>-1</v>
      </c>
      <c r="DL23">
        <v>2</v>
      </c>
      <c r="DM23">
        <v>2</v>
      </c>
      <c r="DN23" t="s">
        <v>354</v>
      </c>
      <c r="DO23">
        <v>3.2157499999999999</v>
      </c>
      <c r="DP23">
        <v>2.6684000000000001</v>
      </c>
      <c r="DQ23">
        <v>3.4959499999999998E-2</v>
      </c>
      <c r="DR23">
        <v>3.49977E-2</v>
      </c>
      <c r="DS23">
        <v>7.7573699999999995E-2</v>
      </c>
      <c r="DT23">
        <v>7.3590900000000001E-2</v>
      </c>
      <c r="DU23">
        <v>29411</v>
      </c>
      <c r="DV23">
        <v>33214.400000000001</v>
      </c>
      <c r="DW23">
        <v>28660.7</v>
      </c>
      <c r="DX23">
        <v>32981</v>
      </c>
      <c r="DY23">
        <v>36746.5</v>
      </c>
      <c r="DZ23">
        <v>41523.599999999999</v>
      </c>
      <c r="EA23">
        <v>42053.3</v>
      </c>
      <c r="EB23">
        <v>47709</v>
      </c>
      <c r="EC23">
        <v>2.2756500000000002</v>
      </c>
      <c r="ED23">
        <v>1.9080699999999999</v>
      </c>
      <c r="EE23">
        <v>0.16247500000000001</v>
      </c>
      <c r="EF23">
        <v>0</v>
      </c>
      <c r="EG23">
        <v>18.233699999999999</v>
      </c>
      <c r="EH23">
        <v>999.9</v>
      </c>
      <c r="EI23">
        <v>58.7</v>
      </c>
      <c r="EJ23">
        <v>22.8</v>
      </c>
      <c r="EK23">
        <v>16.325600000000001</v>
      </c>
      <c r="EL23">
        <v>63.616100000000003</v>
      </c>
      <c r="EM23">
        <v>15.7973</v>
      </c>
      <c r="EN23">
        <v>1</v>
      </c>
      <c r="EO23">
        <v>-0.64655499999999999</v>
      </c>
      <c r="EP23">
        <v>-2.0548700000000002</v>
      </c>
      <c r="EQ23">
        <v>20.220500000000001</v>
      </c>
      <c r="ER23">
        <v>5.2277699999999996</v>
      </c>
      <c r="ES23">
        <v>12.004</v>
      </c>
      <c r="ET23">
        <v>4.9908999999999999</v>
      </c>
      <c r="EU23">
        <v>3.3050000000000002</v>
      </c>
      <c r="EV23">
        <v>4239.8999999999996</v>
      </c>
      <c r="EW23">
        <v>3966.8</v>
      </c>
      <c r="EX23">
        <v>98.7</v>
      </c>
      <c r="EY23">
        <v>31.7</v>
      </c>
      <c r="EZ23">
        <v>1.8525700000000001</v>
      </c>
      <c r="FA23">
        <v>1.86154</v>
      </c>
      <c r="FB23">
        <v>1.8605499999999999</v>
      </c>
      <c r="FC23">
        <v>1.85656</v>
      </c>
      <c r="FD23">
        <v>1.8609500000000001</v>
      </c>
      <c r="FE23">
        <v>1.85727</v>
      </c>
      <c r="FF23">
        <v>1.85934</v>
      </c>
      <c r="FG23">
        <v>1.8621799999999999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-1.1120000000000001</v>
      </c>
      <c r="FV23">
        <v>-9.1000000000000004E-3</v>
      </c>
      <c r="FW23">
        <v>-0.62964005592721661</v>
      </c>
      <c r="FX23">
        <v>-4.0117494158234393E-3</v>
      </c>
      <c r="FY23">
        <v>1.087516141204025E-6</v>
      </c>
      <c r="FZ23">
        <v>-8.657206703991749E-11</v>
      </c>
      <c r="GA23">
        <v>-9.0699999999994674E-3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0.5</v>
      </c>
      <c r="GJ23">
        <v>0.4</v>
      </c>
      <c r="GK23">
        <v>0.41992200000000002</v>
      </c>
      <c r="GL23">
        <v>2.3815900000000001</v>
      </c>
      <c r="GM23">
        <v>1.5942400000000001</v>
      </c>
      <c r="GN23">
        <v>2.3315399999999999</v>
      </c>
      <c r="GO23">
        <v>1.40015</v>
      </c>
      <c r="GP23">
        <v>2.3706100000000001</v>
      </c>
      <c r="GQ23">
        <v>26.7681</v>
      </c>
      <c r="GR23">
        <v>14.175800000000001</v>
      </c>
      <c r="GS23">
        <v>18</v>
      </c>
      <c r="GT23">
        <v>627.57399999999996</v>
      </c>
      <c r="GU23">
        <v>417.81299999999999</v>
      </c>
      <c r="GV23">
        <v>20.804200000000002</v>
      </c>
      <c r="GW23">
        <v>18.520299999999999</v>
      </c>
      <c r="GX23">
        <v>29.999300000000002</v>
      </c>
      <c r="GY23">
        <v>18.477699999999999</v>
      </c>
      <c r="GZ23">
        <v>18.430700000000002</v>
      </c>
      <c r="HA23">
        <v>8.4550000000000001</v>
      </c>
      <c r="HB23">
        <v>20</v>
      </c>
      <c r="HC23">
        <v>-30</v>
      </c>
      <c r="HD23">
        <v>20.851800000000001</v>
      </c>
      <c r="HE23">
        <v>125</v>
      </c>
      <c r="HF23">
        <v>0</v>
      </c>
      <c r="HG23">
        <v>105.209</v>
      </c>
      <c r="HH23">
        <v>104.961</v>
      </c>
    </row>
    <row r="24" spans="1:216" x14ac:dyDescent="0.2">
      <c r="A24">
        <v>6</v>
      </c>
      <c r="B24">
        <v>1689454314.5</v>
      </c>
      <c r="C24">
        <v>391.5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410</v>
      </c>
      <c r="K24" t="s">
        <v>352</v>
      </c>
      <c r="L24">
        <v>1689454314.5</v>
      </c>
      <c r="M24">
        <f t="shared" si="0"/>
        <v>1.39693691576728E-3</v>
      </c>
      <c r="N24">
        <f t="shared" si="1"/>
        <v>1.39693691576728</v>
      </c>
      <c r="O24">
        <f t="shared" si="2"/>
        <v>0.7910787760325747</v>
      </c>
      <c r="P24">
        <f t="shared" si="3"/>
        <v>69.462900000000005</v>
      </c>
      <c r="Q24">
        <f t="shared" si="4"/>
        <v>57.847479414794584</v>
      </c>
      <c r="R24">
        <f t="shared" si="5"/>
        <v>5.7978014045365933</v>
      </c>
      <c r="S24">
        <f t="shared" si="6"/>
        <v>6.9619645187199906</v>
      </c>
      <c r="T24">
        <f t="shared" si="7"/>
        <v>0.12312540966396732</v>
      </c>
      <c r="U24">
        <f t="shared" si="8"/>
        <v>3.7181820438805286</v>
      </c>
      <c r="V24">
        <f t="shared" si="9"/>
        <v>0.12090437071330026</v>
      </c>
      <c r="W24">
        <f t="shared" si="10"/>
        <v>7.5761446084515141E-2</v>
      </c>
      <c r="X24">
        <f t="shared" si="11"/>
        <v>297.71955600000001</v>
      </c>
      <c r="Y24">
        <f t="shared" si="12"/>
        <v>22.043724830565772</v>
      </c>
      <c r="Z24">
        <f t="shared" si="13"/>
        <v>21.008700000000001</v>
      </c>
      <c r="AA24">
        <f t="shared" si="14"/>
        <v>2.497266645577215</v>
      </c>
      <c r="AB24">
        <f t="shared" si="15"/>
        <v>54.796597484325339</v>
      </c>
      <c r="AC24">
        <f t="shared" si="16"/>
        <v>1.36154545223288</v>
      </c>
      <c r="AD24">
        <f t="shared" si="17"/>
        <v>2.4847262690395193</v>
      </c>
      <c r="AE24">
        <f t="shared" si="18"/>
        <v>1.135721193344335</v>
      </c>
      <c r="AF24">
        <f t="shared" si="19"/>
        <v>-61.604917985337046</v>
      </c>
      <c r="AG24">
        <f t="shared" si="20"/>
        <v>-16.417234225639568</v>
      </c>
      <c r="AH24">
        <f t="shared" si="21"/>
        <v>-0.89656055222041409</v>
      </c>
      <c r="AI24">
        <f t="shared" si="22"/>
        <v>218.80084323680299</v>
      </c>
      <c r="AJ24">
        <v>1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53930.19113035551</v>
      </c>
      <c r="AO24">
        <f t="shared" si="26"/>
        <v>1800.11</v>
      </c>
      <c r="AP24">
        <f t="shared" si="27"/>
        <v>1517.4923999999999</v>
      </c>
      <c r="AQ24">
        <f t="shared" si="28"/>
        <v>0.84299981667786961</v>
      </c>
      <c r="AR24">
        <f t="shared" si="29"/>
        <v>0.1653896461882885</v>
      </c>
      <c r="AS24">
        <v>1689454314.5</v>
      </c>
      <c r="AT24">
        <v>69.462900000000005</v>
      </c>
      <c r="AU24">
        <v>69.938100000000006</v>
      </c>
      <c r="AV24">
        <v>13.5848</v>
      </c>
      <c r="AW24">
        <v>12.8475</v>
      </c>
      <c r="AX24">
        <v>70.528099999999995</v>
      </c>
      <c r="AY24">
        <v>13.5962</v>
      </c>
      <c r="AZ24">
        <v>600.86</v>
      </c>
      <c r="BA24">
        <v>100.167</v>
      </c>
      <c r="BB24">
        <v>5.86531E-2</v>
      </c>
      <c r="BC24">
        <v>20.9268</v>
      </c>
      <c r="BD24">
        <v>21.008700000000001</v>
      </c>
      <c r="BE24">
        <v>999.9</v>
      </c>
      <c r="BF24">
        <v>0</v>
      </c>
      <c r="BG24">
        <v>0</v>
      </c>
      <c r="BH24">
        <v>9975</v>
      </c>
      <c r="BI24">
        <v>0</v>
      </c>
      <c r="BJ24">
        <v>30.456299999999999</v>
      </c>
      <c r="BK24">
        <v>-0.47518899999999997</v>
      </c>
      <c r="BL24">
        <v>70.419600000000003</v>
      </c>
      <c r="BM24">
        <v>70.848399999999998</v>
      </c>
      <c r="BN24">
        <v>0.73724699999999999</v>
      </c>
      <c r="BO24">
        <v>69.938100000000006</v>
      </c>
      <c r="BP24">
        <v>12.8475</v>
      </c>
      <c r="BQ24">
        <v>1.3607499999999999</v>
      </c>
      <c r="BR24">
        <v>1.2868999999999999</v>
      </c>
      <c r="BS24">
        <v>11.4872</v>
      </c>
      <c r="BT24">
        <v>10.646800000000001</v>
      </c>
      <c r="BU24">
        <v>1800.11</v>
      </c>
      <c r="BV24">
        <v>0.90000400000000003</v>
      </c>
      <c r="BW24">
        <v>9.9996299999999996E-2</v>
      </c>
      <c r="BX24">
        <v>0</v>
      </c>
      <c r="BY24">
        <v>2.8056000000000001</v>
      </c>
      <c r="BZ24">
        <v>0</v>
      </c>
      <c r="CA24">
        <v>12087.4</v>
      </c>
      <c r="CB24">
        <v>14601.3</v>
      </c>
      <c r="CC24">
        <v>40.436999999999998</v>
      </c>
      <c r="CD24">
        <v>38.561999999999998</v>
      </c>
      <c r="CE24">
        <v>39.625</v>
      </c>
      <c r="CF24">
        <v>36.811999999999998</v>
      </c>
      <c r="CG24">
        <v>38.875</v>
      </c>
      <c r="CH24">
        <v>1620.11</v>
      </c>
      <c r="CI24">
        <v>180</v>
      </c>
      <c r="CJ24">
        <v>0</v>
      </c>
      <c r="CK24">
        <v>1689454323.8</v>
      </c>
      <c r="CL24">
        <v>0</v>
      </c>
      <c r="CM24">
        <v>1689454309</v>
      </c>
      <c r="CN24" t="s">
        <v>373</v>
      </c>
      <c r="CO24">
        <v>1689454300.5</v>
      </c>
      <c r="CP24">
        <v>1689454309</v>
      </c>
      <c r="CQ24">
        <v>8</v>
      </c>
      <c r="CR24">
        <v>-0.158</v>
      </c>
      <c r="CS24">
        <v>-2E-3</v>
      </c>
      <c r="CT24">
        <v>-1.0669999999999999</v>
      </c>
      <c r="CU24">
        <v>-1.0999999999999999E-2</v>
      </c>
      <c r="CV24">
        <v>70</v>
      </c>
      <c r="CW24">
        <v>13</v>
      </c>
      <c r="CX24">
        <v>0.23</v>
      </c>
      <c r="CY24">
        <v>0.18</v>
      </c>
      <c r="CZ24">
        <v>-5.8749515685194202E-2</v>
      </c>
      <c r="DA24">
        <v>1.0767377359268939</v>
      </c>
      <c r="DB24">
        <v>0.1201701029173718</v>
      </c>
      <c r="DC24">
        <v>1</v>
      </c>
      <c r="DD24">
        <v>69.964114634146341</v>
      </c>
      <c r="DE24">
        <v>-7.0172822299577844E-2</v>
      </c>
      <c r="DF24">
        <v>1.7212184580607481E-2</v>
      </c>
      <c r="DG24">
        <v>1</v>
      </c>
      <c r="DH24">
        <v>1799.974878048781</v>
      </c>
      <c r="DI24">
        <v>-2.0131105228752048E-2</v>
      </c>
      <c r="DJ24">
        <v>0.11179515132425311</v>
      </c>
      <c r="DK24">
        <v>-1</v>
      </c>
      <c r="DL24">
        <v>2</v>
      </c>
      <c r="DM24">
        <v>2</v>
      </c>
      <c r="DN24" t="s">
        <v>354</v>
      </c>
      <c r="DO24">
        <v>3.2175699999999998</v>
      </c>
      <c r="DP24">
        <v>2.6673800000000001</v>
      </c>
      <c r="DQ24">
        <v>2.0298900000000002E-2</v>
      </c>
      <c r="DR24">
        <v>2.0058099999999999E-2</v>
      </c>
      <c r="DS24">
        <v>7.7248999999999998E-2</v>
      </c>
      <c r="DT24">
        <v>7.3421399999999998E-2</v>
      </c>
      <c r="DU24">
        <v>29863.599999999999</v>
      </c>
      <c r="DV24">
        <v>33734.400000000001</v>
      </c>
      <c r="DW24">
        <v>28664.799999999999</v>
      </c>
      <c r="DX24">
        <v>32984.9</v>
      </c>
      <c r="DY24">
        <v>36765.1</v>
      </c>
      <c r="DZ24">
        <v>41536.800000000003</v>
      </c>
      <c r="EA24">
        <v>42059.5</v>
      </c>
      <c r="EB24">
        <v>47715.3</v>
      </c>
      <c r="EC24">
        <v>2.2584</v>
      </c>
      <c r="ED24">
        <v>1.9011199999999999</v>
      </c>
      <c r="EE24">
        <v>0.16359599999999999</v>
      </c>
      <c r="EF24">
        <v>0</v>
      </c>
      <c r="EG24">
        <v>18.300699999999999</v>
      </c>
      <c r="EH24">
        <v>999.9</v>
      </c>
      <c r="EI24">
        <v>58.5</v>
      </c>
      <c r="EJ24">
        <v>22.8</v>
      </c>
      <c r="EK24">
        <v>16.269500000000001</v>
      </c>
      <c r="EL24">
        <v>63.286099999999998</v>
      </c>
      <c r="EM24">
        <v>15.7812</v>
      </c>
      <c r="EN24">
        <v>1</v>
      </c>
      <c r="EO24">
        <v>-0.65584600000000004</v>
      </c>
      <c r="EP24">
        <v>-0.86694700000000002</v>
      </c>
      <c r="EQ24">
        <v>20.230799999999999</v>
      </c>
      <c r="ER24">
        <v>5.22553</v>
      </c>
      <c r="ES24">
        <v>12.004</v>
      </c>
      <c r="ET24">
        <v>4.9896500000000001</v>
      </c>
      <c r="EU24">
        <v>3.3044799999999999</v>
      </c>
      <c r="EV24">
        <v>4241.2</v>
      </c>
      <c r="EW24">
        <v>3970.2</v>
      </c>
      <c r="EX24">
        <v>98.7</v>
      </c>
      <c r="EY24">
        <v>31.8</v>
      </c>
      <c r="EZ24">
        <v>1.8525700000000001</v>
      </c>
      <c r="FA24">
        <v>1.8615299999999999</v>
      </c>
      <c r="FB24">
        <v>1.86052</v>
      </c>
      <c r="FC24">
        <v>1.8565400000000001</v>
      </c>
      <c r="FD24">
        <v>1.8609599999999999</v>
      </c>
      <c r="FE24">
        <v>1.8572599999999999</v>
      </c>
      <c r="FF24">
        <v>1.85931</v>
      </c>
      <c r="FG24">
        <v>1.8621799999999999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-1.0649999999999999</v>
      </c>
      <c r="FV24">
        <v>-1.14E-2</v>
      </c>
      <c r="FW24">
        <v>-0.7875963355524811</v>
      </c>
      <c r="FX24">
        <v>-4.0117494158234393E-3</v>
      </c>
      <c r="FY24">
        <v>1.087516141204025E-6</v>
      </c>
      <c r="FZ24">
        <v>-8.657206703991749E-11</v>
      </c>
      <c r="GA24">
        <v>-1.140000000000008E-2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0.30029299999999998</v>
      </c>
      <c r="GL24">
        <v>2.4035600000000001</v>
      </c>
      <c r="GM24">
        <v>1.5942400000000001</v>
      </c>
      <c r="GN24">
        <v>2.3303199999999999</v>
      </c>
      <c r="GO24">
        <v>1.40015</v>
      </c>
      <c r="GP24">
        <v>2.3742700000000001</v>
      </c>
      <c r="GQ24">
        <v>26.643899999999999</v>
      </c>
      <c r="GR24">
        <v>14.175800000000001</v>
      </c>
      <c r="GS24">
        <v>18</v>
      </c>
      <c r="GT24">
        <v>613.72500000000002</v>
      </c>
      <c r="GU24">
        <v>413.03899999999999</v>
      </c>
      <c r="GV24">
        <v>19.745000000000001</v>
      </c>
      <c r="GW24">
        <v>18.402000000000001</v>
      </c>
      <c r="GX24">
        <v>29.999500000000001</v>
      </c>
      <c r="GY24">
        <v>18.386700000000001</v>
      </c>
      <c r="GZ24">
        <v>18.353400000000001</v>
      </c>
      <c r="HA24">
        <v>6.0528700000000004</v>
      </c>
      <c r="HB24">
        <v>20</v>
      </c>
      <c r="HC24">
        <v>-30</v>
      </c>
      <c r="HD24">
        <v>19.734100000000002</v>
      </c>
      <c r="HE24">
        <v>70</v>
      </c>
      <c r="HF24">
        <v>0</v>
      </c>
      <c r="HG24">
        <v>105.224</v>
      </c>
      <c r="HH24">
        <v>104.974</v>
      </c>
    </row>
    <row r="25" spans="1:216" x14ac:dyDescent="0.2">
      <c r="A25">
        <v>7</v>
      </c>
      <c r="B25">
        <v>1689454378.5</v>
      </c>
      <c r="C25">
        <v>455.5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410</v>
      </c>
      <c r="K25" t="s">
        <v>352</v>
      </c>
      <c r="L25">
        <v>1689454378.5</v>
      </c>
      <c r="M25">
        <f t="shared" si="0"/>
        <v>1.4368093448661069E-3</v>
      </c>
      <c r="N25">
        <f t="shared" si="1"/>
        <v>1.4368093448661068</v>
      </c>
      <c r="O25">
        <f t="shared" si="2"/>
        <v>0.11372884192182887</v>
      </c>
      <c r="P25">
        <f t="shared" si="3"/>
        <v>49.873800000000003</v>
      </c>
      <c r="Q25">
        <f t="shared" si="4"/>
        <v>47.491724618599861</v>
      </c>
      <c r="R25">
        <f t="shared" si="5"/>
        <v>4.7597744764704624</v>
      </c>
      <c r="S25">
        <f t="shared" si="6"/>
        <v>4.9985137872129597</v>
      </c>
      <c r="T25">
        <f t="shared" si="7"/>
        <v>0.1253461738976325</v>
      </c>
      <c r="U25">
        <f t="shared" si="8"/>
        <v>3.7225668605133904</v>
      </c>
      <c r="V25">
        <f t="shared" si="9"/>
        <v>0.12304775626978201</v>
      </c>
      <c r="W25">
        <f t="shared" si="10"/>
        <v>7.7107840992741927E-2</v>
      </c>
      <c r="X25">
        <f t="shared" si="11"/>
        <v>297.73130699999996</v>
      </c>
      <c r="Y25">
        <f t="shared" si="12"/>
        <v>22.061907980276914</v>
      </c>
      <c r="Z25">
        <f t="shared" si="13"/>
        <v>21.072700000000001</v>
      </c>
      <c r="AA25">
        <f t="shared" si="14"/>
        <v>2.5071047530142683</v>
      </c>
      <c r="AB25">
        <f t="shared" si="15"/>
        <v>54.616672518911436</v>
      </c>
      <c r="AC25">
        <f t="shared" si="16"/>
        <v>1.3593879272131197</v>
      </c>
      <c r="AD25">
        <f t="shared" si="17"/>
        <v>2.4889614553915225</v>
      </c>
      <c r="AE25">
        <f t="shared" si="18"/>
        <v>1.1477168258011485</v>
      </c>
      <c r="AF25">
        <f t="shared" si="19"/>
        <v>-63.36329210859531</v>
      </c>
      <c r="AG25">
        <f t="shared" si="20"/>
        <v>-23.721679105828883</v>
      </c>
      <c r="AH25">
        <f t="shared" si="21"/>
        <v>-1.2945427730345427</v>
      </c>
      <c r="AI25">
        <f t="shared" si="22"/>
        <v>209.35179301254121</v>
      </c>
      <c r="AJ25">
        <v>1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54014.263904232648</v>
      </c>
      <c r="AO25">
        <f t="shared" si="26"/>
        <v>1800.18</v>
      </c>
      <c r="AP25">
        <f t="shared" si="27"/>
        <v>1517.5515</v>
      </c>
      <c r="AQ25">
        <f t="shared" si="28"/>
        <v>0.8429998666799986</v>
      </c>
      <c r="AR25">
        <f t="shared" si="29"/>
        <v>0.1653897426923974</v>
      </c>
      <c r="AS25">
        <v>1689454378.5</v>
      </c>
      <c r="AT25">
        <v>49.873800000000003</v>
      </c>
      <c r="AU25">
        <v>49.972999999999999</v>
      </c>
      <c r="AV25">
        <v>13.563599999999999</v>
      </c>
      <c r="AW25">
        <v>12.805199999999999</v>
      </c>
      <c r="AX25">
        <v>50.878999999999998</v>
      </c>
      <c r="AY25">
        <v>13.5749</v>
      </c>
      <c r="AZ25">
        <v>600.82899999999995</v>
      </c>
      <c r="BA25">
        <v>100.164</v>
      </c>
      <c r="BB25">
        <v>5.9239199999999999E-2</v>
      </c>
      <c r="BC25">
        <v>20.954499999999999</v>
      </c>
      <c r="BD25">
        <v>21.072700000000001</v>
      </c>
      <c r="BE25">
        <v>999.9</v>
      </c>
      <c r="BF25">
        <v>0</v>
      </c>
      <c r="BG25">
        <v>0</v>
      </c>
      <c r="BH25">
        <v>9992.5</v>
      </c>
      <c r="BI25">
        <v>0</v>
      </c>
      <c r="BJ25">
        <v>30.3979</v>
      </c>
      <c r="BK25">
        <v>-9.9182099999999995E-2</v>
      </c>
      <c r="BL25">
        <v>50.559600000000003</v>
      </c>
      <c r="BM25">
        <v>50.621200000000002</v>
      </c>
      <c r="BN25">
        <v>0.758386</v>
      </c>
      <c r="BO25">
        <v>49.972999999999999</v>
      </c>
      <c r="BP25">
        <v>12.805199999999999</v>
      </c>
      <c r="BQ25">
        <v>1.35859</v>
      </c>
      <c r="BR25">
        <v>1.2826299999999999</v>
      </c>
      <c r="BS25">
        <v>11.463200000000001</v>
      </c>
      <c r="BT25">
        <v>10.5968</v>
      </c>
      <c r="BU25">
        <v>1800.18</v>
      </c>
      <c r="BV25">
        <v>0.90000400000000003</v>
      </c>
      <c r="BW25">
        <v>9.9995799999999996E-2</v>
      </c>
      <c r="BX25">
        <v>0</v>
      </c>
      <c r="BY25">
        <v>2.5547</v>
      </c>
      <c r="BZ25">
        <v>0</v>
      </c>
      <c r="CA25">
        <v>12150.8</v>
      </c>
      <c r="CB25">
        <v>14601.8</v>
      </c>
      <c r="CC25">
        <v>41</v>
      </c>
      <c r="CD25">
        <v>38.811999999999998</v>
      </c>
      <c r="CE25">
        <v>40</v>
      </c>
      <c r="CF25">
        <v>37.811999999999998</v>
      </c>
      <c r="CG25">
        <v>39.436999999999998</v>
      </c>
      <c r="CH25">
        <v>1620.17</v>
      </c>
      <c r="CI25">
        <v>180.01</v>
      </c>
      <c r="CJ25">
        <v>0</v>
      </c>
      <c r="CK25">
        <v>1689454388</v>
      </c>
      <c r="CL25">
        <v>0</v>
      </c>
      <c r="CM25">
        <v>1689454373</v>
      </c>
      <c r="CN25" t="s">
        <v>376</v>
      </c>
      <c r="CO25">
        <v>1689454362</v>
      </c>
      <c r="CP25">
        <v>1689454373</v>
      </c>
      <c r="CQ25">
        <v>9</v>
      </c>
      <c r="CR25">
        <v>-1.6E-2</v>
      </c>
      <c r="CS25">
        <v>0</v>
      </c>
      <c r="CT25">
        <v>-1.006</v>
      </c>
      <c r="CU25">
        <v>-1.0999999999999999E-2</v>
      </c>
      <c r="CV25">
        <v>50</v>
      </c>
      <c r="CW25">
        <v>13</v>
      </c>
      <c r="CX25">
        <v>0.14000000000000001</v>
      </c>
      <c r="CY25">
        <v>0.08</v>
      </c>
      <c r="CZ25">
        <v>-1.7876061797015029E-2</v>
      </c>
      <c r="DA25">
        <v>5.8916929667110193E-2</v>
      </c>
      <c r="DB25">
        <v>1.7722581107685789E-2</v>
      </c>
      <c r="DC25">
        <v>1</v>
      </c>
      <c r="DD25">
        <v>49.952522500000001</v>
      </c>
      <c r="DE25">
        <v>8.8142589110826912E-4</v>
      </c>
      <c r="DF25">
        <v>2.1541198753783051E-2</v>
      </c>
      <c r="DG25">
        <v>1</v>
      </c>
      <c r="DH25">
        <v>1799.984634146341</v>
      </c>
      <c r="DI25">
        <v>8.4014642120371824E-2</v>
      </c>
      <c r="DJ25">
        <v>0.1041363449820648</v>
      </c>
      <c r="DK25">
        <v>-1</v>
      </c>
      <c r="DL25">
        <v>2</v>
      </c>
      <c r="DM25">
        <v>2</v>
      </c>
      <c r="DN25" t="s">
        <v>354</v>
      </c>
      <c r="DO25">
        <v>3.2176499999999999</v>
      </c>
      <c r="DP25">
        <v>2.6681300000000001</v>
      </c>
      <c r="DQ25">
        <v>1.47326E-2</v>
      </c>
      <c r="DR25">
        <v>1.4420199999999999E-2</v>
      </c>
      <c r="DS25">
        <v>7.7175300000000002E-2</v>
      </c>
      <c r="DT25">
        <v>7.3257000000000003E-2</v>
      </c>
      <c r="DU25">
        <v>30037.7</v>
      </c>
      <c r="DV25">
        <v>33932.400000000001</v>
      </c>
      <c r="DW25">
        <v>28668.2</v>
      </c>
      <c r="DX25">
        <v>32987.800000000003</v>
      </c>
      <c r="DY25">
        <v>36772.400000000001</v>
      </c>
      <c r="DZ25">
        <v>41547.800000000003</v>
      </c>
      <c r="EA25">
        <v>42064.3</v>
      </c>
      <c r="EB25">
        <v>47719.3</v>
      </c>
      <c r="EC25">
        <v>2.2602199999999999</v>
      </c>
      <c r="ED25">
        <v>1.90317</v>
      </c>
      <c r="EE25">
        <v>0.158947</v>
      </c>
      <c r="EF25">
        <v>0</v>
      </c>
      <c r="EG25">
        <v>18.442</v>
      </c>
      <c r="EH25">
        <v>999.9</v>
      </c>
      <c r="EI25">
        <v>58.4</v>
      </c>
      <c r="EJ25">
        <v>22.8</v>
      </c>
      <c r="EK25">
        <v>16.242999999999999</v>
      </c>
      <c r="EL25">
        <v>62.586100000000002</v>
      </c>
      <c r="EM25">
        <v>15.7492</v>
      </c>
      <c r="EN25">
        <v>1</v>
      </c>
      <c r="EO25">
        <v>-0.66400899999999996</v>
      </c>
      <c r="EP25">
        <v>-0.285248</v>
      </c>
      <c r="EQ25">
        <v>20.2332</v>
      </c>
      <c r="ER25">
        <v>5.2261300000000004</v>
      </c>
      <c r="ES25">
        <v>12.004</v>
      </c>
      <c r="ET25">
        <v>4.9903000000000004</v>
      </c>
      <c r="EU25">
        <v>3.3045499999999999</v>
      </c>
      <c r="EV25">
        <v>4242.3999999999996</v>
      </c>
      <c r="EW25">
        <v>3973.5</v>
      </c>
      <c r="EX25">
        <v>98.7</v>
      </c>
      <c r="EY25">
        <v>31.8</v>
      </c>
      <c r="EZ25">
        <v>1.8525700000000001</v>
      </c>
      <c r="FA25">
        <v>1.8615299999999999</v>
      </c>
      <c r="FB25">
        <v>1.8605</v>
      </c>
      <c r="FC25">
        <v>1.8565400000000001</v>
      </c>
      <c r="FD25">
        <v>1.8609599999999999</v>
      </c>
      <c r="FE25">
        <v>1.85727</v>
      </c>
      <c r="FF25">
        <v>1.85937</v>
      </c>
      <c r="FG25">
        <v>1.8621700000000001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-1.0049999999999999</v>
      </c>
      <c r="FV25">
        <v>-1.1299999999999999E-2</v>
      </c>
      <c r="FW25">
        <v>-0.80386604425043218</v>
      </c>
      <c r="FX25">
        <v>-4.0117494158234393E-3</v>
      </c>
      <c r="FY25">
        <v>1.087516141204025E-6</v>
      </c>
      <c r="FZ25">
        <v>-8.657206703991749E-11</v>
      </c>
      <c r="GA25">
        <v>-1.1295000000002281E-2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0.3</v>
      </c>
      <c r="GJ25">
        <v>0.1</v>
      </c>
      <c r="GK25">
        <v>0.25756800000000002</v>
      </c>
      <c r="GL25">
        <v>2.4145500000000002</v>
      </c>
      <c r="GM25">
        <v>1.5942400000000001</v>
      </c>
      <c r="GN25">
        <v>2.3303199999999999</v>
      </c>
      <c r="GO25">
        <v>1.40015</v>
      </c>
      <c r="GP25">
        <v>2.3535200000000001</v>
      </c>
      <c r="GQ25">
        <v>26.561199999999999</v>
      </c>
      <c r="GR25">
        <v>14.175800000000001</v>
      </c>
      <c r="GS25">
        <v>18</v>
      </c>
      <c r="GT25">
        <v>613.80399999999997</v>
      </c>
      <c r="GU25">
        <v>413.38499999999999</v>
      </c>
      <c r="GV25">
        <v>19.2256</v>
      </c>
      <c r="GW25">
        <v>18.311399999999999</v>
      </c>
      <c r="GX25">
        <v>29.999500000000001</v>
      </c>
      <c r="GY25">
        <v>18.293399999999998</v>
      </c>
      <c r="GZ25">
        <v>18.2624</v>
      </c>
      <c r="HA25">
        <v>5.1900899999999996</v>
      </c>
      <c r="HB25">
        <v>20</v>
      </c>
      <c r="HC25">
        <v>-30</v>
      </c>
      <c r="HD25">
        <v>19.152000000000001</v>
      </c>
      <c r="HE25">
        <v>50</v>
      </c>
      <c r="HF25">
        <v>0</v>
      </c>
      <c r="HG25">
        <v>105.236</v>
      </c>
      <c r="HH25">
        <v>104.983</v>
      </c>
    </row>
    <row r="26" spans="1:216" x14ac:dyDescent="0.2">
      <c r="A26">
        <v>8</v>
      </c>
      <c r="B26">
        <v>1689454465</v>
      </c>
      <c r="C26">
        <v>542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410</v>
      </c>
      <c r="K26" t="s">
        <v>352</v>
      </c>
      <c r="L26">
        <v>1689454465</v>
      </c>
      <c r="M26">
        <f t="shared" si="0"/>
        <v>1.4979720260678276E-3</v>
      </c>
      <c r="N26">
        <f t="shared" si="1"/>
        <v>1.4979720260678275</v>
      </c>
      <c r="O26">
        <f t="shared" si="2"/>
        <v>13.350272677329022</v>
      </c>
      <c r="P26">
        <f t="shared" si="3"/>
        <v>392.53300000000002</v>
      </c>
      <c r="Q26">
        <f t="shared" si="4"/>
        <v>222.46210866101674</v>
      </c>
      <c r="R26">
        <f t="shared" si="5"/>
        <v>22.295564129400539</v>
      </c>
      <c r="S26">
        <f t="shared" si="6"/>
        <v>39.3403835245566</v>
      </c>
      <c r="T26">
        <f t="shared" si="7"/>
        <v>0.13211616238168988</v>
      </c>
      <c r="U26">
        <f t="shared" si="8"/>
        <v>3.7314523929408159</v>
      </c>
      <c r="V26">
        <f t="shared" si="9"/>
        <v>0.12957143382924519</v>
      </c>
      <c r="W26">
        <f t="shared" si="10"/>
        <v>8.1206697413449075E-2</v>
      </c>
      <c r="X26">
        <f t="shared" si="11"/>
        <v>297.74465399999997</v>
      </c>
      <c r="Y26">
        <f t="shared" si="12"/>
        <v>21.963901575402797</v>
      </c>
      <c r="Z26">
        <f t="shared" si="13"/>
        <v>21.004799999999999</v>
      </c>
      <c r="AA26">
        <f t="shared" si="14"/>
        <v>2.4966682303433889</v>
      </c>
      <c r="AB26">
        <f t="shared" si="15"/>
        <v>54.932691654609101</v>
      </c>
      <c r="AC26">
        <f t="shared" si="16"/>
        <v>1.3603011505795801</v>
      </c>
      <c r="AD26">
        <f t="shared" si="17"/>
        <v>2.4763052921792239</v>
      </c>
      <c r="AE26">
        <f t="shared" si="18"/>
        <v>1.1363670797638088</v>
      </c>
      <c r="AF26">
        <f t="shared" si="19"/>
        <v>-66.060566349591198</v>
      </c>
      <c r="AG26">
        <f t="shared" si="20"/>
        <v>-26.795852179575338</v>
      </c>
      <c r="AH26">
        <f t="shared" si="21"/>
        <v>-1.4577028045106999</v>
      </c>
      <c r="AI26">
        <f t="shared" si="22"/>
        <v>203.43053266632273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54210.411598240105</v>
      </c>
      <c r="AO26">
        <f t="shared" si="26"/>
        <v>1800.26</v>
      </c>
      <c r="AP26">
        <f t="shared" si="27"/>
        <v>1517.6189999999997</v>
      </c>
      <c r="AQ26">
        <f t="shared" si="28"/>
        <v>0.84299990001444225</v>
      </c>
      <c r="AR26">
        <f t="shared" si="29"/>
        <v>0.16538980702787373</v>
      </c>
      <c r="AS26">
        <v>1689454465</v>
      </c>
      <c r="AT26">
        <v>392.53300000000002</v>
      </c>
      <c r="AU26">
        <v>400</v>
      </c>
      <c r="AV26">
        <v>13.572900000000001</v>
      </c>
      <c r="AW26">
        <v>12.7813</v>
      </c>
      <c r="AX26">
        <v>394.31700000000001</v>
      </c>
      <c r="AY26">
        <v>13.5892</v>
      </c>
      <c r="AZ26">
        <v>600.12800000000004</v>
      </c>
      <c r="BA26">
        <v>100.163</v>
      </c>
      <c r="BB26">
        <v>5.8850199999999998E-2</v>
      </c>
      <c r="BC26">
        <v>20.871600000000001</v>
      </c>
      <c r="BD26">
        <v>21.004799999999999</v>
      </c>
      <c r="BE26">
        <v>999.9</v>
      </c>
      <c r="BF26">
        <v>0</v>
      </c>
      <c r="BG26">
        <v>0</v>
      </c>
      <c r="BH26">
        <v>10027.5</v>
      </c>
      <c r="BI26">
        <v>0</v>
      </c>
      <c r="BJ26">
        <v>30.447399999999998</v>
      </c>
      <c r="BK26">
        <v>-7.4667399999999997</v>
      </c>
      <c r="BL26">
        <v>397.93400000000003</v>
      </c>
      <c r="BM26">
        <v>405.178</v>
      </c>
      <c r="BN26">
        <v>0.79163700000000004</v>
      </c>
      <c r="BO26">
        <v>400</v>
      </c>
      <c r="BP26">
        <v>12.7813</v>
      </c>
      <c r="BQ26">
        <v>1.3594999999999999</v>
      </c>
      <c r="BR26">
        <v>1.2802100000000001</v>
      </c>
      <c r="BS26">
        <v>11.4733</v>
      </c>
      <c r="BT26">
        <v>10.5685</v>
      </c>
      <c r="BU26">
        <v>1800.26</v>
      </c>
      <c r="BV26">
        <v>0.90000500000000005</v>
      </c>
      <c r="BW26">
        <v>9.9995399999999998E-2</v>
      </c>
      <c r="BX26">
        <v>0</v>
      </c>
      <c r="BY26">
        <v>2.7174</v>
      </c>
      <c r="BZ26">
        <v>0</v>
      </c>
      <c r="CA26">
        <v>12318.3</v>
      </c>
      <c r="CB26">
        <v>14602.5</v>
      </c>
      <c r="CC26">
        <v>41.686999999999998</v>
      </c>
      <c r="CD26">
        <v>39.186999999999998</v>
      </c>
      <c r="CE26">
        <v>40.625</v>
      </c>
      <c r="CF26">
        <v>38.311999999999998</v>
      </c>
      <c r="CG26">
        <v>40.125</v>
      </c>
      <c r="CH26">
        <v>1620.24</v>
      </c>
      <c r="CI26">
        <v>180.02</v>
      </c>
      <c r="CJ26">
        <v>0</v>
      </c>
      <c r="CK26">
        <v>1689454474.4000001</v>
      </c>
      <c r="CL26">
        <v>0</v>
      </c>
      <c r="CM26">
        <v>1689454438</v>
      </c>
      <c r="CN26" t="s">
        <v>379</v>
      </c>
      <c r="CO26">
        <v>1689454438</v>
      </c>
      <c r="CP26">
        <v>1689454437.5</v>
      </c>
      <c r="CQ26">
        <v>10</v>
      </c>
      <c r="CR26">
        <v>0.438</v>
      </c>
      <c r="CS26">
        <v>-5.0000000000000001E-3</v>
      </c>
      <c r="CT26">
        <v>-1.8089999999999999</v>
      </c>
      <c r="CU26">
        <v>-1.6E-2</v>
      </c>
      <c r="CV26">
        <v>400</v>
      </c>
      <c r="CW26">
        <v>13</v>
      </c>
      <c r="CX26">
        <v>0.19</v>
      </c>
      <c r="CY26">
        <v>0.1</v>
      </c>
      <c r="CZ26">
        <v>8.5447576022281826</v>
      </c>
      <c r="DA26">
        <v>0.61451002527434206</v>
      </c>
      <c r="DB26">
        <v>8.3821425263553587E-2</v>
      </c>
      <c r="DC26">
        <v>1</v>
      </c>
      <c r="DD26">
        <v>400.042575</v>
      </c>
      <c r="DE26">
        <v>-0.33540337711175328</v>
      </c>
      <c r="DF26">
        <v>4.024604794262325E-2</v>
      </c>
      <c r="DG26">
        <v>1</v>
      </c>
      <c r="DH26">
        <v>1799.97</v>
      </c>
      <c r="DI26">
        <v>6.1590676055288042E-2</v>
      </c>
      <c r="DJ26">
        <v>6.8007352543668007E-2</v>
      </c>
      <c r="DK26">
        <v>-1</v>
      </c>
      <c r="DL26">
        <v>2</v>
      </c>
      <c r="DM26">
        <v>2</v>
      </c>
      <c r="DN26" t="s">
        <v>354</v>
      </c>
      <c r="DO26">
        <v>3.2162099999999998</v>
      </c>
      <c r="DP26">
        <v>2.6680299999999999</v>
      </c>
      <c r="DQ26">
        <v>9.4003699999999996E-2</v>
      </c>
      <c r="DR26">
        <v>9.4603699999999999E-2</v>
      </c>
      <c r="DS26">
        <v>7.7257800000000001E-2</v>
      </c>
      <c r="DT26">
        <v>7.31768E-2</v>
      </c>
      <c r="DU26">
        <v>27620.3</v>
      </c>
      <c r="DV26">
        <v>31170.3</v>
      </c>
      <c r="DW26">
        <v>28670.6</v>
      </c>
      <c r="DX26">
        <v>32990</v>
      </c>
      <c r="DY26">
        <v>36773.9</v>
      </c>
      <c r="DZ26">
        <v>41555.5</v>
      </c>
      <c r="EA26">
        <v>42069.5</v>
      </c>
      <c r="EB26">
        <v>47723.4</v>
      </c>
      <c r="EC26">
        <v>2.2795299999999998</v>
      </c>
      <c r="ED26">
        <v>1.9134</v>
      </c>
      <c r="EE26">
        <v>0.148706</v>
      </c>
      <c r="EF26">
        <v>0</v>
      </c>
      <c r="EG26">
        <v>18.543800000000001</v>
      </c>
      <c r="EH26">
        <v>999.9</v>
      </c>
      <c r="EI26">
        <v>58.3</v>
      </c>
      <c r="EJ26">
        <v>22.8</v>
      </c>
      <c r="EK26">
        <v>16.214500000000001</v>
      </c>
      <c r="EL26">
        <v>63.426099999999998</v>
      </c>
      <c r="EM26">
        <v>16.021599999999999</v>
      </c>
      <c r="EN26">
        <v>1</v>
      </c>
      <c r="EO26">
        <v>-0.67079299999999997</v>
      </c>
      <c r="EP26">
        <v>-0.800014</v>
      </c>
      <c r="EQ26">
        <v>20.231300000000001</v>
      </c>
      <c r="ER26">
        <v>5.2274700000000003</v>
      </c>
      <c r="ES26">
        <v>12.004</v>
      </c>
      <c r="ET26">
        <v>4.9906499999999996</v>
      </c>
      <c r="EU26">
        <v>3.3050000000000002</v>
      </c>
      <c r="EV26">
        <v>4244.2</v>
      </c>
      <c r="EW26">
        <v>3978.2</v>
      </c>
      <c r="EX26">
        <v>98.7</v>
      </c>
      <c r="EY26">
        <v>31.8</v>
      </c>
      <c r="EZ26">
        <v>1.8525700000000001</v>
      </c>
      <c r="FA26">
        <v>1.86154</v>
      </c>
      <c r="FB26">
        <v>1.8605</v>
      </c>
      <c r="FC26">
        <v>1.8565400000000001</v>
      </c>
      <c r="FD26">
        <v>1.8609599999999999</v>
      </c>
      <c r="FE26">
        <v>1.85727</v>
      </c>
      <c r="FF26">
        <v>1.8593299999999999</v>
      </c>
      <c r="FG26">
        <v>1.8621799999999999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-1.784</v>
      </c>
      <c r="FV26">
        <v>-1.6299999999999999E-2</v>
      </c>
      <c r="FW26">
        <v>-0.36561262659139238</v>
      </c>
      <c r="FX26">
        <v>-4.0117494158234393E-3</v>
      </c>
      <c r="FY26">
        <v>1.087516141204025E-6</v>
      </c>
      <c r="FZ26">
        <v>-8.657206703991749E-11</v>
      </c>
      <c r="GA26">
        <v>-1.6299999999997539E-2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0.99243199999999998</v>
      </c>
      <c r="GL26">
        <v>2.3840300000000001</v>
      </c>
      <c r="GM26">
        <v>1.5942400000000001</v>
      </c>
      <c r="GN26">
        <v>2.3303199999999999</v>
      </c>
      <c r="GO26">
        <v>1.40015</v>
      </c>
      <c r="GP26">
        <v>2.2522000000000002</v>
      </c>
      <c r="GQ26">
        <v>26.457899999999999</v>
      </c>
      <c r="GR26">
        <v>14.1408</v>
      </c>
      <c r="GS26">
        <v>18</v>
      </c>
      <c r="GT26">
        <v>626.45699999999999</v>
      </c>
      <c r="GU26">
        <v>418.23700000000002</v>
      </c>
      <c r="GV26">
        <v>19.532699999999998</v>
      </c>
      <c r="GW26">
        <v>18.223700000000001</v>
      </c>
      <c r="GX26">
        <v>29.9998</v>
      </c>
      <c r="GY26">
        <v>18.180099999999999</v>
      </c>
      <c r="GZ26">
        <v>18.141400000000001</v>
      </c>
      <c r="HA26">
        <v>19.930299999999999</v>
      </c>
      <c r="HB26">
        <v>20</v>
      </c>
      <c r="HC26">
        <v>-30</v>
      </c>
      <c r="HD26">
        <v>19.533200000000001</v>
      </c>
      <c r="HE26">
        <v>400</v>
      </c>
      <c r="HF26">
        <v>0</v>
      </c>
      <c r="HG26">
        <v>105.248</v>
      </c>
      <c r="HH26">
        <v>104.991</v>
      </c>
    </row>
    <row r="27" spans="1:216" x14ac:dyDescent="0.2">
      <c r="A27">
        <v>9</v>
      </c>
      <c r="B27">
        <v>1689454544</v>
      </c>
      <c r="C27">
        <v>621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410</v>
      </c>
      <c r="K27" t="s">
        <v>352</v>
      </c>
      <c r="L27">
        <v>1689454544</v>
      </c>
      <c r="M27">
        <f t="shared" si="0"/>
        <v>1.5352756200650876E-3</v>
      </c>
      <c r="N27">
        <f t="shared" si="1"/>
        <v>1.5352756200650877</v>
      </c>
      <c r="O27">
        <f t="shared" si="2"/>
        <v>13.530389416314897</v>
      </c>
      <c r="P27">
        <f t="shared" si="3"/>
        <v>392.404</v>
      </c>
      <c r="Q27">
        <f t="shared" si="4"/>
        <v>223.93755180673452</v>
      </c>
      <c r="R27">
        <f t="shared" si="5"/>
        <v>22.443611002463573</v>
      </c>
      <c r="S27">
        <f t="shared" si="6"/>
        <v>39.327761962010804</v>
      </c>
      <c r="T27">
        <f t="shared" si="7"/>
        <v>0.1352882124424189</v>
      </c>
      <c r="U27">
        <f t="shared" si="8"/>
        <v>3.7314778602163425</v>
      </c>
      <c r="V27">
        <f t="shared" si="9"/>
        <v>0.13262116848210484</v>
      </c>
      <c r="W27">
        <f t="shared" si="10"/>
        <v>8.3123474410233794E-2</v>
      </c>
      <c r="X27">
        <f t="shared" si="11"/>
        <v>297.72013499999997</v>
      </c>
      <c r="Y27">
        <f t="shared" si="12"/>
        <v>22.009992169705555</v>
      </c>
      <c r="Z27">
        <f t="shared" si="13"/>
        <v>21.011199999999999</v>
      </c>
      <c r="AA27">
        <f t="shared" si="14"/>
        <v>2.4976503111509238</v>
      </c>
      <c r="AB27">
        <f t="shared" si="15"/>
        <v>54.728800460867575</v>
      </c>
      <c r="AC27">
        <f t="shared" si="16"/>
        <v>1.35976054689398</v>
      </c>
      <c r="AD27">
        <f t="shared" si="17"/>
        <v>2.4845429379842554</v>
      </c>
      <c r="AE27">
        <f t="shared" si="18"/>
        <v>1.1378897642569439</v>
      </c>
      <c r="AF27">
        <f t="shared" si="19"/>
        <v>-67.705654844870367</v>
      </c>
      <c r="AG27">
        <f t="shared" si="20"/>
        <v>-17.220274784638477</v>
      </c>
      <c r="AH27">
        <f t="shared" si="21"/>
        <v>-0.93707072639163014</v>
      </c>
      <c r="AI27">
        <f t="shared" si="22"/>
        <v>211.85713464409946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54200.993185983847</v>
      </c>
      <c r="AO27">
        <f t="shared" si="26"/>
        <v>1800.11</v>
      </c>
      <c r="AP27">
        <f t="shared" si="27"/>
        <v>1517.4926999999998</v>
      </c>
      <c r="AQ27">
        <f t="shared" si="28"/>
        <v>0.84299998333435167</v>
      </c>
      <c r="AR27">
        <f t="shared" si="29"/>
        <v>0.16538996783529894</v>
      </c>
      <c r="AS27">
        <v>1689454544</v>
      </c>
      <c r="AT27">
        <v>392.404</v>
      </c>
      <c r="AU27">
        <v>399.976</v>
      </c>
      <c r="AV27">
        <v>13.567399999999999</v>
      </c>
      <c r="AW27">
        <v>12.756</v>
      </c>
      <c r="AX27">
        <v>394.21300000000002</v>
      </c>
      <c r="AY27">
        <v>13.586</v>
      </c>
      <c r="AZ27">
        <v>600.06700000000001</v>
      </c>
      <c r="BA27">
        <v>100.164</v>
      </c>
      <c r="BB27">
        <v>5.8632700000000003E-2</v>
      </c>
      <c r="BC27">
        <v>20.925599999999999</v>
      </c>
      <c r="BD27">
        <v>21.011199999999999</v>
      </c>
      <c r="BE27">
        <v>999.9</v>
      </c>
      <c r="BF27">
        <v>0</v>
      </c>
      <c r="BG27">
        <v>0</v>
      </c>
      <c r="BH27">
        <v>10027.5</v>
      </c>
      <c r="BI27">
        <v>0</v>
      </c>
      <c r="BJ27">
        <v>31.001899999999999</v>
      </c>
      <c r="BK27">
        <v>-7.5721999999999996</v>
      </c>
      <c r="BL27">
        <v>397.80099999999999</v>
      </c>
      <c r="BM27">
        <v>405.14400000000001</v>
      </c>
      <c r="BN27">
        <v>0.81138299999999997</v>
      </c>
      <c r="BO27">
        <v>399.976</v>
      </c>
      <c r="BP27">
        <v>12.756</v>
      </c>
      <c r="BQ27">
        <v>1.35897</v>
      </c>
      <c r="BR27">
        <v>1.2777000000000001</v>
      </c>
      <c r="BS27">
        <v>11.4674</v>
      </c>
      <c r="BT27">
        <v>10.539</v>
      </c>
      <c r="BU27">
        <v>1800.11</v>
      </c>
      <c r="BV27">
        <v>0.900003</v>
      </c>
      <c r="BW27">
        <v>9.99969E-2</v>
      </c>
      <c r="BX27">
        <v>0</v>
      </c>
      <c r="BY27">
        <v>2.6686000000000001</v>
      </c>
      <c r="BZ27">
        <v>0</v>
      </c>
      <c r="CA27">
        <v>12390.5</v>
      </c>
      <c r="CB27">
        <v>14601.3</v>
      </c>
      <c r="CC27">
        <v>40.875</v>
      </c>
      <c r="CD27">
        <v>38.561999999999998</v>
      </c>
      <c r="CE27">
        <v>40.186999999999998</v>
      </c>
      <c r="CF27">
        <v>37.25</v>
      </c>
      <c r="CG27">
        <v>39.311999999999998</v>
      </c>
      <c r="CH27">
        <v>1620.1</v>
      </c>
      <c r="CI27">
        <v>180.01</v>
      </c>
      <c r="CJ27">
        <v>0</v>
      </c>
      <c r="CK27">
        <v>1689454553.5999999</v>
      </c>
      <c r="CL27">
        <v>0</v>
      </c>
      <c r="CM27">
        <v>1689454517</v>
      </c>
      <c r="CN27" t="s">
        <v>382</v>
      </c>
      <c r="CO27">
        <v>1689454513.5</v>
      </c>
      <c r="CP27">
        <v>1689454517</v>
      </c>
      <c r="CQ27">
        <v>11</v>
      </c>
      <c r="CR27">
        <v>-2.5000000000000001E-2</v>
      </c>
      <c r="CS27">
        <v>-2E-3</v>
      </c>
      <c r="CT27">
        <v>-1.833</v>
      </c>
      <c r="CU27">
        <v>-1.9E-2</v>
      </c>
      <c r="CV27">
        <v>400</v>
      </c>
      <c r="CW27">
        <v>13</v>
      </c>
      <c r="CX27">
        <v>0.39</v>
      </c>
      <c r="CY27">
        <v>0.11</v>
      </c>
      <c r="CZ27">
        <v>8.6025395153433699</v>
      </c>
      <c r="DA27">
        <v>0.25801053101594063</v>
      </c>
      <c r="DB27">
        <v>6.8213819753484131E-2</v>
      </c>
      <c r="DC27">
        <v>1</v>
      </c>
      <c r="DD27">
        <v>399.99310000000003</v>
      </c>
      <c r="DE27">
        <v>-0.1280825515955317</v>
      </c>
      <c r="DF27">
        <v>2.3803151051903951E-2</v>
      </c>
      <c r="DG27">
        <v>1</v>
      </c>
      <c r="DH27">
        <v>1800.1415</v>
      </c>
      <c r="DI27">
        <v>-0.85634310578977146</v>
      </c>
      <c r="DJ27">
        <v>0.13024112253815909</v>
      </c>
      <c r="DK27">
        <v>-1</v>
      </c>
      <c r="DL27">
        <v>2</v>
      </c>
      <c r="DM27">
        <v>2</v>
      </c>
      <c r="DN27" t="s">
        <v>354</v>
      </c>
      <c r="DO27">
        <v>3.21618</v>
      </c>
      <c r="DP27">
        <v>2.6678099999999998</v>
      </c>
      <c r="DQ27">
        <v>9.4005000000000005E-2</v>
      </c>
      <c r="DR27">
        <v>9.4619800000000004E-2</v>
      </c>
      <c r="DS27">
        <v>7.7260499999999996E-2</v>
      </c>
      <c r="DT27">
        <v>7.30851E-2</v>
      </c>
      <c r="DU27">
        <v>27622.400000000001</v>
      </c>
      <c r="DV27">
        <v>31171.3</v>
      </c>
      <c r="DW27">
        <v>28672.6</v>
      </c>
      <c r="DX27">
        <v>32991.4</v>
      </c>
      <c r="DY27">
        <v>36776.6</v>
      </c>
      <c r="DZ27">
        <v>41561.4</v>
      </c>
      <c r="EA27">
        <v>42072.6</v>
      </c>
      <c r="EB27">
        <v>47725.3</v>
      </c>
      <c r="EC27">
        <v>2.2809499999999998</v>
      </c>
      <c r="ED27">
        <v>1.91475</v>
      </c>
      <c r="EE27">
        <v>0.15059900000000001</v>
      </c>
      <c r="EF27">
        <v>0</v>
      </c>
      <c r="EG27">
        <v>18.518699999999999</v>
      </c>
      <c r="EH27">
        <v>999.9</v>
      </c>
      <c r="EI27">
        <v>58.3</v>
      </c>
      <c r="EJ27">
        <v>22.7</v>
      </c>
      <c r="EK27">
        <v>16.117000000000001</v>
      </c>
      <c r="EL27">
        <v>63.2361</v>
      </c>
      <c r="EM27">
        <v>16.017600000000002</v>
      </c>
      <c r="EN27">
        <v>1</v>
      </c>
      <c r="EO27">
        <v>-0.67714700000000005</v>
      </c>
      <c r="EP27">
        <v>-0.93651099999999998</v>
      </c>
      <c r="EQ27">
        <v>20.228000000000002</v>
      </c>
      <c r="ER27">
        <v>5.2273199999999997</v>
      </c>
      <c r="ES27">
        <v>12.004</v>
      </c>
      <c r="ET27">
        <v>4.9901499999999999</v>
      </c>
      <c r="EU27">
        <v>3.3050000000000002</v>
      </c>
      <c r="EV27">
        <v>4246</v>
      </c>
      <c r="EW27">
        <v>3982.9</v>
      </c>
      <c r="EX27">
        <v>98.7</v>
      </c>
      <c r="EY27">
        <v>31.8</v>
      </c>
      <c r="EZ27">
        <v>1.8525700000000001</v>
      </c>
      <c r="FA27">
        <v>1.8615600000000001</v>
      </c>
      <c r="FB27">
        <v>1.8605</v>
      </c>
      <c r="FC27">
        <v>1.8565400000000001</v>
      </c>
      <c r="FD27">
        <v>1.8609599999999999</v>
      </c>
      <c r="FE27">
        <v>1.8572299999999999</v>
      </c>
      <c r="FF27">
        <v>1.8592900000000001</v>
      </c>
      <c r="FG27">
        <v>1.8621799999999999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-1.8089999999999999</v>
      </c>
      <c r="FV27">
        <v>-1.8599999999999998E-2</v>
      </c>
      <c r="FW27">
        <v>-0.39090112415795431</v>
      </c>
      <c r="FX27">
        <v>-4.0117494158234393E-3</v>
      </c>
      <c r="FY27">
        <v>1.087516141204025E-6</v>
      </c>
      <c r="FZ27">
        <v>-8.657206703991749E-11</v>
      </c>
      <c r="GA27">
        <v>-1.8628571428569881E-2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0.99243199999999998</v>
      </c>
      <c r="GL27">
        <v>2.3767100000000001</v>
      </c>
      <c r="GM27">
        <v>1.5942400000000001</v>
      </c>
      <c r="GN27">
        <v>2.3315399999999999</v>
      </c>
      <c r="GO27">
        <v>1.40015</v>
      </c>
      <c r="GP27">
        <v>2.2753899999999998</v>
      </c>
      <c r="GQ27">
        <v>26.396000000000001</v>
      </c>
      <c r="GR27">
        <v>14.132</v>
      </c>
      <c r="GS27">
        <v>18</v>
      </c>
      <c r="GT27">
        <v>626.47799999999995</v>
      </c>
      <c r="GU27">
        <v>418.29700000000003</v>
      </c>
      <c r="GV27">
        <v>19.835000000000001</v>
      </c>
      <c r="GW27">
        <v>18.1541</v>
      </c>
      <c r="GX27">
        <v>29.999700000000001</v>
      </c>
      <c r="GY27">
        <v>18.103200000000001</v>
      </c>
      <c r="GZ27">
        <v>18.063500000000001</v>
      </c>
      <c r="HA27">
        <v>19.930700000000002</v>
      </c>
      <c r="HB27">
        <v>20</v>
      </c>
      <c r="HC27">
        <v>-30</v>
      </c>
      <c r="HD27">
        <v>19.6905</v>
      </c>
      <c r="HE27">
        <v>400</v>
      </c>
      <c r="HF27">
        <v>0</v>
      </c>
      <c r="HG27">
        <v>105.255</v>
      </c>
      <c r="HH27">
        <v>104.995</v>
      </c>
    </row>
    <row r="28" spans="1:216" x14ac:dyDescent="0.2">
      <c r="A28">
        <v>10</v>
      </c>
      <c r="B28">
        <v>1689454625.5</v>
      </c>
      <c r="C28">
        <v>702.5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410</v>
      </c>
      <c r="K28" t="s">
        <v>352</v>
      </c>
      <c r="L28">
        <v>1689454625.5</v>
      </c>
      <c r="M28">
        <f t="shared" si="0"/>
        <v>1.5120417615996113E-3</v>
      </c>
      <c r="N28">
        <f t="shared" si="1"/>
        <v>1.5120417615996113</v>
      </c>
      <c r="O28">
        <f t="shared" si="2"/>
        <v>13.572162974112508</v>
      </c>
      <c r="P28">
        <f t="shared" si="3"/>
        <v>392.40100000000001</v>
      </c>
      <c r="Q28">
        <f t="shared" si="4"/>
        <v>222.92559576655179</v>
      </c>
      <c r="R28">
        <f t="shared" si="5"/>
        <v>22.341330168454125</v>
      </c>
      <c r="S28">
        <f t="shared" si="6"/>
        <v>39.325947607255202</v>
      </c>
      <c r="T28">
        <f t="shared" si="7"/>
        <v>0.13480558624728592</v>
      </c>
      <c r="U28">
        <f t="shared" si="8"/>
        <v>3.7218281305454743</v>
      </c>
      <c r="V28">
        <f t="shared" si="9"/>
        <v>0.13215061593161048</v>
      </c>
      <c r="W28">
        <f t="shared" si="10"/>
        <v>8.2828318318611927E-2</v>
      </c>
      <c r="X28">
        <f t="shared" si="11"/>
        <v>297.71317199999999</v>
      </c>
      <c r="Y28">
        <f t="shared" si="12"/>
        <v>21.818582399634483</v>
      </c>
      <c r="Z28">
        <f t="shared" si="13"/>
        <v>20.9039</v>
      </c>
      <c r="AA28">
        <f t="shared" si="14"/>
        <v>2.4812297448873939</v>
      </c>
      <c r="AB28">
        <f t="shared" si="15"/>
        <v>55.270302718597527</v>
      </c>
      <c r="AC28">
        <f t="shared" si="16"/>
        <v>1.3565012098420799</v>
      </c>
      <c r="AD28">
        <f t="shared" si="17"/>
        <v>2.4543039265562769</v>
      </c>
      <c r="AE28">
        <f t="shared" si="18"/>
        <v>1.124728535045314</v>
      </c>
      <c r="AF28">
        <f t="shared" si="19"/>
        <v>-66.681041686542855</v>
      </c>
      <c r="AG28">
        <f t="shared" si="20"/>
        <v>-35.575457436244243</v>
      </c>
      <c r="AH28">
        <f t="shared" si="21"/>
        <v>-1.9378868979341615</v>
      </c>
      <c r="AI28">
        <f t="shared" si="22"/>
        <v>193.5187859792787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54041.040596057981</v>
      </c>
      <c r="AO28">
        <f t="shared" si="26"/>
        <v>1800.07</v>
      </c>
      <c r="AP28">
        <f t="shared" si="27"/>
        <v>1517.4588000000001</v>
      </c>
      <c r="AQ28">
        <f t="shared" si="28"/>
        <v>0.84299988333787024</v>
      </c>
      <c r="AR28">
        <f t="shared" si="29"/>
        <v>0.16538977484208947</v>
      </c>
      <c r="AS28">
        <v>1689454625.5</v>
      </c>
      <c r="AT28">
        <v>392.40100000000001</v>
      </c>
      <c r="AU28">
        <v>399.99099999999999</v>
      </c>
      <c r="AV28">
        <v>13.535399999999999</v>
      </c>
      <c r="AW28">
        <v>12.7362</v>
      </c>
      <c r="AX28">
        <v>394.21100000000001</v>
      </c>
      <c r="AY28">
        <v>13.5543</v>
      </c>
      <c r="AZ28">
        <v>600.02700000000004</v>
      </c>
      <c r="BA28">
        <v>100.16</v>
      </c>
      <c r="BB28">
        <v>5.87752E-2</v>
      </c>
      <c r="BC28">
        <v>20.726600000000001</v>
      </c>
      <c r="BD28">
        <v>20.9039</v>
      </c>
      <c r="BE28">
        <v>999.9</v>
      </c>
      <c r="BF28">
        <v>0</v>
      </c>
      <c r="BG28">
        <v>0</v>
      </c>
      <c r="BH28">
        <v>9990</v>
      </c>
      <c r="BI28">
        <v>0</v>
      </c>
      <c r="BJ28">
        <v>31.938700000000001</v>
      </c>
      <c r="BK28">
        <v>-7.5903600000000004</v>
      </c>
      <c r="BL28">
        <v>397.78500000000003</v>
      </c>
      <c r="BM28">
        <v>405.15100000000001</v>
      </c>
      <c r="BN28">
        <v>0.799203</v>
      </c>
      <c r="BO28">
        <v>399.99099999999999</v>
      </c>
      <c r="BP28">
        <v>12.7362</v>
      </c>
      <c r="BQ28">
        <v>1.35571</v>
      </c>
      <c r="BR28">
        <v>1.27566</v>
      </c>
      <c r="BS28">
        <v>11.431100000000001</v>
      </c>
      <c r="BT28">
        <v>10.5151</v>
      </c>
      <c r="BU28">
        <v>1800.07</v>
      </c>
      <c r="BV28">
        <v>0.90000199999999997</v>
      </c>
      <c r="BW28">
        <v>9.9998299999999998E-2</v>
      </c>
      <c r="BX28">
        <v>0</v>
      </c>
      <c r="BY28">
        <v>2.6894999999999998</v>
      </c>
      <c r="BZ28">
        <v>0</v>
      </c>
      <c r="CA28">
        <v>12371</v>
      </c>
      <c r="CB28">
        <v>14600.9</v>
      </c>
      <c r="CC28">
        <v>38</v>
      </c>
      <c r="CD28">
        <v>36.75</v>
      </c>
      <c r="CE28">
        <v>38.125</v>
      </c>
      <c r="CF28">
        <v>34.686999999999998</v>
      </c>
      <c r="CG28">
        <v>36.875</v>
      </c>
      <c r="CH28">
        <v>1620.07</v>
      </c>
      <c r="CI28">
        <v>180</v>
      </c>
      <c r="CJ28">
        <v>0</v>
      </c>
      <c r="CK28">
        <v>1689454635.2</v>
      </c>
      <c r="CL28">
        <v>0</v>
      </c>
      <c r="CM28">
        <v>1689454598</v>
      </c>
      <c r="CN28" t="s">
        <v>385</v>
      </c>
      <c r="CO28">
        <v>1689454598</v>
      </c>
      <c r="CP28">
        <v>1689454594.5</v>
      </c>
      <c r="CQ28">
        <v>12</v>
      </c>
      <c r="CR28">
        <v>-1E-3</v>
      </c>
      <c r="CS28">
        <v>0</v>
      </c>
      <c r="CT28">
        <v>-1.8340000000000001</v>
      </c>
      <c r="CU28">
        <v>-1.9E-2</v>
      </c>
      <c r="CV28">
        <v>400</v>
      </c>
      <c r="CW28">
        <v>13</v>
      </c>
      <c r="CX28">
        <v>0.37</v>
      </c>
      <c r="CY28">
        <v>0.08</v>
      </c>
      <c r="CZ28">
        <v>8.7234372851032624</v>
      </c>
      <c r="DA28">
        <v>0.21604534454985691</v>
      </c>
      <c r="DB28">
        <v>4.9217746456048588E-2</v>
      </c>
      <c r="DC28">
        <v>1</v>
      </c>
      <c r="DD28">
        <v>399.98914634146342</v>
      </c>
      <c r="DE28">
        <v>9.6313588850549872E-2</v>
      </c>
      <c r="DF28">
        <v>2.3637053358931581E-2</v>
      </c>
      <c r="DG28">
        <v>1</v>
      </c>
      <c r="DH28">
        <v>1799.9682499999999</v>
      </c>
      <c r="DI28">
        <v>-1.0252318511524769</v>
      </c>
      <c r="DJ28">
        <v>0.1492797290324267</v>
      </c>
      <c r="DK28">
        <v>-1</v>
      </c>
      <c r="DL28">
        <v>2</v>
      </c>
      <c r="DM28">
        <v>2</v>
      </c>
      <c r="DN28" t="s">
        <v>354</v>
      </c>
      <c r="DO28">
        <v>3.21618</v>
      </c>
      <c r="DP28">
        <v>2.6676299999999999</v>
      </c>
      <c r="DQ28">
        <v>9.40164E-2</v>
      </c>
      <c r="DR28">
        <v>9.4634499999999996E-2</v>
      </c>
      <c r="DS28">
        <v>7.7135400000000007E-2</v>
      </c>
      <c r="DT28">
        <v>7.3010199999999997E-2</v>
      </c>
      <c r="DU28">
        <v>27623.599999999999</v>
      </c>
      <c r="DV28">
        <v>31172.9</v>
      </c>
      <c r="DW28">
        <v>28674</v>
      </c>
      <c r="DX28">
        <v>32993.300000000003</v>
      </c>
      <c r="DY28">
        <v>36783.4</v>
      </c>
      <c r="DZ28">
        <v>41567.199999999997</v>
      </c>
      <c r="EA28">
        <v>42074.6</v>
      </c>
      <c r="EB28">
        <v>47728.1</v>
      </c>
      <c r="EC28">
        <v>2.2812999999999999</v>
      </c>
      <c r="ED28">
        <v>1.9154500000000001</v>
      </c>
      <c r="EE28">
        <v>0.138208</v>
      </c>
      <c r="EF28">
        <v>0</v>
      </c>
      <c r="EG28">
        <v>18.616499999999998</v>
      </c>
      <c r="EH28">
        <v>999.9</v>
      </c>
      <c r="EI28">
        <v>58.2</v>
      </c>
      <c r="EJ28">
        <v>22.7</v>
      </c>
      <c r="EK28">
        <v>16.089700000000001</v>
      </c>
      <c r="EL28">
        <v>63.566099999999999</v>
      </c>
      <c r="EM28">
        <v>16.137799999999999</v>
      </c>
      <c r="EN28">
        <v>1</v>
      </c>
      <c r="EO28">
        <v>-0.68117399999999995</v>
      </c>
      <c r="EP28">
        <v>-1.2261500000000001</v>
      </c>
      <c r="EQ28">
        <v>20.228300000000001</v>
      </c>
      <c r="ER28">
        <v>5.22478</v>
      </c>
      <c r="ES28">
        <v>12.004</v>
      </c>
      <c r="ET28">
        <v>4.9893000000000001</v>
      </c>
      <c r="EU28">
        <v>3.3042500000000001</v>
      </c>
      <c r="EV28">
        <v>4247.5</v>
      </c>
      <c r="EW28">
        <v>3986.9</v>
      </c>
      <c r="EX28">
        <v>98.7</v>
      </c>
      <c r="EY28">
        <v>31.8</v>
      </c>
      <c r="EZ28">
        <v>1.8525700000000001</v>
      </c>
      <c r="FA28">
        <v>1.8615699999999999</v>
      </c>
      <c r="FB28">
        <v>1.86053</v>
      </c>
      <c r="FC28">
        <v>1.8565499999999999</v>
      </c>
      <c r="FD28">
        <v>1.8609599999999999</v>
      </c>
      <c r="FE28">
        <v>1.85727</v>
      </c>
      <c r="FF28">
        <v>1.8593500000000001</v>
      </c>
      <c r="FG28">
        <v>1.8621799999999999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-1.81</v>
      </c>
      <c r="FV28">
        <v>-1.89E-2</v>
      </c>
      <c r="FW28">
        <v>-0.39226205196411162</v>
      </c>
      <c r="FX28">
        <v>-4.0117494158234393E-3</v>
      </c>
      <c r="FY28">
        <v>1.087516141204025E-6</v>
      </c>
      <c r="FZ28">
        <v>-8.657206703991749E-11</v>
      </c>
      <c r="GA28">
        <v>-1.8834999999997489E-2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0.99243199999999998</v>
      </c>
      <c r="GL28">
        <v>2.36572</v>
      </c>
      <c r="GM28">
        <v>1.5942400000000001</v>
      </c>
      <c r="GN28">
        <v>2.3315399999999999</v>
      </c>
      <c r="GO28">
        <v>1.40015</v>
      </c>
      <c r="GP28">
        <v>2.3803700000000001</v>
      </c>
      <c r="GQ28">
        <v>26.313400000000001</v>
      </c>
      <c r="GR28">
        <v>14.132</v>
      </c>
      <c r="GS28">
        <v>18</v>
      </c>
      <c r="GT28">
        <v>625.84900000000005</v>
      </c>
      <c r="GU28">
        <v>418.07799999999997</v>
      </c>
      <c r="GV28">
        <v>19.6189</v>
      </c>
      <c r="GW28">
        <v>18.098299999999998</v>
      </c>
      <c r="GX28">
        <v>29.9998</v>
      </c>
      <c r="GY28">
        <v>18.037299999999998</v>
      </c>
      <c r="GZ28">
        <v>17.996700000000001</v>
      </c>
      <c r="HA28">
        <v>19.9284</v>
      </c>
      <c r="HB28">
        <v>20</v>
      </c>
      <c r="HC28">
        <v>-30</v>
      </c>
      <c r="HD28">
        <v>19.6538</v>
      </c>
      <c r="HE28">
        <v>400</v>
      </c>
      <c r="HF28">
        <v>0</v>
      </c>
      <c r="HG28">
        <v>105.26</v>
      </c>
      <c r="HH28">
        <v>105.002</v>
      </c>
    </row>
    <row r="29" spans="1:216" x14ac:dyDescent="0.2">
      <c r="A29">
        <v>11</v>
      </c>
      <c r="B29">
        <v>1689454705.5</v>
      </c>
      <c r="C29">
        <v>782.5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410</v>
      </c>
      <c r="K29" t="s">
        <v>352</v>
      </c>
      <c r="L29">
        <v>1689454705.5</v>
      </c>
      <c r="M29">
        <f t="shared" si="0"/>
        <v>1.5660628857013506E-3</v>
      </c>
      <c r="N29">
        <f t="shared" si="1"/>
        <v>1.5660628857013505</v>
      </c>
      <c r="O29">
        <f t="shared" si="2"/>
        <v>16.213726097639206</v>
      </c>
      <c r="P29">
        <f t="shared" si="3"/>
        <v>465.94099999999997</v>
      </c>
      <c r="Q29">
        <f t="shared" si="4"/>
        <v>268.48741392391202</v>
      </c>
      <c r="R29">
        <f t="shared" si="5"/>
        <v>26.907314767705291</v>
      </c>
      <c r="S29">
        <f t="shared" si="6"/>
        <v>46.695749968124595</v>
      </c>
      <c r="T29">
        <f t="shared" si="7"/>
        <v>0.13844399770861282</v>
      </c>
      <c r="U29">
        <f t="shared" si="8"/>
        <v>3.7256238593438225</v>
      </c>
      <c r="V29">
        <f t="shared" si="9"/>
        <v>0.1356481701655638</v>
      </c>
      <c r="W29">
        <f t="shared" si="10"/>
        <v>8.5026597753433963E-2</v>
      </c>
      <c r="X29">
        <f t="shared" si="11"/>
        <v>297.73130699999996</v>
      </c>
      <c r="Y29">
        <f t="shared" si="12"/>
        <v>21.916500879741633</v>
      </c>
      <c r="Z29">
        <f t="shared" si="13"/>
        <v>20.973099999999999</v>
      </c>
      <c r="AA29">
        <f t="shared" si="14"/>
        <v>2.4918088455897704</v>
      </c>
      <c r="AB29">
        <f t="shared" si="15"/>
        <v>54.916993611232698</v>
      </c>
      <c r="AC29">
        <f t="shared" si="16"/>
        <v>1.3570040036043001</v>
      </c>
      <c r="AD29">
        <f t="shared" si="17"/>
        <v>2.4710092712117055</v>
      </c>
      <c r="AE29">
        <f t="shared" si="18"/>
        <v>1.1348048419854704</v>
      </c>
      <c r="AF29">
        <f t="shared" si="19"/>
        <v>-69.063373259429568</v>
      </c>
      <c r="AG29">
        <f t="shared" si="20"/>
        <v>-27.376650106723595</v>
      </c>
      <c r="AH29">
        <f t="shared" si="21"/>
        <v>-1.4911221865279569</v>
      </c>
      <c r="AI29">
        <f t="shared" si="22"/>
        <v>199.80016144731886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54098.032523936927</v>
      </c>
      <c r="AO29">
        <f t="shared" si="26"/>
        <v>1800.18</v>
      </c>
      <c r="AP29">
        <f t="shared" si="27"/>
        <v>1517.5515</v>
      </c>
      <c r="AQ29">
        <f t="shared" si="28"/>
        <v>0.8429998666799986</v>
      </c>
      <c r="AR29">
        <f t="shared" si="29"/>
        <v>0.1653897426923974</v>
      </c>
      <c r="AS29">
        <v>1689454705.5</v>
      </c>
      <c r="AT29">
        <v>465.94099999999997</v>
      </c>
      <c r="AU29">
        <v>475.02</v>
      </c>
      <c r="AV29">
        <v>13.5405</v>
      </c>
      <c r="AW29">
        <v>12.7127</v>
      </c>
      <c r="AX29">
        <v>467.947</v>
      </c>
      <c r="AY29">
        <v>13.5611</v>
      </c>
      <c r="AZ29">
        <v>599.99</v>
      </c>
      <c r="BA29">
        <v>100.15900000000001</v>
      </c>
      <c r="BB29">
        <v>5.9160600000000001E-2</v>
      </c>
      <c r="BC29">
        <v>20.8368</v>
      </c>
      <c r="BD29">
        <v>20.973099999999999</v>
      </c>
      <c r="BE29">
        <v>999.9</v>
      </c>
      <c r="BF29">
        <v>0</v>
      </c>
      <c r="BG29">
        <v>0</v>
      </c>
      <c r="BH29">
        <v>10005</v>
      </c>
      <c r="BI29">
        <v>0</v>
      </c>
      <c r="BJ29">
        <v>32.451300000000003</v>
      </c>
      <c r="BK29">
        <v>-9.0792199999999994</v>
      </c>
      <c r="BL29">
        <v>472.33600000000001</v>
      </c>
      <c r="BM29">
        <v>481.13600000000002</v>
      </c>
      <c r="BN29">
        <v>0.82780100000000001</v>
      </c>
      <c r="BO29">
        <v>475.02</v>
      </c>
      <c r="BP29">
        <v>12.7127</v>
      </c>
      <c r="BQ29">
        <v>1.3562000000000001</v>
      </c>
      <c r="BR29">
        <v>1.27329</v>
      </c>
      <c r="BS29">
        <v>11.4366</v>
      </c>
      <c r="BT29">
        <v>10.4872</v>
      </c>
      <c r="BU29">
        <v>1800.18</v>
      </c>
      <c r="BV29">
        <v>0.900003</v>
      </c>
      <c r="BW29">
        <v>9.99974E-2</v>
      </c>
      <c r="BX29">
        <v>0</v>
      </c>
      <c r="BY29">
        <v>2.6551999999999998</v>
      </c>
      <c r="BZ29">
        <v>0</v>
      </c>
      <c r="CA29">
        <v>12594.1</v>
      </c>
      <c r="CB29">
        <v>14601.8</v>
      </c>
      <c r="CC29">
        <v>39.061999999999998</v>
      </c>
      <c r="CD29">
        <v>37.75</v>
      </c>
      <c r="CE29">
        <v>38.75</v>
      </c>
      <c r="CF29">
        <v>35.375</v>
      </c>
      <c r="CG29">
        <v>37.625</v>
      </c>
      <c r="CH29">
        <v>1620.17</v>
      </c>
      <c r="CI29">
        <v>180.01</v>
      </c>
      <c r="CJ29">
        <v>0</v>
      </c>
      <c r="CK29">
        <v>1689454715</v>
      </c>
      <c r="CL29">
        <v>0</v>
      </c>
      <c r="CM29">
        <v>1689454678.5</v>
      </c>
      <c r="CN29" t="s">
        <v>388</v>
      </c>
      <c r="CO29">
        <v>1689454678.5</v>
      </c>
      <c r="CP29">
        <v>1689454678</v>
      </c>
      <c r="CQ29">
        <v>13</v>
      </c>
      <c r="CR29">
        <v>3.4000000000000002E-2</v>
      </c>
      <c r="CS29">
        <v>-2E-3</v>
      </c>
      <c r="CT29">
        <v>-2.0339999999999998</v>
      </c>
      <c r="CU29">
        <v>-2.1000000000000001E-2</v>
      </c>
      <c r="CV29">
        <v>475</v>
      </c>
      <c r="CW29">
        <v>13</v>
      </c>
      <c r="CX29">
        <v>0.26</v>
      </c>
      <c r="CY29">
        <v>0.09</v>
      </c>
      <c r="CZ29">
        <v>10.298304663617939</v>
      </c>
      <c r="DA29">
        <v>0.46114864139058132</v>
      </c>
      <c r="DB29">
        <v>5.9353705878298822E-2</v>
      </c>
      <c r="DC29">
        <v>1</v>
      </c>
      <c r="DD29">
        <v>475.01958536585357</v>
      </c>
      <c r="DE29">
        <v>-0.1147317073160006</v>
      </c>
      <c r="DF29">
        <v>2.6046839244370509E-2</v>
      </c>
      <c r="DG29">
        <v>1</v>
      </c>
      <c r="DH29">
        <v>1799.965365853659</v>
      </c>
      <c r="DI29">
        <v>0.16423096834321779</v>
      </c>
      <c r="DJ29">
        <v>0.1153805487469646</v>
      </c>
      <c r="DK29">
        <v>-1</v>
      </c>
      <c r="DL29">
        <v>2</v>
      </c>
      <c r="DM29">
        <v>2</v>
      </c>
      <c r="DN29" t="s">
        <v>354</v>
      </c>
      <c r="DO29">
        <v>3.2161900000000001</v>
      </c>
      <c r="DP29">
        <v>2.6681400000000002</v>
      </c>
      <c r="DQ29">
        <v>0.106881</v>
      </c>
      <c r="DR29">
        <v>0.10756499999999999</v>
      </c>
      <c r="DS29">
        <v>7.7176300000000003E-2</v>
      </c>
      <c r="DT29">
        <v>7.2922100000000004E-2</v>
      </c>
      <c r="DU29">
        <v>27233.4</v>
      </c>
      <c r="DV29">
        <v>30729.3</v>
      </c>
      <c r="DW29">
        <v>28675.9</v>
      </c>
      <c r="DX29">
        <v>32994.800000000003</v>
      </c>
      <c r="DY29">
        <v>36784.5</v>
      </c>
      <c r="DZ29">
        <v>41573.599999999999</v>
      </c>
      <c r="EA29">
        <v>42077.7</v>
      </c>
      <c r="EB29">
        <v>47730.7</v>
      </c>
      <c r="EC29">
        <v>2.2826</v>
      </c>
      <c r="ED29">
        <v>1.9166000000000001</v>
      </c>
      <c r="EE29">
        <v>0.15183199999999999</v>
      </c>
      <c r="EF29">
        <v>0</v>
      </c>
      <c r="EG29">
        <v>18.460100000000001</v>
      </c>
      <c r="EH29">
        <v>999.9</v>
      </c>
      <c r="EI29">
        <v>58.2</v>
      </c>
      <c r="EJ29">
        <v>22.7</v>
      </c>
      <c r="EK29">
        <v>16.0886</v>
      </c>
      <c r="EL29">
        <v>63.456099999999999</v>
      </c>
      <c r="EM29">
        <v>16.2821</v>
      </c>
      <c r="EN29">
        <v>1</v>
      </c>
      <c r="EO29">
        <v>-0.68543699999999996</v>
      </c>
      <c r="EP29">
        <v>-2.0159899999999999</v>
      </c>
      <c r="EQ29">
        <v>20.221399999999999</v>
      </c>
      <c r="ER29">
        <v>5.2285199999999996</v>
      </c>
      <c r="ES29">
        <v>12.004</v>
      </c>
      <c r="ET29">
        <v>4.9910500000000004</v>
      </c>
      <c r="EU29">
        <v>3.3050000000000002</v>
      </c>
      <c r="EV29">
        <v>4249.3</v>
      </c>
      <c r="EW29">
        <v>3991.6</v>
      </c>
      <c r="EX29">
        <v>98.7</v>
      </c>
      <c r="EY29">
        <v>31.9</v>
      </c>
      <c r="EZ29">
        <v>1.8525700000000001</v>
      </c>
      <c r="FA29">
        <v>1.86154</v>
      </c>
      <c r="FB29">
        <v>1.8605</v>
      </c>
      <c r="FC29">
        <v>1.8565400000000001</v>
      </c>
      <c r="FD29">
        <v>1.8609500000000001</v>
      </c>
      <c r="FE29">
        <v>1.8571899999999999</v>
      </c>
      <c r="FF29">
        <v>1.8593</v>
      </c>
      <c r="FG29">
        <v>1.8621700000000001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-2.0059999999999998</v>
      </c>
      <c r="FV29">
        <v>-2.06E-2</v>
      </c>
      <c r="FW29">
        <v>-0.35799705817132987</v>
      </c>
      <c r="FX29">
        <v>-4.0117494158234393E-3</v>
      </c>
      <c r="FY29">
        <v>1.087516141204025E-6</v>
      </c>
      <c r="FZ29">
        <v>-8.657206703991749E-11</v>
      </c>
      <c r="GA29">
        <v>-2.0524999999999238E-2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1.1389199999999999</v>
      </c>
      <c r="GL29">
        <v>2.3706100000000001</v>
      </c>
      <c r="GM29">
        <v>1.5942400000000001</v>
      </c>
      <c r="GN29">
        <v>2.3303199999999999</v>
      </c>
      <c r="GO29">
        <v>1.40015</v>
      </c>
      <c r="GP29">
        <v>2.34253</v>
      </c>
      <c r="GQ29">
        <v>26.2104</v>
      </c>
      <c r="GR29">
        <v>14.1058</v>
      </c>
      <c r="GS29">
        <v>18</v>
      </c>
      <c r="GT29">
        <v>625.94200000000001</v>
      </c>
      <c r="GU29">
        <v>418.11799999999999</v>
      </c>
      <c r="GV29">
        <v>20.8264</v>
      </c>
      <c r="GW29">
        <v>18.0336</v>
      </c>
      <c r="GX29">
        <v>29.9998</v>
      </c>
      <c r="GY29">
        <v>17.9727</v>
      </c>
      <c r="GZ29">
        <v>17.929300000000001</v>
      </c>
      <c r="HA29">
        <v>22.841699999999999</v>
      </c>
      <c r="HB29">
        <v>20</v>
      </c>
      <c r="HC29">
        <v>-30</v>
      </c>
      <c r="HD29">
        <v>20.840399999999999</v>
      </c>
      <c r="HE29">
        <v>475</v>
      </c>
      <c r="HF29">
        <v>0</v>
      </c>
      <c r="HG29">
        <v>105.268</v>
      </c>
      <c r="HH29">
        <v>105.00700000000001</v>
      </c>
    </row>
    <row r="30" spans="1:216" x14ac:dyDescent="0.2">
      <c r="A30">
        <v>12</v>
      </c>
      <c r="B30">
        <v>1689454788.5</v>
      </c>
      <c r="C30">
        <v>865.5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410</v>
      </c>
      <c r="K30" t="s">
        <v>352</v>
      </c>
      <c r="L30">
        <v>1689454788.5</v>
      </c>
      <c r="M30">
        <f t="shared" si="0"/>
        <v>1.5610518315076773E-3</v>
      </c>
      <c r="N30">
        <f t="shared" si="1"/>
        <v>1.5610518315076773</v>
      </c>
      <c r="O30">
        <f t="shared" si="2"/>
        <v>19.021886992378221</v>
      </c>
      <c r="P30">
        <f t="shared" si="3"/>
        <v>564.33199999999999</v>
      </c>
      <c r="Q30">
        <f t="shared" si="4"/>
        <v>331.34941394015914</v>
      </c>
      <c r="R30">
        <f t="shared" si="5"/>
        <v>33.206839677353955</v>
      </c>
      <c r="S30">
        <f t="shared" si="6"/>
        <v>56.555652312651603</v>
      </c>
      <c r="T30">
        <f t="shared" si="7"/>
        <v>0.13781304727158764</v>
      </c>
      <c r="U30">
        <f t="shared" si="8"/>
        <v>3.7255984216778693</v>
      </c>
      <c r="V30">
        <f t="shared" si="9"/>
        <v>0.13504235198221826</v>
      </c>
      <c r="W30">
        <f t="shared" si="10"/>
        <v>8.4645766371364256E-2</v>
      </c>
      <c r="X30">
        <f t="shared" si="11"/>
        <v>297.70998000000003</v>
      </c>
      <c r="Y30">
        <f t="shared" si="12"/>
        <v>21.967322190166414</v>
      </c>
      <c r="Z30">
        <f t="shared" si="13"/>
        <v>20.975100000000001</v>
      </c>
      <c r="AA30">
        <f t="shared" si="14"/>
        <v>2.4921151863803055</v>
      </c>
      <c r="AB30">
        <f t="shared" si="15"/>
        <v>54.703147352925598</v>
      </c>
      <c r="AC30">
        <f t="shared" si="16"/>
        <v>1.3558756944472201</v>
      </c>
      <c r="AD30">
        <f t="shared" si="17"/>
        <v>2.4786063692086744</v>
      </c>
      <c r="AE30">
        <f t="shared" si="18"/>
        <v>1.1362394919330854</v>
      </c>
      <c r="AF30">
        <f t="shared" si="19"/>
        <v>-68.842385769488573</v>
      </c>
      <c r="AG30">
        <f t="shared" si="20"/>
        <v>-17.755534450479569</v>
      </c>
      <c r="AH30">
        <f t="shared" si="21"/>
        <v>-0.96735227938136903</v>
      </c>
      <c r="AI30">
        <f t="shared" si="22"/>
        <v>210.14470750065053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54088.307009289543</v>
      </c>
      <c r="AO30">
        <f t="shared" si="26"/>
        <v>1800.05</v>
      </c>
      <c r="AP30">
        <f t="shared" si="27"/>
        <v>1517.442</v>
      </c>
      <c r="AQ30">
        <f t="shared" si="28"/>
        <v>0.84299991666898144</v>
      </c>
      <c r="AR30">
        <f t="shared" si="29"/>
        <v>0.16538983917113415</v>
      </c>
      <c r="AS30">
        <v>1689454788.5</v>
      </c>
      <c r="AT30">
        <v>564.33199999999999</v>
      </c>
      <c r="AU30">
        <v>574.99599999999998</v>
      </c>
      <c r="AV30">
        <v>13.529400000000001</v>
      </c>
      <c r="AW30">
        <v>12.7043</v>
      </c>
      <c r="AX30">
        <v>566.61199999999997</v>
      </c>
      <c r="AY30">
        <v>13.5502</v>
      </c>
      <c r="AZ30">
        <v>600.03399999999999</v>
      </c>
      <c r="BA30">
        <v>100.158</v>
      </c>
      <c r="BB30">
        <v>5.8986299999999998E-2</v>
      </c>
      <c r="BC30">
        <v>20.886700000000001</v>
      </c>
      <c r="BD30">
        <v>20.975100000000001</v>
      </c>
      <c r="BE30">
        <v>999.9</v>
      </c>
      <c r="BF30">
        <v>0</v>
      </c>
      <c r="BG30">
        <v>0</v>
      </c>
      <c r="BH30">
        <v>10005</v>
      </c>
      <c r="BI30">
        <v>0</v>
      </c>
      <c r="BJ30">
        <v>31.671900000000001</v>
      </c>
      <c r="BK30">
        <v>-10.6637</v>
      </c>
      <c r="BL30">
        <v>572.072</v>
      </c>
      <c r="BM30">
        <v>582.39499999999998</v>
      </c>
      <c r="BN30">
        <v>0.82513000000000003</v>
      </c>
      <c r="BO30">
        <v>574.99599999999998</v>
      </c>
      <c r="BP30">
        <v>12.7043</v>
      </c>
      <c r="BQ30">
        <v>1.3550800000000001</v>
      </c>
      <c r="BR30">
        <v>1.27244</v>
      </c>
      <c r="BS30">
        <v>11.424099999999999</v>
      </c>
      <c r="BT30">
        <v>10.4772</v>
      </c>
      <c r="BU30">
        <v>1800.05</v>
      </c>
      <c r="BV30">
        <v>0.90000199999999997</v>
      </c>
      <c r="BW30">
        <v>9.9997699999999995E-2</v>
      </c>
      <c r="BX30">
        <v>0</v>
      </c>
      <c r="BY30">
        <v>2.3959999999999999</v>
      </c>
      <c r="BZ30">
        <v>0</v>
      </c>
      <c r="CA30">
        <v>12655.3</v>
      </c>
      <c r="CB30">
        <v>14600.7</v>
      </c>
      <c r="CC30">
        <v>39.811999999999998</v>
      </c>
      <c r="CD30">
        <v>38.186999999999998</v>
      </c>
      <c r="CE30">
        <v>39.25</v>
      </c>
      <c r="CF30">
        <v>35.875</v>
      </c>
      <c r="CG30">
        <v>38.311999999999998</v>
      </c>
      <c r="CH30">
        <v>1620.05</v>
      </c>
      <c r="CI30">
        <v>180</v>
      </c>
      <c r="CJ30">
        <v>0</v>
      </c>
      <c r="CK30">
        <v>1689454797.8</v>
      </c>
      <c r="CL30">
        <v>0</v>
      </c>
      <c r="CM30">
        <v>1689454761.5</v>
      </c>
      <c r="CN30" t="s">
        <v>391</v>
      </c>
      <c r="CO30">
        <v>1689454756</v>
      </c>
      <c r="CP30">
        <v>1689454761.5</v>
      </c>
      <c r="CQ30">
        <v>14</v>
      </c>
      <c r="CR30">
        <v>1.7000000000000001E-2</v>
      </c>
      <c r="CS30">
        <v>0</v>
      </c>
      <c r="CT30">
        <v>-2.3109999999999999</v>
      </c>
      <c r="CU30">
        <v>-2.1000000000000001E-2</v>
      </c>
      <c r="CV30">
        <v>575</v>
      </c>
      <c r="CW30">
        <v>13</v>
      </c>
      <c r="CX30">
        <v>0.15</v>
      </c>
      <c r="CY30">
        <v>0.11</v>
      </c>
      <c r="CZ30">
        <v>12.219059675026671</v>
      </c>
      <c r="DA30">
        <v>0.78756666390308705</v>
      </c>
      <c r="DB30">
        <v>8.5184537211999645E-2</v>
      </c>
      <c r="DC30">
        <v>1</v>
      </c>
      <c r="DD30">
        <v>575.00365853658536</v>
      </c>
      <c r="DE30">
        <v>-0.1234494773503861</v>
      </c>
      <c r="DF30">
        <v>3.1141384711678741E-2</v>
      </c>
      <c r="DG30">
        <v>1</v>
      </c>
      <c r="DH30">
        <v>1799.9741463414639</v>
      </c>
      <c r="DI30">
        <v>0.23423191405353219</v>
      </c>
      <c r="DJ30">
        <v>0.1249190100504568</v>
      </c>
      <c r="DK30">
        <v>-1</v>
      </c>
      <c r="DL30">
        <v>2</v>
      </c>
      <c r="DM30">
        <v>2</v>
      </c>
      <c r="DN30" t="s">
        <v>354</v>
      </c>
      <c r="DO30">
        <v>3.21637</v>
      </c>
      <c r="DP30">
        <v>2.66797</v>
      </c>
      <c r="DQ30">
        <v>0.122641</v>
      </c>
      <c r="DR30">
        <v>0.123332</v>
      </c>
      <c r="DS30">
        <v>7.7141799999999996E-2</v>
      </c>
      <c r="DT30">
        <v>7.2896699999999995E-2</v>
      </c>
      <c r="DU30">
        <v>26755.5</v>
      </c>
      <c r="DV30">
        <v>30188.400000000001</v>
      </c>
      <c r="DW30">
        <v>28678.3</v>
      </c>
      <c r="DX30">
        <v>32996.400000000001</v>
      </c>
      <c r="DY30">
        <v>36788.5</v>
      </c>
      <c r="DZ30">
        <v>41576.9</v>
      </c>
      <c r="EA30">
        <v>42080.6</v>
      </c>
      <c r="EB30">
        <v>47732.9</v>
      </c>
      <c r="EC30">
        <v>2.28328</v>
      </c>
      <c r="ED30">
        <v>1.9178999999999999</v>
      </c>
      <c r="EE30">
        <v>0.15801599999999999</v>
      </c>
      <c r="EF30">
        <v>0</v>
      </c>
      <c r="EG30">
        <v>18.359500000000001</v>
      </c>
      <c r="EH30">
        <v>999.9</v>
      </c>
      <c r="EI30">
        <v>58.2</v>
      </c>
      <c r="EJ30">
        <v>22.6</v>
      </c>
      <c r="EK30">
        <v>15.991400000000001</v>
      </c>
      <c r="EL30">
        <v>63.286099999999998</v>
      </c>
      <c r="EM30">
        <v>15.8734</v>
      </c>
      <c r="EN30">
        <v>1</v>
      </c>
      <c r="EO30">
        <v>-0.69026399999999999</v>
      </c>
      <c r="EP30">
        <v>-1.4273800000000001</v>
      </c>
      <c r="EQ30">
        <v>20.227399999999999</v>
      </c>
      <c r="ER30">
        <v>5.2267200000000003</v>
      </c>
      <c r="ES30">
        <v>12.004</v>
      </c>
      <c r="ET30">
        <v>4.9897</v>
      </c>
      <c r="EU30">
        <v>3.3050000000000002</v>
      </c>
      <c r="EV30">
        <v>4251</v>
      </c>
      <c r="EW30">
        <v>3996.2</v>
      </c>
      <c r="EX30">
        <v>98.7</v>
      </c>
      <c r="EY30">
        <v>31.9</v>
      </c>
      <c r="EZ30">
        <v>1.85256</v>
      </c>
      <c r="FA30">
        <v>1.8615200000000001</v>
      </c>
      <c r="FB30">
        <v>1.8605100000000001</v>
      </c>
      <c r="FC30">
        <v>1.8565400000000001</v>
      </c>
      <c r="FD30">
        <v>1.86094</v>
      </c>
      <c r="FE30">
        <v>1.85721</v>
      </c>
      <c r="FF30">
        <v>1.8593</v>
      </c>
      <c r="FG30">
        <v>1.8621300000000001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-2.2799999999999998</v>
      </c>
      <c r="FV30">
        <v>-2.0799999999999999E-2</v>
      </c>
      <c r="FW30">
        <v>-0.34078762955050768</v>
      </c>
      <c r="FX30">
        <v>-4.0117494158234393E-3</v>
      </c>
      <c r="FY30">
        <v>1.087516141204025E-6</v>
      </c>
      <c r="FZ30">
        <v>-8.657206703991749E-11</v>
      </c>
      <c r="GA30">
        <v>-2.082380952380802E-2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1.32812</v>
      </c>
      <c r="GL30">
        <v>2.3535200000000001</v>
      </c>
      <c r="GM30">
        <v>1.5942400000000001</v>
      </c>
      <c r="GN30">
        <v>2.3303199999999999</v>
      </c>
      <c r="GO30">
        <v>1.40015</v>
      </c>
      <c r="GP30">
        <v>2.3706100000000001</v>
      </c>
      <c r="GQ30">
        <v>26.1279</v>
      </c>
      <c r="GR30">
        <v>14.1145</v>
      </c>
      <c r="GS30">
        <v>18</v>
      </c>
      <c r="GT30">
        <v>625.63499999999999</v>
      </c>
      <c r="GU30">
        <v>418.327</v>
      </c>
      <c r="GV30">
        <v>20.266400000000001</v>
      </c>
      <c r="GW30">
        <v>17.9786</v>
      </c>
      <c r="GX30">
        <v>29.9999</v>
      </c>
      <c r="GY30">
        <v>17.9131</v>
      </c>
      <c r="GZ30">
        <v>17.8706</v>
      </c>
      <c r="HA30">
        <v>26.6372</v>
      </c>
      <c r="HB30">
        <v>20</v>
      </c>
      <c r="HC30">
        <v>-30</v>
      </c>
      <c r="HD30">
        <v>20.2773</v>
      </c>
      <c r="HE30">
        <v>575</v>
      </c>
      <c r="HF30">
        <v>0</v>
      </c>
      <c r="HG30">
        <v>105.276</v>
      </c>
      <c r="HH30">
        <v>105.012</v>
      </c>
    </row>
    <row r="31" spans="1:216" x14ac:dyDescent="0.2">
      <c r="A31">
        <v>13</v>
      </c>
      <c r="B31">
        <v>1689454871.5</v>
      </c>
      <c r="C31">
        <v>948.5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410</v>
      </c>
      <c r="K31" t="s">
        <v>352</v>
      </c>
      <c r="L31">
        <v>1689454871.5</v>
      </c>
      <c r="M31">
        <f t="shared" si="0"/>
        <v>1.6047375259557576E-3</v>
      </c>
      <c r="N31">
        <f t="shared" si="1"/>
        <v>1.6047375259557577</v>
      </c>
      <c r="O31">
        <f t="shared" si="2"/>
        <v>21.424065622279542</v>
      </c>
      <c r="P31">
        <f t="shared" si="3"/>
        <v>662.98099999999999</v>
      </c>
      <c r="Q31">
        <f t="shared" si="4"/>
        <v>404.63020367863868</v>
      </c>
      <c r="R31">
        <f t="shared" si="5"/>
        <v>40.549671440425406</v>
      </c>
      <c r="S31">
        <f t="shared" si="6"/>
        <v>66.440076585572797</v>
      </c>
      <c r="T31">
        <f t="shared" si="7"/>
        <v>0.14045837313407852</v>
      </c>
      <c r="U31">
        <f t="shared" si="8"/>
        <v>3.7255475459872147</v>
      </c>
      <c r="V31">
        <f t="shared" si="9"/>
        <v>0.13758144783999748</v>
      </c>
      <c r="W31">
        <f t="shared" si="10"/>
        <v>8.6241977266451511E-2</v>
      </c>
      <c r="X31">
        <f t="shared" si="11"/>
        <v>297.69982499999998</v>
      </c>
      <c r="Y31">
        <f t="shared" si="12"/>
        <v>22.069328927847277</v>
      </c>
      <c r="Z31">
        <f t="shared" si="13"/>
        <v>21.049299999999999</v>
      </c>
      <c r="AA31">
        <f t="shared" si="14"/>
        <v>2.503503765886633</v>
      </c>
      <c r="AB31">
        <f t="shared" si="15"/>
        <v>54.380699477993346</v>
      </c>
      <c r="AC31">
        <f t="shared" si="16"/>
        <v>1.3571300672942399</v>
      </c>
      <c r="AD31">
        <f t="shared" si="17"/>
        <v>2.4956098033336995</v>
      </c>
      <c r="AE31">
        <f t="shared" si="18"/>
        <v>1.1463736985923931</v>
      </c>
      <c r="AF31">
        <f t="shared" si="19"/>
        <v>-70.768924894648919</v>
      </c>
      <c r="AG31">
        <f t="shared" si="20"/>
        <v>-10.323778371981591</v>
      </c>
      <c r="AH31">
        <f t="shared" si="21"/>
        <v>-0.56299734361412657</v>
      </c>
      <c r="AI31">
        <f t="shared" si="22"/>
        <v>216.0441243897553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54066.769321759864</v>
      </c>
      <c r="AO31">
        <f t="shared" si="26"/>
        <v>1799.99</v>
      </c>
      <c r="AP31">
        <f t="shared" si="27"/>
        <v>1517.3913</v>
      </c>
      <c r="AQ31">
        <f t="shared" si="28"/>
        <v>0.84299984999916666</v>
      </c>
      <c r="AR31">
        <f t="shared" si="29"/>
        <v>0.16538971049839166</v>
      </c>
      <c r="AS31">
        <v>1689454871.5</v>
      </c>
      <c r="AT31">
        <v>662.98099999999999</v>
      </c>
      <c r="AU31">
        <v>675.029</v>
      </c>
      <c r="AV31">
        <v>13.542299999999999</v>
      </c>
      <c r="AW31">
        <v>12.6942</v>
      </c>
      <c r="AX31">
        <v>665.51</v>
      </c>
      <c r="AY31">
        <v>13.5623</v>
      </c>
      <c r="AZ31">
        <v>600.09</v>
      </c>
      <c r="BA31">
        <v>100.15600000000001</v>
      </c>
      <c r="BB31">
        <v>5.81488E-2</v>
      </c>
      <c r="BC31">
        <v>20.997900000000001</v>
      </c>
      <c r="BD31">
        <v>21.049299999999999</v>
      </c>
      <c r="BE31">
        <v>999.9</v>
      </c>
      <c r="BF31">
        <v>0</v>
      </c>
      <c r="BG31">
        <v>0</v>
      </c>
      <c r="BH31">
        <v>10005</v>
      </c>
      <c r="BI31">
        <v>0</v>
      </c>
      <c r="BJ31">
        <v>31.3856</v>
      </c>
      <c r="BK31">
        <v>-12.048299999999999</v>
      </c>
      <c r="BL31">
        <v>672.08199999999999</v>
      </c>
      <c r="BM31">
        <v>683.70799999999997</v>
      </c>
      <c r="BN31">
        <v>0.84805799999999998</v>
      </c>
      <c r="BO31">
        <v>675.029</v>
      </c>
      <c r="BP31">
        <v>12.6942</v>
      </c>
      <c r="BQ31">
        <v>1.3563400000000001</v>
      </c>
      <c r="BR31">
        <v>1.2714000000000001</v>
      </c>
      <c r="BS31">
        <v>11.4381</v>
      </c>
      <c r="BT31">
        <v>10.465</v>
      </c>
      <c r="BU31">
        <v>1799.99</v>
      </c>
      <c r="BV31">
        <v>0.900003</v>
      </c>
      <c r="BW31">
        <v>9.9996500000000002E-2</v>
      </c>
      <c r="BX31">
        <v>0</v>
      </c>
      <c r="BY31">
        <v>2.4634</v>
      </c>
      <c r="BZ31">
        <v>0</v>
      </c>
      <c r="CA31">
        <v>12740.3</v>
      </c>
      <c r="CB31">
        <v>14600.3</v>
      </c>
      <c r="CC31">
        <v>40.5</v>
      </c>
      <c r="CD31">
        <v>38.561999999999998</v>
      </c>
      <c r="CE31">
        <v>39.75</v>
      </c>
      <c r="CF31">
        <v>36.686999999999998</v>
      </c>
      <c r="CG31">
        <v>38.875</v>
      </c>
      <c r="CH31">
        <v>1620</v>
      </c>
      <c r="CI31">
        <v>179.99</v>
      </c>
      <c r="CJ31">
        <v>0</v>
      </c>
      <c r="CK31">
        <v>1689454881.2</v>
      </c>
      <c r="CL31">
        <v>0</v>
      </c>
      <c r="CM31">
        <v>1689454844</v>
      </c>
      <c r="CN31" t="s">
        <v>394</v>
      </c>
      <c r="CO31">
        <v>1689454843</v>
      </c>
      <c r="CP31">
        <v>1689454844</v>
      </c>
      <c r="CQ31">
        <v>15</v>
      </c>
      <c r="CR31">
        <v>2.5000000000000001E-2</v>
      </c>
      <c r="CS31">
        <v>1E-3</v>
      </c>
      <c r="CT31">
        <v>-2.5619999999999998</v>
      </c>
      <c r="CU31">
        <v>-0.02</v>
      </c>
      <c r="CV31">
        <v>675</v>
      </c>
      <c r="CW31">
        <v>13</v>
      </c>
      <c r="CX31">
        <v>0.19</v>
      </c>
      <c r="CY31">
        <v>0.11</v>
      </c>
      <c r="CZ31">
        <v>13.62613324236559</v>
      </c>
      <c r="DA31">
        <v>0.93015946407126981</v>
      </c>
      <c r="DB31">
        <v>0.1039452655047276</v>
      </c>
      <c r="DC31">
        <v>1</v>
      </c>
      <c r="DD31">
        <v>675.01324390243906</v>
      </c>
      <c r="DE31">
        <v>-4.5303135889602587E-2</v>
      </c>
      <c r="DF31">
        <v>2.080077447877296E-2</v>
      </c>
      <c r="DG31">
        <v>1</v>
      </c>
      <c r="DH31">
        <v>1799.982</v>
      </c>
      <c r="DI31">
        <v>-0.1173446574254751</v>
      </c>
      <c r="DJ31">
        <v>0.1383871381307136</v>
      </c>
      <c r="DK31">
        <v>-1</v>
      </c>
      <c r="DL31">
        <v>2</v>
      </c>
      <c r="DM31">
        <v>2</v>
      </c>
      <c r="DN31" t="s">
        <v>354</v>
      </c>
      <c r="DO31">
        <v>3.2165599999999999</v>
      </c>
      <c r="DP31">
        <v>2.6671399999999998</v>
      </c>
      <c r="DQ31">
        <v>0.13710600000000001</v>
      </c>
      <c r="DR31">
        <v>0.13777900000000001</v>
      </c>
      <c r="DS31">
        <v>7.7200500000000005E-2</v>
      </c>
      <c r="DT31">
        <v>7.2861200000000001E-2</v>
      </c>
      <c r="DU31">
        <v>26315.3</v>
      </c>
      <c r="DV31">
        <v>29692.1</v>
      </c>
      <c r="DW31">
        <v>28678.6</v>
      </c>
      <c r="DX31">
        <v>32997</v>
      </c>
      <c r="DY31">
        <v>36786.800000000003</v>
      </c>
      <c r="DZ31">
        <v>41579.1</v>
      </c>
      <c r="EA31">
        <v>42081.2</v>
      </c>
      <c r="EB31">
        <v>47733.4</v>
      </c>
      <c r="EC31">
        <v>2.2839999999999998</v>
      </c>
      <c r="ED31">
        <v>1.9186000000000001</v>
      </c>
      <c r="EE31">
        <v>0.16276199999999999</v>
      </c>
      <c r="EF31">
        <v>0</v>
      </c>
      <c r="EG31">
        <v>18.3553</v>
      </c>
      <c r="EH31">
        <v>999.9</v>
      </c>
      <c r="EI31">
        <v>58.2</v>
      </c>
      <c r="EJ31">
        <v>22.6</v>
      </c>
      <c r="EK31">
        <v>15.992599999999999</v>
      </c>
      <c r="EL31">
        <v>63.446100000000001</v>
      </c>
      <c r="EM31">
        <v>16.093800000000002</v>
      </c>
      <c r="EN31">
        <v>1</v>
      </c>
      <c r="EO31">
        <v>-0.69258900000000001</v>
      </c>
      <c r="EP31">
        <v>-1.12249</v>
      </c>
      <c r="EQ31">
        <v>20.229900000000001</v>
      </c>
      <c r="ER31">
        <v>5.22912</v>
      </c>
      <c r="ES31">
        <v>12.004</v>
      </c>
      <c r="ET31">
        <v>4.9914500000000004</v>
      </c>
      <c r="EU31">
        <v>3.3050000000000002</v>
      </c>
      <c r="EV31">
        <v>4252.8</v>
      </c>
      <c r="EW31">
        <v>4000.7</v>
      </c>
      <c r="EX31">
        <v>98.7</v>
      </c>
      <c r="EY31">
        <v>31.9</v>
      </c>
      <c r="EZ31">
        <v>1.8525700000000001</v>
      </c>
      <c r="FA31">
        <v>1.8614999999999999</v>
      </c>
      <c r="FB31">
        <v>1.8605</v>
      </c>
      <c r="FC31">
        <v>1.8565400000000001</v>
      </c>
      <c r="FD31">
        <v>1.8609500000000001</v>
      </c>
      <c r="FE31">
        <v>1.85721</v>
      </c>
      <c r="FF31">
        <v>1.85928</v>
      </c>
      <c r="FG31">
        <v>1.86215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-2.5289999999999999</v>
      </c>
      <c r="FV31">
        <v>-0.02</v>
      </c>
      <c r="FW31">
        <v>-0.31610166591548489</v>
      </c>
      <c r="FX31">
        <v>-4.0117494158234393E-3</v>
      </c>
      <c r="FY31">
        <v>1.087516141204025E-6</v>
      </c>
      <c r="FZ31">
        <v>-8.657206703991749E-11</v>
      </c>
      <c r="GA31">
        <v>-2.0014999999999009E-2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1.5124500000000001</v>
      </c>
      <c r="GL31">
        <v>2.3547400000000001</v>
      </c>
      <c r="GM31">
        <v>1.5942400000000001</v>
      </c>
      <c r="GN31">
        <v>2.3303199999999999</v>
      </c>
      <c r="GO31">
        <v>1.40015</v>
      </c>
      <c r="GP31">
        <v>2.36572</v>
      </c>
      <c r="GQ31">
        <v>26.024999999999999</v>
      </c>
      <c r="GR31">
        <v>14.1058</v>
      </c>
      <c r="GS31">
        <v>18</v>
      </c>
      <c r="GT31">
        <v>625.53700000000003</v>
      </c>
      <c r="GU31">
        <v>418.28100000000001</v>
      </c>
      <c r="GV31">
        <v>20.1753</v>
      </c>
      <c r="GW31">
        <v>17.9392</v>
      </c>
      <c r="GX31">
        <v>29.9998</v>
      </c>
      <c r="GY31">
        <v>17.866099999999999</v>
      </c>
      <c r="GZ31">
        <v>17.822299999999998</v>
      </c>
      <c r="HA31">
        <v>30.3216</v>
      </c>
      <c r="HB31">
        <v>20</v>
      </c>
      <c r="HC31">
        <v>-30</v>
      </c>
      <c r="HD31">
        <v>20.176200000000001</v>
      </c>
      <c r="HE31">
        <v>675</v>
      </c>
      <c r="HF31">
        <v>0</v>
      </c>
      <c r="HG31">
        <v>105.277</v>
      </c>
      <c r="HH31">
        <v>105.01300000000001</v>
      </c>
    </row>
    <row r="32" spans="1:216" x14ac:dyDescent="0.2">
      <c r="A32">
        <v>14</v>
      </c>
      <c r="B32">
        <v>1689454952</v>
      </c>
      <c r="C32">
        <v>1029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410</v>
      </c>
      <c r="K32" t="s">
        <v>352</v>
      </c>
      <c r="L32">
        <v>1689454952</v>
      </c>
      <c r="M32">
        <f t="shared" si="0"/>
        <v>1.5928160666422088E-3</v>
      </c>
      <c r="N32">
        <f t="shared" si="1"/>
        <v>1.5928160666422089</v>
      </c>
      <c r="O32">
        <f t="shared" si="2"/>
        <v>23.15884100180163</v>
      </c>
      <c r="P32">
        <f t="shared" si="3"/>
        <v>786.89300000000003</v>
      </c>
      <c r="Q32">
        <f t="shared" si="4"/>
        <v>503.23388797284622</v>
      </c>
      <c r="R32">
        <f t="shared" si="5"/>
        <v>50.430123396515555</v>
      </c>
      <c r="S32">
        <f t="shared" si="6"/>
        <v>78.856197959378207</v>
      </c>
      <c r="T32">
        <f t="shared" si="7"/>
        <v>0.13883100611819368</v>
      </c>
      <c r="U32">
        <f t="shared" si="8"/>
        <v>3.7388746033950877</v>
      </c>
      <c r="V32">
        <f t="shared" si="9"/>
        <v>0.1360294434990523</v>
      </c>
      <c r="W32">
        <f t="shared" si="10"/>
        <v>8.5265402710107491E-2</v>
      </c>
      <c r="X32">
        <f t="shared" si="11"/>
        <v>297.69836999999995</v>
      </c>
      <c r="Y32">
        <f t="shared" si="12"/>
        <v>22.041488638533227</v>
      </c>
      <c r="Z32">
        <f t="shared" si="13"/>
        <v>21.059799999999999</v>
      </c>
      <c r="AA32">
        <f t="shared" si="14"/>
        <v>2.5051190328257138</v>
      </c>
      <c r="AB32">
        <f t="shared" si="15"/>
        <v>54.3562771021627</v>
      </c>
      <c r="AC32">
        <f t="shared" si="16"/>
        <v>1.3542963478928201</v>
      </c>
      <c r="AD32">
        <f t="shared" si="17"/>
        <v>2.4915178523860608</v>
      </c>
      <c r="AE32">
        <f t="shared" si="18"/>
        <v>1.1508226849328937</v>
      </c>
      <c r="AF32">
        <f t="shared" si="19"/>
        <v>-70.243188538921416</v>
      </c>
      <c r="AG32">
        <f t="shared" si="20"/>
        <v>-17.859120394975623</v>
      </c>
      <c r="AH32">
        <f t="shared" si="21"/>
        <v>-0.97037826801401905</v>
      </c>
      <c r="AI32">
        <f t="shared" si="22"/>
        <v>208.62568279808889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54343.032335072596</v>
      </c>
      <c r="AO32">
        <f t="shared" si="26"/>
        <v>1799.97</v>
      </c>
      <c r="AP32">
        <f t="shared" si="27"/>
        <v>1517.3753999999999</v>
      </c>
      <c r="AQ32">
        <f t="shared" si="28"/>
        <v>0.84300038333972227</v>
      </c>
      <c r="AR32">
        <f t="shared" si="29"/>
        <v>0.16539073984566408</v>
      </c>
      <c r="AS32">
        <v>1689454952</v>
      </c>
      <c r="AT32">
        <v>786.89300000000003</v>
      </c>
      <c r="AU32">
        <v>799.97</v>
      </c>
      <c r="AV32">
        <v>13.5143</v>
      </c>
      <c r="AW32">
        <v>12.672599999999999</v>
      </c>
      <c r="AX32">
        <v>789.57399999999996</v>
      </c>
      <c r="AY32">
        <v>13.535600000000001</v>
      </c>
      <c r="AZ32">
        <v>600.178</v>
      </c>
      <c r="BA32">
        <v>100.155</v>
      </c>
      <c r="BB32">
        <v>5.70974E-2</v>
      </c>
      <c r="BC32">
        <v>20.9712</v>
      </c>
      <c r="BD32">
        <v>21.059799999999999</v>
      </c>
      <c r="BE32">
        <v>999.9</v>
      </c>
      <c r="BF32">
        <v>0</v>
      </c>
      <c r="BG32">
        <v>0</v>
      </c>
      <c r="BH32">
        <v>10057.5</v>
      </c>
      <c r="BI32">
        <v>0</v>
      </c>
      <c r="BJ32">
        <v>30.816099999999999</v>
      </c>
      <c r="BK32">
        <v>-13.0777</v>
      </c>
      <c r="BL32">
        <v>797.673</v>
      </c>
      <c r="BM32">
        <v>810.23800000000006</v>
      </c>
      <c r="BN32">
        <v>0.84179499999999996</v>
      </c>
      <c r="BO32">
        <v>799.97</v>
      </c>
      <c r="BP32">
        <v>12.672599999999999</v>
      </c>
      <c r="BQ32">
        <v>1.3535299999999999</v>
      </c>
      <c r="BR32">
        <v>1.26922</v>
      </c>
      <c r="BS32">
        <v>11.4068</v>
      </c>
      <c r="BT32">
        <v>10.439299999999999</v>
      </c>
      <c r="BU32">
        <v>1799.97</v>
      </c>
      <c r="BV32">
        <v>0.89998800000000001</v>
      </c>
      <c r="BW32">
        <v>0.100012</v>
      </c>
      <c r="BX32">
        <v>0</v>
      </c>
      <c r="BY32">
        <v>2.5499999999999998</v>
      </c>
      <c r="BZ32">
        <v>0</v>
      </c>
      <c r="CA32">
        <v>12979.5</v>
      </c>
      <c r="CB32">
        <v>14600</v>
      </c>
      <c r="CC32">
        <v>41.25</v>
      </c>
      <c r="CD32">
        <v>38.875</v>
      </c>
      <c r="CE32">
        <v>40.186999999999998</v>
      </c>
      <c r="CF32">
        <v>37.811999999999998</v>
      </c>
      <c r="CG32">
        <v>39.625</v>
      </c>
      <c r="CH32">
        <v>1619.95</v>
      </c>
      <c r="CI32">
        <v>180.02</v>
      </c>
      <c r="CJ32">
        <v>0</v>
      </c>
      <c r="CK32">
        <v>1689454961.5999999</v>
      </c>
      <c r="CL32">
        <v>0</v>
      </c>
      <c r="CM32">
        <v>1689454925</v>
      </c>
      <c r="CN32" t="s">
        <v>397</v>
      </c>
      <c r="CO32">
        <v>1689454925</v>
      </c>
      <c r="CP32">
        <v>1689454925</v>
      </c>
      <c r="CQ32">
        <v>16</v>
      </c>
      <c r="CR32">
        <v>0.16700000000000001</v>
      </c>
      <c r="CS32">
        <v>-1E-3</v>
      </c>
      <c r="CT32">
        <v>-2.714</v>
      </c>
      <c r="CU32">
        <v>-2.1000000000000001E-2</v>
      </c>
      <c r="CV32">
        <v>800</v>
      </c>
      <c r="CW32">
        <v>13</v>
      </c>
      <c r="CX32">
        <v>0.09</v>
      </c>
      <c r="CY32">
        <v>0.09</v>
      </c>
      <c r="CZ32">
        <v>14.9698811092135</v>
      </c>
      <c r="DA32">
        <v>0.73498696199053448</v>
      </c>
      <c r="DB32">
        <v>0.1315808604171394</v>
      </c>
      <c r="DC32">
        <v>1</v>
      </c>
      <c r="DD32">
        <v>800.00557499999991</v>
      </c>
      <c r="DE32">
        <v>0.13014258911758</v>
      </c>
      <c r="DF32">
        <v>4.543725756468775E-2</v>
      </c>
      <c r="DG32">
        <v>1</v>
      </c>
      <c r="DH32">
        <v>1799.999512195122</v>
      </c>
      <c r="DI32">
        <v>-0.20508715902136729</v>
      </c>
      <c r="DJ32">
        <v>8.6699684065913232E-2</v>
      </c>
      <c r="DK32">
        <v>-1</v>
      </c>
      <c r="DL32">
        <v>2</v>
      </c>
      <c r="DM32">
        <v>2</v>
      </c>
      <c r="DN32" t="s">
        <v>354</v>
      </c>
      <c r="DO32">
        <v>3.21679</v>
      </c>
      <c r="DP32">
        <v>2.6665399999999999</v>
      </c>
      <c r="DQ32">
        <v>0.15377099999999999</v>
      </c>
      <c r="DR32">
        <v>0.15435699999999999</v>
      </c>
      <c r="DS32">
        <v>7.7094499999999996E-2</v>
      </c>
      <c r="DT32">
        <v>7.2775999999999993E-2</v>
      </c>
      <c r="DU32">
        <v>25808.2</v>
      </c>
      <c r="DV32">
        <v>29123.599999999999</v>
      </c>
      <c r="DW32">
        <v>28679</v>
      </c>
      <c r="DX32">
        <v>32998.5</v>
      </c>
      <c r="DY32">
        <v>36791.1</v>
      </c>
      <c r="DZ32">
        <v>41584.6</v>
      </c>
      <c r="EA32">
        <v>42081.1</v>
      </c>
      <c r="EB32">
        <v>47735.199999999997</v>
      </c>
      <c r="EC32">
        <v>2.2843499999999999</v>
      </c>
      <c r="ED32">
        <v>1.9198500000000001</v>
      </c>
      <c r="EE32">
        <v>0.14500299999999999</v>
      </c>
      <c r="EF32">
        <v>0</v>
      </c>
      <c r="EG32">
        <v>18.660299999999999</v>
      </c>
      <c r="EH32">
        <v>999.9</v>
      </c>
      <c r="EI32">
        <v>58.3</v>
      </c>
      <c r="EJ32">
        <v>22.6</v>
      </c>
      <c r="EK32">
        <v>16.021000000000001</v>
      </c>
      <c r="EL32">
        <v>63.116</v>
      </c>
      <c r="EM32">
        <v>15.6571</v>
      </c>
      <c r="EN32">
        <v>1</v>
      </c>
      <c r="EO32">
        <v>-0.69447400000000004</v>
      </c>
      <c r="EP32">
        <v>0.27440900000000001</v>
      </c>
      <c r="EQ32">
        <v>20.2331</v>
      </c>
      <c r="ER32">
        <v>5.2289700000000003</v>
      </c>
      <c r="ES32">
        <v>12.004</v>
      </c>
      <c r="ET32">
        <v>4.9907500000000002</v>
      </c>
      <c r="EU32">
        <v>3.3050000000000002</v>
      </c>
      <c r="EV32">
        <v>4254.5</v>
      </c>
      <c r="EW32">
        <v>4005.4</v>
      </c>
      <c r="EX32">
        <v>98.7</v>
      </c>
      <c r="EY32">
        <v>31.9</v>
      </c>
      <c r="EZ32">
        <v>1.8525400000000001</v>
      </c>
      <c r="FA32">
        <v>1.8614900000000001</v>
      </c>
      <c r="FB32">
        <v>1.8605</v>
      </c>
      <c r="FC32">
        <v>1.8565400000000001</v>
      </c>
      <c r="FD32">
        <v>1.86094</v>
      </c>
      <c r="FE32">
        <v>1.8572</v>
      </c>
      <c r="FF32">
        <v>1.8592900000000001</v>
      </c>
      <c r="FG32">
        <v>1.8621700000000001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-2.681</v>
      </c>
      <c r="FV32">
        <v>-2.1299999999999999E-2</v>
      </c>
      <c r="FW32">
        <v>-0.14914344580926711</v>
      </c>
      <c r="FX32">
        <v>-4.0117494158234393E-3</v>
      </c>
      <c r="FY32">
        <v>1.087516141204025E-6</v>
      </c>
      <c r="FZ32">
        <v>-8.657206703991749E-11</v>
      </c>
      <c r="GA32">
        <v>-2.1290000000000479E-2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1.73706</v>
      </c>
      <c r="GL32">
        <v>2.34863</v>
      </c>
      <c r="GM32">
        <v>1.5942400000000001</v>
      </c>
      <c r="GN32">
        <v>2.3303199999999999</v>
      </c>
      <c r="GO32">
        <v>1.40015</v>
      </c>
      <c r="GP32">
        <v>2.32056</v>
      </c>
      <c r="GQ32">
        <v>25.942699999999999</v>
      </c>
      <c r="GR32">
        <v>14.097</v>
      </c>
      <c r="GS32">
        <v>18</v>
      </c>
      <c r="GT32">
        <v>625.26700000000005</v>
      </c>
      <c r="GU32">
        <v>418.63099999999997</v>
      </c>
      <c r="GV32">
        <v>18.715699999999998</v>
      </c>
      <c r="GW32">
        <v>17.916499999999999</v>
      </c>
      <c r="GX32">
        <v>30</v>
      </c>
      <c r="GY32">
        <v>17.827000000000002</v>
      </c>
      <c r="GZ32">
        <v>17.781700000000001</v>
      </c>
      <c r="HA32">
        <v>34.821199999999997</v>
      </c>
      <c r="HB32">
        <v>20</v>
      </c>
      <c r="HC32">
        <v>-30</v>
      </c>
      <c r="HD32">
        <v>18.705500000000001</v>
      </c>
      <c r="HE32">
        <v>800</v>
      </c>
      <c r="HF32">
        <v>0</v>
      </c>
      <c r="HG32">
        <v>105.277</v>
      </c>
      <c r="HH32">
        <v>105.018</v>
      </c>
    </row>
    <row r="33" spans="1:216" x14ac:dyDescent="0.2">
      <c r="A33">
        <v>15</v>
      </c>
      <c r="B33">
        <v>1689455035.5</v>
      </c>
      <c r="C33">
        <v>1112.5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410</v>
      </c>
      <c r="K33" t="s">
        <v>352</v>
      </c>
      <c r="L33">
        <v>1689455035.5</v>
      </c>
      <c r="M33">
        <f t="shared" si="0"/>
        <v>1.6155304038855825E-3</v>
      </c>
      <c r="N33">
        <f t="shared" si="1"/>
        <v>1.6155304038855824</v>
      </c>
      <c r="O33">
        <f t="shared" si="2"/>
        <v>24.998153734930941</v>
      </c>
      <c r="P33">
        <f t="shared" si="3"/>
        <v>985.81100000000004</v>
      </c>
      <c r="Q33">
        <f t="shared" si="4"/>
        <v>681.71223016756619</v>
      </c>
      <c r="R33">
        <f t="shared" si="5"/>
        <v>68.316358459819725</v>
      </c>
      <c r="S33">
        <f t="shared" si="6"/>
        <v>98.790977584602402</v>
      </c>
      <c r="T33">
        <f t="shared" si="7"/>
        <v>0.14111426015505885</v>
      </c>
      <c r="U33">
        <f t="shared" si="8"/>
        <v>3.7154594003204782</v>
      </c>
      <c r="V33">
        <f t="shared" si="9"/>
        <v>0.13820299469899411</v>
      </c>
      <c r="W33">
        <f t="shared" si="10"/>
        <v>8.6633434881069671E-2</v>
      </c>
      <c r="X33">
        <f t="shared" si="11"/>
        <v>297.70634999999993</v>
      </c>
      <c r="Y33">
        <f t="shared" si="12"/>
        <v>21.994807712339529</v>
      </c>
      <c r="Z33">
        <f t="shared" si="13"/>
        <v>21.049800000000001</v>
      </c>
      <c r="AA33">
        <f t="shared" si="14"/>
        <v>2.5035806626724741</v>
      </c>
      <c r="AB33">
        <f t="shared" si="15"/>
        <v>54.534023846374026</v>
      </c>
      <c r="AC33">
        <f t="shared" si="16"/>
        <v>1.35468798186104</v>
      </c>
      <c r="AD33">
        <f t="shared" si="17"/>
        <v>2.4841152115920995</v>
      </c>
      <c r="AE33">
        <f t="shared" si="18"/>
        <v>1.1488926808114341</v>
      </c>
      <c r="AF33">
        <f t="shared" si="19"/>
        <v>-71.244890811354196</v>
      </c>
      <c r="AG33">
        <f t="shared" si="20"/>
        <v>-25.439096593140349</v>
      </c>
      <c r="AH33">
        <f t="shared" si="21"/>
        <v>-1.3905341835810703</v>
      </c>
      <c r="AI33">
        <f t="shared" si="22"/>
        <v>199.63182841192435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53875.253638963157</v>
      </c>
      <c r="AO33">
        <f t="shared" si="26"/>
        <v>1800.02</v>
      </c>
      <c r="AP33">
        <f t="shared" si="27"/>
        <v>1517.4173999999998</v>
      </c>
      <c r="AQ33">
        <f t="shared" si="28"/>
        <v>0.84300029999666659</v>
      </c>
      <c r="AR33">
        <f t="shared" si="29"/>
        <v>0.16539057899356671</v>
      </c>
      <c r="AS33">
        <v>1689455035.5</v>
      </c>
      <c r="AT33">
        <v>985.81100000000004</v>
      </c>
      <c r="AU33">
        <v>1000.06</v>
      </c>
      <c r="AV33">
        <v>13.5181</v>
      </c>
      <c r="AW33">
        <v>12.664099999999999</v>
      </c>
      <c r="AX33">
        <v>988.82799999999997</v>
      </c>
      <c r="AY33">
        <v>13.536</v>
      </c>
      <c r="AZ33">
        <v>599.96699999999998</v>
      </c>
      <c r="BA33">
        <v>100.154</v>
      </c>
      <c r="BB33">
        <v>5.8898399999999997E-2</v>
      </c>
      <c r="BC33">
        <v>20.922799999999999</v>
      </c>
      <c r="BD33">
        <v>21.049800000000001</v>
      </c>
      <c r="BE33">
        <v>999.9</v>
      </c>
      <c r="BF33">
        <v>0</v>
      </c>
      <c r="BG33">
        <v>0</v>
      </c>
      <c r="BH33">
        <v>9965.6200000000008</v>
      </c>
      <c r="BI33">
        <v>0</v>
      </c>
      <c r="BJ33">
        <v>32.208500000000001</v>
      </c>
      <c r="BK33">
        <v>-14.2501</v>
      </c>
      <c r="BL33">
        <v>999.32</v>
      </c>
      <c r="BM33">
        <v>1012.89</v>
      </c>
      <c r="BN33">
        <v>0.85399199999999997</v>
      </c>
      <c r="BO33">
        <v>1000.06</v>
      </c>
      <c r="BP33">
        <v>12.664099999999999</v>
      </c>
      <c r="BQ33">
        <v>1.3539000000000001</v>
      </c>
      <c r="BR33">
        <v>1.26837</v>
      </c>
      <c r="BS33">
        <v>11.4109</v>
      </c>
      <c r="BT33">
        <v>10.4292</v>
      </c>
      <c r="BU33">
        <v>1800.02</v>
      </c>
      <c r="BV33">
        <v>0.89998800000000001</v>
      </c>
      <c r="BW33">
        <v>0.100012</v>
      </c>
      <c r="BX33">
        <v>0</v>
      </c>
      <c r="BY33">
        <v>2.6688000000000001</v>
      </c>
      <c r="BZ33">
        <v>0</v>
      </c>
      <c r="CA33">
        <v>13348.6</v>
      </c>
      <c r="CB33">
        <v>14600.5</v>
      </c>
      <c r="CC33">
        <v>41.875</v>
      </c>
      <c r="CD33">
        <v>39.311999999999998</v>
      </c>
      <c r="CE33">
        <v>40.75</v>
      </c>
      <c r="CF33">
        <v>38.75</v>
      </c>
      <c r="CG33">
        <v>40.311999999999998</v>
      </c>
      <c r="CH33">
        <v>1620</v>
      </c>
      <c r="CI33">
        <v>180.02</v>
      </c>
      <c r="CJ33">
        <v>0</v>
      </c>
      <c r="CK33">
        <v>1689455045</v>
      </c>
      <c r="CL33">
        <v>0</v>
      </c>
      <c r="CM33">
        <v>1689455009</v>
      </c>
      <c r="CN33" t="s">
        <v>400</v>
      </c>
      <c r="CO33">
        <v>1689455004.5</v>
      </c>
      <c r="CP33">
        <v>1689455009</v>
      </c>
      <c r="CQ33">
        <v>17</v>
      </c>
      <c r="CR33">
        <v>0.11899999999999999</v>
      </c>
      <c r="CS33">
        <v>3.0000000000000001E-3</v>
      </c>
      <c r="CT33">
        <v>-3.0470000000000002</v>
      </c>
      <c r="CU33">
        <v>-1.7999999999999999E-2</v>
      </c>
      <c r="CV33">
        <v>1000</v>
      </c>
      <c r="CW33">
        <v>13</v>
      </c>
      <c r="CX33">
        <v>0.16</v>
      </c>
      <c r="CY33">
        <v>0.11</v>
      </c>
      <c r="CZ33">
        <v>15.96983089862937</v>
      </c>
      <c r="DA33">
        <v>1.064058455050882</v>
      </c>
      <c r="DB33">
        <v>0.14890804719902639</v>
      </c>
      <c r="DC33">
        <v>1</v>
      </c>
      <c r="DD33">
        <v>1000.0307073170731</v>
      </c>
      <c r="DE33">
        <v>-0.27750522647961429</v>
      </c>
      <c r="DF33">
        <v>7.0247035837970456E-2</v>
      </c>
      <c r="DG33">
        <v>1</v>
      </c>
      <c r="DH33">
        <v>1799.9734146341459</v>
      </c>
      <c r="DI33">
        <v>-2.2016216144605281E-2</v>
      </c>
      <c r="DJ33">
        <v>0.13592698463402969</v>
      </c>
      <c r="DK33">
        <v>-1</v>
      </c>
      <c r="DL33">
        <v>2</v>
      </c>
      <c r="DM33">
        <v>2</v>
      </c>
      <c r="DN33" t="s">
        <v>354</v>
      </c>
      <c r="DO33">
        <v>3.2162999999999999</v>
      </c>
      <c r="DP33">
        <v>2.6675399999999998</v>
      </c>
      <c r="DQ33">
        <v>0.17788300000000001</v>
      </c>
      <c r="DR33">
        <v>0.17829200000000001</v>
      </c>
      <c r="DS33">
        <v>7.7098100000000003E-2</v>
      </c>
      <c r="DT33">
        <v>7.2742299999999996E-2</v>
      </c>
      <c r="DU33">
        <v>25074.400000000001</v>
      </c>
      <c r="DV33">
        <v>28300.799999999999</v>
      </c>
      <c r="DW33">
        <v>28679</v>
      </c>
      <c r="DX33">
        <v>32998.1</v>
      </c>
      <c r="DY33">
        <v>36790.9</v>
      </c>
      <c r="DZ33">
        <v>41586</v>
      </c>
      <c r="EA33">
        <v>42081</v>
      </c>
      <c r="EB33">
        <v>47734.9</v>
      </c>
      <c r="EC33">
        <v>2.28315</v>
      </c>
      <c r="ED33">
        <v>1.921</v>
      </c>
      <c r="EE33">
        <v>0.12832099999999999</v>
      </c>
      <c r="EF33">
        <v>0</v>
      </c>
      <c r="EG33">
        <v>18.9268</v>
      </c>
      <c r="EH33">
        <v>999.9</v>
      </c>
      <c r="EI33">
        <v>58.3</v>
      </c>
      <c r="EJ33">
        <v>22.5</v>
      </c>
      <c r="EK33">
        <v>15.922800000000001</v>
      </c>
      <c r="EL33">
        <v>63.665999999999997</v>
      </c>
      <c r="EM33">
        <v>15.929500000000001</v>
      </c>
      <c r="EN33">
        <v>1</v>
      </c>
      <c r="EO33">
        <v>-0.69414399999999998</v>
      </c>
      <c r="EP33">
        <v>-0.15668299999999999</v>
      </c>
      <c r="EQ33">
        <v>20.233499999999999</v>
      </c>
      <c r="ER33">
        <v>5.2288199999999998</v>
      </c>
      <c r="ES33">
        <v>12.004</v>
      </c>
      <c r="ET33">
        <v>4.9904999999999999</v>
      </c>
      <c r="EU33">
        <v>3.3050000000000002</v>
      </c>
      <c r="EV33">
        <v>4256.1000000000004</v>
      </c>
      <c r="EW33">
        <v>4009.4</v>
      </c>
      <c r="EX33">
        <v>98.7</v>
      </c>
      <c r="EY33">
        <v>31.9</v>
      </c>
      <c r="EZ33">
        <v>1.8525</v>
      </c>
      <c r="FA33">
        <v>1.86147</v>
      </c>
      <c r="FB33">
        <v>1.8605</v>
      </c>
      <c r="FC33">
        <v>1.8565400000000001</v>
      </c>
      <c r="FD33">
        <v>1.8609599999999999</v>
      </c>
      <c r="FE33">
        <v>1.8572200000000001</v>
      </c>
      <c r="FF33">
        <v>1.85928</v>
      </c>
      <c r="FG33">
        <v>1.86216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-3.0169999999999999</v>
      </c>
      <c r="FV33">
        <v>-1.7899999999999999E-2</v>
      </c>
      <c r="FW33">
        <v>-2.9624439972991249E-2</v>
      </c>
      <c r="FX33">
        <v>-4.0117494158234393E-3</v>
      </c>
      <c r="FY33">
        <v>1.087516141204025E-6</v>
      </c>
      <c r="FZ33">
        <v>-8.657206703991749E-11</v>
      </c>
      <c r="GA33">
        <v>-1.7928571428575069E-2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0.4</v>
      </c>
      <c r="GK33">
        <v>2.0849600000000001</v>
      </c>
      <c r="GL33">
        <v>2.3547400000000001</v>
      </c>
      <c r="GM33">
        <v>1.5942400000000001</v>
      </c>
      <c r="GN33">
        <v>2.3303199999999999</v>
      </c>
      <c r="GO33">
        <v>1.40015</v>
      </c>
      <c r="GP33">
        <v>2.2668499999999998</v>
      </c>
      <c r="GQ33">
        <v>25.901599999999998</v>
      </c>
      <c r="GR33">
        <v>14.0707</v>
      </c>
      <c r="GS33">
        <v>18</v>
      </c>
      <c r="GT33">
        <v>624.20799999999997</v>
      </c>
      <c r="GU33">
        <v>419.16</v>
      </c>
      <c r="GV33">
        <v>19.047000000000001</v>
      </c>
      <c r="GW33">
        <v>17.927499999999998</v>
      </c>
      <c r="GX33">
        <v>30.0002</v>
      </c>
      <c r="GY33">
        <v>17.814599999999999</v>
      </c>
      <c r="GZ33">
        <v>17.766200000000001</v>
      </c>
      <c r="HA33">
        <v>41.794400000000003</v>
      </c>
      <c r="HB33">
        <v>20</v>
      </c>
      <c r="HC33">
        <v>-30</v>
      </c>
      <c r="HD33">
        <v>19.013400000000001</v>
      </c>
      <c r="HE33">
        <v>1000</v>
      </c>
      <c r="HF33">
        <v>0</v>
      </c>
      <c r="HG33">
        <v>105.277</v>
      </c>
      <c r="HH33">
        <v>105.017</v>
      </c>
    </row>
    <row r="34" spans="1:216" x14ac:dyDescent="0.2">
      <c r="A34">
        <v>16</v>
      </c>
      <c r="B34">
        <v>1689455123</v>
      </c>
      <c r="C34">
        <v>1200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410</v>
      </c>
      <c r="K34" t="s">
        <v>352</v>
      </c>
      <c r="L34">
        <v>1689455123</v>
      </c>
      <c r="M34">
        <f t="shared" si="0"/>
        <v>1.6113025263169746E-3</v>
      </c>
      <c r="N34">
        <f t="shared" si="1"/>
        <v>1.6113025263169747</v>
      </c>
      <c r="O34">
        <f t="shared" si="2"/>
        <v>25.863398822281805</v>
      </c>
      <c r="P34">
        <f t="shared" si="3"/>
        <v>1384.94</v>
      </c>
      <c r="Q34">
        <f t="shared" si="4"/>
        <v>1062.956268829111</v>
      </c>
      <c r="R34">
        <f t="shared" si="5"/>
        <v>106.52096234456641</v>
      </c>
      <c r="S34">
        <f t="shared" si="6"/>
        <v>138.78759259963601</v>
      </c>
      <c r="T34">
        <f t="shared" si="7"/>
        <v>0.14079969271058559</v>
      </c>
      <c r="U34">
        <f t="shared" si="8"/>
        <v>3.7312231820556052</v>
      </c>
      <c r="V34">
        <f t="shared" si="9"/>
        <v>0.13791322345127438</v>
      </c>
      <c r="W34">
        <f t="shared" si="10"/>
        <v>8.6450173870963501E-2</v>
      </c>
      <c r="X34">
        <f t="shared" si="11"/>
        <v>297.72492299999999</v>
      </c>
      <c r="Y34">
        <f t="shared" si="12"/>
        <v>21.913422882030705</v>
      </c>
      <c r="Z34">
        <f t="shared" si="13"/>
        <v>21.0307</v>
      </c>
      <c r="AA34">
        <f t="shared" si="14"/>
        <v>2.5006446746876518</v>
      </c>
      <c r="AB34">
        <f t="shared" si="15"/>
        <v>54.701274309593352</v>
      </c>
      <c r="AC34">
        <f t="shared" si="16"/>
        <v>1.35233073335618</v>
      </c>
      <c r="AD34">
        <f t="shared" si="17"/>
        <v>2.4722106576574072</v>
      </c>
      <c r="AE34">
        <f t="shared" si="18"/>
        <v>1.1483139413314718</v>
      </c>
      <c r="AF34">
        <f t="shared" si="19"/>
        <v>-71.058441410578581</v>
      </c>
      <c r="AG34">
        <f t="shared" si="20"/>
        <v>-37.415332979522603</v>
      </c>
      <c r="AH34">
        <f t="shared" si="21"/>
        <v>-2.0355206549749942</v>
      </c>
      <c r="AI34">
        <f t="shared" si="22"/>
        <v>187.21562795492378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54210.502844726754</v>
      </c>
      <c r="AO34">
        <f t="shared" si="26"/>
        <v>1800.14</v>
      </c>
      <c r="AP34">
        <f t="shared" si="27"/>
        <v>1517.5179000000001</v>
      </c>
      <c r="AQ34">
        <f t="shared" si="28"/>
        <v>0.84299993333851808</v>
      </c>
      <c r="AR34">
        <f t="shared" si="29"/>
        <v>0.16538987134333996</v>
      </c>
      <c r="AS34">
        <v>1689455123</v>
      </c>
      <c r="AT34">
        <v>1384.94</v>
      </c>
      <c r="AU34">
        <v>1399.99</v>
      </c>
      <c r="AV34">
        <v>13.4947</v>
      </c>
      <c r="AW34">
        <v>12.6432</v>
      </c>
      <c r="AX34">
        <v>1388.65</v>
      </c>
      <c r="AY34">
        <v>13.512499999999999</v>
      </c>
      <c r="AZ34">
        <v>600.16800000000001</v>
      </c>
      <c r="BA34">
        <v>100.154</v>
      </c>
      <c r="BB34">
        <v>5.7989400000000003E-2</v>
      </c>
      <c r="BC34">
        <v>20.8447</v>
      </c>
      <c r="BD34">
        <v>21.0307</v>
      </c>
      <c r="BE34">
        <v>999.9</v>
      </c>
      <c r="BF34">
        <v>0</v>
      </c>
      <c r="BG34">
        <v>0</v>
      </c>
      <c r="BH34">
        <v>10027.5</v>
      </c>
      <c r="BI34">
        <v>0</v>
      </c>
      <c r="BJ34">
        <v>31.585000000000001</v>
      </c>
      <c r="BK34">
        <v>-15.047000000000001</v>
      </c>
      <c r="BL34">
        <v>1403.89</v>
      </c>
      <c r="BM34">
        <v>1417.92</v>
      </c>
      <c r="BN34">
        <v>0.85142399999999996</v>
      </c>
      <c r="BO34">
        <v>1399.99</v>
      </c>
      <c r="BP34">
        <v>12.6432</v>
      </c>
      <c r="BQ34">
        <v>1.35155</v>
      </c>
      <c r="BR34">
        <v>1.2662800000000001</v>
      </c>
      <c r="BS34">
        <v>11.3847</v>
      </c>
      <c r="BT34">
        <v>10.404400000000001</v>
      </c>
      <c r="BU34">
        <v>1800.14</v>
      </c>
      <c r="BV34">
        <v>0.90000199999999997</v>
      </c>
      <c r="BW34">
        <v>9.9998299999999998E-2</v>
      </c>
      <c r="BX34">
        <v>0</v>
      </c>
      <c r="BY34">
        <v>2.4072</v>
      </c>
      <c r="BZ34">
        <v>0</v>
      </c>
      <c r="CA34">
        <v>13323.7</v>
      </c>
      <c r="CB34">
        <v>14601.5</v>
      </c>
      <c r="CC34">
        <v>39.125</v>
      </c>
      <c r="CD34">
        <v>37.5</v>
      </c>
      <c r="CE34">
        <v>38.875</v>
      </c>
      <c r="CF34">
        <v>35.875</v>
      </c>
      <c r="CG34">
        <v>37.875</v>
      </c>
      <c r="CH34">
        <v>1620.13</v>
      </c>
      <c r="CI34">
        <v>180.01</v>
      </c>
      <c r="CJ34">
        <v>0</v>
      </c>
      <c r="CK34">
        <v>1689455132.5999999</v>
      </c>
      <c r="CL34">
        <v>0</v>
      </c>
      <c r="CM34">
        <v>1689455092</v>
      </c>
      <c r="CN34" t="s">
        <v>403</v>
      </c>
      <c r="CO34">
        <v>1689455091</v>
      </c>
      <c r="CP34">
        <v>1689455092</v>
      </c>
      <c r="CQ34">
        <v>18</v>
      </c>
      <c r="CR34">
        <v>3.1E-2</v>
      </c>
      <c r="CS34">
        <v>0</v>
      </c>
      <c r="CT34">
        <v>-3.7280000000000002</v>
      </c>
      <c r="CU34">
        <v>-1.7999999999999999E-2</v>
      </c>
      <c r="CV34">
        <v>1401</v>
      </c>
      <c r="CW34">
        <v>13</v>
      </c>
      <c r="CX34">
        <v>0.19</v>
      </c>
      <c r="CY34">
        <v>0.08</v>
      </c>
      <c r="CZ34">
        <v>16.60757410093818</v>
      </c>
      <c r="DA34">
        <v>1.22725470478607</v>
      </c>
      <c r="DB34">
        <v>0.1599142395542556</v>
      </c>
      <c r="DC34">
        <v>1</v>
      </c>
      <c r="DD34">
        <v>1399.99125</v>
      </c>
      <c r="DE34">
        <v>9.4221388363689873E-2</v>
      </c>
      <c r="DF34">
        <v>3.9886557886048613E-2</v>
      </c>
      <c r="DG34">
        <v>1</v>
      </c>
      <c r="DH34">
        <v>1800.0665853658541</v>
      </c>
      <c r="DI34">
        <v>8.6470954086252175E-2</v>
      </c>
      <c r="DJ34">
        <v>0.1028285277892487</v>
      </c>
      <c r="DK34">
        <v>-1</v>
      </c>
      <c r="DL34">
        <v>2</v>
      </c>
      <c r="DM34">
        <v>2</v>
      </c>
      <c r="DN34" t="s">
        <v>354</v>
      </c>
      <c r="DO34">
        <v>3.2166999999999999</v>
      </c>
      <c r="DP34">
        <v>2.66717</v>
      </c>
      <c r="DQ34">
        <v>0.21934100000000001</v>
      </c>
      <c r="DR34">
        <v>0.219336</v>
      </c>
      <c r="DS34">
        <v>7.6996200000000001E-2</v>
      </c>
      <c r="DT34">
        <v>7.2652300000000003E-2</v>
      </c>
      <c r="DU34">
        <v>23813.4</v>
      </c>
      <c r="DV34">
        <v>26890.7</v>
      </c>
      <c r="DW34">
        <v>28678.2</v>
      </c>
      <c r="DX34">
        <v>32996.300000000003</v>
      </c>
      <c r="DY34">
        <v>36794.300000000003</v>
      </c>
      <c r="DZ34">
        <v>41587.699999999997</v>
      </c>
      <c r="EA34">
        <v>42079.9</v>
      </c>
      <c r="EB34">
        <v>47732.1</v>
      </c>
      <c r="EC34">
        <v>2.2842799999999999</v>
      </c>
      <c r="ED34">
        <v>1.9227000000000001</v>
      </c>
      <c r="EE34">
        <v>0.116117</v>
      </c>
      <c r="EF34">
        <v>0</v>
      </c>
      <c r="EG34">
        <v>19.11</v>
      </c>
      <c r="EH34">
        <v>999.9</v>
      </c>
      <c r="EI34">
        <v>58.3</v>
      </c>
      <c r="EJ34">
        <v>22.5</v>
      </c>
      <c r="EK34">
        <v>15.9236</v>
      </c>
      <c r="EL34">
        <v>63.415999999999997</v>
      </c>
      <c r="EM34">
        <v>15.8614</v>
      </c>
      <c r="EN34">
        <v>1</v>
      </c>
      <c r="EO34">
        <v>-0.69192600000000004</v>
      </c>
      <c r="EP34">
        <v>-1.1857299999999999E-2</v>
      </c>
      <c r="EQ34">
        <v>20.2316</v>
      </c>
      <c r="ER34">
        <v>5.2285199999999996</v>
      </c>
      <c r="ES34">
        <v>12.004</v>
      </c>
      <c r="ET34">
        <v>4.9910500000000004</v>
      </c>
      <c r="EU34">
        <v>3.3050000000000002</v>
      </c>
      <c r="EV34">
        <v>4258.1000000000004</v>
      </c>
      <c r="EW34">
        <v>4014.7</v>
      </c>
      <c r="EX34">
        <v>98.7</v>
      </c>
      <c r="EY34">
        <v>32</v>
      </c>
      <c r="EZ34">
        <v>1.85256</v>
      </c>
      <c r="FA34">
        <v>1.8615200000000001</v>
      </c>
      <c r="FB34">
        <v>1.8605</v>
      </c>
      <c r="FC34">
        <v>1.8565400000000001</v>
      </c>
      <c r="FD34">
        <v>1.8609500000000001</v>
      </c>
      <c r="FE34">
        <v>1.8572299999999999</v>
      </c>
      <c r="FF34">
        <v>1.85931</v>
      </c>
      <c r="FG34">
        <v>1.8621799999999999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-3.71</v>
      </c>
      <c r="FV34">
        <v>-1.78E-2</v>
      </c>
      <c r="FW34">
        <v>1.1456528460283E-3</v>
      </c>
      <c r="FX34">
        <v>-4.0117494158234393E-3</v>
      </c>
      <c r="FY34">
        <v>1.087516141204025E-6</v>
      </c>
      <c r="FZ34">
        <v>-8.657206703991749E-11</v>
      </c>
      <c r="GA34">
        <v>-1.7880000000001669E-2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0.5</v>
      </c>
      <c r="GK34">
        <v>2.7490199999999998</v>
      </c>
      <c r="GL34">
        <v>2.3559600000000001</v>
      </c>
      <c r="GM34">
        <v>1.5942400000000001</v>
      </c>
      <c r="GN34">
        <v>2.3303199999999999</v>
      </c>
      <c r="GO34">
        <v>1.40015</v>
      </c>
      <c r="GP34">
        <v>2.2387700000000001</v>
      </c>
      <c r="GQ34">
        <v>25.881</v>
      </c>
      <c r="GR34">
        <v>14.061999999999999</v>
      </c>
      <c r="GS34">
        <v>18</v>
      </c>
      <c r="GT34">
        <v>625.16899999999998</v>
      </c>
      <c r="GU34">
        <v>420.209</v>
      </c>
      <c r="GV34">
        <v>18.7699</v>
      </c>
      <c r="GW34">
        <v>17.958400000000001</v>
      </c>
      <c r="GX34">
        <v>30.0001</v>
      </c>
      <c r="GY34">
        <v>17.824000000000002</v>
      </c>
      <c r="GZ34">
        <v>17.770900000000001</v>
      </c>
      <c r="HA34">
        <v>55.062899999999999</v>
      </c>
      <c r="HB34">
        <v>20</v>
      </c>
      <c r="HC34">
        <v>-30</v>
      </c>
      <c r="HD34">
        <v>18.741399999999999</v>
      </c>
      <c r="HE34">
        <v>1400</v>
      </c>
      <c r="HF34">
        <v>0</v>
      </c>
      <c r="HG34">
        <v>105.274</v>
      </c>
      <c r="HH34">
        <v>105.011</v>
      </c>
    </row>
    <row r="35" spans="1:216" x14ac:dyDescent="0.2">
      <c r="A35">
        <v>17</v>
      </c>
      <c r="B35">
        <v>1689455214.5</v>
      </c>
      <c r="C35">
        <v>1291.5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410</v>
      </c>
      <c r="K35" t="s">
        <v>352</v>
      </c>
      <c r="L35">
        <v>1689455214.5</v>
      </c>
      <c r="M35">
        <f t="shared" si="0"/>
        <v>1.5631785230716766E-3</v>
      </c>
      <c r="N35">
        <f t="shared" si="1"/>
        <v>1.5631785230716766</v>
      </c>
      <c r="O35">
        <f t="shared" si="2"/>
        <v>26.192982913952303</v>
      </c>
      <c r="P35">
        <f t="shared" si="3"/>
        <v>1784.52</v>
      </c>
      <c r="Q35">
        <f t="shared" si="4"/>
        <v>1438.9702175160228</v>
      </c>
      <c r="R35">
        <f t="shared" si="5"/>
        <v>144.20851448341179</v>
      </c>
      <c r="S35">
        <f t="shared" si="6"/>
        <v>178.838293616784</v>
      </c>
      <c r="T35">
        <f t="shared" si="7"/>
        <v>0.13523980215828479</v>
      </c>
      <c r="U35">
        <f t="shared" si="8"/>
        <v>3.7255984216778693</v>
      </c>
      <c r="V35">
        <f t="shared" si="9"/>
        <v>0.13257052982798956</v>
      </c>
      <c r="W35">
        <f t="shared" si="10"/>
        <v>8.3092016572055033E-2</v>
      </c>
      <c r="X35">
        <f t="shared" si="11"/>
        <v>297.70519200000001</v>
      </c>
      <c r="Y35">
        <f t="shared" si="12"/>
        <v>21.761873482495343</v>
      </c>
      <c r="Z35">
        <f t="shared" si="13"/>
        <v>21.1083</v>
      </c>
      <c r="AA35">
        <f t="shared" si="14"/>
        <v>2.5125918776997453</v>
      </c>
      <c r="AB35">
        <f t="shared" si="15"/>
        <v>55.309419294123764</v>
      </c>
      <c r="AC35">
        <f t="shared" si="16"/>
        <v>1.3537040226597601</v>
      </c>
      <c r="AD35">
        <f t="shared" si="17"/>
        <v>2.4475108217301091</v>
      </c>
      <c r="AE35">
        <f t="shared" si="18"/>
        <v>1.1588878550399853</v>
      </c>
      <c r="AF35">
        <f t="shared" si="19"/>
        <v>-68.93617286746094</v>
      </c>
      <c r="AG35">
        <f t="shared" si="20"/>
        <v>-85.704598982122562</v>
      </c>
      <c r="AH35">
        <f t="shared" si="21"/>
        <v>-4.6676243183335915</v>
      </c>
      <c r="AI35">
        <f t="shared" si="22"/>
        <v>138.39679583208294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54126.080951435069</v>
      </c>
      <c r="AO35">
        <f t="shared" si="26"/>
        <v>1800.02</v>
      </c>
      <c r="AP35">
        <f t="shared" si="27"/>
        <v>1517.4168</v>
      </c>
      <c r="AQ35">
        <f t="shared" si="28"/>
        <v>0.84299996666703703</v>
      </c>
      <c r="AR35">
        <f t="shared" si="29"/>
        <v>0.16538993566738147</v>
      </c>
      <c r="AS35">
        <v>1689455214.5</v>
      </c>
      <c r="AT35">
        <v>1784.52</v>
      </c>
      <c r="AU35">
        <v>1800.05</v>
      </c>
      <c r="AV35">
        <v>13.5078</v>
      </c>
      <c r="AW35">
        <v>12.6815</v>
      </c>
      <c r="AX35">
        <v>1788.43</v>
      </c>
      <c r="AY35">
        <v>13.5242</v>
      </c>
      <c r="AZ35">
        <v>599.99199999999996</v>
      </c>
      <c r="BA35">
        <v>100.158</v>
      </c>
      <c r="BB35">
        <v>5.8469199999999999E-2</v>
      </c>
      <c r="BC35">
        <v>20.6816</v>
      </c>
      <c r="BD35">
        <v>21.1083</v>
      </c>
      <c r="BE35">
        <v>999.9</v>
      </c>
      <c r="BF35">
        <v>0</v>
      </c>
      <c r="BG35">
        <v>0</v>
      </c>
      <c r="BH35">
        <v>10005</v>
      </c>
      <c r="BI35">
        <v>0</v>
      </c>
      <c r="BJ35">
        <v>34.137500000000003</v>
      </c>
      <c r="BK35">
        <v>-15.5223</v>
      </c>
      <c r="BL35">
        <v>1808.96</v>
      </c>
      <c r="BM35">
        <v>1823.17</v>
      </c>
      <c r="BN35">
        <v>0.82633299999999998</v>
      </c>
      <c r="BO35">
        <v>1800.05</v>
      </c>
      <c r="BP35">
        <v>12.6815</v>
      </c>
      <c r="BQ35">
        <v>1.3529199999999999</v>
      </c>
      <c r="BR35">
        <v>1.2701499999999999</v>
      </c>
      <c r="BS35">
        <v>11.4</v>
      </c>
      <c r="BT35">
        <v>10.4503</v>
      </c>
      <c r="BU35">
        <v>1800.02</v>
      </c>
      <c r="BV35">
        <v>0.90000199999999997</v>
      </c>
      <c r="BW35">
        <v>9.9998100000000006E-2</v>
      </c>
      <c r="BX35">
        <v>0</v>
      </c>
      <c r="BY35">
        <v>2.6021000000000001</v>
      </c>
      <c r="BZ35">
        <v>0</v>
      </c>
      <c r="CA35">
        <v>14573.7</v>
      </c>
      <c r="CB35">
        <v>14600.5</v>
      </c>
      <c r="CC35">
        <v>38.75</v>
      </c>
      <c r="CD35">
        <v>37.686999999999998</v>
      </c>
      <c r="CE35">
        <v>38.561999999999998</v>
      </c>
      <c r="CF35">
        <v>36.186999999999998</v>
      </c>
      <c r="CG35">
        <v>37.625</v>
      </c>
      <c r="CH35">
        <v>1620.02</v>
      </c>
      <c r="CI35">
        <v>180</v>
      </c>
      <c r="CJ35">
        <v>0</v>
      </c>
      <c r="CK35">
        <v>1689455223.8</v>
      </c>
      <c r="CL35">
        <v>0</v>
      </c>
      <c r="CM35">
        <v>1689455185</v>
      </c>
      <c r="CN35" t="s">
        <v>406</v>
      </c>
      <c r="CO35">
        <v>1689455181.5</v>
      </c>
      <c r="CP35">
        <v>1689455185</v>
      </c>
      <c r="CQ35">
        <v>19</v>
      </c>
      <c r="CR35">
        <v>0.28100000000000003</v>
      </c>
      <c r="CS35">
        <v>1E-3</v>
      </c>
      <c r="CT35">
        <v>-3.9239999999999999</v>
      </c>
      <c r="CU35">
        <v>-1.6E-2</v>
      </c>
      <c r="CV35">
        <v>1800</v>
      </c>
      <c r="CW35">
        <v>13</v>
      </c>
      <c r="CX35">
        <v>0.15</v>
      </c>
      <c r="CY35">
        <v>0.13</v>
      </c>
      <c r="CZ35">
        <v>16.86464260231379</v>
      </c>
      <c r="DA35">
        <v>1.1609879443850859</v>
      </c>
      <c r="DB35">
        <v>0.15405713338428001</v>
      </c>
      <c r="DC35">
        <v>1</v>
      </c>
      <c r="DD35">
        <v>1799.9826829268291</v>
      </c>
      <c r="DE35">
        <v>0.64034843205939307</v>
      </c>
      <c r="DF35">
        <v>7.5353618076922993E-2</v>
      </c>
      <c r="DG35">
        <v>1</v>
      </c>
      <c r="DH35">
        <v>1799.9631707317069</v>
      </c>
      <c r="DI35">
        <v>0.20949050563626709</v>
      </c>
      <c r="DJ35">
        <v>0.14770502946324529</v>
      </c>
      <c r="DK35">
        <v>-1</v>
      </c>
      <c r="DL35">
        <v>2</v>
      </c>
      <c r="DM35">
        <v>2</v>
      </c>
      <c r="DN35" t="s">
        <v>354</v>
      </c>
      <c r="DO35">
        <v>3.2161900000000001</v>
      </c>
      <c r="DP35">
        <v>2.6674500000000001</v>
      </c>
      <c r="DQ35">
        <v>0.254278</v>
      </c>
      <c r="DR35">
        <v>0.253971</v>
      </c>
      <c r="DS35">
        <v>7.7039399999999994E-2</v>
      </c>
      <c r="DT35">
        <v>7.2808999999999999E-2</v>
      </c>
      <c r="DU35">
        <v>22749.3</v>
      </c>
      <c r="DV35">
        <v>25700.9</v>
      </c>
      <c r="DW35">
        <v>28674.3</v>
      </c>
      <c r="DX35">
        <v>32993.199999999997</v>
      </c>
      <c r="DY35">
        <v>36788.699999999997</v>
      </c>
      <c r="DZ35">
        <v>41576.6</v>
      </c>
      <c r="EA35">
        <v>42075.199999999997</v>
      </c>
      <c r="EB35">
        <v>47727.3</v>
      </c>
      <c r="EC35">
        <v>2.2822</v>
      </c>
      <c r="ED35">
        <v>1.9234800000000001</v>
      </c>
      <c r="EE35">
        <v>4.3697699999999999E-2</v>
      </c>
      <c r="EF35">
        <v>0</v>
      </c>
      <c r="EG35">
        <v>20.386299999999999</v>
      </c>
      <c r="EH35">
        <v>999.9</v>
      </c>
      <c r="EI35">
        <v>58.4</v>
      </c>
      <c r="EJ35">
        <v>22.5</v>
      </c>
      <c r="EK35">
        <v>15.9504</v>
      </c>
      <c r="EL35">
        <v>63.735999999999997</v>
      </c>
      <c r="EM35">
        <v>16.101800000000001</v>
      </c>
      <c r="EN35">
        <v>1</v>
      </c>
      <c r="EO35">
        <v>-0.68115300000000001</v>
      </c>
      <c r="EP35">
        <v>2.2023100000000002</v>
      </c>
      <c r="EQ35">
        <v>20.216699999999999</v>
      </c>
      <c r="ER35">
        <v>5.22837</v>
      </c>
      <c r="ES35">
        <v>12.004</v>
      </c>
      <c r="ET35">
        <v>4.9913999999999996</v>
      </c>
      <c r="EU35">
        <v>3.3050000000000002</v>
      </c>
      <c r="EV35">
        <v>4260.1000000000004</v>
      </c>
      <c r="EW35">
        <v>4019.9</v>
      </c>
      <c r="EX35">
        <v>98.7</v>
      </c>
      <c r="EY35">
        <v>32</v>
      </c>
      <c r="EZ35">
        <v>1.8525100000000001</v>
      </c>
      <c r="FA35">
        <v>1.86145</v>
      </c>
      <c r="FB35">
        <v>1.8605</v>
      </c>
      <c r="FC35">
        <v>1.8565400000000001</v>
      </c>
      <c r="FD35">
        <v>1.8608899999999999</v>
      </c>
      <c r="FE35">
        <v>1.8571899999999999</v>
      </c>
      <c r="FF35">
        <v>1.85928</v>
      </c>
      <c r="FG35">
        <v>1.86215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-3.91</v>
      </c>
      <c r="FV35">
        <v>-1.6400000000000001E-2</v>
      </c>
      <c r="FW35">
        <v>0.28246844672245991</v>
      </c>
      <c r="FX35">
        <v>-4.0117494158234393E-3</v>
      </c>
      <c r="FY35">
        <v>1.087516141204025E-6</v>
      </c>
      <c r="FZ35">
        <v>-8.657206703991749E-11</v>
      </c>
      <c r="GA35">
        <v>-1.6423809523811169E-2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0.6</v>
      </c>
      <c r="GJ35">
        <v>0.5</v>
      </c>
      <c r="GK35">
        <v>3.3679199999999998</v>
      </c>
      <c r="GL35">
        <v>2.34253</v>
      </c>
      <c r="GM35">
        <v>1.5942400000000001</v>
      </c>
      <c r="GN35">
        <v>2.3303199999999999</v>
      </c>
      <c r="GO35">
        <v>1.40015</v>
      </c>
      <c r="GP35">
        <v>2.3034699999999999</v>
      </c>
      <c r="GQ35">
        <v>26.0044</v>
      </c>
      <c r="GR35">
        <v>14.0357</v>
      </c>
      <c r="GS35">
        <v>18</v>
      </c>
      <c r="GT35">
        <v>624.28099999999995</v>
      </c>
      <c r="GU35">
        <v>421.13299999999998</v>
      </c>
      <c r="GV35">
        <v>16.845500000000001</v>
      </c>
      <c r="GW35">
        <v>18.04</v>
      </c>
      <c r="GX35">
        <v>30.000800000000002</v>
      </c>
      <c r="GY35">
        <v>17.8721</v>
      </c>
      <c r="GZ35">
        <v>17.819600000000001</v>
      </c>
      <c r="HA35">
        <v>67.460400000000007</v>
      </c>
      <c r="HB35">
        <v>20</v>
      </c>
      <c r="HC35">
        <v>-30</v>
      </c>
      <c r="HD35">
        <v>16.7499</v>
      </c>
      <c r="HE35">
        <v>1800</v>
      </c>
      <c r="HF35">
        <v>0</v>
      </c>
      <c r="HG35">
        <v>105.262</v>
      </c>
      <c r="HH35">
        <v>105</v>
      </c>
    </row>
    <row r="36" spans="1:216" x14ac:dyDescent="0.2">
      <c r="A36">
        <v>18</v>
      </c>
      <c r="B36">
        <v>1689455302.0999999</v>
      </c>
      <c r="C36">
        <v>1379.099999904633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410</v>
      </c>
      <c r="K36" t="s">
        <v>352</v>
      </c>
      <c r="L36">
        <v>1689455302.0999999</v>
      </c>
      <c r="M36">
        <f t="shared" si="0"/>
        <v>1.5286103599157768E-3</v>
      </c>
      <c r="N36">
        <f t="shared" si="1"/>
        <v>1.5286103599157768</v>
      </c>
      <c r="O36">
        <f t="shared" si="2"/>
        <v>12.890660073601055</v>
      </c>
      <c r="P36">
        <f t="shared" si="3"/>
        <v>392.73599999999999</v>
      </c>
      <c r="Q36">
        <f t="shared" si="4"/>
        <v>233.07732976272601</v>
      </c>
      <c r="R36">
        <f t="shared" si="5"/>
        <v>23.359280987831717</v>
      </c>
      <c r="S36">
        <f t="shared" si="6"/>
        <v>39.360458554147208</v>
      </c>
      <c r="T36">
        <f t="shared" si="7"/>
        <v>0.13630484363705506</v>
      </c>
      <c r="U36">
        <f t="shared" si="8"/>
        <v>3.7242688087265678</v>
      </c>
      <c r="V36">
        <f t="shared" si="9"/>
        <v>0.13359287063643091</v>
      </c>
      <c r="W36">
        <f t="shared" si="10"/>
        <v>8.3734709949402256E-2</v>
      </c>
      <c r="X36">
        <f t="shared" si="11"/>
        <v>297.67704300000003</v>
      </c>
      <c r="Y36">
        <f t="shared" si="12"/>
        <v>21.568622363240802</v>
      </c>
      <c r="Z36">
        <f t="shared" si="13"/>
        <v>20.906099999999999</v>
      </c>
      <c r="AA36">
        <f t="shared" si="14"/>
        <v>2.4815654682896926</v>
      </c>
      <c r="AB36">
        <f t="shared" si="15"/>
        <v>56.124957391221287</v>
      </c>
      <c r="AC36">
        <f t="shared" si="16"/>
        <v>1.3567640342837901</v>
      </c>
      <c r="AD36">
        <f t="shared" si="17"/>
        <v>2.4173987782768576</v>
      </c>
      <c r="AE36">
        <f t="shared" si="18"/>
        <v>1.1248014340059025</v>
      </c>
      <c r="AF36">
        <f t="shared" si="19"/>
        <v>-67.411716872285751</v>
      </c>
      <c r="AG36">
        <f t="shared" si="20"/>
        <v>-85.392916340833182</v>
      </c>
      <c r="AH36">
        <f t="shared" si="21"/>
        <v>-4.6427472811276624</v>
      </c>
      <c r="AI36">
        <f t="shared" si="22"/>
        <v>140.22966250575345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54136.096378786438</v>
      </c>
      <c r="AO36">
        <f t="shared" si="26"/>
        <v>1799.84</v>
      </c>
      <c r="AP36">
        <f t="shared" si="27"/>
        <v>1517.2658999999999</v>
      </c>
      <c r="AQ36">
        <f t="shared" si="28"/>
        <v>0.84300043337185526</v>
      </c>
      <c r="AR36">
        <f t="shared" si="29"/>
        <v>0.16539083640768071</v>
      </c>
      <c r="AS36">
        <v>1689455302.0999999</v>
      </c>
      <c r="AT36">
        <v>392.73599999999999</v>
      </c>
      <c r="AU36">
        <v>399.96499999999997</v>
      </c>
      <c r="AV36">
        <v>13.537699999999999</v>
      </c>
      <c r="AW36">
        <v>12.729699999999999</v>
      </c>
      <c r="AX36">
        <v>394.77699999999999</v>
      </c>
      <c r="AY36">
        <v>13.5587</v>
      </c>
      <c r="AZ36">
        <v>599.99400000000003</v>
      </c>
      <c r="BA36">
        <v>100.16200000000001</v>
      </c>
      <c r="BB36">
        <v>5.9162699999999999E-2</v>
      </c>
      <c r="BC36">
        <v>20.480799999999999</v>
      </c>
      <c r="BD36">
        <v>20.906099999999999</v>
      </c>
      <c r="BE36">
        <v>999.9</v>
      </c>
      <c r="BF36">
        <v>0</v>
      </c>
      <c r="BG36">
        <v>0</v>
      </c>
      <c r="BH36">
        <v>9999.3799999999992</v>
      </c>
      <c r="BI36">
        <v>0</v>
      </c>
      <c r="BJ36">
        <v>30.240500000000001</v>
      </c>
      <c r="BK36">
        <v>-7.2292199999999998</v>
      </c>
      <c r="BL36">
        <v>398.125</v>
      </c>
      <c r="BM36">
        <v>405.12200000000001</v>
      </c>
      <c r="BN36">
        <v>0.80801199999999995</v>
      </c>
      <c r="BO36">
        <v>399.96499999999997</v>
      </c>
      <c r="BP36">
        <v>12.729699999999999</v>
      </c>
      <c r="BQ36">
        <v>1.3559600000000001</v>
      </c>
      <c r="BR36">
        <v>1.2750300000000001</v>
      </c>
      <c r="BS36">
        <v>11.4339</v>
      </c>
      <c r="BT36">
        <v>10.5077</v>
      </c>
      <c r="BU36">
        <v>1799.84</v>
      </c>
      <c r="BV36">
        <v>0.89998699999999998</v>
      </c>
      <c r="BW36">
        <v>0.100013</v>
      </c>
      <c r="BX36">
        <v>0</v>
      </c>
      <c r="BY36">
        <v>1.8764000000000001</v>
      </c>
      <c r="BZ36">
        <v>0</v>
      </c>
      <c r="CA36">
        <v>12646.8</v>
      </c>
      <c r="CB36">
        <v>14599</v>
      </c>
      <c r="CC36">
        <v>39.875</v>
      </c>
      <c r="CD36">
        <v>38.625</v>
      </c>
      <c r="CE36">
        <v>39.375</v>
      </c>
      <c r="CF36">
        <v>37.75</v>
      </c>
      <c r="CG36">
        <v>38.625</v>
      </c>
      <c r="CH36">
        <v>1619.83</v>
      </c>
      <c r="CI36">
        <v>180.01</v>
      </c>
      <c r="CJ36">
        <v>0</v>
      </c>
      <c r="CK36">
        <v>1689455311.4000001</v>
      </c>
      <c r="CL36">
        <v>0</v>
      </c>
      <c r="CM36">
        <v>1689455275.5</v>
      </c>
      <c r="CN36" t="s">
        <v>409</v>
      </c>
      <c r="CO36">
        <v>1689455275.5</v>
      </c>
      <c r="CP36">
        <v>1689455269</v>
      </c>
      <c r="CQ36">
        <v>20</v>
      </c>
      <c r="CR36">
        <v>-0.90500000000000003</v>
      </c>
      <c r="CS36">
        <v>-5.0000000000000001E-3</v>
      </c>
      <c r="CT36">
        <v>-2.0619999999999998</v>
      </c>
      <c r="CU36">
        <v>-2.1000000000000001E-2</v>
      </c>
      <c r="CV36">
        <v>399</v>
      </c>
      <c r="CW36">
        <v>13</v>
      </c>
      <c r="CX36">
        <v>0.5</v>
      </c>
      <c r="CY36">
        <v>0.11</v>
      </c>
      <c r="CZ36">
        <v>8.4240583997360439</v>
      </c>
      <c r="DA36">
        <v>-0.1954556396254595</v>
      </c>
      <c r="DB36">
        <v>0.104354575166033</v>
      </c>
      <c r="DC36">
        <v>1</v>
      </c>
      <c r="DD36">
        <v>399.85824390243909</v>
      </c>
      <c r="DE36">
        <v>1.380570442932616</v>
      </c>
      <c r="DF36">
        <v>0.1574396950732927</v>
      </c>
      <c r="DG36">
        <v>1</v>
      </c>
      <c r="DH36">
        <v>1799.9656097560969</v>
      </c>
      <c r="DI36">
        <v>-0.10496586379494149</v>
      </c>
      <c r="DJ36">
        <v>9.9903582310560748E-2</v>
      </c>
      <c r="DK36">
        <v>-1</v>
      </c>
      <c r="DL36">
        <v>2</v>
      </c>
      <c r="DM36">
        <v>2</v>
      </c>
      <c r="DN36" t="s">
        <v>354</v>
      </c>
      <c r="DO36">
        <v>3.2159499999999999</v>
      </c>
      <c r="DP36">
        <v>2.6680899999999999</v>
      </c>
      <c r="DQ36">
        <v>9.41327E-2</v>
      </c>
      <c r="DR36">
        <v>9.4648300000000005E-2</v>
      </c>
      <c r="DS36">
        <v>7.71651E-2</v>
      </c>
      <c r="DT36">
        <v>7.2996400000000003E-2</v>
      </c>
      <c r="DU36">
        <v>27613.3</v>
      </c>
      <c r="DV36">
        <v>31164.799999999999</v>
      </c>
      <c r="DW36">
        <v>28667.4</v>
      </c>
      <c r="DX36">
        <v>32985.699999999997</v>
      </c>
      <c r="DY36">
        <v>36773.599999999999</v>
      </c>
      <c r="DZ36">
        <v>41558.300000000003</v>
      </c>
      <c r="EA36">
        <v>42064.800000000003</v>
      </c>
      <c r="EB36">
        <v>47717.2</v>
      </c>
      <c r="EC36">
        <v>2.28023</v>
      </c>
      <c r="ED36">
        <v>1.9154199999999999</v>
      </c>
      <c r="EE36">
        <v>5.0306299999999998E-2</v>
      </c>
      <c r="EF36">
        <v>0</v>
      </c>
      <c r="EG36">
        <v>20.0745</v>
      </c>
      <c r="EH36">
        <v>999.9</v>
      </c>
      <c r="EI36">
        <v>58.4</v>
      </c>
      <c r="EJ36">
        <v>22.5</v>
      </c>
      <c r="EK36">
        <v>15.9495</v>
      </c>
      <c r="EL36">
        <v>63.835099999999997</v>
      </c>
      <c r="EM36">
        <v>16.1218</v>
      </c>
      <c r="EN36">
        <v>1</v>
      </c>
      <c r="EO36">
        <v>-0.671408</v>
      </c>
      <c r="EP36">
        <v>-0.40713500000000002</v>
      </c>
      <c r="EQ36">
        <v>20.232700000000001</v>
      </c>
      <c r="ER36">
        <v>5.2288199999999998</v>
      </c>
      <c r="ES36">
        <v>12.004</v>
      </c>
      <c r="ET36">
        <v>4.9897999999999998</v>
      </c>
      <c r="EU36">
        <v>3.3050000000000002</v>
      </c>
      <c r="EV36">
        <v>4261.8</v>
      </c>
      <c r="EW36">
        <v>4024.4</v>
      </c>
      <c r="EX36">
        <v>98.7</v>
      </c>
      <c r="EY36">
        <v>32</v>
      </c>
      <c r="EZ36">
        <v>1.8525700000000001</v>
      </c>
      <c r="FA36">
        <v>1.8615200000000001</v>
      </c>
      <c r="FB36">
        <v>1.8605100000000001</v>
      </c>
      <c r="FC36">
        <v>1.8565400000000001</v>
      </c>
      <c r="FD36">
        <v>1.86094</v>
      </c>
      <c r="FE36">
        <v>1.85727</v>
      </c>
      <c r="FF36">
        <v>1.8593299999999999</v>
      </c>
      <c r="FG36">
        <v>1.86216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-2.0409999999999999</v>
      </c>
      <c r="FV36">
        <v>-2.1000000000000001E-2</v>
      </c>
      <c r="FW36">
        <v>-0.62230173410392209</v>
      </c>
      <c r="FX36">
        <v>-4.0117494158234393E-3</v>
      </c>
      <c r="FY36">
        <v>1.087516141204025E-6</v>
      </c>
      <c r="FZ36">
        <v>-8.657206703991749E-11</v>
      </c>
      <c r="GA36">
        <v>-2.102999999999966E-2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0.4</v>
      </c>
      <c r="GJ36">
        <v>0.6</v>
      </c>
      <c r="GK36">
        <v>0.99121099999999995</v>
      </c>
      <c r="GL36">
        <v>2.34619</v>
      </c>
      <c r="GM36">
        <v>1.5942400000000001</v>
      </c>
      <c r="GN36">
        <v>2.3303199999999999</v>
      </c>
      <c r="GO36">
        <v>1.40015</v>
      </c>
      <c r="GP36">
        <v>2.35229</v>
      </c>
      <c r="GQ36">
        <v>26.1691</v>
      </c>
      <c r="GR36">
        <v>14.0532</v>
      </c>
      <c r="GS36">
        <v>18</v>
      </c>
      <c r="GT36">
        <v>624.43299999999999</v>
      </c>
      <c r="GU36">
        <v>417.43200000000002</v>
      </c>
      <c r="GV36">
        <v>18.645700000000001</v>
      </c>
      <c r="GW36">
        <v>18.200700000000001</v>
      </c>
      <c r="GX36">
        <v>30.000900000000001</v>
      </c>
      <c r="GY36">
        <v>17.991599999999998</v>
      </c>
      <c r="GZ36">
        <v>17.930099999999999</v>
      </c>
      <c r="HA36">
        <v>19.899000000000001</v>
      </c>
      <c r="HB36">
        <v>20</v>
      </c>
      <c r="HC36">
        <v>-30</v>
      </c>
      <c r="HD36">
        <v>18.6632</v>
      </c>
      <c r="HE36">
        <v>400</v>
      </c>
      <c r="HF36">
        <v>0</v>
      </c>
      <c r="HG36">
        <v>105.236</v>
      </c>
      <c r="HH36">
        <v>104.97799999999999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2023-07-15T21:28:33Z</dcterms:created>
  <dcterms:modified xsi:type="dcterms:W3CDTF">2023-07-21T05:58:22Z</dcterms:modified>
</cp:coreProperties>
</file>