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B7C80557-611D-1E45-9A29-01285CA3D3F8}" xr6:coauthVersionLast="47" xr6:coauthVersionMax="47" xr10:uidLastSave="{00000000-0000-0000-0000-000000000000}"/>
  <bookViews>
    <workbookView xWindow="360" yWindow="760" windowWidth="18680" windowHeight="136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/>
  <c r="P36" i="1" s="1"/>
  <c r="AD36" i="1"/>
  <c r="AC36" i="1"/>
  <c r="AB36" i="1"/>
  <c r="U36" i="1"/>
  <c r="S36" i="1"/>
  <c r="AR35" i="1"/>
  <c r="X35" i="1" s="1"/>
  <c r="AQ35" i="1"/>
  <c r="AP35" i="1" s="1"/>
  <c r="AO35" i="1"/>
  <c r="AN35" i="1"/>
  <c r="AM35" i="1"/>
  <c r="AL35" i="1"/>
  <c r="P35" i="1" s="1"/>
  <c r="AD35" i="1"/>
  <c r="AC35" i="1"/>
  <c r="AB35" i="1" s="1"/>
  <c r="U35" i="1"/>
  <c r="S35" i="1"/>
  <c r="AR34" i="1"/>
  <c r="AQ34" i="1"/>
  <c r="AO34" i="1"/>
  <c r="AP34" i="1" s="1"/>
  <c r="AN34" i="1"/>
  <c r="AL34" i="1"/>
  <c r="N34" i="1" s="1"/>
  <c r="M34" i="1" s="1"/>
  <c r="AD34" i="1"/>
  <c r="AC34" i="1"/>
  <c r="AB34" i="1"/>
  <c r="U34" i="1"/>
  <c r="S34" i="1"/>
  <c r="P34" i="1"/>
  <c r="O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O32" i="1"/>
  <c r="AP32" i="1" s="1"/>
  <c r="AN32" i="1"/>
  <c r="AL32" i="1"/>
  <c r="P32" i="1" s="1"/>
  <c r="AD32" i="1"/>
  <c r="AC32" i="1"/>
  <c r="AB32" i="1"/>
  <c r="U32" i="1"/>
  <c r="S32" i="1"/>
  <c r="AR31" i="1"/>
  <c r="X31" i="1" s="1"/>
  <c r="AQ31" i="1"/>
  <c r="AP31" i="1" s="1"/>
  <c r="AO31" i="1"/>
  <c r="AN31" i="1"/>
  <c r="AM31" i="1"/>
  <c r="AL31" i="1"/>
  <c r="P31" i="1" s="1"/>
  <c r="AD31" i="1"/>
  <c r="AC31" i="1"/>
  <c r="AB31" i="1" s="1"/>
  <c r="U31" i="1"/>
  <c r="S31" i="1"/>
  <c r="AR30" i="1"/>
  <c r="AQ30" i="1"/>
  <c r="AO30" i="1"/>
  <c r="X30" i="1" s="1"/>
  <c r="AN30" i="1"/>
  <c r="AL30" i="1"/>
  <c r="N30" i="1" s="1"/>
  <c r="M30" i="1" s="1"/>
  <c r="AD30" i="1"/>
  <c r="AC30" i="1"/>
  <c r="AB30" i="1"/>
  <c r="U30" i="1"/>
  <c r="S30" i="1"/>
  <c r="P30" i="1"/>
  <c r="O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O28" i="1"/>
  <c r="AP28" i="1" s="1"/>
  <c r="AN28" i="1"/>
  <c r="AL28" i="1"/>
  <c r="P28" i="1" s="1"/>
  <c r="AD28" i="1"/>
  <c r="AC28" i="1"/>
  <c r="AB28" i="1"/>
  <c r="U28" i="1"/>
  <c r="S28" i="1"/>
  <c r="AR27" i="1"/>
  <c r="X27" i="1" s="1"/>
  <c r="AQ27" i="1"/>
  <c r="AP27" i="1" s="1"/>
  <c r="AO27" i="1"/>
  <c r="AN27" i="1"/>
  <c r="AM27" i="1"/>
  <c r="AL27" i="1"/>
  <c r="P27" i="1" s="1"/>
  <c r="AD27" i="1"/>
  <c r="AC27" i="1"/>
  <c r="AB27" i="1" s="1"/>
  <c r="U27" i="1"/>
  <c r="S27" i="1"/>
  <c r="AR26" i="1"/>
  <c r="AQ26" i="1"/>
  <c r="AO26" i="1"/>
  <c r="AN26" i="1"/>
  <c r="AL26" i="1" s="1"/>
  <c r="AD26" i="1"/>
  <c r="AB26" i="1" s="1"/>
  <c r="AC26" i="1"/>
  <c r="U26" i="1"/>
  <c r="AR25" i="1"/>
  <c r="AQ25" i="1"/>
  <c r="AO25" i="1"/>
  <c r="AP25" i="1" s="1"/>
  <c r="AN25" i="1"/>
  <c r="AL25" i="1" s="1"/>
  <c r="AM25" i="1"/>
  <c r="AD25" i="1"/>
  <c r="AC25" i="1"/>
  <c r="AB25" i="1" s="1"/>
  <c r="U25" i="1"/>
  <c r="AR24" i="1"/>
  <c r="AQ24" i="1"/>
  <c r="AO24" i="1"/>
  <c r="AP24" i="1" s="1"/>
  <c r="AN24" i="1"/>
  <c r="AL24" i="1"/>
  <c r="AM24" i="1" s="1"/>
  <c r="AD24" i="1"/>
  <c r="AC24" i="1"/>
  <c r="AB24" i="1"/>
  <c r="U24" i="1"/>
  <c r="S24" i="1"/>
  <c r="AR23" i="1"/>
  <c r="X23" i="1" s="1"/>
  <c r="AQ23" i="1"/>
  <c r="AP23" i="1" s="1"/>
  <c r="AO23" i="1"/>
  <c r="AN23" i="1"/>
  <c r="AM23" i="1"/>
  <c r="AL23" i="1"/>
  <c r="P23" i="1" s="1"/>
  <c r="AD23" i="1"/>
  <c r="AC23" i="1"/>
  <c r="AB23" i="1" s="1"/>
  <c r="U23" i="1"/>
  <c r="S23" i="1"/>
  <c r="AR22" i="1"/>
  <c r="AQ22" i="1"/>
  <c r="AO22" i="1"/>
  <c r="AN22" i="1"/>
  <c r="AL22" i="1" s="1"/>
  <c r="AD22" i="1"/>
  <c r="AB22" i="1" s="1"/>
  <c r="AC22" i="1"/>
  <c r="U22" i="1"/>
  <c r="O22" i="1"/>
  <c r="AR21" i="1"/>
  <c r="AQ21" i="1"/>
  <c r="AO21" i="1"/>
  <c r="AP21" i="1" s="1"/>
  <c r="AN21" i="1"/>
  <c r="AL21" i="1" s="1"/>
  <c r="AM21" i="1" s="1"/>
  <c r="AD21" i="1"/>
  <c r="AC21" i="1"/>
  <c r="AB21" i="1" s="1"/>
  <c r="U21" i="1"/>
  <c r="AR20" i="1"/>
  <c r="AQ20" i="1"/>
  <c r="AO20" i="1"/>
  <c r="AP20" i="1" s="1"/>
  <c r="AN20" i="1"/>
  <c r="AL20" i="1"/>
  <c r="O20" i="1" s="1"/>
  <c r="AD20" i="1"/>
  <c r="AC20" i="1"/>
  <c r="AB20" i="1"/>
  <c r="U20" i="1"/>
  <c r="S20" i="1"/>
  <c r="AR19" i="1"/>
  <c r="X19" i="1" s="1"/>
  <c r="AQ19" i="1"/>
  <c r="AP19" i="1" s="1"/>
  <c r="AO19" i="1"/>
  <c r="AN19" i="1"/>
  <c r="AM19" i="1"/>
  <c r="AL19" i="1"/>
  <c r="P19" i="1" s="1"/>
  <c r="AD19" i="1"/>
  <c r="AC19" i="1"/>
  <c r="AB19" i="1" s="1"/>
  <c r="U19" i="1"/>
  <c r="S19" i="1"/>
  <c r="N26" i="1" l="1"/>
  <c r="M26" i="1" s="1"/>
  <c r="AM26" i="1"/>
  <c r="O26" i="1"/>
  <c r="S26" i="1"/>
  <c r="P26" i="1"/>
  <c r="X26" i="1"/>
  <c r="AP26" i="1"/>
  <c r="N22" i="1"/>
  <c r="M22" i="1" s="1"/>
  <c r="AM22" i="1"/>
  <c r="S22" i="1"/>
  <c r="P22" i="1"/>
  <c r="V30" i="1"/>
  <c r="T30" i="1" s="1"/>
  <c r="W30" i="1" s="1"/>
  <c r="Q30" i="1" s="1"/>
  <c r="R30" i="1" s="1"/>
  <c r="AF30" i="1"/>
  <c r="X22" i="1"/>
  <c r="AP22" i="1"/>
  <c r="S29" i="1"/>
  <c r="O29" i="1"/>
  <c r="N29" i="1"/>
  <c r="M29" i="1" s="1"/>
  <c r="AM29" i="1"/>
  <c r="P29" i="1"/>
  <c r="N25" i="1"/>
  <c r="M25" i="1" s="1"/>
  <c r="S25" i="1"/>
  <c r="O25" i="1"/>
  <c r="P25" i="1"/>
  <c r="Y30" i="1"/>
  <c r="Z30" i="1" s="1"/>
  <c r="N33" i="1"/>
  <c r="M33" i="1" s="1"/>
  <c r="S33" i="1"/>
  <c r="AM33" i="1"/>
  <c r="P33" i="1"/>
  <c r="O33" i="1"/>
  <c r="S21" i="1"/>
  <c r="O21" i="1"/>
  <c r="P21" i="1"/>
  <c r="N21" i="1"/>
  <c r="M21" i="1" s="1"/>
  <c r="Y23" i="1"/>
  <c r="Z23" i="1" s="1"/>
  <c r="AF34" i="1"/>
  <c r="AP30" i="1"/>
  <c r="AM36" i="1"/>
  <c r="N20" i="1"/>
  <c r="M20" i="1" s="1"/>
  <c r="X21" i="1"/>
  <c r="N24" i="1"/>
  <c r="M24" i="1" s="1"/>
  <c r="X25" i="1"/>
  <c r="N28" i="1"/>
  <c r="M28" i="1" s="1"/>
  <c r="X29" i="1"/>
  <c r="N32" i="1"/>
  <c r="M32" i="1" s="1"/>
  <c r="X33" i="1"/>
  <c r="N36" i="1"/>
  <c r="M36" i="1" s="1"/>
  <c r="AM28" i="1"/>
  <c r="O24" i="1"/>
  <c r="O28" i="1"/>
  <c r="O32" i="1"/>
  <c r="O36" i="1"/>
  <c r="AM32" i="1"/>
  <c r="N19" i="1"/>
  <c r="M19" i="1" s="1"/>
  <c r="P20" i="1"/>
  <c r="X20" i="1"/>
  <c r="N23" i="1"/>
  <c r="M23" i="1" s="1"/>
  <c r="P24" i="1"/>
  <c r="X24" i="1"/>
  <c r="N27" i="1"/>
  <c r="M27" i="1" s="1"/>
  <c r="X28" i="1"/>
  <c r="N31" i="1"/>
  <c r="M31" i="1" s="1"/>
  <c r="X32" i="1"/>
  <c r="N35" i="1"/>
  <c r="M35" i="1" s="1"/>
  <c r="X36" i="1"/>
  <c r="X34" i="1"/>
  <c r="AM20" i="1"/>
  <c r="O19" i="1"/>
  <c r="O23" i="1"/>
  <c r="O27" i="1"/>
  <c r="AM30" i="1"/>
  <c r="O31" i="1"/>
  <c r="AM34" i="1"/>
  <c r="O35" i="1"/>
  <c r="AF31" i="1" l="1"/>
  <c r="AF19" i="1"/>
  <c r="Y19" i="1"/>
  <c r="Z19" i="1" s="1"/>
  <c r="V19" i="1" s="1"/>
  <c r="T19" i="1" s="1"/>
  <c r="W19" i="1" s="1"/>
  <c r="Q19" i="1" s="1"/>
  <c r="R19" i="1" s="1"/>
  <c r="Y33" i="1"/>
  <c r="Z33" i="1" s="1"/>
  <c r="AF33" i="1"/>
  <c r="AF27" i="1"/>
  <c r="Y27" i="1"/>
  <c r="Z27" i="1" s="1"/>
  <c r="Y24" i="1"/>
  <c r="Z24" i="1" s="1"/>
  <c r="Y34" i="1"/>
  <c r="Z34" i="1" s="1"/>
  <c r="Y28" i="1"/>
  <c r="Z28" i="1" s="1"/>
  <c r="Y26" i="1"/>
  <c r="Z26" i="1" s="1"/>
  <c r="AF28" i="1"/>
  <c r="V28" i="1"/>
  <c r="T28" i="1" s="1"/>
  <c r="W28" i="1" s="1"/>
  <c r="Q28" i="1" s="1"/>
  <c r="R28" i="1" s="1"/>
  <c r="Y25" i="1"/>
  <c r="Z25" i="1" s="1"/>
  <c r="Y31" i="1"/>
  <c r="Z31" i="1" s="1"/>
  <c r="V31" i="1" s="1"/>
  <c r="T31" i="1" s="1"/>
  <c r="W31" i="1" s="1"/>
  <c r="Q31" i="1" s="1"/>
  <c r="R31" i="1" s="1"/>
  <c r="AF25" i="1"/>
  <c r="Y36" i="1"/>
  <c r="Z36" i="1" s="1"/>
  <c r="AF23" i="1"/>
  <c r="V23" i="1"/>
  <c r="T23" i="1" s="1"/>
  <c r="W23" i="1" s="1"/>
  <c r="Q23" i="1" s="1"/>
  <c r="R23" i="1" s="1"/>
  <c r="AF24" i="1"/>
  <c r="Y22" i="1"/>
  <c r="Z22" i="1" s="1"/>
  <c r="V22" i="1" s="1"/>
  <c r="T22" i="1" s="1"/>
  <c r="W22" i="1" s="1"/>
  <c r="Q22" i="1" s="1"/>
  <c r="R22" i="1" s="1"/>
  <c r="AF32" i="1"/>
  <c r="V32" i="1"/>
  <c r="T32" i="1" s="1"/>
  <c r="W32" i="1" s="1"/>
  <c r="Q32" i="1" s="1"/>
  <c r="R32" i="1" s="1"/>
  <c r="AF29" i="1"/>
  <c r="Y29" i="1"/>
  <c r="Z29" i="1" s="1"/>
  <c r="V29" i="1" s="1"/>
  <c r="T29" i="1" s="1"/>
  <c r="W29" i="1" s="1"/>
  <c r="Q29" i="1" s="1"/>
  <c r="R29" i="1" s="1"/>
  <c r="AF35" i="1"/>
  <c r="Y20" i="1"/>
  <c r="Z20" i="1" s="1"/>
  <c r="Y21" i="1"/>
  <c r="Z21" i="1" s="1"/>
  <c r="AH23" i="1"/>
  <c r="AI23" i="1" s="1"/>
  <c r="AA23" i="1"/>
  <c r="AE23" i="1" s="1"/>
  <c r="AG23" i="1"/>
  <c r="Y35" i="1"/>
  <c r="Z35" i="1" s="1"/>
  <c r="Y32" i="1"/>
  <c r="Z32" i="1" s="1"/>
  <c r="AF36" i="1"/>
  <c r="V36" i="1"/>
  <c r="T36" i="1" s="1"/>
  <c r="W36" i="1" s="1"/>
  <c r="Q36" i="1" s="1"/>
  <c r="R36" i="1" s="1"/>
  <c r="AF20" i="1"/>
  <c r="V20" i="1"/>
  <c r="T20" i="1" s="1"/>
  <c r="W20" i="1" s="1"/>
  <c r="Q20" i="1" s="1"/>
  <c r="R20" i="1" s="1"/>
  <c r="AF21" i="1"/>
  <c r="AA30" i="1"/>
  <c r="AE30" i="1" s="1"/>
  <c r="AH30" i="1"/>
  <c r="AG30" i="1"/>
  <c r="AF22" i="1"/>
  <c r="V26" i="1"/>
  <c r="T26" i="1" s="1"/>
  <c r="W26" i="1" s="1"/>
  <c r="Q26" i="1" s="1"/>
  <c r="R26" i="1" s="1"/>
  <c r="AF26" i="1"/>
  <c r="AA25" i="1" l="1"/>
  <c r="AE25" i="1" s="1"/>
  <c r="AH25" i="1"/>
  <c r="AG25" i="1"/>
  <c r="AA21" i="1"/>
  <c r="AE21" i="1" s="1"/>
  <c r="AH21" i="1"/>
  <c r="AG21" i="1"/>
  <c r="AI30" i="1"/>
  <c r="AH24" i="1"/>
  <c r="AI24" i="1" s="1"/>
  <c r="AA24" i="1"/>
  <c r="AE24" i="1" s="1"/>
  <c r="AG24" i="1"/>
  <c r="AH20" i="1"/>
  <c r="AA20" i="1"/>
  <c r="AE20" i="1" s="1"/>
  <c r="AG20" i="1"/>
  <c r="AH36" i="1"/>
  <c r="AA36" i="1"/>
  <c r="AE36" i="1" s="1"/>
  <c r="AG36" i="1"/>
  <c r="AA26" i="1"/>
  <c r="AE26" i="1" s="1"/>
  <c r="AG26" i="1"/>
  <c r="AH26" i="1"/>
  <c r="AI26" i="1" s="1"/>
  <c r="AG27" i="1"/>
  <c r="AA27" i="1"/>
  <c r="AE27" i="1" s="1"/>
  <c r="AH27" i="1"/>
  <c r="AI27" i="1" s="1"/>
  <c r="AA33" i="1"/>
  <c r="AE33" i="1" s="1"/>
  <c r="AH33" i="1"/>
  <c r="AI33" i="1" s="1"/>
  <c r="AG33" i="1"/>
  <c r="AH19" i="1"/>
  <c r="AA19" i="1"/>
  <c r="AE19" i="1" s="1"/>
  <c r="AG19" i="1"/>
  <c r="AH32" i="1"/>
  <c r="AA32" i="1"/>
  <c r="AE32" i="1" s="1"/>
  <c r="AG32" i="1"/>
  <c r="V21" i="1"/>
  <c r="T21" i="1" s="1"/>
  <c r="W21" i="1" s="1"/>
  <c r="Q21" i="1" s="1"/>
  <c r="R21" i="1" s="1"/>
  <c r="AH35" i="1"/>
  <c r="AG35" i="1"/>
  <c r="AA35" i="1"/>
  <c r="AE35" i="1" s="1"/>
  <c r="V35" i="1"/>
  <c r="T35" i="1" s="1"/>
  <c r="W35" i="1" s="1"/>
  <c r="Q35" i="1" s="1"/>
  <c r="R35" i="1" s="1"/>
  <c r="V25" i="1"/>
  <c r="T25" i="1" s="1"/>
  <c r="W25" i="1" s="1"/>
  <c r="Q25" i="1" s="1"/>
  <c r="R25" i="1" s="1"/>
  <c r="V27" i="1"/>
  <c r="T27" i="1" s="1"/>
  <c r="W27" i="1" s="1"/>
  <c r="Q27" i="1" s="1"/>
  <c r="R27" i="1" s="1"/>
  <c r="AA34" i="1"/>
  <c r="AE34" i="1" s="1"/>
  <c r="AG34" i="1"/>
  <c r="AH34" i="1"/>
  <c r="V34" i="1"/>
  <c r="T34" i="1" s="1"/>
  <c r="W34" i="1" s="1"/>
  <c r="Q34" i="1" s="1"/>
  <c r="R34" i="1" s="1"/>
  <c r="AG22" i="1"/>
  <c r="AA22" i="1"/>
  <c r="AE22" i="1" s="1"/>
  <c r="AH22" i="1"/>
  <c r="AA29" i="1"/>
  <c r="AE29" i="1" s="1"/>
  <c r="AH29" i="1"/>
  <c r="AG29" i="1"/>
  <c r="V24" i="1"/>
  <c r="T24" i="1" s="1"/>
  <c r="W24" i="1" s="1"/>
  <c r="Q24" i="1" s="1"/>
  <c r="R24" i="1" s="1"/>
  <c r="AG31" i="1"/>
  <c r="AH31" i="1"/>
  <c r="AI31" i="1" s="1"/>
  <c r="AA31" i="1"/>
  <c r="AE31" i="1" s="1"/>
  <c r="AH28" i="1"/>
  <c r="AA28" i="1"/>
  <c r="AE28" i="1" s="1"/>
  <c r="AG28" i="1"/>
  <c r="V33" i="1"/>
  <c r="T33" i="1" s="1"/>
  <c r="W33" i="1" s="1"/>
  <c r="Q33" i="1" s="1"/>
  <c r="R33" i="1" s="1"/>
  <c r="AI20" i="1" l="1"/>
  <c r="AI19" i="1"/>
  <c r="AI36" i="1"/>
  <c r="AI28" i="1"/>
  <c r="AI22" i="1"/>
  <c r="AI32" i="1"/>
  <c r="AI21" i="1"/>
  <c r="AI29" i="1"/>
  <c r="AI25" i="1"/>
  <c r="AI34" i="1"/>
  <c r="AI35" i="1"/>
</calcChain>
</file>

<file path=xl/sharedStrings.xml><?xml version="1.0" encoding="utf-8"?>
<sst xmlns="http://schemas.openxmlformats.org/spreadsheetml/2006/main" count="984" uniqueCount="411">
  <si>
    <t>File opened</t>
  </si>
  <si>
    <t>2023-07-15 14:11:04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</si>
  <si>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</si>
  <si>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</si>
  <si>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</si>
  <si>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</si>
  <si>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</si>
  <si>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</si>
  <si>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</si>
  <si>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</si>
  <si>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</si>
  <si>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</si>
  <si>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</si>
  <si>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</si>
  <si>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</si>
  <si>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</si>
  <si>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</si>
  <si>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</si>
  <si>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</si>
  <si>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</si>
  <si>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</si>
  <si>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</si>
  <si>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</si>
  <si>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</si>
  <si>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</si>
  <si>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</si>
  <si>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</si>
  <si>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14:11:04</t>
  </si>
  <si>
    <t>Stability Definition:	CO2_r (Meas): Per=20	A (GasEx): Std&lt;0.2 Per=20	Qin (LeafQ): Std&lt;1 Per=20</t>
  </si>
  <si>
    <t>14:11:14</t>
  </si>
  <si>
    <t>Stability Definition:	CO2_r (Meas): Std&lt;0.75 Per=20	A (GasEx): Std&lt;0.2 Per=20	Qin (LeafQ): Std&lt;1 Per=20</t>
  </si>
  <si>
    <t>14:11:15</t>
  </si>
  <si>
    <t>Stability Definition:	CO2_r (Meas): Std&lt;0.75 Per=20	A (GasEx): Std&lt;0.2 Per=20	Qin (LeafQ):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</si>
  <si>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</si>
  <si>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</si>
  <si>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</si>
  <si>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</si>
  <si>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</si>
  <si>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</si>
  <si>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</si>
  <si>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</si>
  <si>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</si>
  <si>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</si>
  <si>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</si>
  <si>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</si>
  <si>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</si>
  <si>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</si>
  <si>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</si>
  <si>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</si>
  <si>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</si>
  <si>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</si>
  <si>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</si>
  <si>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</si>
  <si>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</si>
  <si>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</si>
  <si>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</si>
  <si>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</si>
  <si>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</si>
  <si>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</si>
  <si>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</si>
  <si>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</si>
  <si>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</si>
  <si>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</si>
  <si>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</si>
  <si>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</si>
  <si>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</si>
  <si>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</si>
  <si>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</si>
  <si>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</si>
  <si>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</si>
  <si>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</si>
  <si>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</si>
  <si>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</si>
  <si>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</si>
  <si>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</si>
  <si>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</si>
  <si>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</si>
  <si>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</si>
  <si>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</si>
  <si>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</si>
  <si>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</si>
  <si>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</si>
  <si>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</si>
  <si>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</si>
  <si>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</si>
  <si>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</si>
  <si>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</si>
  <si>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</si>
  <si>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</si>
  <si>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</si>
  <si>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</si>
  <si>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2.9301 78.5592 367.866 615.065 868.784 1079.53 1278.65 1412.59</t>
  </si>
  <si>
    <t>Fs_true</t>
  </si>
  <si>
    <t>0.235026 100.63 401.623 601.318 803.979 1001.11 1202 1401.27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</si>
  <si>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</si>
  <si>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</si>
  <si>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</si>
  <si>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</si>
  <si>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</si>
  <si>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</si>
  <si>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</si>
  <si>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</si>
  <si>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</si>
  <si>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</si>
  <si>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</si>
  <si>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</si>
  <si>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</si>
  <si>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</si>
  <si>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</si>
  <si>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</si>
  <si>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</si>
  <si>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</si>
  <si>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</si>
  <si>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</si>
  <si>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</si>
  <si>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</si>
  <si>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</si>
  <si>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</si>
  <si>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</si>
  <si>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</si>
  <si>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</si>
  <si>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</si>
  <si>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</si>
  <si>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</si>
  <si>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</si>
  <si>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</si>
  <si>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</si>
  <si>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</si>
  <si>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</si>
  <si>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</si>
  <si>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</si>
  <si>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</si>
  <si>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</si>
  <si>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</si>
  <si>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</si>
  <si>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</si>
  <si>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</si>
  <si>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</si>
  <si>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</si>
  <si>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</si>
  <si>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</si>
  <si>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</si>
  <si>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</si>
  <si>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</si>
  <si>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</si>
  <si>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</si>
  <si>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</si>
  <si>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</si>
  <si>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</si>
  <si>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</si>
  <si>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</si>
  <si>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</si>
  <si>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</si>
  <si>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</si>
  <si>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</si>
  <si>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</si>
  <si>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</si>
  <si>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</si>
  <si>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</si>
  <si>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</si>
  <si>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</si>
  <si>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</si>
  <si>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</si>
  <si>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</si>
  <si>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</si>
  <si>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</si>
  <si>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</si>
  <si>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</si>
  <si>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</si>
  <si>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</si>
  <si>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</si>
  <si>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</si>
  <si>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</si>
  <si>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</si>
  <si>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</si>
  <si>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</si>
  <si>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</si>
  <si>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</si>
  <si>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</si>
  <si>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</si>
  <si>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</si>
  <si>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</si>
  <si>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</si>
  <si>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</si>
  <si>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</si>
  <si>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</si>
  <si>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</si>
  <si>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</si>
  <si>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</si>
  <si>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</si>
  <si>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</si>
  <si>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</si>
  <si>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</si>
  <si>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</si>
  <si>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</si>
  <si>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</si>
  <si>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</si>
  <si>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</si>
  <si>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</si>
  <si>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</si>
  <si>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</si>
  <si>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</si>
  <si>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</si>
  <si>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</si>
  <si>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</si>
  <si>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</si>
  <si>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</si>
  <si>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</si>
  <si>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</si>
  <si>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</si>
  <si>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</si>
  <si>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</si>
  <si>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</si>
  <si>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</si>
  <si>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</si>
  <si>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</si>
  <si>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</si>
  <si>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</si>
  <si>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</si>
  <si>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</si>
  <si>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</si>
  <si>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</si>
  <si>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</si>
  <si>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</si>
  <si>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</si>
  <si>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</si>
  <si>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</si>
  <si>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</si>
  <si>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</si>
  <si>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</si>
  <si>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</si>
  <si>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</si>
  <si>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</si>
  <si>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</si>
  <si>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</si>
  <si>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</si>
  <si>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</si>
  <si>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</si>
  <si>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</si>
  <si>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</si>
  <si>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</si>
  <si>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</si>
  <si>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</si>
  <si>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</si>
  <si>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</si>
  <si>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</si>
  <si>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</si>
  <si>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</si>
  <si>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</si>
  <si>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</si>
  <si>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</si>
  <si>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</si>
  <si>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</si>
  <si>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</si>
  <si>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</si>
  <si>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</si>
  <si>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</si>
  <si>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</si>
  <si>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</si>
  <si>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</si>
  <si>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</si>
  <si>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</si>
  <si>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</si>
  <si>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</si>
  <si>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</si>
  <si>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</si>
  <si>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</si>
  <si>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</si>
  <si>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</si>
  <si>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</si>
  <si>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</si>
  <si>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</si>
  <si>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</si>
  <si>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</si>
  <si>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</si>
  <si>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</si>
  <si>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</si>
  <si>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</si>
  <si>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</si>
  <si>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</si>
  <si>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</si>
  <si>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</si>
  <si>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</si>
  <si>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</si>
  <si>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</si>
  <si>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</si>
  <si>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</si>
  <si>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</si>
  <si>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</si>
  <si>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</si>
  <si>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</si>
  <si>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</si>
  <si>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</si>
  <si>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</si>
  <si>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</si>
  <si>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</si>
  <si>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</si>
  <si>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</si>
  <si>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</si>
  <si>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</si>
  <si>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</si>
  <si>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</si>
  <si>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</si>
  <si>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</si>
  <si>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</si>
  <si>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</si>
  <si>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</si>
  <si>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</si>
  <si>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</si>
  <si>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</si>
  <si>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</si>
  <si>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</si>
  <si>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</si>
  <si>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</si>
  <si>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</si>
  <si>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</si>
  <si>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</si>
  <si>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</si>
  <si>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</si>
  <si>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</si>
  <si>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</si>
  <si>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</si>
  <si>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</si>
  <si>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</si>
  <si>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</si>
  <si>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</si>
  <si>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</si>
  <si>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</si>
  <si>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</si>
  <si>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</si>
  <si>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</si>
  <si>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</si>
  <si>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</si>
  <si>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</si>
  <si>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</si>
  <si>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</si>
  <si>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</si>
  <si>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</si>
  <si>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</si>
  <si>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</si>
  <si>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</si>
  <si>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</si>
  <si>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</si>
  <si>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</si>
  <si>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</si>
  <si>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</si>
  <si>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20230715 14:37:52</t>
  </si>
  <si>
    <t>14:37:52</t>
  </si>
  <si>
    <t>none</t>
  </si>
  <si>
    <t>Picabo</t>
  </si>
  <si>
    <t>20230715</t>
  </si>
  <si>
    <t>AR</t>
  </si>
  <si>
    <t>BNL21824</t>
  </si>
  <si>
    <t>14:37:25</t>
  </si>
  <si>
    <t>2/2</t>
  </si>
  <si>
    <t>00000000</t>
  </si>
  <si>
    <t>iiiiiiii</t>
  </si>
  <si>
    <t>off</t>
  </si>
  <si>
    <t>20230715 14:39:24</t>
  </si>
  <si>
    <t>14:39:24</t>
  </si>
  <si>
    <t>14:38:57</t>
  </si>
  <si>
    <t>20230715 14:40:53</t>
  </si>
  <si>
    <t>14:40:53</t>
  </si>
  <si>
    <t>14:40:26</t>
  </si>
  <si>
    <t>20230715 14:42:25</t>
  </si>
  <si>
    <t>14:42:25</t>
  </si>
  <si>
    <t>14:41:59</t>
  </si>
  <si>
    <t>20230715 14:43:32</t>
  </si>
  <si>
    <t>14:43:32</t>
  </si>
  <si>
    <t>14:43:26</t>
  </si>
  <si>
    <t>1/2</t>
  </si>
  <si>
    <t>20230715 14:44:32</t>
  </si>
  <si>
    <t>14:44:32</t>
  </si>
  <si>
    <t>14:44:57</t>
  </si>
  <si>
    <t>20230715 14:45:58</t>
  </si>
  <si>
    <t>14:45:58</t>
  </si>
  <si>
    <t>14:46:22</t>
  </si>
  <si>
    <t>20230715 14:47:56</t>
  </si>
  <si>
    <t>14:47:56</t>
  </si>
  <si>
    <t>14:47:30</t>
  </si>
  <si>
    <t>20230715 14:49:19</t>
  </si>
  <si>
    <t>14:49:19</t>
  </si>
  <si>
    <t>14:48:52</t>
  </si>
  <si>
    <t>20230715 14:50:40</t>
  </si>
  <si>
    <t>14:50:40</t>
  </si>
  <si>
    <t>14:50:13</t>
  </si>
  <si>
    <t>20230715 14:52:06</t>
  </si>
  <si>
    <t>14:52:06</t>
  </si>
  <si>
    <t>14:51:39</t>
  </si>
  <si>
    <t>20230715 14:53:31</t>
  </si>
  <si>
    <t>14:53:31</t>
  </si>
  <si>
    <t>14:53:04</t>
  </si>
  <si>
    <t>20230715 14:54:56</t>
  </si>
  <si>
    <t>14:54:56</t>
  </si>
  <si>
    <t>14:54:29</t>
  </si>
  <si>
    <t>20230715 14:56:22</t>
  </si>
  <si>
    <t>14:56:22</t>
  </si>
  <si>
    <t>14:55:54</t>
  </si>
  <si>
    <t>20230715 14:57:49</t>
  </si>
  <si>
    <t>14:57:49</t>
  </si>
  <si>
    <t>14:57:21</t>
  </si>
  <si>
    <t>20230715 14:59:16</t>
  </si>
  <si>
    <t>14:59:16</t>
  </si>
  <si>
    <t>14:58:45</t>
  </si>
  <si>
    <t>20230715 15:00:46</t>
  </si>
  <si>
    <t>15:00:46</t>
  </si>
  <si>
    <t>15:00:15</t>
  </si>
  <si>
    <t>20230715 15:02:12</t>
  </si>
  <si>
    <t>15:02:12</t>
  </si>
  <si>
    <t>15:01:45</t>
  </si>
  <si>
    <t>IRSE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</si>
</sst>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C7" sqref="C7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3.7069999999999999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1689460672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410</v>
      </c>
      <c r="K19" t="s">
        <v>352</v>
      </c>
      <c r="L19">
        <v>1689460672</v>
      </c>
      <c r="M19">
        <f t="shared" ref="M19:M36" si="0">(N19)/1000</f>
        <v>1.3024851437486169E-3</v>
      </c>
      <c r="N19">
        <f t="shared" ref="N19:N36" si="1">1000*AZ19*AL19*(AV19-AW19)/(100*$B$7*(1000-AL19*AV19))</f>
        <v>1.3024851437486169</v>
      </c>
      <c r="O19">
        <f t="shared" ref="O19:O36" si="2">AZ19*AL19*(AU19-AT19*(1000-AL19*AW19)/(1000-AL19*AV19))/(100*$B$7)</f>
        <v>12.574096576514297</v>
      </c>
      <c r="P19">
        <f t="shared" ref="P19:P36" si="3">AT19 - IF(AL19&gt;1, O19*$B$7*100/(AN19*BH19), 0)</f>
        <v>391.88200000000001</v>
      </c>
      <c r="Q19">
        <f t="shared" ref="Q19:Q36" si="4">((W19-M19/2)*P19-O19)/(W19+M19/2)</f>
        <v>234.95430774700353</v>
      </c>
      <c r="R19">
        <f t="shared" ref="R19:R36" si="5">Q19*(BA19+BB19)/1000</f>
        <v>23.535751565397987</v>
      </c>
      <c r="S19">
        <f t="shared" ref="S19:S36" si="6">(AT19 - IF(AL19&gt;1, O19*$B$7*100/(AN19*BH19), 0))*(BA19+BB19)/1000</f>
        <v>39.255451340278398</v>
      </c>
      <c r="T19">
        <f t="shared" ref="T19:T36" si="7">2/((1/V19-1/U19)+SIGN(V19)*SQRT((1/V19-1/U19)*(1/V19-1/U19) + 4*$C$7/(($C$7+1)*($C$7+1))*(2*1/V19*1/U19-1/U19*1/U19)))</f>
        <v>0.13476149097740983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3.5354299126793176</v>
      </c>
      <c r="V19">
        <f t="shared" ref="V19:V36" si="9">M19*(1000-(1000*0.61365*EXP(17.502*Z19/(240.97+Z19))/(BA19+BB19)+AV19)/2)/(1000*0.61365*EXP(17.502*Z19/(240.97+Z19))/(BA19+BB19)-AV19)</f>
        <v>0.13197147272204149</v>
      </c>
      <c r="W19">
        <f t="shared" ref="W19:W36" si="10">1/(($C$7+1)/(T19/1.6)+1/(U19/1.37)) + $C$7/(($C$7+1)/(T19/1.6) + $C$7/(U19/1.37))</f>
        <v>8.2728031485900855E-2</v>
      </c>
      <c r="X19">
        <f t="shared" ref="X19:X36" si="11">(AO19*AR19)</f>
        <v>297.70359599999995</v>
      </c>
      <c r="Y19">
        <f t="shared" ref="Y19:Y36" si="12">(BC19+(X19+2*0.95*0.0000000567*(((BC19+$B$9)+273)^4-(BC19+273)^4)-44100*M19)/(1.84*29.3*U19+8*0.95*0.0000000567*(BC19+273)^3))</f>
        <v>22.881208673585778</v>
      </c>
      <c r="Z19">
        <f t="shared" ref="Z19:Z36" si="13">($C$9*BD19+$D$9*BE19+$E$9*Y19)</f>
        <v>21.976600000000001</v>
      </c>
      <c r="AA19">
        <f t="shared" ref="AA19:AA36" si="14">0.61365*EXP(17.502*Z19/(240.97+Z19))</f>
        <v>2.6497223896615396</v>
      </c>
      <c r="AB19">
        <f t="shared" ref="AB19:AB36" si="15">(AC19/AD19*100)</f>
        <v>64.618404256245228</v>
      </c>
      <c r="AC19">
        <f t="shared" ref="AC19:AC36" si="16">AV19*(BA19+BB19)/1000</f>
        <v>1.6824623473929601</v>
      </c>
      <c r="AD19">
        <f t="shared" ref="AD19:AD36" si="17">0.61365*EXP(17.502*BC19/(240.97+BC19))</f>
        <v>2.6036890987297228</v>
      </c>
      <c r="AE19">
        <f t="shared" ref="AE19:AE36" si="18">(AA19-AV19*(BA19+BB19)/1000)</f>
        <v>0.96726004226857953</v>
      </c>
      <c r="AF19">
        <f t="shared" ref="AF19:AF36" si="19">(-M19*44100)</f>
        <v>-57.439594839314005</v>
      </c>
      <c r="AG19">
        <f t="shared" ref="AG19:AG36" si="20">2*29.3*U19*0.92*(BC19-Z19)</f>
        <v>-54.702801968829931</v>
      </c>
      <c r="AH19">
        <f t="shared" ref="AH19:AH36" si="21">2*0.95*0.0000000567*(((BC19+$B$9)+273)^4-(Z19+273)^4)</f>
        <v>-3.169621231189836</v>
      </c>
      <c r="AI19">
        <f t="shared" ref="AI19:AI36" si="22">X19+AH19+AF19+AG19</f>
        <v>182.39157796066621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53796.623504824733</v>
      </c>
      <c r="AO19">
        <f t="shared" ref="AO19:AO36" si="26">$B$13*BI19+$C$13*BJ19+$F$13*BU19*(1-BX19)</f>
        <v>1800.01</v>
      </c>
      <c r="AP19">
        <f t="shared" ref="AP19:AP36" si="27">AO19*AQ19</f>
        <v>1517.4083999999998</v>
      </c>
      <c r="AQ19">
        <f t="shared" ref="AQ19:AQ36" si="28">($B$13*$D$11+$C$13*$D$11+$F$13*((CH19+BZ19)/MAX(CH19+BZ19+CI19, 0.1)*$I$11+CI19/MAX(CH19+BZ19+CI19, 0.1)*$J$11))/($B$13+$C$13+$F$13)</f>
        <v>0.84299998333342585</v>
      </c>
      <c r="AR19">
        <f t="shared" ref="AR19:AR36" si="29">($B$13*$K$11+$C$13*$K$11+$F$13*((CH19+BZ19)/MAX(CH19+BZ19+CI19, 0.1)*$P$11+CI19/MAX(CH19+BZ19+CI19, 0.1)*$Q$11))/($B$13+$C$13+$F$13)</f>
        <v>0.16538996783351201</v>
      </c>
      <c r="AS19">
        <v>1689460672</v>
      </c>
      <c r="AT19">
        <v>391.88200000000001</v>
      </c>
      <c r="AU19">
        <v>399.96499999999997</v>
      </c>
      <c r="AV19">
        <v>16.7958</v>
      </c>
      <c r="AW19">
        <v>16.0047</v>
      </c>
      <c r="AX19">
        <v>393.74200000000002</v>
      </c>
      <c r="AY19">
        <v>16.721399999999999</v>
      </c>
      <c r="AZ19">
        <v>600.07799999999997</v>
      </c>
      <c r="BA19">
        <v>100.10599999999999</v>
      </c>
      <c r="BB19">
        <v>6.5611199999999995E-2</v>
      </c>
      <c r="BC19">
        <v>21.689599999999999</v>
      </c>
      <c r="BD19">
        <v>21.976600000000001</v>
      </c>
      <c r="BE19">
        <v>999.9</v>
      </c>
      <c r="BF19">
        <v>0</v>
      </c>
      <c r="BG19">
        <v>0</v>
      </c>
      <c r="BH19">
        <v>9982.5</v>
      </c>
      <c r="BI19">
        <v>0</v>
      </c>
      <c r="BJ19">
        <v>34.5152</v>
      </c>
      <c r="BK19">
        <v>-8.0831599999999995</v>
      </c>
      <c r="BL19">
        <v>398.577</v>
      </c>
      <c r="BM19">
        <v>406.471</v>
      </c>
      <c r="BN19">
        <v>0.79106100000000001</v>
      </c>
      <c r="BO19">
        <v>399.96499999999997</v>
      </c>
      <c r="BP19">
        <v>16.0047</v>
      </c>
      <c r="BQ19">
        <v>1.68136</v>
      </c>
      <c r="BR19">
        <v>1.6021700000000001</v>
      </c>
      <c r="BS19">
        <v>14.7254</v>
      </c>
      <c r="BT19">
        <v>13.979699999999999</v>
      </c>
      <c r="BU19">
        <v>1800.01</v>
      </c>
      <c r="BV19">
        <v>0.90000199999999997</v>
      </c>
      <c r="BW19">
        <v>9.9997799999999998E-2</v>
      </c>
      <c r="BX19">
        <v>0</v>
      </c>
      <c r="BY19">
        <v>2.5884999999999998</v>
      </c>
      <c r="BZ19">
        <v>0</v>
      </c>
      <c r="CA19">
        <v>13182</v>
      </c>
      <c r="CB19">
        <v>14600.4</v>
      </c>
      <c r="CC19">
        <v>37.811999999999998</v>
      </c>
      <c r="CD19">
        <v>37.811999999999998</v>
      </c>
      <c r="CE19">
        <v>38</v>
      </c>
      <c r="CF19">
        <v>36.25</v>
      </c>
      <c r="CG19">
        <v>37.061999999999998</v>
      </c>
      <c r="CH19">
        <v>1620.01</v>
      </c>
      <c r="CI19">
        <v>180</v>
      </c>
      <c r="CJ19">
        <v>0</v>
      </c>
      <c r="CK19">
        <v>1689460681.4000001</v>
      </c>
      <c r="CL19">
        <v>0</v>
      </c>
      <c r="CM19">
        <v>1689460645</v>
      </c>
      <c r="CN19" t="s">
        <v>353</v>
      </c>
      <c r="CO19">
        <v>1689460645</v>
      </c>
      <c r="CP19">
        <v>1689460643</v>
      </c>
      <c r="CQ19">
        <v>23</v>
      </c>
      <c r="CR19">
        <v>2.5000000000000001E-2</v>
      </c>
      <c r="CS19">
        <v>-2E-3</v>
      </c>
      <c r="CT19">
        <v>-1.8859999999999999</v>
      </c>
      <c r="CU19">
        <v>7.3999999999999996E-2</v>
      </c>
      <c r="CV19">
        <v>400</v>
      </c>
      <c r="CW19">
        <v>16</v>
      </c>
      <c r="CX19">
        <v>0.27</v>
      </c>
      <c r="CY19">
        <v>0.08</v>
      </c>
      <c r="CZ19">
        <v>9.3608992999572838</v>
      </c>
      <c r="DA19">
        <v>0.40643575023440792</v>
      </c>
      <c r="DB19">
        <v>5.0444387816600572E-2</v>
      </c>
      <c r="DC19">
        <v>1</v>
      </c>
      <c r="DD19">
        <v>399.992075</v>
      </c>
      <c r="DE19">
        <v>0.26405628517756202</v>
      </c>
      <c r="DF19">
        <v>3.3847738107591972E-2</v>
      </c>
      <c r="DG19">
        <v>1</v>
      </c>
      <c r="DH19">
        <v>1800.034634146341</v>
      </c>
      <c r="DI19">
        <v>-8.1660977888879563E-2</v>
      </c>
      <c r="DJ19">
        <v>9.5255690847869265E-2</v>
      </c>
      <c r="DK19">
        <v>-1</v>
      </c>
      <c r="DL19">
        <v>2</v>
      </c>
      <c r="DM19">
        <v>2</v>
      </c>
      <c r="DN19" t="s">
        <v>354</v>
      </c>
      <c r="DO19">
        <v>3.2138499999999999</v>
      </c>
      <c r="DP19">
        <v>2.6743899999999998</v>
      </c>
      <c r="DQ19">
        <v>9.3538200000000002E-2</v>
      </c>
      <c r="DR19">
        <v>9.4240199999999996E-2</v>
      </c>
      <c r="DS19">
        <v>8.9659600000000006E-2</v>
      </c>
      <c r="DT19">
        <v>8.5931400000000005E-2</v>
      </c>
      <c r="DU19">
        <v>27566.400000000001</v>
      </c>
      <c r="DV19">
        <v>31114</v>
      </c>
      <c r="DW19">
        <v>28605.4</v>
      </c>
      <c r="DX19">
        <v>32923.199999999997</v>
      </c>
      <c r="DY19">
        <v>36185.199999999997</v>
      </c>
      <c r="DZ19">
        <v>40898.1</v>
      </c>
      <c r="EA19">
        <v>41975.4</v>
      </c>
      <c r="EB19">
        <v>47628.3</v>
      </c>
      <c r="EC19">
        <v>2.2622</v>
      </c>
      <c r="ED19">
        <v>1.8671</v>
      </c>
      <c r="EE19">
        <v>0.110649</v>
      </c>
      <c r="EF19">
        <v>0</v>
      </c>
      <c r="EG19">
        <v>20.1493</v>
      </c>
      <c r="EH19">
        <v>999.9</v>
      </c>
      <c r="EI19">
        <v>59.1</v>
      </c>
      <c r="EJ19">
        <v>26</v>
      </c>
      <c r="EK19">
        <v>19.919699999999999</v>
      </c>
      <c r="EL19">
        <v>63.595100000000002</v>
      </c>
      <c r="EM19">
        <v>17.7684</v>
      </c>
      <c r="EN19">
        <v>1</v>
      </c>
      <c r="EO19">
        <v>-0.56571700000000003</v>
      </c>
      <c r="EP19">
        <v>0.16347800000000001</v>
      </c>
      <c r="EQ19">
        <v>20.231400000000001</v>
      </c>
      <c r="ER19">
        <v>5.2264200000000001</v>
      </c>
      <c r="ES19">
        <v>12.004</v>
      </c>
      <c r="ET19">
        <v>4.9901499999999999</v>
      </c>
      <c r="EU19">
        <v>3.3050000000000002</v>
      </c>
      <c r="EV19">
        <v>4381</v>
      </c>
      <c r="EW19">
        <v>4382.2</v>
      </c>
      <c r="EX19">
        <v>98.7</v>
      </c>
      <c r="EY19">
        <v>33.5</v>
      </c>
      <c r="EZ19">
        <v>1.8527199999999999</v>
      </c>
      <c r="FA19">
        <v>1.8615699999999999</v>
      </c>
      <c r="FB19">
        <v>1.86066</v>
      </c>
      <c r="FC19">
        <v>1.85669</v>
      </c>
      <c r="FD19">
        <v>1.8611</v>
      </c>
      <c r="FE19">
        <v>1.8573299999999999</v>
      </c>
      <c r="FF19">
        <v>1.85944</v>
      </c>
      <c r="FG19">
        <v>1.86233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-1.86</v>
      </c>
      <c r="FV19">
        <v>7.4399999999999994E-2</v>
      </c>
      <c r="FW19">
        <v>-0.4438112202580442</v>
      </c>
      <c r="FX19">
        <v>-4.0117494158234393E-3</v>
      </c>
      <c r="FY19">
        <v>1.087516141204025E-6</v>
      </c>
      <c r="FZ19">
        <v>-8.657206703991749E-11</v>
      </c>
      <c r="GA19">
        <v>7.4364999999996684E-2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0.5</v>
      </c>
      <c r="GJ19">
        <v>0.5</v>
      </c>
      <c r="GK19">
        <v>0.99487300000000001</v>
      </c>
      <c r="GL19">
        <v>2.36206</v>
      </c>
      <c r="GM19">
        <v>1.5942400000000001</v>
      </c>
      <c r="GN19">
        <v>2.323</v>
      </c>
      <c r="GO19">
        <v>1.40015</v>
      </c>
      <c r="GP19">
        <v>2.3059099999999999</v>
      </c>
      <c r="GQ19">
        <v>28.563600000000001</v>
      </c>
      <c r="GR19">
        <v>16.058299999999999</v>
      </c>
      <c r="GS19">
        <v>18</v>
      </c>
      <c r="GT19">
        <v>631.93200000000002</v>
      </c>
      <c r="GU19">
        <v>403.68299999999999</v>
      </c>
      <c r="GV19">
        <v>19.381799999999998</v>
      </c>
      <c r="GW19">
        <v>19.711200000000002</v>
      </c>
      <c r="GX19">
        <v>30.0001</v>
      </c>
      <c r="GY19">
        <v>19.5625</v>
      </c>
      <c r="GZ19">
        <v>19.5076</v>
      </c>
      <c r="HA19">
        <v>19.9709</v>
      </c>
      <c r="HB19">
        <v>20</v>
      </c>
      <c r="HC19">
        <v>-30</v>
      </c>
      <c r="HD19">
        <v>19.399999999999999</v>
      </c>
      <c r="HE19">
        <v>400</v>
      </c>
      <c r="HF19">
        <v>0</v>
      </c>
      <c r="HG19">
        <v>105.011</v>
      </c>
      <c r="HH19">
        <v>104.78100000000001</v>
      </c>
    </row>
    <row r="20" spans="1:216" x14ac:dyDescent="0.2">
      <c r="A20">
        <v>2</v>
      </c>
      <c r="B20">
        <v>1689460764</v>
      </c>
      <c r="C20">
        <v>92</v>
      </c>
      <c r="D20" t="s">
        <v>358</v>
      </c>
      <c r="E20" t="s">
        <v>359</v>
      </c>
      <c r="F20" t="s">
        <v>348</v>
      </c>
      <c r="G20" t="s">
        <v>349</v>
      </c>
      <c r="H20" t="s">
        <v>350</v>
      </c>
      <c r="I20" t="s">
        <v>351</v>
      </c>
      <c r="J20" t="s">
        <v>410</v>
      </c>
      <c r="K20" t="s">
        <v>352</v>
      </c>
      <c r="L20">
        <v>1689460764</v>
      </c>
      <c r="M20">
        <f t="shared" si="0"/>
        <v>1.3154380258823492E-3</v>
      </c>
      <c r="N20">
        <f t="shared" si="1"/>
        <v>1.3154380258823493</v>
      </c>
      <c r="O20">
        <f t="shared" si="2"/>
        <v>9.2767606877737467</v>
      </c>
      <c r="P20">
        <f t="shared" si="3"/>
        <v>294.05599999999998</v>
      </c>
      <c r="Q20">
        <f t="shared" si="4"/>
        <v>178.68737295674833</v>
      </c>
      <c r="R20">
        <f t="shared" si="5"/>
        <v>17.898834592682491</v>
      </c>
      <c r="S20">
        <f t="shared" si="6"/>
        <v>29.455129469387998</v>
      </c>
      <c r="T20">
        <f t="shared" si="7"/>
        <v>0.13538160212364755</v>
      </c>
      <c r="U20">
        <f t="shared" si="8"/>
        <v>3.5424488970120107</v>
      </c>
      <c r="V20">
        <f t="shared" si="9"/>
        <v>0.13257159080642586</v>
      </c>
      <c r="W20">
        <f t="shared" si="10"/>
        <v>8.3104854743698386E-2</v>
      </c>
      <c r="X20">
        <f t="shared" si="11"/>
        <v>297.69503700000001</v>
      </c>
      <c r="Y20">
        <f t="shared" si="12"/>
        <v>22.934068184115613</v>
      </c>
      <c r="Z20">
        <f t="shared" si="13"/>
        <v>22.013500000000001</v>
      </c>
      <c r="AA20">
        <f t="shared" si="14"/>
        <v>2.6556923317995782</v>
      </c>
      <c r="AB20">
        <f t="shared" si="15"/>
        <v>64.421825456299104</v>
      </c>
      <c r="AC20">
        <f t="shared" si="16"/>
        <v>1.6833005080468502</v>
      </c>
      <c r="AD20">
        <f t="shared" si="17"/>
        <v>2.6129351289319271</v>
      </c>
      <c r="AE20">
        <f t="shared" si="18"/>
        <v>0.97239182375272804</v>
      </c>
      <c r="AF20">
        <f t="shared" si="19"/>
        <v>-58.010816941411598</v>
      </c>
      <c r="AG20">
        <f t="shared" si="20"/>
        <v>-50.781716262406078</v>
      </c>
      <c r="AH20">
        <f t="shared" si="21"/>
        <v>-2.9380112911256617</v>
      </c>
      <c r="AI20">
        <f t="shared" si="22"/>
        <v>185.96449250505668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53939.455523412544</v>
      </c>
      <c r="AO20">
        <f t="shared" si="26"/>
        <v>1799.96</v>
      </c>
      <c r="AP20">
        <f t="shared" si="27"/>
        <v>1517.3661</v>
      </c>
      <c r="AQ20">
        <f t="shared" si="28"/>
        <v>0.84299989999777769</v>
      </c>
      <c r="AR20">
        <f t="shared" si="29"/>
        <v>0.16538980699571101</v>
      </c>
      <c r="AS20">
        <v>1689460764</v>
      </c>
      <c r="AT20">
        <v>294.05599999999998</v>
      </c>
      <c r="AU20">
        <v>300.02600000000001</v>
      </c>
      <c r="AV20">
        <v>16.8047</v>
      </c>
      <c r="AW20">
        <v>16.005700000000001</v>
      </c>
      <c r="AX20">
        <v>295.75</v>
      </c>
      <c r="AY20">
        <v>16.730499999999999</v>
      </c>
      <c r="AZ20">
        <v>600.048</v>
      </c>
      <c r="BA20">
        <v>100.10299999999999</v>
      </c>
      <c r="BB20">
        <v>6.5435499999999994E-2</v>
      </c>
      <c r="BC20">
        <v>21.747599999999998</v>
      </c>
      <c r="BD20">
        <v>22.013500000000001</v>
      </c>
      <c r="BE20">
        <v>999.9</v>
      </c>
      <c r="BF20">
        <v>0</v>
      </c>
      <c r="BG20">
        <v>0</v>
      </c>
      <c r="BH20">
        <v>10012.5</v>
      </c>
      <c r="BI20">
        <v>0</v>
      </c>
      <c r="BJ20">
        <v>43.670099999999998</v>
      </c>
      <c r="BK20">
        <v>-5.9704899999999999</v>
      </c>
      <c r="BL20">
        <v>299.08199999999999</v>
      </c>
      <c r="BM20">
        <v>304.90600000000001</v>
      </c>
      <c r="BN20">
        <v>0.79901900000000003</v>
      </c>
      <c r="BO20">
        <v>300.02600000000001</v>
      </c>
      <c r="BP20">
        <v>16.005700000000001</v>
      </c>
      <c r="BQ20">
        <v>1.6821900000000001</v>
      </c>
      <c r="BR20">
        <v>1.6022099999999999</v>
      </c>
      <c r="BS20">
        <v>14.7331</v>
      </c>
      <c r="BT20">
        <v>13.9801</v>
      </c>
      <c r="BU20">
        <v>1799.96</v>
      </c>
      <c r="BV20">
        <v>0.90000400000000003</v>
      </c>
      <c r="BW20">
        <v>9.9996299999999996E-2</v>
      </c>
      <c r="BX20">
        <v>0</v>
      </c>
      <c r="BY20">
        <v>2.6496</v>
      </c>
      <c r="BZ20">
        <v>0</v>
      </c>
      <c r="CA20">
        <v>13678</v>
      </c>
      <c r="CB20">
        <v>14600</v>
      </c>
      <c r="CC20">
        <v>39.375</v>
      </c>
      <c r="CD20">
        <v>39.311999999999998</v>
      </c>
      <c r="CE20">
        <v>39.311999999999998</v>
      </c>
      <c r="CF20">
        <v>38.311999999999998</v>
      </c>
      <c r="CG20">
        <v>38.375</v>
      </c>
      <c r="CH20">
        <v>1619.97</v>
      </c>
      <c r="CI20">
        <v>179.99</v>
      </c>
      <c r="CJ20">
        <v>0</v>
      </c>
      <c r="CK20">
        <v>1689460773.8</v>
      </c>
      <c r="CL20">
        <v>0</v>
      </c>
      <c r="CM20">
        <v>1689460737</v>
      </c>
      <c r="CN20" t="s">
        <v>360</v>
      </c>
      <c r="CO20">
        <v>1689460728</v>
      </c>
      <c r="CP20">
        <v>1689460737</v>
      </c>
      <c r="CQ20">
        <v>24</v>
      </c>
      <c r="CR20">
        <v>-0.156</v>
      </c>
      <c r="CS20">
        <v>0</v>
      </c>
      <c r="CT20">
        <v>-1.714</v>
      </c>
      <c r="CU20">
        <v>7.3999999999999996E-2</v>
      </c>
      <c r="CV20">
        <v>300</v>
      </c>
      <c r="CW20">
        <v>16</v>
      </c>
      <c r="CX20">
        <v>0.21</v>
      </c>
      <c r="CY20">
        <v>0.08</v>
      </c>
      <c r="CZ20">
        <v>6.8364482748013264</v>
      </c>
      <c r="DA20">
        <v>0.2417677024379799</v>
      </c>
      <c r="DB20">
        <v>7.6958375713854277E-2</v>
      </c>
      <c r="DC20">
        <v>1</v>
      </c>
      <c r="DD20">
        <v>299.9796</v>
      </c>
      <c r="DE20">
        <v>0.1859887429640624</v>
      </c>
      <c r="DF20">
        <v>2.251421773013814E-2</v>
      </c>
      <c r="DG20">
        <v>1</v>
      </c>
      <c r="DH20">
        <v>1799.9872499999999</v>
      </c>
      <c r="DI20">
        <v>0.17917019106601809</v>
      </c>
      <c r="DJ20">
        <v>0.1109726880813649</v>
      </c>
      <c r="DK20">
        <v>-1</v>
      </c>
      <c r="DL20">
        <v>2</v>
      </c>
      <c r="DM20">
        <v>2</v>
      </c>
      <c r="DN20" t="s">
        <v>354</v>
      </c>
      <c r="DO20">
        <v>3.2137899999999999</v>
      </c>
      <c r="DP20">
        <v>2.67448</v>
      </c>
      <c r="DQ20">
        <v>7.4667200000000003E-2</v>
      </c>
      <c r="DR20">
        <v>7.52192E-2</v>
      </c>
      <c r="DS20">
        <v>8.9692499999999994E-2</v>
      </c>
      <c r="DT20">
        <v>8.5933399999999993E-2</v>
      </c>
      <c r="DU20">
        <v>28139.599999999999</v>
      </c>
      <c r="DV20">
        <v>31767.1</v>
      </c>
      <c r="DW20">
        <v>28604.400000000001</v>
      </c>
      <c r="DX20">
        <v>32922.6</v>
      </c>
      <c r="DY20">
        <v>36183.1</v>
      </c>
      <c r="DZ20">
        <v>40897.4</v>
      </c>
      <c r="EA20">
        <v>41974.6</v>
      </c>
      <c r="EB20">
        <v>47627.8</v>
      </c>
      <c r="EC20">
        <v>2.26213</v>
      </c>
      <c r="ED20">
        <v>1.86703</v>
      </c>
      <c r="EE20">
        <v>0.116318</v>
      </c>
      <c r="EF20">
        <v>0</v>
      </c>
      <c r="EG20">
        <v>20.092600000000001</v>
      </c>
      <c r="EH20">
        <v>999.9</v>
      </c>
      <c r="EI20">
        <v>59.2</v>
      </c>
      <c r="EJ20">
        <v>25.9</v>
      </c>
      <c r="EK20">
        <v>19.837900000000001</v>
      </c>
      <c r="EL20">
        <v>63.395099999999999</v>
      </c>
      <c r="EM20">
        <v>17.548100000000002</v>
      </c>
      <c r="EN20">
        <v>1</v>
      </c>
      <c r="EO20">
        <v>-0.565056</v>
      </c>
      <c r="EP20">
        <v>0.60551500000000003</v>
      </c>
      <c r="EQ20">
        <v>20.227900000000002</v>
      </c>
      <c r="ER20">
        <v>5.2285199999999996</v>
      </c>
      <c r="ES20">
        <v>12.004</v>
      </c>
      <c r="ET20">
        <v>4.9898999999999996</v>
      </c>
      <c r="EU20">
        <v>3.3050000000000002</v>
      </c>
      <c r="EV20">
        <v>4382.8999999999996</v>
      </c>
      <c r="EW20">
        <v>4388.5</v>
      </c>
      <c r="EX20">
        <v>98.7</v>
      </c>
      <c r="EY20">
        <v>33.5</v>
      </c>
      <c r="EZ20">
        <v>1.8527199999999999</v>
      </c>
      <c r="FA20">
        <v>1.8615699999999999</v>
      </c>
      <c r="FB20">
        <v>1.86066</v>
      </c>
      <c r="FC20">
        <v>1.85669</v>
      </c>
      <c r="FD20">
        <v>1.86111</v>
      </c>
      <c r="FE20">
        <v>1.8573599999999999</v>
      </c>
      <c r="FF20">
        <v>1.85945</v>
      </c>
      <c r="FG20">
        <v>1.86232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-1.694</v>
      </c>
      <c r="FV20">
        <v>7.4200000000000002E-2</v>
      </c>
      <c r="FW20">
        <v>-0.60042128246763204</v>
      </c>
      <c r="FX20">
        <v>-4.0117494158234393E-3</v>
      </c>
      <c r="FY20">
        <v>1.087516141204025E-6</v>
      </c>
      <c r="FZ20">
        <v>-8.657206703991749E-11</v>
      </c>
      <c r="GA20">
        <v>7.4230000000000018E-2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0.6</v>
      </c>
      <c r="GJ20">
        <v>0.5</v>
      </c>
      <c r="GK20">
        <v>0.79345699999999997</v>
      </c>
      <c r="GL20">
        <v>2.36572</v>
      </c>
      <c r="GM20">
        <v>1.5942400000000001</v>
      </c>
      <c r="GN20">
        <v>2.323</v>
      </c>
      <c r="GO20">
        <v>1.40015</v>
      </c>
      <c r="GP20">
        <v>2.36816</v>
      </c>
      <c r="GQ20">
        <v>28.500499999999999</v>
      </c>
      <c r="GR20">
        <v>16.049600000000002</v>
      </c>
      <c r="GS20">
        <v>18</v>
      </c>
      <c r="GT20">
        <v>631.84900000000005</v>
      </c>
      <c r="GU20">
        <v>403.59500000000003</v>
      </c>
      <c r="GV20">
        <v>19.840599999999998</v>
      </c>
      <c r="GW20">
        <v>19.711200000000002</v>
      </c>
      <c r="GX20">
        <v>30.000499999999999</v>
      </c>
      <c r="GY20">
        <v>19.560600000000001</v>
      </c>
      <c r="GZ20">
        <v>19.502600000000001</v>
      </c>
      <c r="HA20">
        <v>15.9369</v>
      </c>
      <c r="HB20">
        <v>20</v>
      </c>
      <c r="HC20">
        <v>-30</v>
      </c>
      <c r="HD20">
        <v>19.548400000000001</v>
      </c>
      <c r="HE20">
        <v>300</v>
      </c>
      <c r="HF20">
        <v>0</v>
      </c>
      <c r="HG20">
        <v>105.008</v>
      </c>
      <c r="HH20">
        <v>104.779</v>
      </c>
    </row>
    <row r="21" spans="1:216" x14ac:dyDescent="0.2">
      <c r="A21">
        <v>3</v>
      </c>
      <c r="B21">
        <v>1689460853</v>
      </c>
      <c r="C21">
        <v>181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410</v>
      </c>
      <c r="K21" t="s">
        <v>352</v>
      </c>
      <c r="L21">
        <v>1689460853</v>
      </c>
      <c r="M21">
        <f t="shared" si="0"/>
        <v>1.2911655047632149E-3</v>
      </c>
      <c r="N21">
        <f t="shared" si="1"/>
        <v>1.2911655047632149</v>
      </c>
      <c r="O21">
        <f t="shared" si="2"/>
        <v>7.3213504252239776</v>
      </c>
      <c r="P21">
        <f t="shared" si="3"/>
        <v>245.25899999999999</v>
      </c>
      <c r="Q21">
        <f t="shared" si="4"/>
        <v>151.72464652276886</v>
      </c>
      <c r="R21">
        <f t="shared" si="5"/>
        <v>15.198007117207379</v>
      </c>
      <c r="S21">
        <f t="shared" si="6"/>
        <v>24.567188739502498</v>
      </c>
      <c r="T21">
        <f t="shared" si="7"/>
        <v>0.13192461101331418</v>
      </c>
      <c r="U21">
        <f t="shared" si="8"/>
        <v>3.5295896297801539</v>
      </c>
      <c r="V21">
        <f t="shared" si="9"/>
        <v>0.1292452365661276</v>
      </c>
      <c r="W21">
        <f t="shared" si="10"/>
        <v>8.1014471567831411E-2</v>
      </c>
      <c r="X21">
        <f t="shared" si="11"/>
        <v>297.72115199999996</v>
      </c>
      <c r="Y21">
        <f t="shared" si="12"/>
        <v>23.007158124871811</v>
      </c>
      <c r="Z21">
        <f t="shared" si="13"/>
        <v>22.066099999999999</v>
      </c>
      <c r="AA21">
        <f t="shared" si="14"/>
        <v>2.6642226821841284</v>
      </c>
      <c r="AB21">
        <f t="shared" si="15"/>
        <v>64.246803058214226</v>
      </c>
      <c r="AC21">
        <f t="shared" si="16"/>
        <v>1.6852623288442501</v>
      </c>
      <c r="AD21">
        <f t="shared" si="17"/>
        <v>2.623106907463129</v>
      </c>
      <c r="AE21">
        <f t="shared" si="18"/>
        <v>0.9789603533398783</v>
      </c>
      <c r="AF21">
        <f t="shared" si="19"/>
        <v>-56.940398760057775</v>
      </c>
      <c r="AG21">
        <f t="shared" si="20"/>
        <v>-48.504216487168236</v>
      </c>
      <c r="AH21">
        <f t="shared" si="21"/>
        <v>-2.8181339499502611</v>
      </c>
      <c r="AI21">
        <f t="shared" si="22"/>
        <v>189.45840280282368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53646.76212900885</v>
      </c>
      <c r="AO21">
        <f t="shared" si="26"/>
        <v>1800.12</v>
      </c>
      <c r="AP21">
        <f t="shared" si="27"/>
        <v>1517.5007999999998</v>
      </c>
      <c r="AQ21">
        <f t="shared" si="28"/>
        <v>0.84299980001333241</v>
      </c>
      <c r="AR21">
        <f t="shared" si="29"/>
        <v>0.1653896140257316</v>
      </c>
      <c r="AS21">
        <v>1689460853</v>
      </c>
      <c r="AT21">
        <v>245.25899999999999</v>
      </c>
      <c r="AU21">
        <v>249.97800000000001</v>
      </c>
      <c r="AV21">
        <v>16.824300000000001</v>
      </c>
      <c r="AW21">
        <v>16.04</v>
      </c>
      <c r="AX21">
        <v>246.869</v>
      </c>
      <c r="AY21">
        <v>16.7484</v>
      </c>
      <c r="AZ21">
        <v>600.00300000000004</v>
      </c>
      <c r="BA21">
        <v>100.10299999999999</v>
      </c>
      <c r="BB21">
        <v>6.5347500000000003E-2</v>
      </c>
      <c r="BC21">
        <v>21.811199999999999</v>
      </c>
      <c r="BD21">
        <v>22.066099999999999</v>
      </c>
      <c r="BE21">
        <v>999.9</v>
      </c>
      <c r="BF21">
        <v>0</v>
      </c>
      <c r="BG21">
        <v>0</v>
      </c>
      <c r="BH21">
        <v>9958.1200000000008</v>
      </c>
      <c r="BI21">
        <v>0</v>
      </c>
      <c r="BJ21">
        <v>52.747</v>
      </c>
      <c r="BK21">
        <v>-4.7190899999999996</v>
      </c>
      <c r="BL21">
        <v>249.45599999999999</v>
      </c>
      <c r="BM21">
        <v>254.053</v>
      </c>
      <c r="BN21">
        <v>0.78429800000000005</v>
      </c>
      <c r="BO21">
        <v>249.97800000000001</v>
      </c>
      <c r="BP21">
        <v>16.04</v>
      </c>
      <c r="BQ21">
        <v>1.6841600000000001</v>
      </c>
      <c r="BR21">
        <v>1.60565</v>
      </c>
      <c r="BS21">
        <v>14.751200000000001</v>
      </c>
      <c r="BT21">
        <v>14.013199999999999</v>
      </c>
      <c r="BU21">
        <v>1800.12</v>
      </c>
      <c r="BV21">
        <v>0.90000500000000005</v>
      </c>
      <c r="BW21">
        <v>9.9995399999999998E-2</v>
      </c>
      <c r="BX21">
        <v>0</v>
      </c>
      <c r="BY21">
        <v>2.5110000000000001</v>
      </c>
      <c r="BZ21">
        <v>0</v>
      </c>
      <c r="CA21">
        <v>14465.1</v>
      </c>
      <c r="CB21">
        <v>14601.3</v>
      </c>
      <c r="CC21">
        <v>40.625</v>
      </c>
      <c r="CD21">
        <v>40.25</v>
      </c>
      <c r="CE21">
        <v>40.311999999999998</v>
      </c>
      <c r="CF21">
        <v>39.811999999999998</v>
      </c>
      <c r="CG21">
        <v>39.561999999999998</v>
      </c>
      <c r="CH21">
        <v>1620.12</v>
      </c>
      <c r="CI21">
        <v>180</v>
      </c>
      <c r="CJ21">
        <v>0</v>
      </c>
      <c r="CK21">
        <v>1689460862.5999999</v>
      </c>
      <c r="CL21">
        <v>0</v>
      </c>
      <c r="CM21">
        <v>1689460826.5</v>
      </c>
      <c r="CN21" t="s">
        <v>363</v>
      </c>
      <c r="CO21">
        <v>1689460816.5</v>
      </c>
      <c r="CP21">
        <v>1689460826.5</v>
      </c>
      <c r="CQ21">
        <v>25</v>
      </c>
      <c r="CR21">
        <v>-8.4000000000000005E-2</v>
      </c>
      <c r="CS21">
        <v>2E-3</v>
      </c>
      <c r="CT21">
        <v>-1.6259999999999999</v>
      </c>
      <c r="CU21">
        <v>7.5999999999999998E-2</v>
      </c>
      <c r="CV21">
        <v>250</v>
      </c>
      <c r="CW21">
        <v>16</v>
      </c>
      <c r="CX21">
        <v>0.27</v>
      </c>
      <c r="CY21">
        <v>0.09</v>
      </c>
      <c r="CZ21">
        <v>5.4461496365418087</v>
      </c>
      <c r="DA21">
        <v>0.65492289706911788</v>
      </c>
      <c r="DB21">
        <v>0.14600478285822649</v>
      </c>
      <c r="DC21">
        <v>1</v>
      </c>
      <c r="DD21">
        <v>249.98952499999999</v>
      </c>
      <c r="DE21">
        <v>0.28181988742892261</v>
      </c>
      <c r="DF21">
        <v>2.931295575338427E-2</v>
      </c>
      <c r="DG21">
        <v>1</v>
      </c>
      <c r="DH21">
        <v>1800.0063414634151</v>
      </c>
      <c r="DI21">
        <v>0.30880274041639161</v>
      </c>
      <c r="DJ21">
        <v>0.1165093128814499</v>
      </c>
      <c r="DK21">
        <v>-1</v>
      </c>
      <c r="DL21">
        <v>2</v>
      </c>
      <c r="DM21">
        <v>2</v>
      </c>
      <c r="DN21" t="s">
        <v>354</v>
      </c>
      <c r="DO21">
        <v>3.21367</v>
      </c>
      <c r="DP21">
        <v>2.6739199999999999</v>
      </c>
      <c r="DQ21">
        <v>6.42953E-2</v>
      </c>
      <c r="DR21">
        <v>6.47065E-2</v>
      </c>
      <c r="DS21">
        <v>8.97617E-2</v>
      </c>
      <c r="DT21">
        <v>8.6065500000000003E-2</v>
      </c>
      <c r="DU21">
        <v>28454.1</v>
      </c>
      <c r="DV21">
        <v>32128.9</v>
      </c>
      <c r="DW21">
        <v>28603.3</v>
      </c>
      <c r="DX21">
        <v>32923</v>
      </c>
      <c r="DY21">
        <v>36179.599999999999</v>
      </c>
      <c r="DZ21">
        <v>40891.599999999999</v>
      </c>
      <c r="EA21">
        <v>41973.9</v>
      </c>
      <c r="EB21">
        <v>47628</v>
      </c>
      <c r="EC21">
        <v>2.2620300000000002</v>
      </c>
      <c r="ED21">
        <v>1.8668800000000001</v>
      </c>
      <c r="EE21">
        <v>0.117213</v>
      </c>
      <c r="EF21">
        <v>0</v>
      </c>
      <c r="EG21">
        <v>20.130600000000001</v>
      </c>
      <c r="EH21">
        <v>999.9</v>
      </c>
      <c r="EI21">
        <v>59.3</v>
      </c>
      <c r="EJ21">
        <v>25.9</v>
      </c>
      <c r="EK21">
        <v>19.871500000000001</v>
      </c>
      <c r="EL21">
        <v>63.645099999999999</v>
      </c>
      <c r="EM21">
        <v>17.584099999999999</v>
      </c>
      <c r="EN21">
        <v>1</v>
      </c>
      <c r="EO21">
        <v>-0.56375799999999998</v>
      </c>
      <c r="EP21">
        <v>0.50359699999999996</v>
      </c>
      <c r="EQ21">
        <v>20.230599999999999</v>
      </c>
      <c r="ER21">
        <v>5.2279200000000001</v>
      </c>
      <c r="ES21">
        <v>12.004</v>
      </c>
      <c r="ET21">
        <v>4.9906499999999996</v>
      </c>
      <c r="EU21">
        <v>3.3050000000000002</v>
      </c>
      <c r="EV21">
        <v>4384.8999999999996</v>
      </c>
      <c r="EW21">
        <v>4394.8999999999996</v>
      </c>
      <c r="EX21">
        <v>98.7</v>
      </c>
      <c r="EY21">
        <v>33.6</v>
      </c>
      <c r="EZ21">
        <v>1.8527100000000001</v>
      </c>
      <c r="FA21">
        <v>1.8615699999999999</v>
      </c>
      <c r="FB21">
        <v>1.86066</v>
      </c>
      <c r="FC21">
        <v>1.85669</v>
      </c>
      <c r="FD21">
        <v>1.86111</v>
      </c>
      <c r="FE21">
        <v>1.8573299999999999</v>
      </c>
      <c r="FF21">
        <v>1.85944</v>
      </c>
      <c r="FG21">
        <v>1.86232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-1.61</v>
      </c>
      <c r="FV21">
        <v>7.5899999999999995E-2</v>
      </c>
      <c r="FW21">
        <v>-0.68421879347740222</v>
      </c>
      <c r="FX21">
        <v>-4.0117494158234393E-3</v>
      </c>
      <c r="FY21">
        <v>1.087516141204025E-6</v>
      </c>
      <c r="FZ21">
        <v>-8.657206703991749E-11</v>
      </c>
      <c r="GA21">
        <v>7.592000000000354E-2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0.6</v>
      </c>
      <c r="GJ21">
        <v>0.4</v>
      </c>
      <c r="GK21">
        <v>0.689697</v>
      </c>
      <c r="GL21">
        <v>2.3730500000000001</v>
      </c>
      <c r="GM21">
        <v>1.5942400000000001</v>
      </c>
      <c r="GN21">
        <v>2.32422</v>
      </c>
      <c r="GO21">
        <v>1.40015</v>
      </c>
      <c r="GP21">
        <v>2.36084</v>
      </c>
      <c r="GQ21">
        <v>28.479399999999998</v>
      </c>
      <c r="GR21">
        <v>16.040800000000001</v>
      </c>
      <c r="GS21">
        <v>18</v>
      </c>
      <c r="GT21">
        <v>631.84</v>
      </c>
      <c r="GU21">
        <v>403.56700000000001</v>
      </c>
      <c r="GV21">
        <v>19.340599999999998</v>
      </c>
      <c r="GW21">
        <v>19.7227</v>
      </c>
      <c r="GX21">
        <v>30.000299999999999</v>
      </c>
      <c r="GY21">
        <v>19.5657</v>
      </c>
      <c r="GZ21">
        <v>19.5093</v>
      </c>
      <c r="HA21">
        <v>13.856400000000001</v>
      </c>
      <c r="HB21">
        <v>20</v>
      </c>
      <c r="HC21">
        <v>-30</v>
      </c>
      <c r="HD21">
        <v>19.282900000000001</v>
      </c>
      <c r="HE21">
        <v>250</v>
      </c>
      <c r="HF21">
        <v>0</v>
      </c>
      <c r="HG21">
        <v>105.005</v>
      </c>
      <c r="HH21">
        <v>104.78</v>
      </c>
    </row>
    <row r="22" spans="1:216" x14ac:dyDescent="0.2">
      <c r="A22">
        <v>4</v>
      </c>
      <c r="B22">
        <v>1689460945</v>
      </c>
      <c r="C22">
        <v>273</v>
      </c>
      <c r="D22" t="s">
        <v>364</v>
      </c>
      <c r="E22" t="s">
        <v>365</v>
      </c>
      <c r="F22" t="s">
        <v>348</v>
      </c>
      <c r="G22" t="s">
        <v>349</v>
      </c>
      <c r="H22" t="s">
        <v>350</v>
      </c>
      <c r="I22" t="s">
        <v>351</v>
      </c>
      <c r="J22" t="s">
        <v>410</v>
      </c>
      <c r="K22" t="s">
        <v>352</v>
      </c>
      <c r="L22">
        <v>1689460945</v>
      </c>
      <c r="M22">
        <f t="shared" si="0"/>
        <v>1.2973348870253523E-3</v>
      </c>
      <c r="N22">
        <f t="shared" si="1"/>
        <v>1.2973348870253523</v>
      </c>
      <c r="O22">
        <f t="shared" si="2"/>
        <v>4.6776681579747068</v>
      </c>
      <c r="P22">
        <f t="shared" si="3"/>
        <v>171.95500000000001</v>
      </c>
      <c r="Q22">
        <f t="shared" si="4"/>
        <v>112.47837459725781</v>
      </c>
      <c r="R22">
        <f t="shared" si="5"/>
        <v>11.266723669860895</v>
      </c>
      <c r="S22">
        <f t="shared" si="6"/>
        <v>17.224372912463501</v>
      </c>
      <c r="T22">
        <f t="shared" si="7"/>
        <v>0.13313097535407389</v>
      </c>
      <c r="U22">
        <f t="shared" si="8"/>
        <v>3.5468627161053723</v>
      </c>
      <c r="V22">
        <f t="shared" si="9"/>
        <v>0.13041591414349329</v>
      </c>
      <c r="W22">
        <f t="shared" si="10"/>
        <v>8.1749272003926093E-2</v>
      </c>
      <c r="X22">
        <f t="shared" si="11"/>
        <v>297.68661900000001</v>
      </c>
      <c r="Y22">
        <f t="shared" si="12"/>
        <v>22.973853289980411</v>
      </c>
      <c r="Z22">
        <f t="shared" si="13"/>
        <v>22.0641</v>
      </c>
      <c r="AA22">
        <f t="shared" si="14"/>
        <v>2.6638978961920072</v>
      </c>
      <c r="AB22">
        <f t="shared" si="15"/>
        <v>64.497067944984693</v>
      </c>
      <c r="AC22">
        <f t="shared" si="16"/>
        <v>1.6891114276891599</v>
      </c>
      <c r="AD22">
        <f t="shared" si="17"/>
        <v>2.6188964576342504</v>
      </c>
      <c r="AE22">
        <f t="shared" si="18"/>
        <v>0.97478646850284734</v>
      </c>
      <c r="AF22">
        <f t="shared" si="19"/>
        <v>-57.212468517818039</v>
      </c>
      <c r="AG22">
        <f t="shared" si="20"/>
        <v>-53.388194799987751</v>
      </c>
      <c r="AH22">
        <f t="shared" si="21"/>
        <v>-3.0863467539143725</v>
      </c>
      <c r="AI22">
        <f t="shared" si="22"/>
        <v>183.99960892827986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54029.18484059655</v>
      </c>
      <c r="AO22">
        <f t="shared" si="26"/>
        <v>1799.9</v>
      </c>
      <c r="AP22">
        <f t="shared" si="27"/>
        <v>1517.3163</v>
      </c>
      <c r="AQ22">
        <f t="shared" si="28"/>
        <v>0.84300033335185276</v>
      </c>
      <c r="AR22">
        <f t="shared" si="29"/>
        <v>0.16539064336907605</v>
      </c>
      <c r="AS22">
        <v>1689460945</v>
      </c>
      <c r="AT22">
        <v>171.95500000000001</v>
      </c>
      <c r="AU22">
        <v>174.982</v>
      </c>
      <c r="AV22">
        <v>16.8628</v>
      </c>
      <c r="AW22">
        <v>16.074999999999999</v>
      </c>
      <c r="AX22">
        <v>173.30199999999999</v>
      </c>
      <c r="AY22">
        <v>16.783999999999999</v>
      </c>
      <c r="AZ22">
        <v>600.16800000000001</v>
      </c>
      <c r="BA22">
        <v>100.10299999999999</v>
      </c>
      <c r="BB22">
        <v>6.4909700000000001E-2</v>
      </c>
      <c r="BC22">
        <v>21.7849</v>
      </c>
      <c r="BD22">
        <v>22.0641</v>
      </c>
      <c r="BE22">
        <v>999.9</v>
      </c>
      <c r="BF22">
        <v>0</v>
      </c>
      <c r="BG22">
        <v>0</v>
      </c>
      <c r="BH22">
        <v>10031.200000000001</v>
      </c>
      <c r="BI22">
        <v>0</v>
      </c>
      <c r="BJ22">
        <v>82.424000000000007</v>
      </c>
      <c r="BK22">
        <v>-3.02704</v>
      </c>
      <c r="BL22">
        <v>174.904</v>
      </c>
      <c r="BM22">
        <v>177.84100000000001</v>
      </c>
      <c r="BN22">
        <v>0.78776400000000002</v>
      </c>
      <c r="BO22">
        <v>174.982</v>
      </c>
      <c r="BP22">
        <v>16.074999999999999</v>
      </c>
      <c r="BQ22">
        <v>1.6880200000000001</v>
      </c>
      <c r="BR22">
        <v>1.60917</v>
      </c>
      <c r="BS22">
        <v>14.7867</v>
      </c>
      <c r="BT22">
        <v>14.046900000000001</v>
      </c>
      <c r="BU22">
        <v>1799.9</v>
      </c>
      <c r="BV22">
        <v>0.89998900000000004</v>
      </c>
      <c r="BW22">
        <v>0.100011</v>
      </c>
      <c r="BX22">
        <v>0</v>
      </c>
      <c r="BY22">
        <v>2.5558000000000001</v>
      </c>
      <c r="BZ22">
        <v>0</v>
      </c>
      <c r="CA22">
        <v>16447.099999999999</v>
      </c>
      <c r="CB22">
        <v>14599.5</v>
      </c>
      <c r="CC22">
        <v>41.811999999999998</v>
      </c>
      <c r="CD22">
        <v>41.125</v>
      </c>
      <c r="CE22">
        <v>41.311999999999998</v>
      </c>
      <c r="CF22">
        <v>41.186999999999998</v>
      </c>
      <c r="CG22">
        <v>40.686999999999998</v>
      </c>
      <c r="CH22">
        <v>1619.89</v>
      </c>
      <c r="CI22">
        <v>180.01</v>
      </c>
      <c r="CJ22">
        <v>0</v>
      </c>
      <c r="CK22">
        <v>1689460954.4000001</v>
      </c>
      <c r="CL22">
        <v>0</v>
      </c>
      <c r="CM22">
        <v>1689460919</v>
      </c>
      <c r="CN22" t="s">
        <v>366</v>
      </c>
      <c r="CO22">
        <v>1689460908.5</v>
      </c>
      <c r="CP22">
        <v>1689460919</v>
      </c>
      <c r="CQ22">
        <v>26</v>
      </c>
      <c r="CR22">
        <v>0</v>
      </c>
      <c r="CS22">
        <v>3.0000000000000001E-3</v>
      </c>
      <c r="CT22">
        <v>-1.3580000000000001</v>
      </c>
      <c r="CU22">
        <v>7.9000000000000001E-2</v>
      </c>
      <c r="CV22">
        <v>175</v>
      </c>
      <c r="CW22">
        <v>16</v>
      </c>
      <c r="CX22">
        <v>0.19</v>
      </c>
      <c r="CY22">
        <v>0.13</v>
      </c>
      <c r="CZ22">
        <v>3.4310208218202671</v>
      </c>
      <c r="DA22">
        <v>0.76253120645327099</v>
      </c>
      <c r="DB22">
        <v>0.1773018337836044</v>
      </c>
      <c r="DC22">
        <v>1</v>
      </c>
      <c r="DD22">
        <v>174.98245</v>
      </c>
      <c r="DE22">
        <v>8.5553470918790259E-2</v>
      </c>
      <c r="DF22">
        <v>2.2900818762653669E-2</v>
      </c>
      <c r="DG22">
        <v>1</v>
      </c>
      <c r="DH22">
        <v>1800.0082500000001</v>
      </c>
      <c r="DI22">
        <v>0.23827047210525809</v>
      </c>
      <c r="DJ22">
        <v>0.1302284051196117</v>
      </c>
      <c r="DK22">
        <v>-1</v>
      </c>
      <c r="DL22">
        <v>2</v>
      </c>
      <c r="DM22">
        <v>2</v>
      </c>
      <c r="DN22" t="s">
        <v>354</v>
      </c>
      <c r="DO22">
        <v>3.2139500000000001</v>
      </c>
      <c r="DP22">
        <v>2.6741199999999998</v>
      </c>
      <c r="DQ22">
        <v>4.7229599999999997E-2</v>
      </c>
      <c r="DR22">
        <v>4.7451899999999998E-2</v>
      </c>
      <c r="DS22">
        <v>8.9891299999999993E-2</v>
      </c>
      <c r="DT22">
        <v>8.6192400000000002E-2</v>
      </c>
      <c r="DU22">
        <v>28971.4</v>
      </c>
      <c r="DV22">
        <v>32717.200000000001</v>
      </c>
      <c r="DW22">
        <v>28601.3</v>
      </c>
      <c r="DX22">
        <v>32918.199999999997</v>
      </c>
      <c r="DY22">
        <v>36170.800000000003</v>
      </c>
      <c r="DZ22">
        <v>40879.699999999997</v>
      </c>
      <c r="EA22">
        <v>41969.9</v>
      </c>
      <c r="EB22">
        <v>47621</v>
      </c>
      <c r="EC22">
        <v>2.2608700000000002</v>
      </c>
      <c r="ED22">
        <v>1.8656699999999999</v>
      </c>
      <c r="EE22">
        <v>0.10471</v>
      </c>
      <c r="EF22">
        <v>0</v>
      </c>
      <c r="EG22">
        <v>20.3353</v>
      </c>
      <c r="EH22">
        <v>999.9</v>
      </c>
      <c r="EI22">
        <v>59.4</v>
      </c>
      <c r="EJ22">
        <v>25.9</v>
      </c>
      <c r="EK22">
        <v>19.9056</v>
      </c>
      <c r="EL22">
        <v>63.205100000000002</v>
      </c>
      <c r="EM22">
        <v>17.548100000000002</v>
      </c>
      <c r="EN22">
        <v>1</v>
      </c>
      <c r="EO22">
        <v>-0.55921200000000004</v>
      </c>
      <c r="EP22">
        <v>0.83198499999999997</v>
      </c>
      <c r="EQ22">
        <v>20.2286</v>
      </c>
      <c r="ER22">
        <v>5.2289700000000003</v>
      </c>
      <c r="ES22">
        <v>12.004</v>
      </c>
      <c r="ET22">
        <v>4.9897499999999999</v>
      </c>
      <c r="EU22">
        <v>3.3050000000000002</v>
      </c>
      <c r="EV22">
        <v>4386.6000000000004</v>
      </c>
      <c r="EW22">
        <v>4400.5</v>
      </c>
      <c r="EX22">
        <v>98.7</v>
      </c>
      <c r="EY22">
        <v>33.6</v>
      </c>
      <c r="EZ22">
        <v>1.8527199999999999</v>
      </c>
      <c r="FA22">
        <v>1.8615900000000001</v>
      </c>
      <c r="FB22">
        <v>1.86067</v>
      </c>
      <c r="FC22">
        <v>1.8567</v>
      </c>
      <c r="FD22">
        <v>1.86111</v>
      </c>
      <c r="FE22">
        <v>1.8574299999999999</v>
      </c>
      <c r="FF22">
        <v>1.8594999999999999</v>
      </c>
      <c r="FG22">
        <v>1.8623400000000001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-1.347</v>
      </c>
      <c r="FV22">
        <v>7.8799999999999995E-2</v>
      </c>
      <c r="FW22">
        <v>-0.68375548317514112</v>
      </c>
      <c r="FX22">
        <v>-4.0117494158234393E-3</v>
      </c>
      <c r="FY22">
        <v>1.087516141204025E-6</v>
      </c>
      <c r="FZ22">
        <v>-8.657206703991749E-11</v>
      </c>
      <c r="GA22">
        <v>7.8838095238092265E-2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0.6</v>
      </c>
      <c r="GJ22">
        <v>0.4</v>
      </c>
      <c r="GK22">
        <v>0.52978499999999995</v>
      </c>
      <c r="GL22">
        <v>2.3889200000000002</v>
      </c>
      <c r="GM22">
        <v>1.5942400000000001</v>
      </c>
      <c r="GN22">
        <v>2.323</v>
      </c>
      <c r="GO22">
        <v>1.40015</v>
      </c>
      <c r="GP22">
        <v>2.2558600000000002</v>
      </c>
      <c r="GQ22">
        <v>28.500499999999999</v>
      </c>
      <c r="GR22">
        <v>16.023299999999999</v>
      </c>
      <c r="GS22">
        <v>18</v>
      </c>
      <c r="GT22">
        <v>631.54200000000003</v>
      </c>
      <c r="GU22">
        <v>403.255</v>
      </c>
      <c r="GV22">
        <v>19.038900000000002</v>
      </c>
      <c r="GW22">
        <v>19.784199999999998</v>
      </c>
      <c r="GX22">
        <v>30.000399999999999</v>
      </c>
      <c r="GY22">
        <v>19.608599999999999</v>
      </c>
      <c r="GZ22">
        <v>19.552499999999998</v>
      </c>
      <c r="HA22">
        <v>10.651</v>
      </c>
      <c r="HB22">
        <v>20</v>
      </c>
      <c r="HC22">
        <v>-30</v>
      </c>
      <c r="HD22">
        <v>19.003399999999999</v>
      </c>
      <c r="HE22">
        <v>175</v>
      </c>
      <c r="HF22">
        <v>0</v>
      </c>
      <c r="HG22">
        <v>104.996</v>
      </c>
      <c r="HH22">
        <v>104.764</v>
      </c>
    </row>
    <row r="23" spans="1:216" x14ac:dyDescent="0.2">
      <c r="A23">
        <v>5</v>
      </c>
      <c r="B23">
        <v>1689461012</v>
      </c>
      <c r="C23">
        <v>340</v>
      </c>
      <c r="D23" t="s">
        <v>367</v>
      </c>
      <c r="E23" t="s">
        <v>368</v>
      </c>
      <c r="F23" t="s">
        <v>348</v>
      </c>
      <c r="G23" t="s">
        <v>349</v>
      </c>
      <c r="H23" t="s">
        <v>350</v>
      </c>
      <c r="I23" t="s">
        <v>351</v>
      </c>
      <c r="J23" t="s">
        <v>410</v>
      </c>
      <c r="K23" t="s">
        <v>352</v>
      </c>
      <c r="L23">
        <v>1689461012</v>
      </c>
      <c r="M23">
        <f t="shared" si="0"/>
        <v>1.0600222174273761E-3</v>
      </c>
      <c r="N23">
        <f t="shared" si="1"/>
        <v>1.0600222174273761</v>
      </c>
      <c r="O23">
        <f t="shared" si="2"/>
        <v>2.6198789583513209</v>
      </c>
      <c r="P23">
        <f t="shared" si="3"/>
        <v>123.259</v>
      </c>
      <c r="Q23">
        <f t="shared" si="4"/>
        <v>82.079719671934072</v>
      </c>
      <c r="R23">
        <f t="shared" si="5"/>
        <v>8.2217941016984692</v>
      </c>
      <c r="S23">
        <f t="shared" si="6"/>
        <v>12.3466566800151</v>
      </c>
      <c r="T23">
        <f t="shared" si="7"/>
        <v>0.10755409743849291</v>
      </c>
      <c r="U23">
        <f t="shared" si="8"/>
        <v>3.5380190733240946</v>
      </c>
      <c r="V23">
        <f t="shared" si="9"/>
        <v>0.105770166093233</v>
      </c>
      <c r="W23">
        <f t="shared" si="10"/>
        <v>6.6264168268300866E-2</v>
      </c>
      <c r="X23">
        <f t="shared" si="11"/>
        <v>297.68661900000001</v>
      </c>
      <c r="Y23">
        <f t="shared" si="12"/>
        <v>22.987956502671928</v>
      </c>
      <c r="Z23">
        <f t="shared" si="13"/>
        <v>22.084700000000002</v>
      </c>
      <c r="AA23">
        <f t="shared" si="14"/>
        <v>2.6672448522923053</v>
      </c>
      <c r="AB23">
        <f t="shared" si="15"/>
        <v>64.506495691548864</v>
      </c>
      <c r="AC23">
        <f t="shared" si="16"/>
        <v>1.6851730420542599</v>
      </c>
      <c r="AD23">
        <f t="shared" si="17"/>
        <v>2.6124082915808402</v>
      </c>
      <c r="AE23">
        <f t="shared" si="18"/>
        <v>0.98207181023804546</v>
      </c>
      <c r="AF23">
        <f t="shared" si="19"/>
        <v>-46.746979788547286</v>
      </c>
      <c r="AG23">
        <f t="shared" si="20"/>
        <v>-64.928469329269419</v>
      </c>
      <c r="AH23">
        <f t="shared" si="21"/>
        <v>-3.7624845483924756</v>
      </c>
      <c r="AI23">
        <f t="shared" si="22"/>
        <v>182.24868533379083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53843.18056936517</v>
      </c>
      <c r="AO23">
        <f t="shared" si="26"/>
        <v>1799.9</v>
      </c>
      <c r="AP23">
        <f t="shared" si="27"/>
        <v>1517.3163</v>
      </c>
      <c r="AQ23">
        <f t="shared" si="28"/>
        <v>0.84300033335185276</v>
      </c>
      <c r="AR23">
        <f t="shared" si="29"/>
        <v>0.16539064336907605</v>
      </c>
      <c r="AS23">
        <v>1689461012</v>
      </c>
      <c r="AT23">
        <v>123.259</v>
      </c>
      <c r="AU23">
        <v>124.956</v>
      </c>
      <c r="AV23">
        <v>16.823399999999999</v>
      </c>
      <c r="AW23">
        <v>16.180399999999999</v>
      </c>
      <c r="AX23">
        <v>124.361</v>
      </c>
      <c r="AY23">
        <v>16.742799999999999</v>
      </c>
      <c r="AZ23">
        <v>600.83900000000006</v>
      </c>
      <c r="BA23">
        <v>100.10299999999999</v>
      </c>
      <c r="BB23">
        <v>6.5398899999999996E-2</v>
      </c>
      <c r="BC23">
        <v>21.744299999999999</v>
      </c>
      <c r="BD23">
        <v>22.084700000000002</v>
      </c>
      <c r="BE23">
        <v>999.9</v>
      </c>
      <c r="BF23">
        <v>0</v>
      </c>
      <c r="BG23">
        <v>0</v>
      </c>
      <c r="BH23">
        <v>9993.75</v>
      </c>
      <c r="BI23">
        <v>0</v>
      </c>
      <c r="BJ23">
        <v>130.51599999999999</v>
      </c>
      <c r="BK23">
        <v>-1.6976199999999999</v>
      </c>
      <c r="BL23">
        <v>125.36799999999999</v>
      </c>
      <c r="BM23">
        <v>127.011</v>
      </c>
      <c r="BN23">
        <v>0.64306399999999997</v>
      </c>
      <c r="BO23">
        <v>124.956</v>
      </c>
      <c r="BP23">
        <v>16.180399999999999</v>
      </c>
      <c r="BQ23">
        <v>1.68407</v>
      </c>
      <c r="BR23">
        <v>1.6196999999999999</v>
      </c>
      <c r="BS23">
        <v>14.750299999999999</v>
      </c>
      <c r="BT23">
        <v>14.147500000000001</v>
      </c>
      <c r="BU23">
        <v>1799.9</v>
      </c>
      <c r="BV23">
        <v>0.89998699999999998</v>
      </c>
      <c r="BW23">
        <v>0.100013</v>
      </c>
      <c r="BX23">
        <v>0</v>
      </c>
      <c r="BY23">
        <v>3.1181000000000001</v>
      </c>
      <c r="BZ23">
        <v>0</v>
      </c>
      <c r="CA23">
        <v>19533.5</v>
      </c>
      <c r="CB23">
        <v>14599.5</v>
      </c>
      <c r="CC23">
        <v>40.75</v>
      </c>
      <c r="CD23">
        <v>40.186999999999998</v>
      </c>
      <c r="CE23">
        <v>40.5</v>
      </c>
      <c r="CF23">
        <v>39.186999999999998</v>
      </c>
      <c r="CG23">
        <v>39.561999999999998</v>
      </c>
      <c r="CH23">
        <v>1619.89</v>
      </c>
      <c r="CI23">
        <v>180.01</v>
      </c>
      <c r="CJ23">
        <v>0</v>
      </c>
      <c r="CK23">
        <v>1689461021.5999999</v>
      </c>
      <c r="CL23">
        <v>0</v>
      </c>
      <c r="CM23">
        <v>1689461006.5</v>
      </c>
      <c r="CN23" t="s">
        <v>369</v>
      </c>
      <c r="CO23">
        <v>1689460998.5</v>
      </c>
      <c r="CP23">
        <v>1689461006.5</v>
      </c>
      <c r="CQ23">
        <v>27</v>
      </c>
      <c r="CR23">
        <v>6.3E-2</v>
      </c>
      <c r="CS23">
        <v>2E-3</v>
      </c>
      <c r="CT23">
        <v>-1.109</v>
      </c>
      <c r="CU23">
        <v>8.1000000000000003E-2</v>
      </c>
      <c r="CV23">
        <v>125</v>
      </c>
      <c r="CW23">
        <v>16</v>
      </c>
      <c r="CX23">
        <v>0.32</v>
      </c>
      <c r="CY23">
        <v>0.11</v>
      </c>
      <c r="CZ23">
        <v>0.14188867251486961</v>
      </c>
      <c r="DA23">
        <v>1.5656137499571059</v>
      </c>
      <c r="DB23">
        <v>0.32286918947219451</v>
      </c>
      <c r="DC23">
        <v>0</v>
      </c>
      <c r="DD23">
        <v>124.9398048780488</v>
      </c>
      <c r="DE23">
        <v>-9.746341463409082E-2</v>
      </c>
      <c r="DF23">
        <v>1.9665767598265219E-2</v>
      </c>
      <c r="DG23">
        <v>1</v>
      </c>
      <c r="DH23">
        <v>1800.066097560976</v>
      </c>
      <c r="DI23">
        <v>0.13333696000586051</v>
      </c>
      <c r="DJ23">
        <v>9.7627416400689726E-2</v>
      </c>
      <c r="DK23">
        <v>-1</v>
      </c>
      <c r="DL23">
        <v>1</v>
      </c>
      <c r="DM23">
        <v>2</v>
      </c>
      <c r="DN23" t="s">
        <v>370</v>
      </c>
      <c r="DO23">
        <v>3.2152699999999999</v>
      </c>
      <c r="DP23">
        <v>2.6742900000000001</v>
      </c>
      <c r="DQ23">
        <v>3.4805000000000003E-2</v>
      </c>
      <c r="DR23">
        <v>3.48276E-2</v>
      </c>
      <c r="DS23">
        <v>8.9703099999999994E-2</v>
      </c>
      <c r="DT23">
        <v>8.6572899999999994E-2</v>
      </c>
      <c r="DU23">
        <v>29344.5</v>
      </c>
      <c r="DV23">
        <v>33145.300000000003</v>
      </c>
      <c r="DW23">
        <v>28596.7</v>
      </c>
      <c r="DX23">
        <v>32912.5</v>
      </c>
      <c r="DY23">
        <v>36172.800000000003</v>
      </c>
      <c r="DZ23">
        <v>40855.4</v>
      </c>
      <c r="EA23">
        <v>41963.199999999997</v>
      </c>
      <c r="EB23">
        <v>47612.800000000003</v>
      </c>
      <c r="EC23">
        <v>2.2410000000000001</v>
      </c>
      <c r="ED23">
        <v>1.8565</v>
      </c>
      <c r="EE23">
        <v>7.2576100000000004E-2</v>
      </c>
      <c r="EF23">
        <v>0</v>
      </c>
      <c r="EG23">
        <v>20.887</v>
      </c>
      <c r="EH23">
        <v>999.9</v>
      </c>
      <c r="EI23">
        <v>59.6</v>
      </c>
      <c r="EJ23">
        <v>25.9</v>
      </c>
      <c r="EK23">
        <v>19.972100000000001</v>
      </c>
      <c r="EL23">
        <v>63.735100000000003</v>
      </c>
      <c r="EM23">
        <v>17.764399999999998</v>
      </c>
      <c r="EN23">
        <v>1</v>
      </c>
      <c r="EO23">
        <v>-0.54858700000000005</v>
      </c>
      <c r="EP23">
        <v>1.9759899999999999</v>
      </c>
      <c r="EQ23">
        <v>20.215900000000001</v>
      </c>
      <c r="ER23">
        <v>5.2268699999999999</v>
      </c>
      <c r="ES23">
        <v>12.004099999999999</v>
      </c>
      <c r="ET23">
        <v>4.9903500000000003</v>
      </c>
      <c r="EU23">
        <v>3.3045499999999999</v>
      </c>
      <c r="EV23">
        <v>4388.1000000000004</v>
      </c>
      <c r="EW23">
        <v>4405.3999999999996</v>
      </c>
      <c r="EX23">
        <v>98.7</v>
      </c>
      <c r="EY23">
        <v>33.6</v>
      </c>
      <c r="EZ23">
        <v>1.8527199999999999</v>
      </c>
      <c r="FA23">
        <v>1.8615699999999999</v>
      </c>
      <c r="FB23">
        <v>1.8606799999999999</v>
      </c>
      <c r="FC23">
        <v>1.85669</v>
      </c>
      <c r="FD23">
        <v>1.8611</v>
      </c>
      <c r="FE23">
        <v>1.85737</v>
      </c>
      <c r="FF23">
        <v>1.85945</v>
      </c>
      <c r="FG23">
        <v>1.86233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-1.1020000000000001</v>
      </c>
      <c r="FV23">
        <v>8.0600000000000005E-2</v>
      </c>
      <c r="FW23">
        <v>-0.6205945941633515</v>
      </c>
      <c r="FX23">
        <v>-4.0117494158234393E-3</v>
      </c>
      <c r="FY23">
        <v>1.087516141204025E-6</v>
      </c>
      <c r="FZ23">
        <v>-8.657206703991749E-11</v>
      </c>
      <c r="GA23">
        <v>8.0629999999999313E-2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0.2</v>
      </c>
      <c r="GJ23">
        <v>0.1</v>
      </c>
      <c r="GK23">
        <v>0.42114299999999999</v>
      </c>
      <c r="GL23">
        <v>2.3974600000000001</v>
      </c>
      <c r="GM23">
        <v>1.5942400000000001</v>
      </c>
      <c r="GN23">
        <v>2.323</v>
      </c>
      <c r="GO23">
        <v>1.40015</v>
      </c>
      <c r="GP23">
        <v>2.2863799999999999</v>
      </c>
      <c r="GQ23">
        <v>28.563600000000001</v>
      </c>
      <c r="GR23">
        <v>15.997</v>
      </c>
      <c r="GS23">
        <v>18</v>
      </c>
      <c r="GT23">
        <v>618.31100000000004</v>
      </c>
      <c r="GU23">
        <v>399.08100000000002</v>
      </c>
      <c r="GV23">
        <v>17.9451</v>
      </c>
      <c r="GW23">
        <v>19.904699999999998</v>
      </c>
      <c r="GX23">
        <v>30.001100000000001</v>
      </c>
      <c r="GY23">
        <v>19.726700000000001</v>
      </c>
      <c r="GZ23">
        <v>19.675799999999999</v>
      </c>
      <c r="HA23">
        <v>8.4698200000000003</v>
      </c>
      <c r="HB23">
        <v>20</v>
      </c>
      <c r="HC23">
        <v>-30</v>
      </c>
      <c r="HD23">
        <v>17.858799999999999</v>
      </c>
      <c r="HE23">
        <v>125</v>
      </c>
      <c r="HF23">
        <v>0</v>
      </c>
      <c r="HG23">
        <v>104.98</v>
      </c>
      <c r="HH23">
        <v>104.746</v>
      </c>
    </row>
    <row r="24" spans="1:216" x14ac:dyDescent="0.2">
      <c r="A24">
        <v>6</v>
      </c>
      <c r="B24">
        <v>1689461072.5</v>
      </c>
      <c r="C24">
        <v>400.5</v>
      </c>
      <c r="D24" t="s">
        <v>371</v>
      </c>
      <c r="E24" t="s">
        <v>372</v>
      </c>
      <c r="F24" t="s">
        <v>348</v>
      </c>
      <c r="G24" t="s">
        <v>349</v>
      </c>
      <c r="H24" t="s">
        <v>350</v>
      </c>
      <c r="I24" t="s">
        <v>351</v>
      </c>
      <c r="J24" t="s">
        <v>410</v>
      </c>
      <c r="K24" t="s">
        <v>352</v>
      </c>
      <c r="L24">
        <v>1689461072.5</v>
      </c>
      <c r="M24">
        <f t="shared" si="0"/>
        <v>1.1807515760560055E-3</v>
      </c>
      <c r="N24">
        <f t="shared" si="1"/>
        <v>1.1807515760560054</v>
      </c>
      <c r="O24">
        <f t="shared" si="2"/>
        <v>0.66467057611070024</v>
      </c>
      <c r="P24">
        <f t="shared" si="3"/>
        <v>69.537599999999998</v>
      </c>
      <c r="Q24">
        <f t="shared" si="4"/>
        <v>59.947023531256995</v>
      </c>
      <c r="R24">
        <f t="shared" si="5"/>
        <v>6.0055220475300004</v>
      </c>
      <c r="S24">
        <f t="shared" si="6"/>
        <v>6.9663106745337604</v>
      </c>
      <c r="T24">
        <f t="shared" si="7"/>
        <v>0.1257303445085067</v>
      </c>
      <c r="U24">
        <f t="shared" si="8"/>
        <v>3.533844369487229</v>
      </c>
      <c r="V24">
        <f t="shared" si="9"/>
        <v>0.12329704114736401</v>
      </c>
      <c r="W24">
        <f t="shared" si="10"/>
        <v>7.7275350984466015E-2</v>
      </c>
      <c r="X24">
        <f t="shared" si="11"/>
        <v>297.71636399999994</v>
      </c>
      <c r="Y24">
        <f t="shared" si="12"/>
        <v>22.655085949041084</v>
      </c>
      <c r="Z24">
        <f t="shared" si="13"/>
        <v>21.9528</v>
      </c>
      <c r="AA24">
        <f t="shared" si="14"/>
        <v>2.6458780925345806</v>
      </c>
      <c r="AB24">
        <f t="shared" si="15"/>
        <v>66.599212312395494</v>
      </c>
      <c r="AC24">
        <f t="shared" si="16"/>
        <v>1.70734599602052</v>
      </c>
      <c r="AD24">
        <f t="shared" si="17"/>
        <v>2.5636128968191225</v>
      </c>
      <c r="AE24">
        <f t="shared" si="18"/>
        <v>0.93853209651406067</v>
      </c>
      <c r="AF24">
        <f t="shared" si="19"/>
        <v>-52.071144504069842</v>
      </c>
      <c r="AG24">
        <f t="shared" si="20"/>
        <v>-98.439936338615965</v>
      </c>
      <c r="AH24">
        <f t="shared" si="21"/>
        <v>-5.6983788180899602</v>
      </c>
      <c r="AI24">
        <f t="shared" si="22"/>
        <v>141.50690433922415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53808.419548499878</v>
      </c>
      <c r="AO24">
        <f t="shared" si="26"/>
        <v>1800.09</v>
      </c>
      <c r="AP24">
        <f t="shared" si="27"/>
        <v>1517.4755999999998</v>
      </c>
      <c r="AQ24">
        <f t="shared" si="28"/>
        <v>0.84299985000749955</v>
      </c>
      <c r="AR24">
        <f t="shared" si="29"/>
        <v>0.16538971051447426</v>
      </c>
      <c r="AS24">
        <v>1689461072.5</v>
      </c>
      <c r="AT24">
        <v>69.537599999999998</v>
      </c>
      <c r="AU24">
        <v>69.998999999999995</v>
      </c>
      <c r="AV24">
        <v>17.0427</v>
      </c>
      <c r="AW24">
        <v>16.325600000000001</v>
      </c>
      <c r="AX24">
        <v>70.474599999999995</v>
      </c>
      <c r="AY24">
        <v>16.954699999999999</v>
      </c>
      <c r="AZ24">
        <v>599.97900000000004</v>
      </c>
      <c r="BA24">
        <v>100.114</v>
      </c>
      <c r="BB24">
        <v>6.6487599999999994E-2</v>
      </c>
      <c r="BC24">
        <v>21.4361</v>
      </c>
      <c r="BD24">
        <v>21.9528</v>
      </c>
      <c r="BE24">
        <v>999.9</v>
      </c>
      <c r="BF24">
        <v>0</v>
      </c>
      <c r="BG24">
        <v>0</v>
      </c>
      <c r="BH24">
        <v>9975</v>
      </c>
      <c r="BI24">
        <v>0</v>
      </c>
      <c r="BJ24">
        <v>87.962199999999996</v>
      </c>
      <c r="BK24">
        <v>-0.42243199999999997</v>
      </c>
      <c r="BL24">
        <v>70.782399999999996</v>
      </c>
      <c r="BM24">
        <v>71.160799999999995</v>
      </c>
      <c r="BN24">
        <v>0.70972800000000003</v>
      </c>
      <c r="BO24">
        <v>69.998999999999995</v>
      </c>
      <c r="BP24">
        <v>16.325600000000001</v>
      </c>
      <c r="BQ24">
        <v>1.7054800000000001</v>
      </c>
      <c r="BR24">
        <v>1.63443</v>
      </c>
      <c r="BS24">
        <v>14.946400000000001</v>
      </c>
      <c r="BT24">
        <v>14.2873</v>
      </c>
      <c r="BU24">
        <v>1800.09</v>
      </c>
      <c r="BV24">
        <v>0.900003</v>
      </c>
      <c r="BW24">
        <v>9.99974E-2</v>
      </c>
      <c r="BX24">
        <v>0</v>
      </c>
      <c r="BY24">
        <v>2.8090000000000002</v>
      </c>
      <c r="BZ24">
        <v>0</v>
      </c>
      <c r="CA24">
        <v>16985.2</v>
      </c>
      <c r="CB24">
        <v>14601.1</v>
      </c>
      <c r="CC24">
        <v>39.311999999999998</v>
      </c>
      <c r="CD24">
        <v>39.186999999999998</v>
      </c>
      <c r="CE24">
        <v>39.375</v>
      </c>
      <c r="CF24">
        <v>37.625</v>
      </c>
      <c r="CG24">
        <v>38.25</v>
      </c>
      <c r="CH24">
        <v>1620.09</v>
      </c>
      <c r="CI24">
        <v>180</v>
      </c>
      <c r="CJ24">
        <v>0</v>
      </c>
      <c r="CK24">
        <v>1689461082.2</v>
      </c>
      <c r="CL24">
        <v>0</v>
      </c>
      <c r="CM24">
        <v>1689461097.5</v>
      </c>
      <c r="CN24" t="s">
        <v>373</v>
      </c>
      <c r="CO24">
        <v>1689461089</v>
      </c>
      <c r="CP24">
        <v>1689461097.5</v>
      </c>
      <c r="CQ24">
        <v>28</v>
      </c>
      <c r="CR24">
        <v>-3.7999999999999999E-2</v>
      </c>
      <c r="CS24">
        <v>7.0000000000000001E-3</v>
      </c>
      <c r="CT24">
        <v>-0.93700000000000006</v>
      </c>
      <c r="CU24">
        <v>8.7999999999999995E-2</v>
      </c>
      <c r="CV24">
        <v>70</v>
      </c>
      <c r="CW24">
        <v>16</v>
      </c>
      <c r="CX24">
        <v>0.34</v>
      </c>
      <c r="CY24">
        <v>0.17</v>
      </c>
      <c r="CZ24">
        <v>0.37257660018476979</v>
      </c>
      <c r="DA24">
        <v>0.91246795715702811</v>
      </c>
      <c r="DB24">
        <v>0.11978586067688909</v>
      </c>
      <c r="DC24">
        <v>1</v>
      </c>
      <c r="DD24">
        <v>69.999299999999991</v>
      </c>
      <c r="DE24">
        <v>0.101459662288897</v>
      </c>
      <c r="DF24">
        <v>2.1636728033601341E-2</v>
      </c>
      <c r="DG24">
        <v>1</v>
      </c>
      <c r="DH24">
        <v>1800.03243902439</v>
      </c>
      <c r="DI24">
        <v>0.24501032471184461</v>
      </c>
      <c r="DJ24">
        <v>0.1156272498856587</v>
      </c>
      <c r="DK24">
        <v>-1</v>
      </c>
      <c r="DL24">
        <v>2</v>
      </c>
      <c r="DM24">
        <v>2</v>
      </c>
      <c r="DN24" t="s">
        <v>354</v>
      </c>
      <c r="DO24">
        <v>3.21299</v>
      </c>
      <c r="DP24">
        <v>2.6751999999999998</v>
      </c>
      <c r="DQ24">
        <v>2.0173900000000002E-2</v>
      </c>
      <c r="DR24">
        <v>1.9967599999999999E-2</v>
      </c>
      <c r="DS24">
        <v>9.0506600000000006E-2</v>
      </c>
      <c r="DT24">
        <v>8.7112200000000001E-2</v>
      </c>
      <c r="DU24">
        <v>29779.3</v>
      </c>
      <c r="DV24">
        <v>33645.1</v>
      </c>
      <c r="DW24">
        <v>28587.200000000001</v>
      </c>
      <c r="DX24">
        <v>32902.300000000003</v>
      </c>
      <c r="DY24">
        <v>36127.599999999999</v>
      </c>
      <c r="DZ24">
        <v>40818</v>
      </c>
      <c r="EA24">
        <v>41948.800000000003</v>
      </c>
      <c r="EB24">
        <v>47597.8</v>
      </c>
      <c r="EC24">
        <v>2.2592699999999999</v>
      </c>
      <c r="ED24">
        <v>1.861</v>
      </c>
      <c r="EE24">
        <v>2.5123400000000001E-2</v>
      </c>
      <c r="EF24">
        <v>0</v>
      </c>
      <c r="EG24">
        <v>21.538399999999999</v>
      </c>
      <c r="EH24">
        <v>999.9</v>
      </c>
      <c r="EI24">
        <v>59.8</v>
      </c>
      <c r="EJ24">
        <v>26</v>
      </c>
      <c r="EK24">
        <v>20.155200000000001</v>
      </c>
      <c r="EL24">
        <v>63.6751</v>
      </c>
      <c r="EM24">
        <v>17.399799999999999</v>
      </c>
      <c r="EN24">
        <v>1</v>
      </c>
      <c r="EO24">
        <v>-0.53356499999999996</v>
      </c>
      <c r="EP24">
        <v>-0.82123400000000002</v>
      </c>
      <c r="EQ24">
        <v>20.221900000000002</v>
      </c>
      <c r="ER24">
        <v>5.2277699999999996</v>
      </c>
      <c r="ES24">
        <v>12.0097</v>
      </c>
      <c r="ET24">
        <v>4.9901499999999999</v>
      </c>
      <c r="EU24">
        <v>3.3050000000000002</v>
      </c>
      <c r="EV24">
        <v>4389.5</v>
      </c>
      <c r="EW24">
        <v>4410</v>
      </c>
      <c r="EX24">
        <v>98.7</v>
      </c>
      <c r="EY24">
        <v>33.6</v>
      </c>
      <c r="EZ24">
        <v>1.8527199999999999</v>
      </c>
      <c r="FA24">
        <v>1.8615699999999999</v>
      </c>
      <c r="FB24">
        <v>1.86066</v>
      </c>
      <c r="FC24">
        <v>1.85669</v>
      </c>
      <c r="FD24">
        <v>1.86111</v>
      </c>
      <c r="FE24">
        <v>1.8573900000000001</v>
      </c>
      <c r="FF24">
        <v>1.85947</v>
      </c>
      <c r="FG24">
        <v>1.8623400000000001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-0.93700000000000006</v>
      </c>
      <c r="FV24">
        <v>8.7999999999999995E-2</v>
      </c>
      <c r="FW24">
        <v>-0.6205945941633515</v>
      </c>
      <c r="FX24">
        <v>-4.0117494158234393E-3</v>
      </c>
      <c r="FY24">
        <v>1.087516141204025E-6</v>
      </c>
      <c r="FZ24">
        <v>-8.657206703991749E-11</v>
      </c>
      <c r="GA24">
        <v>8.0629999999999313E-2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1.2</v>
      </c>
      <c r="GJ24">
        <v>1.1000000000000001</v>
      </c>
      <c r="GK24">
        <v>0.30029299999999998</v>
      </c>
      <c r="GL24">
        <v>2.4121100000000002</v>
      </c>
      <c r="GM24">
        <v>1.5942400000000001</v>
      </c>
      <c r="GN24">
        <v>2.32422</v>
      </c>
      <c r="GO24">
        <v>1.40015</v>
      </c>
      <c r="GP24">
        <v>2.3828100000000001</v>
      </c>
      <c r="GQ24">
        <v>28.732299999999999</v>
      </c>
      <c r="GR24">
        <v>16.014600000000002</v>
      </c>
      <c r="GS24">
        <v>18</v>
      </c>
      <c r="GT24">
        <v>633.74199999999996</v>
      </c>
      <c r="GU24">
        <v>402.86200000000002</v>
      </c>
      <c r="GV24">
        <v>17.888500000000001</v>
      </c>
      <c r="GW24">
        <v>20.138200000000001</v>
      </c>
      <c r="GX24">
        <v>29.999300000000002</v>
      </c>
      <c r="GY24">
        <v>19.867899999999999</v>
      </c>
      <c r="GZ24">
        <v>19.815799999999999</v>
      </c>
      <c r="HA24">
        <v>6.0514299999999999</v>
      </c>
      <c r="HB24">
        <v>20</v>
      </c>
      <c r="HC24">
        <v>-30</v>
      </c>
      <c r="HD24">
        <v>18.176100000000002</v>
      </c>
      <c r="HE24">
        <v>70</v>
      </c>
      <c r="HF24">
        <v>0</v>
      </c>
      <c r="HG24">
        <v>104.944</v>
      </c>
      <c r="HH24">
        <v>104.714</v>
      </c>
    </row>
    <row r="25" spans="1:216" x14ac:dyDescent="0.2">
      <c r="A25">
        <v>7</v>
      </c>
      <c r="B25">
        <v>1689461158.5</v>
      </c>
      <c r="C25">
        <v>486.5</v>
      </c>
      <c r="D25" t="s">
        <v>374</v>
      </c>
      <c r="E25" t="s">
        <v>375</v>
      </c>
      <c r="F25" t="s">
        <v>348</v>
      </c>
      <c r="G25" t="s">
        <v>349</v>
      </c>
      <c r="H25" t="s">
        <v>350</v>
      </c>
      <c r="I25" t="s">
        <v>351</v>
      </c>
      <c r="J25" t="s">
        <v>410</v>
      </c>
      <c r="K25" t="s">
        <v>352</v>
      </c>
      <c r="L25">
        <v>1689461158.5</v>
      </c>
      <c r="M25">
        <f t="shared" si="0"/>
        <v>1.1866793134570543E-3</v>
      </c>
      <c r="N25">
        <f t="shared" si="1"/>
        <v>1.1866793134570544</v>
      </c>
      <c r="O25">
        <f t="shared" si="2"/>
        <v>-3.5361171407805356E-2</v>
      </c>
      <c r="P25">
        <f t="shared" si="3"/>
        <v>49.988100000000003</v>
      </c>
      <c r="Q25">
        <f t="shared" si="4"/>
        <v>49.689430789805314</v>
      </c>
      <c r="R25">
        <f t="shared" si="5"/>
        <v>4.9783184559372362</v>
      </c>
      <c r="S25">
        <f t="shared" si="6"/>
        <v>5.0082417297139505</v>
      </c>
      <c r="T25">
        <f t="shared" si="7"/>
        <v>0.12961291805299993</v>
      </c>
      <c r="U25">
        <f t="shared" si="8"/>
        <v>3.5440783353875891</v>
      </c>
      <c r="V25">
        <f t="shared" si="9"/>
        <v>0.12703597963631791</v>
      </c>
      <c r="W25">
        <f t="shared" si="10"/>
        <v>7.9624747656658126E-2</v>
      </c>
      <c r="X25">
        <f t="shared" si="11"/>
        <v>297.73507799999999</v>
      </c>
      <c r="Y25">
        <f t="shared" si="12"/>
        <v>22.551423304536993</v>
      </c>
      <c r="Z25">
        <f t="shared" si="13"/>
        <v>21.941800000000001</v>
      </c>
      <c r="AA25">
        <f t="shared" si="14"/>
        <v>2.6441029667997396</v>
      </c>
      <c r="AB25">
        <f t="shared" si="15"/>
        <v>67.840761728507644</v>
      </c>
      <c r="AC25">
        <f t="shared" si="16"/>
        <v>1.7286354383570999</v>
      </c>
      <c r="AD25">
        <f t="shared" si="17"/>
        <v>2.5480778728206745</v>
      </c>
      <c r="AE25">
        <f t="shared" si="18"/>
        <v>0.91546752844263968</v>
      </c>
      <c r="AF25">
        <f t="shared" si="19"/>
        <v>-52.332557723456098</v>
      </c>
      <c r="AG25">
        <f t="shared" si="20"/>
        <v>-115.57724565141488</v>
      </c>
      <c r="AH25">
        <f t="shared" si="21"/>
        <v>-6.6673451292017978</v>
      </c>
      <c r="AI25">
        <f t="shared" si="22"/>
        <v>123.15792949592721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54050.837696958057</v>
      </c>
      <c r="AO25">
        <f t="shared" si="26"/>
        <v>1800.2</v>
      </c>
      <c r="AP25">
        <f t="shared" si="27"/>
        <v>1517.5686000000001</v>
      </c>
      <c r="AQ25">
        <f t="shared" si="28"/>
        <v>0.84299999999999997</v>
      </c>
      <c r="AR25">
        <f t="shared" si="29"/>
        <v>0.16538999999999998</v>
      </c>
      <c r="AS25">
        <v>1689461158.5</v>
      </c>
      <c r="AT25">
        <v>49.988100000000003</v>
      </c>
      <c r="AU25">
        <v>50.002899999999997</v>
      </c>
      <c r="AV25">
        <v>17.253799999999998</v>
      </c>
      <c r="AW25">
        <v>16.5334</v>
      </c>
      <c r="AX25">
        <v>50.862099999999998</v>
      </c>
      <c r="AY25">
        <v>17.163799999999998</v>
      </c>
      <c r="AZ25">
        <v>600.1</v>
      </c>
      <c r="BA25">
        <v>100.122</v>
      </c>
      <c r="BB25">
        <v>6.6679500000000003E-2</v>
      </c>
      <c r="BC25">
        <v>21.3369</v>
      </c>
      <c r="BD25">
        <v>21.941800000000001</v>
      </c>
      <c r="BE25">
        <v>999.9</v>
      </c>
      <c r="BF25">
        <v>0</v>
      </c>
      <c r="BG25">
        <v>0</v>
      </c>
      <c r="BH25">
        <v>10017.5</v>
      </c>
      <c r="BI25">
        <v>0</v>
      </c>
      <c r="BJ25">
        <v>65.358199999999997</v>
      </c>
      <c r="BK25">
        <v>-2.74658E-4</v>
      </c>
      <c r="BL25">
        <v>50.880400000000002</v>
      </c>
      <c r="BM25">
        <v>50.843499999999999</v>
      </c>
      <c r="BN25">
        <v>0.71801000000000004</v>
      </c>
      <c r="BO25">
        <v>50.002899999999997</v>
      </c>
      <c r="BP25">
        <v>16.5334</v>
      </c>
      <c r="BQ25">
        <v>1.7272400000000001</v>
      </c>
      <c r="BR25">
        <v>1.6553599999999999</v>
      </c>
      <c r="BS25">
        <v>15.1435</v>
      </c>
      <c r="BT25">
        <v>14.484</v>
      </c>
      <c r="BU25">
        <v>1800.2</v>
      </c>
      <c r="BV25">
        <v>0.90000199999999997</v>
      </c>
      <c r="BW25">
        <v>9.9998299999999998E-2</v>
      </c>
      <c r="BX25">
        <v>0</v>
      </c>
      <c r="BY25">
        <v>3.0832000000000002</v>
      </c>
      <c r="BZ25">
        <v>0</v>
      </c>
      <c r="CA25">
        <v>15532.3</v>
      </c>
      <c r="CB25">
        <v>14602</v>
      </c>
      <c r="CC25">
        <v>37.625</v>
      </c>
      <c r="CD25">
        <v>38.061999999999998</v>
      </c>
      <c r="CE25">
        <v>37.875</v>
      </c>
      <c r="CF25">
        <v>36.311999999999998</v>
      </c>
      <c r="CG25">
        <v>36.811999999999998</v>
      </c>
      <c r="CH25">
        <v>1620.18</v>
      </c>
      <c r="CI25">
        <v>180.02</v>
      </c>
      <c r="CJ25">
        <v>0</v>
      </c>
      <c r="CK25">
        <v>1689461168</v>
      </c>
      <c r="CL25">
        <v>0</v>
      </c>
      <c r="CM25">
        <v>1689461182.5</v>
      </c>
      <c r="CN25" t="s">
        <v>376</v>
      </c>
      <c r="CO25">
        <v>1689461176</v>
      </c>
      <c r="CP25">
        <v>1689461182.5</v>
      </c>
      <c r="CQ25">
        <v>29</v>
      </c>
      <c r="CR25">
        <v>-1.4E-2</v>
      </c>
      <c r="CS25">
        <v>2E-3</v>
      </c>
      <c r="CT25">
        <v>-0.874</v>
      </c>
      <c r="CU25">
        <v>0.09</v>
      </c>
      <c r="CV25">
        <v>50</v>
      </c>
      <c r="CW25">
        <v>17</v>
      </c>
      <c r="CX25">
        <v>0.3</v>
      </c>
      <c r="CY25">
        <v>0.12</v>
      </c>
      <c r="CZ25">
        <v>-0.10339988358117511</v>
      </c>
      <c r="DA25">
        <v>0.27719729784262781</v>
      </c>
      <c r="DB25">
        <v>4.6416760749873623E-2</v>
      </c>
      <c r="DC25">
        <v>1</v>
      </c>
      <c r="DD25">
        <v>49.995159999999998</v>
      </c>
      <c r="DE25">
        <v>-3.2476547842443103E-2</v>
      </c>
      <c r="DF25">
        <v>1.6234435623082241E-2</v>
      </c>
      <c r="DG25">
        <v>1</v>
      </c>
      <c r="DH25">
        <v>1800.047804878049</v>
      </c>
      <c r="DI25">
        <v>-3.6443333147088253E-2</v>
      </c>
      <c r="DJ25">
        <v>0.1112350224529664</v>
      </c>
      <c r="DK25">
        <v>-1</v>
      </c>
      <c r="DL25">
        <v>2</v>
      </c>
      <c r="DM25">
        <v>2</v>
      </c>
      <c r="DN25" t="s">
        <v>354</v>
      </c>
      <c r="DO25">
        <v>3.21271</v>
      </c>
      <c r="DP25">
        <v>2.6757599999999999</v>
      </c>
      <c r="DQ25">
        <v>1.46289E-2</v>
      </c>
      <c r="DR25">
        <v>1.4333800000000001E-2</v>
      </c>
      <c r="DS25">
        <v>9.1255900000000001E-2</v>
      </c>
      <c r="DT25">
        <v>8.7856199999999995E-2</v>
      </c>
      <c r="DU25">
        <v>29931.3</v>
      </c>
      <c r="DV25">
        <v>33820.199999999997</v>
      </c>
      <c r="DW25">
        <v>28572.6</v>
      </c>
      <c r="DX25">
        <v>32885.800000000003</v>
      </c>
      <c r="DY25">
        <v>36078.6</v>
      </c>
      <c r="DZ25">
        <v>40763.4</v>
      </c>
      <c r="EA25">
        <v>41927</v>
      </c>
      <c r="EB25">
        <v>47573.599999999999</v>
      </c>
      <c r="EC25">
        <v>2.25345</v>
      </c>
      <c r="ED25">
        <v>1.8545</v>
      </c>
      <c r="EE25">
        <v>1.0266900000000001E-2</v>
      </c>
      <c r="EF25">
        <v>0</v>
      </c>
      <c r="EG25">
        <v>21.772500000000001</v>
      </c>
      <c r="EH25">
        <v>999.9</v>
      </c>
      <c r="EI25">
        <v>60.1</v>
      </c>
      <c r="EJ25">
        <v>26.1</v>
      </c>
      <c r="EK25">
        <v>20.3748</v>
      </c>
      <c r="EL25">
        <v>63.745100000000001</v>
      </c>
      <c r="EM25">
        <v>17.395800000000001</v>
      </c>
      <c r="EN25">
        <v>1</v>
      </c>
      <c r="EO25">
        <v>-0.50535300000000005</v>
      </c>
      <c r="EP25">
        <v>1.4007400000000001</v>
      </c>
      <c r="EQ25">
        <v>20.222999999999999</v>
      </c>
      <c r="ER25">
        <v>5.2285199999999996</v>
      </c>
      <c r="ES25">
        <v>12.0091</v>
      </c>
      <c r="ET25">
        <v>4.9897999999999998</v>
      </c>
      <c r="EU25">
        <v>3.3050000000000002</v>
      </c>
      <c r="EV25">
        <v>4391.2</v>
      </c>
      <c r="EW25">
        <v>4415.8</v>
      </c>
      <c r="EX25">
        <v>98.7</v>
      </c>
      <c r="EY25">
        <v>33.700000000000003</v>
      </c>
      <c r="EZ25">
        <v>1.8527199999999999</v>
      </c>
      <c r="FA25">
        <v>1.8615699999999999</v>
      </c>
      <c r="FB25">
        <v>1.86066</v>
      </c>
      <c r="FC25">
        <v>1.8567</v>
      </c>
      <c r="FD25">
        <v>1.86111</v>
      </c>
      <c r="FE25">
        <v>1.8573599999999999</v>
      </c>
      <c r="FF25">
        <v>1.85947</v>
      </c>
      <c r="FG25">
        <v>1.8623400000000001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-0.874</v>
      </c>
      <c r="FV25">
        <v>0.09</v>
      </c>
      <c r="FW25">
        <v>-0.65823846629351834</v>
      </c>
      <c r="FX25">
        <v>-4.0117494158234393E-3</v>
      </c>
      <c r="FY25">
        <v>1.087516141204025E-6</v>
      </c>
      <c r="FZ25">
        <v>-8.657206703991749E-11</v>
      </c>
      <c r="GA25">
        <v>8.7620000000001141E-2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1.2</v>
      </c>
      <c r="GJ25">
        <v>1</v>
      </c>
      <c r="GK25">
        <v>0.25756800000000002</v>
      </c>
      <c r="GL25">
        <v>2.4316399999999998</v>
      </c>
      <c r="GM25">
        <v>1.5942400000000001</v>
      </c>
      <c r="GN25">
        <v>2.323</v>
      </c>
      <c r="GO25">
        <v>1.40015</v>
      </c>
      <c r="GP25">
        <v>2.34009</v>
      </c>
      <c r="GQ25">
        <v>28.985900000000001</v>
      </c>
      <c r="GR25">
        <v>15.997</v>
      </c>
      <c r="GS25">
        <v>18</v>
      </c>
      <c r="GT25">
        <v>633.34299999999996</v>
      </c>
      <c r="GU25">
        <v>401.584</v>
      </c>
      <c r="GV25">
        <v>18.133900000000001</v>
      </c>
      <c r="GW25">
        <v>20.5105</v>
      </c>
      <c r="GX25">
        <v>30.0014</v>
      </c>
      <c r="GY25">
        <v>20.173100000000002</v>
      </c>
      <c r="GZ25">
        <v>20.100100000000001</v>
      </c>
      <c r="HA25">
        <v>5.1849999999999996</v>
      </c>
      <c r="HB25">
        <v>20</v>
      </c>
      <c r="HC25">
        <v>-30</v>
      </c>
      <c r="HD25">
        <v>18.153600000000001</v>
      </c>
      <c r="HE25">
        <v>50</v>
      </c>
      <c r="HF25">
        <v>0</v>
      </c>
      <c r="HG25">
        <v>104.89</v>
      </c>
      <c r="HH25">
        <v>104.661</v>
      </c>
    </row>
    <row r="26" spans="1:216" x14ac:dyDescent="0.2">
      <c r="A26">
        <v>8</v>
      </c>
      <c r="B26">
        <v>1689461276.5</v>
      </c>
      <c r="C26">
        <v>604.5</v>
      </c>
      <c r="D26" t="s">
        <v>377</v>
      </c>
      <c r="E26" t="s">
        <v>378</v>
      </c>
      <c r="F26" t="s">
        <v>348</v>
      </c>
      <c r="G26" t="s">
        <v>349</v>
      </c>
      <c r="H26" t="s">
        <v>350</v>
      </c>
      <c r="I26" t="s">
        <v>351</v>
      </c>
      <c r="J26" t="s">
        <v>410</v>
      </c>
      <c r="K26" t="s">
        <v>352</v>
      </c>
      <c r="L26">
        <v>1689461276.5</v>
      </c>
      <c r="M26">
        <f t="shared" si="0"/>
        <v>1.0965156974645546E-3</v>
      </c>
      <c r="N26">
        <f t="shared" si="1"/>
        <v>1.0965156974645547</v>
      </c>
      <c r="O26">
        <f t="shared" si="2"/>
        <v>12.623841638352673</v>
      </c>
      <c r="P26">
        <f t="shared" si="3"/>
        <v>391.95400000000001</v>
      </c>
      <c r="Q26">
        <f t="shared" si="4"/>
        <v>215.2285524892194</v>
      </c>
      <c r="R26">
        <f t="shared" si="5"/>
        <v>21.562429086116726</v>
      </c>
      <c r="S26">
        <f t="shared" si="6"/>
        <v>39.267468150830602</v>
      </c>
      <c r="T26">
        <f t="shared" si="7"/>
        <v>0.11918358759226733</v>
      </c>
      <c r="U26">
        <f t="shared" si="8"/>
        <v>3.5356893336444406</v>
      </c>
      <c r="V26">
        <f t="shared" si="9"/>
        <v>0.11699583237854608</v>
      </c>
      <c r="W26">
        <f t="shared" si="10"/>
        <v>7.3315611423633797E-2</v>
      </c>
      <c r="X26">
        <f t="shared" si="11"/>
        <v>297.66210000000001</v>
      </c>
      <c r="Y26">
        <f t="shared" si="12"/>
        <v>22.787361670958806</v>
      </c>
      <c r="Z26">
        <f t="shared" si="13"/>
        <v>22.014600000000002</v>
      </c>
      <c r="AA26">
        <f t="shared" si="14"/>
        <v>2.6558704781170532</v>
      </c>
      <c r="AB26">
        <f t="shared" si="15"/>
        <v>67.301105914241205</v>
      </c>
      <c r="AC26">
        <f t="shared" si="16"/>
        <v>1.73750887510648</v>
      </c>
      <c r="AD26">
        <f t="shared" si="17"/>
        <v>2.5816943889755839</v>
      </c>
      <c r="AE26">
        <f t="shared" si="18"/>
        <v>0.91836160301057324</v>
      </c>
      <c r="AF26">
        <f t="shared" si="19"/>
        <v>-48.356342258186856</v>
      </c>
      <c r="AG26">
        <f t="shared" si="20"/>
        <v>-88.388677851917663</v>
      </c>
      <c r="AH26">
        <f t="shared" si="21"/>
        <v>-5.1184706085605374</v>
      </c>
      <c r="AI26">
        <f t="shared" si="22"/>
        <v>155.79860928133496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53827.869746960976</v>
      </c>
      <c r="AO26">
        <f t="shared" si="26"/>
        <v>1799.75</v>
      </c>
      <c r="AP26">
        <f t="shared" si="27"/>
        <v>1517.1900000000003</v>
      </c>
      <c r="AQ26">
        <f t="shared" si="28"/>
        <v>0.84300041672454518</v>
      </c>
      <c r="AR26">
        <f t="shared" si="29"/>
        <v>0.16539080427837199</v>
      </c>
      <c r="AS26">
        <v>1689461276.5</v>
      </c>
      <c r="AT26">
        <v>391.95400000000001</v>
      </c>
      <c r="AU26">
        <v>400.02</v>
      </c>
      <c r="AV26">
        <v>17.3432</v>
      </c>
      <c r="AW26">
        <v>16.677399999999999</v>
      </c>
      <c r="AX26">
        <v>393.62299999999999</v>
      </c>
      <c r="AY26">
        <v>17.252300000000002</v>
      </c>
      <c r="AZ26">
        <v>599.923</v>
      </c>
      <c r="BA26">
        <v>100.117</v>
      </c>
      <c r="BB26">
        <v>6.6868899999999995E-2</v>
      </c>
      <c r="BC26">
        <v>21.550899999999999</v>
      </c>
      <c r="BD26">
        <v>22.014600000000002</v>
      </c>
      <c r="BE26">
        <v>999.9</v>
      </c>
      <c r="BF26">
        <v>0</v>
      </c>
      <c r="BG26">
        <v>0</v>
      </c>
      <c r="BH26">
        <v>9982.5</v>
      </c>
      <c r="BI26">
        <v>0</v>
      </c>
      <c r="BJ26">
        <v>66.795599999999993</v>
      </c>
      <c r="BK26">
        <v>-8.0654900000000005</v>
      </c>
      <c r="BL26">
        <v>398.87200000000001</v>
      </c>
      <c r="BM26">
        <v>406.80399999999997</v>
      </c>
      <c r="BN26">
        <v>0.66575600000000001</v>
      </c>
      <c r="BO26">
        <v>400.02</v>
      </c>
      <c r="BP26">
        <v>16.677399999999999</v>
      </c>
      <c r="BQ26">
        <v>1.73634</v>
      </c>
      <c r="BR26">
        <v>1.6696899999999999</v>
      </c>
      <c r="BS26">
        <v>15.225199999999999</v>
      </c>
      <c r="BT26">
        <v>14.6174</v>
      </c>
      <c r="BU26">
        <v>1799.75</v>
      </c>
      <c r="BV26">
        <v>0.89998699999999998</v>
      </c>
      <c r="BW26">
        <v>0.100013</v>
      </c>
      <c r="BX26">
        <v>0</v>
      </c>
      <c r="BY26">
        <v>2.4763999999999999</v>
      </c>
      <c r="BZ26">
        <v>0</v>
      </c>
      <c r="CA26">
        <v>15644.2</v>
      </c>
      <c r="CB26">
        <v>14598.3</v>
      </c>
      <c r="CC26">
        <v>39.311999999999998</v>
      </c>
      <c r="CD26">
        <v>39.686999999999998</v>
      </c>
      <c r="CE26">
        <v>39.375</v>
      </c>
      <c r="CF26">
        <v>38.375</v>
      </c>
      <c r="CG26">
        <v>38.375</v>
      </c>
      <c r="CH26">
        <v>1619.75</v>
      </c>
      <c r="CI26">
        <v>180</v>
      </c>
      <c r="CJ26">
        <v>0</v>
      </c>
      <c r="CK26">
        <v>1689461286.2</v>
      </c>
      <c r="CL26">
        <v>0</v>
      </c>
      <c r="CM26">
        <v>1689461250.5</v>
      </c>
      <c r="CN26" t="s">
        <v>379</v>
      </c>
      <c r="CO26">
        <v>1689461250.5</v>
      </c>
      <c r="CP26">
        <v>1689461248</v>
      </c>
      <c r="CQ26">
        <v>30</v>
      </c>
      <c r="CR26">
        <v>0.42</v>
      </c>
      <c r="CS26">
        <v>1E-3</v>
      </c>
      <c r="CT26">
        <v>-1.6950000000000001</v>
      </c>
      <c r="CU26">
        <v>9.0999999999999998E-2</v>
      </c>
      <c r="CV26">
        <v>400</v>
      </c>
      <c r="CW26">
        <v>17</v>
      </c>
      <c r="CX26">
        <v>0.22</v>
      </c>
      <c r="CY26">
        <v>0.13</v>
      </c>
      <c r="CZ26">
        <v>9.1416070615982541</v>
      </c>
      <c r="DA26">
        <v>0.8960248694488141</v>
      </c>
      <c r="DB26">
        <v>0.13478692673068671</v>
      </c>
      <c r="DC26">
        <v>1</v>
      </c>
      <c r="DD26">
        <v>400.05853658536591</v>
      </c>
      <c r="DE26">
        <v>-0.7076236933802128</v>
      </c>
      <c r="DF26">
        <v>8.880400385419647E-2</v>
      </c>
      <c r="DG26">
        <v>1</v>
      </c>
      <c r="DH26">
        <v>1799.992195121951</v>
      </c>
      <c r="DI26">
        <v>8.7642334536969901E-2</v>
      </c>
      <c r="DJ26">
        <v>0.1093553660035262</v>
      </c>
      <c r="DK26">
        <v>-1</v>
      </c>
      <c r="DL26">
        <v>2</v>
      </c>
      <c r="DM26">
        <v>2</v>
      </c>
      <c r="DN26" t="s">
        <v>354</v>
      </c>
      <c r="DO26">
        <v>3.2118000000000002</v>
      </c>
      <c r="DP26">
        <v>2.6756500000000001</v>
      </c>
      <c r="DQ26">
        <v>9.3302499999999997E-2</v>
      </c>
      <c r="DR26">
        <v>9.4045799999999999E-2</v>
      </c>
      <c r="DS26">
        <v>9.1518299999999997E-2</v>
      </c>
      <c r="DT26">
        <v>8.8334800000000005E-2</v>
      </c>
      <c r="DU26">
        <v>27525.599999999999</v>
      </c>
      <c r="DV26">
        <v>31068.1</v>
      </c>
      <c r="DW26">
        <v>28559.8</v>
      </c>
      <c r="DX26">
        <v>32872.300000000003</v>
      </c>
      <c r="DY26">
        <v>36051.9</v>
      </c>
      <c r="DZ26">
        <v>40725.300000000003</v>
      </c>
      <c r="EA26">
        <v>41907.599999999999</v>
      </c>
      <c r="EB26">
        <v>47554.1</v>
      </c>
      <c r="EC26">
        <v>2.2465000000000002</v>
      </c>
      <c r="ED26">
        <v>1.8507</v>
      </c>
      <c r="EE26">
        <v>3.7401900000000002E-2</v>
      </c>
      <c r="EF26">
        <v>0</v>
      </c>
      <c r="EG26">
        <v>21.397600000000001</v>
      </c>
      <c r="EH26">
        <v>999.9</v>
      </c>
      <c r="EI26">
        <v>60.2</v>
      </c>
      <c r="EJ26">
        <v>26.3</v>
      </c>
      <c r="EK26">
        <v>20.652799999999999</v>
      </c>
      <c r="EL26">
        <v>63.615099999999998</v>
      </c>
      <c r="EM26">
        <v>17.6082</v>
      </c>
      <c r="EN26">
        <v>1</v>
      </c>
      <c r="EO26">
        <v>-0.47838399999999998</v>
      </c>
      <c r="EP26">
        <v>2.0408300000000001</v>
      </c>
      <c r="EQ26">
        <v>20.2166</v>
      </c>
      <c r="ER26">
        <v>5.2270200000000004</v>
      </c>
      <c r="ES26">
        <v>12.009499999999999</v>
      </c>
      <c r="ET26">
        <v>4.9898999999999996</v>
      </c>
      <c r="EU26">
        <v>3.3050000000000002</v>
      </c>
      <c r="EV26">
        <v>4393.5</v>
      </c>
      <c r="EW26">
        <v>4423.3999999999996</v>
      </c>
      <c r="EX26">
        <v>98.7</v>
      </c>
      <c r="EY26">
        <v>33.700000000000003</v>
      </c>
      <c r="EZ26">
        <v>1.8527199999999999</v>
      </c>
      <c r="FA26">
        <v>1.8615699999999999</v>
      </c>
      <c r="FB26">
        <v>1.86066</v>
      </c>
      <c r="FC26">
        <v>1.85669</v>
      </c>
      <c r="FD26">
        <v>1.86111</v>
      </c>
      <c r="FE26">
        <v>1.85731</v>
      </c>
      <c r="FF26">
        <v>1.85944</v>
      </c>
      <c r="FG26">
        <v>1.86232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-1.669</v>
      </c>
      <c r="FV26">
        <v>9.0899999999999995E-2</v>
      </c>
      <c r="FW26">
        <v>-0.25258486752221532</v>
      </c>
      <c r="FX26">
        <v>-4.0117494158234393E-3</v>
      </c>
      <c r="FY26">
        <v>1.087516141204025E-6</v>
      </c>
      <c r="FZ26">
        <v>-8.657206703991749E-11</v>
      </c>
      <c r="GA26">
        <v>9.0847619047611516E-2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0.4</v>
      </c>
      <c r="GJ26">
        <v>0.5</v>
      </c>
      <c r="GK26">
        <v>0.99487300000000001</v>
      </c>
      <c r="GL26">
        <v>2.3815900000000001</v>
      </c>
      <c r="GM26">
        <v>1.5942400000000001</v>
      </c>
      <c r="GN26">
        <v>2.323</v>
      </c>
      <c r="GO26">
        <v>1.40015</v>
      </c>
      <c r="GP26">
        <v>2.32178</v>
      </c>
      <c r="GQ26">
        <v>29.219000000000001</v>
      </c>
      <c r="GR26">
        <v>15.997</v>
      </c>
      <c r="GS26">
        <v>18</v>
      </c>
      <c r="GT26">
        <v>632.38599999999997</v>
      </c>
      <c r="GU26">
        <v>402.06700000000001</v>
      </c>
      <c r="GV26">
        <v>18.786300000000001</v>
      </c>
      <c r="GW26">
        <v>20.848600000000001</v>
      </c>
      <c r="GX26">
        <v>30.000699999999998</v>
      </c>
      <c r="GY26">
        <v>20.5032</v>
      </c>
      <c r="GZ26">
        <v>20.410499999999999</v>
      </c>
      <c r="HA26">
        <v>19.970300000000002</v>
      </c>
      <c r="HB26">
        <v>20</v>
      </c>
      <c r="HC26">
        <v>-30</v>
      </c>
      <c r="HD26">
        <v>18.816400000000002</v>
      </c>
      <c r="HE26">
        <v>400</v>
      </c>
      <c r="HF26">
        <v>0</v>
      </c>
      <c r="HG26">
        <v>104.842</v>
      </c>
      <c r="HH26">
        <v>104.61799999999999</v>
      </c>
    </row>
    <row r="27" spans="1:216" x14ac:dyDescent="0.2">
      <c r="A27">
        <v>9</v>
      </c>
      <c r="B27">
        <v>1689461359.5</v>
      </c>
      <c r="C27">
        <v>687.5</v>
      </c>
      <c r="D27" t="s">
        <v>380</v>
      </c>
      <c r="E27" t="s">
        <v>381</v>
      </c>
      <c r="F27" t="s">
        <v>348</v>
      </c>
      <c r="G27" t="s">
        <v>349</v>
      </c>
      <c r="H27" t="s">
        <v>350</v>
      </c>
      <c r="I27" t="s">
        <v>351</v>
      </c>
      <c r="J27" t="s">
        <v>410</v>
      </c>
      <c r="K27" t="s">
        <v>352</v>
      </c>
      <c r="L27">
        <v>1689461359.5</v>
      </c>
      <c r="M27">
        <f t="shared" si="0"/>
        <v>1.3622394211005361E-3</v>
      </c>
      <c r="N27">
        <f t="shared" si="1"/>
        <v>1.362239421100536</v>
      </c>
      <c r="O27">
        <f t="shared" si="2"/>
        <v>12.837940983162525</v>
      </c>
      <c r="P27">
        <f t="shared" si="3"/>
        <v>391.75299999999999</v>
      </c>
      <c r="Q27">
        <f t="shared" si="4"/>
        <v>248.53670959312541</v>
      </c>
      <c r="R27">
        <f t="shared" si="5"/>
        <v>24.899260992392705</v>
      </c>
      <c r="S27">
        <f t="shared" si="6"/>
        <v>39.247160741451403</v>
      </c>
      <c r="T27">
        <f t="shared" si="7"/>
        <v>0.15130764074456779</v>
      </c>
      <c r="U27">
        <f t="shared" si="8"/>
        <v>3.5392121937968</v>
      </c>
      <c r="V27">
        <f t="shared" si="9"/>
        <v>0.14780370202717877</v>
      </c>
      <c r="W27">
        <f t="shared" si="10"/>
        <v>9.2685370408056134E-2</v>
      </c>
      <c r="X27">
        <f t="shared" si="11"/>
        <v>297.70461299999999</v>
      </c>
      <c r="Y27">
        <f t="shared" si="12"/>
        <v>22.825480916026645</v>
      </c>
      <c r="Z27">
        <f t="shared" si="13"/>
        <v>21.9922</v>
      </c>
      <c r="AA27">
        <f t="shared" si="14"/>
        <v>2.6522448327795951</v>
      </c>
      <c r="AB27">
        <f t="shared" si="15"/>
        <v>67.351614566152662</v>
      </c>
      <c r="AC27">
        <f t="shared" si="16"/>
        <v>1.7491827174612402</v>
      </c>
      <c r="AD27">
        <f t="shared" si="17"/>
        <v>2.5970909958560759</v>
      </c>
      <c r="AE27">
        <f t="shared" si="18"/>
        <v>0.9030621153183549</v>
      </c>
      <c r="AF27">
        <f t="shared" si="19"/>
        <v>-60.074758470533638</v>
      </c>
      <c r="AG27">
        <f t="shared" si="20"/>
        <v>-65.656347281218117</v>
      </c>
      <c r="AH27">
        <f t="shared" si="21"/>
        <v>-3.799731945833464</v>
      </c>
      <c r="AI27">
        <f t="shared" si="22"/>
        <v>168.17377530241475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53887.143446919486</v>
      </c>
      <c r="AO27">
        <f t="shared" si="26"/>
        <v>1800.02</v>
      </c>
      <c r="AP27">
        <f t="shared" si="27"/>
        <v>1517.4165</v>
      </c>
      <c r="AQ27">
        <f t="shared" si="28"/>
        <v>0.84299980000222219</v>
      </c>
      <c r="AR27">
        <f t="shared" si="29"/>
        <v>0.16538961400428884</v>
      </c>
      <c r="AS27">
        <v>1689461359.5</v>
      </c>
      <c r="AT27">
        <v>391.75299999999999</v>
      </c>
      <c r="AU27">
        <v>400.01499999999999</v>
      </c>
      <c r="AV27">
        <v>17.459800000000001</v>
      </c>
      <c r="AW27">
        <v>16.6328</v>
      </c>
      <c r="AX27">
        <v>393.49099999999999</v>
      </c>
      <c r="AY27">
        <v>17.372499999999999</v>
      </c>
      <c r="AZ27">
        <v>599.95799999999997</v>
      </c>
      <c r="BA27">
        <v>100.116</v>
      </c>
      <c r="BB27">
        <v>6.7433800000000002E-2</v>
      </c>
      <c r="BC27">
        <v>21.648099999999999</v>
      </c>
      <c r="BD27">
        <v>21.9922</v>
      </c>
      <c r="BE27">
        <v>999.9</v>
      </c>
      <c r="BF27">
        <v>0</v>
      </c>
      <c r="BG27">
        <v>0</v>
      </c>
      <c r="BH27">
        <v>9997.5</v>
      </c>
      <c r="BI27">
        <v>0</v>
      </c>
      <c r="BJ27">
        <v>56.468600000000002</v>
      </c>
      <c r="BK27">
        <v>-8.2622400000000003</v>
      </c>
      <c r="BL27">
        <v>398.71499999999997</v>
      </c>
      <c r="BM27">
        <v>406.78100000000001</v>
      </c>
      <c r="BN27">
        <v>0.82694199999999995</v>
      </c>
      <c r="BO27">
        <v>400.01499999999999</v>
      </c>
      <c r="BP27">
        <v>16.6328</v>
      </c>
      <c r="BQ27">
        <v>1.7480100000000001</v>
      </c>
      <c r="BR27">
        <v>1.6652199999999999</v>
      </c>
      <c r="BS27">
        <v>15.329499999999999</v>
      </c>
      <c r="BT27">
        <v>14.575900000000001</v>
      </c>
      <c r="BU27">
        <v>1800.02</v>
      </c>
      <c r="BV27">
        <v>0.90000400000000003</v>
      </c>
      <c r="BW27">
        <v>9.9995799999999996E-2</v>
      </c>
      <c r="BX27">
        <v>0</v>
      </c>
      <c r="BY27">
        <v>2.6158999999999999</v>
      </c>
      <c r="BZ27">
        <v>0</v>
      </c>
      <c r="CA27">
        <v>15042.4</v>
      </c>
      <c r="CB27">
        <v>14600.5</v>
      </c>
      <c r="CC27">
        <v>40.436999999999998</v>
      </c>
      <c r="CD27">
        <v>40.436999999999998</v>
      </c>
      <c r="CE27">
        <v>40.25</v>
      </c>
      <c r="CF27">
        <v>39.436999999999998</v>
      </c>
      <c r="CG27">
        <v>39.311999999999998</v>
      </c>
      <c r="CH27">
        <v>1620.03</v>
      </c>
      <c r="CI27">
        <v>179.99</v>
      </c>
      <c r="CJ27">
        <v>0</v>
      </c>
      <c r="CK27">
        <v>1689461369</v>
      </c>
      <c r="CL27">
        <v>0</v>
      </c>
      <c r="CM27">
        <v>1689461332</v>
      </c>
      <c r="CN27" t="s">
        <v>382</v>
      </c>
      <c r="CO27">
        <v>1689461332</v>
      </c>
      <c r="CP27">
        <v>1689461330.5</v>
      </c>
      <c r="CQ27">
        <v>31</v>
      </c>
      <c r="CR27">
        <v>-7.0000000000000007E-2</v>
      </c>
      <c r="CS27">
        <v>-4.0000000000000001E-3</v>
      </c>
      <c r="CT27">
        <v>-1.7649999999999999</v>
      </c>
      <c r="CU27">
        <v>8.6999999999999994E-2</v>
      </c>
      <c r="CV27">
        <v>400</v>
      </c>
      <c r="CW27">
        <v>17</v>
      </c>
      <c r="CX27">
        <v>0.19</v>
      </c>
      <c r="CY27">
        <v>0.13</v>
      </c>
      <c r="CZ27">
        <v>9.4308916301403674</v>
      </c>
      <c r="DA27">
        <v>0.5551397225697251</v>
      </c>
      <c r="DB27">
        <v>5.8202441998242219E-2</v>
      </c>
      <c r="DC27">
        <v>1</v>
      </c>
      <c r="DD27">
        <v>399.99234146341462</v>
      </c>
      <c r="DE27">
        <v>0.1252264808362949</v>
      </c>
      <c r="DF27">
        <v>2.289169596600325E-2</v>
      </c>
      <c r="DG27">
        <v>1</v>
      </c>
      <c r="DH27">
        <v>1799.9831707317071</v>
      </c>
      <c r="DI27">
        <v>8.8769765699822506E-2</v>
      </c>
      <c r="DJ27">
        <v>0.1219643895327658</v>
      </c>
      <c r="DK27">
        <v>-1</v>
      </c>
      <c r="DL27">
        <v>2</v>
      </c>
      <c r="DM27">
        <v>2</v>
      </c>
      <c r="DN27" t="s">
        <v>354</v>
      </c>
      <c r="DO27">
        <v>3.2117100000000001</v>
      </c>
      <c r="DP27">
        <v>2.6763400000000002</v>
      </c>
      <c r="DQ27">
        <v>9.32452E-2</v>
      </c>
      <c r="DR27">
        <v>9.4009800000000004E-2</v>
      </c>
      <c r="DS27">
        <v>9.1948500000000002E-2</v>
      </c>
      <c r="DT27">
        <v>8.8133799999999998E-2</v>
      </c>
      <c r="DU27">
        <v>27524.799999999999</v>
      </c>
      <c r="DV27">
        <v>31067</v>
      </c>
      <c r="DW27">
        <v>28557.599999999999</v>
      </c>
      <c r="DX27">
        <v>32870.300000000003</v>
      </c>
      <c r="DY27">
        <v>36031.800000000003</v>
      </c>
      <c r="DZ27">
        <v>40731.199999999997</v>
      </c>
      <c r="EA27">
        <v>41904.5</v>
      </c>
      <c r="EB27">
        <v>47550.6</v>
      </c>
      <c r="EC27">
        <v>2.24532</v>
      </c>
      <c r="ED27">
        <v>1.8493200000000001</v>
      </c>
      <c r="EE27">
        <v>6.0644000000000003E-2</v>
      </c>
      <c r="EF27">
        <v>0</v>
      </c>
      <c r="EG27">
        <v>20.991399999999999</v>
      </c>
      <c r="EH27">
        <v>999.9</v>
      </c>
      <c r="EI27">
        <v>60</v>
      </c>
      <c r="EJ27">
        <v>26.3</v>
      </c>
      <c r="EK27">
        <v>20.581399999999999</v>
      </c>
      <c r="EL27">
        <v>63.655099999999997</v>
      </c>
      <c r="EM27">
        <v>17.507999999999999</v>
      </c>
      <c r="EN27">
        <v>1</v>
      </c>
      <c r="EO27">
        <v>-0.47691600000000001</v>
      </c>
      <c r="EP27">
        <v>5.72603E-2</v>
      </c>
      <c r="EQ27">
        <v>20.2315</v>
      </c>
      <c r="ER27">
        <v>5.2244799999999998</v>
      </c>
      <c r="ES27">
        <v>12.0061</v>
      </c>
      <c r="ET27">
        <v>4.99</v>
      </c>
      <c r="EU27">
        <v>3.3050000000000002</v>
      </c>
      <c r="EV27">
        <v>4395.2</v>
      </c>
      <c r="EW27">
        <v>4429.2</v>
      </c>
      <c r="EX27">
        <v>98.7</v>
      </c>
      <c r="EY27">
        <v>33.700000000000003</v>
      </c>
      <c r="EZ27">
        <v>1.8527199999999999</v>
      </c>
      <c r="FA27">
        <v>1.8615699999999999</v>
      </c>
      <c r="FB27">
        <v>1.86067</v>
      </c>
      <c r="FC27">
        <v>1.8567199999999999</v>
      </c>
      <c r="FD27">
        <v>1.8611</v>
      </c>
      <c r="FE27">
        <v>1.85734</v>
      </c>
      <c r="FF27">
        <v>1.8594599999999999</v>
      </c>
      <c r="FG27">
        <v>1.8623400000000001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-1.738</v>
      </c>
      <c r="FV27">
        <v>8.7300000000000003E-2</v>
      </c>
      <c r="FW27">
        <v>-0.32258880519633792</v>
      </c>
      <c r="FX27">
        <v>-4.0117494158234393E-3</v>
      </c>
      <c r="FY27">
        <v>1.087516141204025E-6</v>
      </c>
      <c r="FZ27">
        <v>-8.657206703991749E-11</v>
      </c>
      <c r="GA27">
        <v>8.7242857142857844E-2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0.5</v>
      </c>
      <c r="GJ27">
        <v>0.5</v>
      </c>
      <c r="GK27">
        <v>0.99487300000000001</v>
      </c>
      <c r="GL27">
        <v>2.3803700000000001</v>
      </c>
      <c r="GM27">
        <v>1.5942400000000001</v>
      </c>
      <c r="GN27">
        <v>2.323</v>
      </c>
      <c r="GO27">
        <v>1.39893</v>
      </c>
      <c r="GP27">
        <v>2.34741</v>
      </c>
      <c r="GQ27">
        <v>29.261399999999998</v>
      </c>
      <c r="GR27">
        <v>16.005800000000001</v>
      </c>
      <c r="GS27">
        <v>18</v>
      </c>
      <c r="GT27">
        <v>633.33799999999997</v>
      </c>
      <c r="GU27">
        <v>402.49200000000002</v>
      </c>
      <c r="GV27">
        <v>19.831399999999999</v>
      </c>
      <c r="GW27">
        <v>20.9587</v>
      </c>
      <c r="GX27">
        <v>30.000299999999999</v>
      </c>
      <c r="GY27">
        <v>20.645399999999999</v>
      </c>
      <c r="GZ27">
        <v>20.552600000000002</v>
      </c>
      <c r="HA27">
        <v>19.965699999999998</v>
      </c>
      <c r="HB27">
        <v>20</v>
      </c>
      <c r="HC27">
        <v>-30</v>
      </c>
      <c r="HD27">
        <v>19.818000000000001</v>
      </c>
      <c r="HE27">
        <v>400</v>
      </c>
      <c r="HF27">
        <v>0</v>
      </c>
      <c r="HG27">
        <v>104.834</v>
      </c>
      <c r="HH27">
        <v>104.611</v>
      </c>
    </row>
    <row r="28" spans="1:216" x14ac:dyDescent="0.2">
      <c r="A28">
        <v>10</v>
      </c>
      <c r="B28">
        <v>1689461440</v>
      </c>
      <c r="C28">
        <v>768</v>
      </c>
      <c r="D28" t="s">
        <v>383</v>
      </c>
      <c r="E28" t="s">
        <v>384</v>
      </c>
      <c r="F28" t="s">
        <v>348</v>
      </c>
      <c r="G28" t="s">
        <v>349</v>
      </c>
      <c r="H28" t="s">
        <v>350</v>
      </c>
      <c r="I28" t="s">
        <v>351</v>
      </c>
      <c r="J28" t="s">
        <v>410</v>
      </c>
      <c r="K28" t="s">
        <v>352</v>
      </c>
      <c r="L28">
        <v>1689461440</v>
      </c>
      <c r="M28">
        <f t="shared" si="0"/>
        <v>1.2677563825557599E-3</v>
      </c>
      <c r="N28">
        <f t="shared" si="1"/>
        <v>1.2677563825557598</v>
      </c>
      <c r="O28">
        <f t="shared" si="2"/>
        <v>12.968896354207722</v>
      </c>
      <c r="P28">
        <f t="shared" si="3"/>
        <v>391.63900000000001</v>
      </c>
      <c r="Q28">
        <f t="shared" si="4"/>
        <v>235.64702209737243</v>
      </c>
      <c r="R28">
        <f t="shared" si="5"/>
        <v>23.607501977160915</v>
      </c>
      <c r="S28">
        <f t="shared" si="6"/>
        <v>39.235032059997401</v>
      </c>
      <c r="T28">
        <f t="shared" si="7"/>
        <v>0.13967211087338585</v>
      </c>
      <c r="U28">
        <f t="shared" si="8"/>
        <v>3.5356185839006851</v>
      </c>
      <c r="V28">
        <f t="shared" si="9"/>
        <v>0.13667764566529397</v>
      </c>
      <c r="W28">
        <f t="shared" si="10"/>
        <v>8.5687222272752245E-2</v>
      </c>
      <c r="X28">
        <f t="shared" si="11"/>
        <v>297.69459899999998</v>
      </c>
      <c r="Y28">
        <f t="shared" si="12"/>
        <v>22.922476781589641</v>
      </c>
      <c r="Z28">
        <f t="shared" si="13"/>
        <v>21.995799999999999</v>
      </c>
      <c r="AA28">
        <f t="shared" si="14"/>
        <v>2.6528272334334888</v>
      </c>
      <c r="AB28">
        <f t="shared" si="15"/>
        <v>66.842945678755456</v>
      </c>
      <c r="AC28">
        <f t="shared" si="16"/>
        <v>1.74398179217812</v>
      </c>
      <c r="AD28">
        <f t="shared" si="17"/>
        <v>2.6090738139513285</v>
      </c>
      <c r="AE28">
        <f t="shared" si="18"/>
        <v>0.90884544125536881</v>
      </c>
      <c r="AF28">
        <f t="shared" si="19"/>
        <v>-55.908056470709013</v>
      </c>
      <c r="AG28">
        <f t="shared" si="20"/>
        <v>-51.922782101546645</v>
      </c>
      <c r="AH28">
        <f t="shared" si="21"/>
        <v>-3.0091903692759021</v>
      </c>
      <c r="AI28">
        <f t="shared" si="22"/>
        <v>186.85457005846837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53794.752583227411</v>
      </c>
      <c r="AO28">
        <f t="shared" si="26"/>
        <v>1799.95</v>
      </c>
      <c r="AP28">
        <f t="shared" si="27"/>
        <v>1517.3582999999999</v>
      </c>
      <c r="AQ28">
        <f t="shared" si="28"/>
        <v>0.84300025000694456</v>
      </c>
      <c r="AR28">
        <f t="shared" si="29"/>
        <v>0.16539048251340313</v>
      </c>
      <c r="AS28">
        <v>1689461440</v>
      </c>
      <c r="AT28">
        <v>391.63900000000001</v>
      </c>
      <c r="AU28">
        <v>399.95699999999999</v>
      </c>
      <c r="AV28">
        <v>17.408200000000001</v>
      </c>
      <c r="AW28">
        <v>16.6387</v>
      </c>
      <c r="AX28">
        <v>393.38900000000001</v>
      </c>
      <c r="AY28">
        <v>17.322600000000001</v>
      </c>
      <c r="AZ28">
        <v>600.09900000000005</v>
      </c>
      <c r="BA28">
        <v>100.114</v>
      </c>
      <c r="BB28">
        <v>6.7626599999999995E-2</v>
      </c>
      <c r="BC28">
        <v>21.723400000000002</v>
      </c>
      <c r="BD28">
        <v>21.995799999999999</v>
      </c>
      <c r="BE28">
        <v>999.9</v>
      </c>
      <c r="BF28">
        <v>0</v>
      </c>
      <c r="BG28">
        <v>0</v>
      </c>
      <c r="BH28">
        <v>9982.5</v>
      </c>
      <c r="BI28">
        <v>0</v>
      </c>
      <c r="BJ28">
        <v>52.609099999999998</v>
      </c>
      <c r="BK28">
        <v>-8.3181499999999993</v>
      </c>
      <c r="BL28">
        <v>398.577</v>
      </c>
      <c r="BM28">
        <v>406.72399999999999</v>
      </c>
      <c r="BN28">
        <v>0.76951400000000003</v>
      </c>
      <c r="BO28">
        <v>399.95699999999999</v>
      </c>
      <c r="BP28">
        <v>16.6387</v>
      </c>
      <c r="BQ28">
        <v>1.74281</v>
      </c>
      <c r="BR28">
        <v>1.66577</v>
      </c>
      <c r="BS28">
        <v>15.283099999999999</v>
      </c>
      <c r="BT28">
        <v>14.581099999999999</v>
      </c>
      <c r="BU28">
        <v>1799.95</v>
      </c>
      <c r="BV28">
        <v>0.89998900000000004</v>
      </c>
      <c r="BW28">
        <v>0.100011</v>
      </c>
      <c r="BX28">
        <v>0</v>
      </c>
      <c r="BY28">
        <v>2.7233000000000001</v>
      </c>
      <c r="BZ28">
        <v>0</v>
      </c>
      <c r="CA28">
        <v>15026.6</v>
      </c>
      <c r="CB28">
        <v>14599.9</v>
      </c>
      <c r="CC28">
        <v>41.5</v>
      </c>
      <c r="CD28">
        <v>41</v>
      </c>
      <c r="CE28">
        <v>41.125</v>
      </c>
      <c r="CF28">
        <v>40.5</v>
      </c>
      <c r="CG28">
        <v>40.311999999999998</v>
      </c>
      <c r="CH28">
        <v>1619.94</v>
      </c>
      <c r="CI28">
        <v>180.01</v>
      </c>
      <c r="CJ28">
        <v>0</v>
      </c>
      <c r="CK28">
        <v>1689461449.4000001</v>
      </c>
      <c r="CL28">
        <v>0</v>
      </c>
      <c r="CM28">
        <v>1689461413</v>
      </c>
      <c r="CN28" t="s">
        <v>385</v>
      </c>
      <c r="CO28">
        <v>1689461413</v>
      </c>
      <c r="CP28">
        <v>1689461411.5</v>
      </c>
      <c r="CQ28">
        <v>32</v>
      </c>
      <c r="CR28">
        <v>-1.2E-2</v>
      </c>
      <c r="CS28">
        <v>-2E-3</v>
      </c>
      <c r="CT28">
        <v>-1.7769999999999999</v>
      </c>
      <c r="CU28">
        <v>8.5999999999999993E-2</v>
      </c>
      <c r="CV28">
        <v>400</v>
      </c>
      <c r="CW28">
        <v>17</v>
      </c>
      <c r="CX28">
        <v>0.22</v>
      </c>
      <c r="CY28">
        <v>0.19</v>
      </c>
      <c r="CZ28">
        <v>9.5889334223132483</v>
      </c>
      <c r="DA28">
        <v>0.63323571495405884</v>
      </c>
      <c r="DB28">
        <v>7.2723530090705618E-2</v>
      </c>
      <c r="DC28">
        <v>1</v>
      </c>
      <c r="DD28">
        <v>399.99034999999992</v>
      </c>
      <c r="DE28">
        <v>-3.2195121962485581E-3</v>
      </c>
      <c r="DF28">
        <v>1.796600957363723E-2</v>
      </c>
      <c r="DG28">
        <v>1</v>
      </c>
      <c r="DH28">
        <v>1799.9909756097561</v>
      </c>
      <c r="DI28">
        <v>-0.19513957148787359</v>
      </c>
      <c r="DJ28">
        <v>0.1225701367769092</v>
      </c>
      <c r="DK28">
        <v>-1</v>
      </c>
      <c r="DL28">
        <v>2</v>
      </c>
      <c r="DM28">
        <v>2</v>
      </c>
      <c r="DN28" t="s">
        <v>354</v>
      </c>
      <c r="DO28">
        <v>3.2119599999999999</v>
      </c>
      <c r="DP28">
        <v>2.6764000000000001</v>
      </c>
      <c r="DQ28">
        <v>9.3204200000000001E-2</v>
      </c>
      <c r="DR28">
        <v>9.3976299999999999E-2</v>
      </c>
      <c r="DS28">
        <v>9.1735999999999998E-2</v>
      </c>
      <c r="DT28">
        <v>8.8135599999999995E-2</v>
      </c>
      <c r="DU28">
        <v>27525</v>
      </c>
      <c r="DV28">
        <v>31066.2</v>
      </c>
      <c r="DW28">
        <v>28556.7</v>
      </c>
      <c r="DX28">
        <v>32868.400000000001</v>
      </c>
      <c r="DY28">
        <v>36039.5</v>
      </c>
      <c r="DZ28">
        <v>40728.6</v>
      </c>
      <c r="EA28">
        <v>41903.300000000003</v>
      </c>
      <c r="EB28">
        <v>47547.8</v>
      </c>
      <c r="EC28">
        <v>2.2445200000000001</v>
      </c>
      <c r="ED28">
        <v>1.8490500000000001</v>
      </c>
      <c r="EE28">
        <v>7.0758199999999993E-2</v>
      </c>
      <c r="EF28">
        <v>0</v>
      </c>
      <c r="EG28">
        <v>20.827999999999999</v>
      </c>
      <c r="EH28">
        <v>999.9</v>
      </c>
      <c r="EI28">
        <v>59.9</v>
      </c>
      <c r="EJ28">
        <v>26.4</v>
      </c>
      <c r="EK28">
        <v>20.671700000000001</v>
      </c>
      <c r="EL28">
        <v>63.445099999999996</v>
      </c>
      <c r="EM28">
        <v>17.243600000000001</v>
      </c>
      <c r="EN28">
        <v>1</v>
      </c>
      <c r="EO28">
        <v>-0.47351399999999999</v>
      </c>
      <c r="EP28">
        <v>0.67517400000000005</v>
      </c>
      <c r="EQ28">
        <v>20.229600000000001</v>
      </c>
      <c r="ER28">
        <v>5.2273199999999997</v>
      </c>
      <c r="ES28">
        <v>12.007300000000001</v>
      </c>
      <c r="ET28">
        <v>4.9897999999999998</v>
      </c>
      <c r="EU28">
        <v>3.3050000000000002</v>
      </c>
      <c r="EV28">
        <v>4397</v>
      </c>
      <c r="EW28">
        <v>4435.1000000000004</v>
      </c>
      <c r="EX28">
        <v>98.7</v>
      </c>
      <c r="EY28">
        <v>33.700000000000003</v>
      </c>
      <c r="EZ28">
        <v>1.8527100000000001</v>
      </c>
      <c r="FA28">
        <v>1.8615600000000001</v>
      </c>
      <c r="FB28">
        <v>1.86066</v>
      </c>
      <c r="FC28">
        <v>1.85669</v>
      </c>
      <c r="FD28">
        <v>1.8610800000000001</v>
      </c>
      <c r="FE28">
        <v>1.8573299999999999</v>
      </c>
      <c r="FF28">
        <v>1.85944</v>
      </c>
      <c r="FG28">
        <v>1.8623000000000001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-1.75</v>
      </c>
      <c r="FV28">
        <v>8.5599999999999996E-2</v>
      </c>
      <c r="FW28">
        <v>-0.3349113787953375</v>
      </c>
      <c r="FX28">
        <v>-4.0117494158234393E-3</v>
      </c>
      <c r="FY28">
        <v>1.087516141204025E-6</v>
      </c>
      <c r="FZ28">
        <v>-8.657206703991749E-11</v>
      </c>
      <c r="GA28">
        <v>8.5590476190478881E-2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0.5</v>
      </c>
      <c r="GJ28">
        <v>0.5</v>
      </c>
      <c r="GK28">
        <v>0.99487300000000001</v>
      </c>
      <c r="GL28">
        <v>2.3852500000000001</v>
      </c>
      <c r="GM28">
        <v>1.5942400000000001</v>
      </c>
      <c r="GN28">
        <v>2.323</v>
      </c>
      <c r="GO28">
        <v>1.40015</v>
      </c>
      <c r="GP28">
        <v>2.34619</v>
      </c>
      <c r="GQ28">
        <v>29.261399999999998</v>
      </c>
      <c r="GR28">
        <v>15.988300000000001</v>
      </c>
      <c r="GS28">
        <v>18</v>
      </c>
      <c r="GT28">
        <v>633.80100000000004</v>
      </c>
      <c r="GU28">
        <v>403.08</v>
      </c>
      <c r="GV28">
        <v>19.205100000000002</v>
      </c>
      <c r="GW28">
        <v>21.000800000000002</v>
      </c>
      <c r="GX28">
        <v>30.0001</v>
      </c>
      <c r="GY28">
        <v>20.728000000000002</v>
      </c>
      <c r="GZ28">
        <v>20.639700000000001</v>
      </c>
      <c r="HA28">
        <v>19.964099999999998</v>
      </c>
      <c r="HB28">
        <v>20</v>
      </c>
      <c r="HC28">
        <v>-30</v>
      </c>
      <c r="HD28">
        <v>19.2011</v>
      </c>
      <c r="HE28">
        <v>400</v>
      </c>
      <c r="HF28">
        <v>0</v>
      </c>
      <c r="HG28">
        <v>104.831</v>
      </c>
      <c r="HH28">
        <v>104.604</v>
      </c>
    </row>
    <row r="29" spans="1:216" x14ac:dyDescent="0.2">
      <c r="A29">
        <v>11</v>
      </c>
      <c r="B29">
        <v>1689461526</v>
      </c>
      <c r="C29">
        <v>854</v>
      </c>
      <c r="D29" t="s">
        <v>386</v>
      </c>
      <c r="E29" t="s">
        <v>387</v>
      </c>
      <c r="F29" t="s">
        <v>348</v>
      </c>
      <c r="G29" t="s">
        <v>349</v>
      </c>
      <c r="H29" t="s">
        <v>350</v>
      </c>
      <c r="I29" t="s">
        <v>351</v>
      </c>
      <c r="J29" t="s">
        <v>410</v>
      </c>
      <c r="K29" t="s">
        <v>352</v>
      </c>
      <c r="L29">
        <v>1689461526</v>
      </c>
      <c r="M29">
        <f t="shared" si="0"/>
        <v>1.2227465462821012E-3</v>
      </c>
      <c r="N29">
        <f t="shared" si="1"/>
        <v>1.2227465462821012</v>
      </c>
      <c r="O29">
        <f t="shared" si="2"/>
        <v>15.510584530540232</v>
      </c>
      <c r="P29">
        <f t="shared" si="3"/>
        <v>465.05599999999998</v>
      </c>
      <c r="Q29">
        <f t="shared" si="4"/>
        <v>271.25717057047211</v>
      </c>
      <c r="R29">
        <f t="shared" si="5"/>
        <v>27.175127418689566</v>
      </c>
      <c r="S29">
        <f t="shared" si="6"/>
        <v>46.590311438579199</v>
      </c>
      <c r="T29">
        <f t="shared" si="7"/>
        <v>0.13414292643894585</v>
      </c>
      <c r="U29">
        <f t="shared" si="8"/>
        <v>3.5409607956434841</v>
      </c>
      <c r="V29">
        <f t="shared" si="9"/>
        <v>0.13138240171745266</v>
      </c>
      <c r="W29">
        <f t="shared" si="10"/>
        <v>8.2357291685771827E-2</v>
      </c>
      <c r="X29">
        <f t="shared" si="11"/>
        <v>297.70998000000003</v>
      </c>
      <c r="Y29">
        <f t="shared" si="12"/>
        <v>22.95755440104978</v>
      </c>
      <c r="Z29">
        <f t="shared" si="13"/>
        <v>22.040500000000002</v>
      </c>
      <c r="AA29">
        <f t="shared" si="14"/>
        <v>2.6600680378023029</v>
      </c>
      <c r="AB29">
        <f t="shared" si="15"/>
        <v>66.894895810795802</v>
      </c>
      <c r="AC29">
        <f t="shared" si="16"/>
        <v>1.7482086279859599</v>
      </c>
      <c r="AD29">
        <f t="shared" si="17"/>
        <v>2.613366246851716</v>
      </c>
      <c r="AE29">
        <f t="shared" si="18"/>
        <v>0.91185940981634306</v>
      </c>
      <c r="AF29">
        <f t="shared" si="19"/>
        <v>-53.92312269104066</v>
      </c>
      <c r="AG29">
        <f t="shared" si="20"/>
        <v>-55.39926079595552</v>
      </c>
      <c r="AH29">
        <f t="shared" si="21"/>
        <v>-3.2069940847376901</v>
      </c>
      <c r="AI29">
        <f t="shared" si="22"/>
        <v>185.18060242826618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53906.678396921903</v>
      </c>
      <c r="AO29">
        <f t="shared" si="26"/>
        <v>1800.05</v>
      </c>
      <c r="AP29">
        <f t="shared" si="27"/>
        <v>1517.442</v>
      </c>
      <c r="AQ29">
        <f t="shared" si="28"/>
        <v>0.84299991666898144</v>
      </c>
      <c r="AR29">
        <f t="shared" si="29"/>
        <v>0.16538983917113415</v>
      </c>
      <c r="AS29">
        <v>1689461526</v>
      </c>
      <c r="AT29">
        <v>465.05599999999998</v>
      </c>
      <c r="AU29">
        <v>474.988</v>
      </c>
      <c r="AV29">
        <v>17.450299999999999</v>
      </c>
      <c r="AW29">
        <v>16.708200000000001</v>
      </c>
      <c r="AX29">
        <v>467.024</v>
      </c>
      <c r="AY29">
        <v>17.363099999999999</v>
      </c>
      <c r="AZ29">
        <v>600.13800000000003</v>
      </c>
      <c r="BA29">
        <v>100.11499999999999</v>
      </c>
      <c r="BB29">
        <v>6.7153199999999996E-2</v>
      </c>
      <c r="BC29">
        <v>21.750299999999999</v>
      </c>
      <c r="BD29">
        <v>22.040500000000002</v>
      </c>
      <c r="BE29">
        <v>999.9</v>
      </c>
      <c r="BF29">
        <v>0</v>
      </c>
      <c r="BG29">
        <v>0</v>
      </c>
      <c r="BH29">
        <v>10005</v>
      </c>
      <c r="BI29">
        <v>0</v>
      </c>
      <c r="BJ29">
        <v>54.842399999999998</v>
      </c>
      <c r="BK29">
        <v>-9.9322499999999998</v>
      </c>
      <c r="BL29">
        <v>473.31599999999997</v>
      </c>
      <c r="BM29">
        <v>483.05900000000003</v>
      </c>
      <c r="BN29">
        <v>0.74210500000000001</v>
      </c>
      <c r="BO29">
        <v>474.988</v>
      </c>
      <c r="BP29">
        <v>16.708200000000001</v>
      </c>
      <c r="BQ29">
        <v>1.7470399999999999</v>
      </c>
      <c r="BR29">
        <v>1.67275</v>
      </c>
      <c r="BS29">
        <v>15.3208</v>
      </c>
      <c r="BT29">
        <v>14.645799999999999</v>
      </c>
      <c r="BU29">
        <v>1800.05</v>
      </c>
      <c r="BV29">
        <v>0.90000400000000003</v>
      </c>
      <c r="BW29">
        <v>9.9996299999999996E-2</v>
      </c>
      <c r="BX29">
        <v>0</v>
      </c>
      <c r="BY29">
        <v>2.0331000000000001</v>
      </c>
      <c r="BZ29">
        <v>0</v>
      </c>
      <c r="CA29">
        <v>15493.7</v>
      </c>
      <c r="CB29">
        <v>14600.8</v>
      </c>
      <c r="CC29">
        <v>40.875</v>
      </c>
      <c r="CD29">
        <v>40.25</v>
      </c>
      <c r="CE29">
        <v>40.625</v>
      </c>
      <c r="CF29">
        <v>39.061999999999998</v>
      </c>
      <c r="CG29">
        <v>39.625</v>
      </c>
      <c r="CH29">
        <v>1620.05</v>
      </c>
      <c r="CI29">
        <v>180</v>
      </c>
      <c r="CJ29">
        <v>0</v>
      </c>
      <c r="CK29">
        <v>1689461535.8</v>
      </c>
      <c r="CL29">
        <v>0</v>
      </c>
      <c r="CM29">
        <v>1689461499.5</v>
      </c>
      <c r="CN29" t="s">
        <v>388</v>
      </c>
      <c r="CO29">
        <v>1689461499.5</v>
      </c>
      <c r="CP29">
        <v>1689461498.5</v>
      </c>
      <c r="CQ29">
        <v>33</v>
      </c>
      <c r="CR29">
        <v>1.2E-2</v>
      </c>
      <c r="CS29">
        <v>2E-3</v>
      </c>
      <c r="CT29">
        <v>-1.998</v>
      </c>
      <c r="CU29">
        <v>8.6999999999999994E-2</v>
      </c>
      <c r="CV29">
        <v>475</v>
      </c>
      <c r="CW29">
        <v>17</v>
      </c>
      <c r="CX29">
        <v>0.19</v>
      </c>
      <c r="CY29">
        <v>0.12</v>
      </c>
      <c r="CZ29">
        <v>11.421781468317519</v>
      </c>
      <c r="DA29">
        <v>1.2695321886454709</v>
      </c>
      <c r="DB29">
        <v>0.19138219054939851</v>
      </c>
      <c r="DC29">
        <v>1</v>
      </c>
      <c r="DD29">
        <v>475.01209999999998</v>
      </c>
      <c r="DE29">
        <v>-0.21215009380945221</v>
      </c>
      <c r="DF29">
        <v>3.9593433799053182E-2</v>
      </c>
      <c r="DG29">
        <v>1</v>
      </c>
      <c r="DH29">
        <v>1800.0443902439019</v>
      </c>
      <c r="DI29">
        <v>-2.9547255445713339E-2</v>
      </c>
      <c r="DJ29">
        <v>0.1097457989748228</v>
      </c>
      <c r="DK29">
        <v>-1</v>
      </c>
      <c r="DL29">
        <v>2</v>
      </c>
      <c r="DM29">
        <v>2</v>
      </c>
      <c r="DN29" t="s">
        <v>354</v>
      </c>
      <c r="DO29">
        <v>3.21204</v>
      </c>
      <c r="DP29">
        <v>2.6761300000000001</v>
      </c>
      <c r="DQ29">
        <v>0.105978</v>
      </c>
      <c r="DR29">
        <v>0.10682</v>
      </c>
      <c r="DS29">
        <v>9.1882000000000005E-2</v>
      </c>
      <c r="DT29">
        <v>8.8389400000000007E-2</v>
      </c>
      <c r="DU29">
        <v>27136.1</v>
      </c>
      <c r="DV29">
        <v>30627.8</v>
      </c>
      <c r="DW29">
        <v>28555.5</v>
      </c>
      <c r="DX29">
        <v>32870.6</v>
      </c>
      <c r="DY29">
        <v>36031.800000000003</v>
      </c>
      <c r="DZ29">
        <v>40719.800000000003</v>
      </c>
      <c r="EA29">
        <v>41901.199999999997</v>
      </c>
      <c r="EB29">
        <v>47550.7</v>
      </c>
      <c r="EC29">
        <v>2.2442700000000002</v>
      </c>
      <c r="ED29">
        <v>1.8492299999999999</v>
      </c>
      <c r="EE29">
        <v>7.3224300000000006E-2</v>
      </c>
      <c r="EF29">
        <v>0</v>
      </c>
      <c r="EG29">
        <v>20.832000000000001</v>
      </c>
      <c r="EH29">
        <v>999.9</v>
      </c>
      <c r="EI29">
        <v>60</v>
      </c>
      <c r="EJ29">
        <v>26.4</v>
      </c>
      <c r="EK29">
        <v>20.7074</v>
      </c>
      <c r="EL29">
        <v>63.635100000000001</v>
      </c>
      <c r="EM29">
        <v>16.995200000000001</v>
      </c>
      <c r="EN29">
        <v>1</v>
      </c>
      <c r="EO29">
        <v>-0.472858</v>
      </c>
      <c r="EP29">
        <v>1.28891</v>
      </c>
      <c r="EQ29">
        <v>20.223600000000001</v>
      </c>
      <c r="ER29">
        <v>5.2276199999999999</v>
      </c>
      <c r="ES29">
        <v>12.005000000000001</v>
      </c>
      <c r="ET29">
        <v>4.9897</v>
      </c>
      <c r="EU29">
        <v>3.3050000000000002</v>
      </c>
      <c r="EV29">
        <v>4398.7</v>
      </c>
      <c r="EW29">
        <v>4441</v>
      </c>
      <c r="EX29">
        <v>98.7</v>
      </c>
      <c r="EY29">
        <v>33.799999999999997</v>
      </c>
      <c r="EZ29">
        <v>1.8527199999999999</v>
      </c>
      <c r="FA29">
        <v>1.8615699999999999</v>
      </c>
      <c r="FB29">
        <v>1.86066</v>
      </c>
      <c r="FC29">
        <v>1.85669</v>
      </c>
      <c r="FD29">
        <v>1.8611</v>
      </c>
      <c r="FE29">
        <v>1.85731</v>
      </c>
      <c r="FF29">
        <v>1.85944</v>
      </c>
      <c r="FG29">
        <v>1.8623099999999999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-1.968</v>
      </c>
      <c r="FV29">
        <v>8.72E-2</v>
      </c>
      <c r="FW29">
        <v>-0.32237095448810588</v>
      </c>
      <c r="FX29">
        <v>-4.0117494158234393E-3</v>
      </c>
      <c r="FY29">
        <v>1.087516141204025E-6</v>
      </c>
      <c r="FZ29">
        <v>-8.657206703991749E-11</v>
      </c>
      <c r="GA29">
        <v>8.7265000000002146E-2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0.4</v>
      </c>
      <c r="GJ29">
        <v>0.5</v>
      </c>
      <c r="GK29">
        <v>1.1413599999999999</v>
      </c>
      <c r="GL29">
        <v>2.3779300000000001</v>
      </c>
      <c r="GM29">
        <v>1.5942400000000001</v>
      </c>
      <c r="GN29">
        <v>2.323</v>
      </c>
      <c r="GO29">
        <v>1.40015</v>
      </c>
      <c r="GP29">
        <v>2.3986800000000001</v>
      </c>
      <c r="GQ29">
        <v>29.282699999999998</v>
      </c>
      <c r="GR29">
        <v>15.970800000000001</v>
      </c>
      <c r="GS29">
        <v>18</v>
      </c>
      <c r="GT29">
        <v>634.19200000000001</v>
      </c>
      <c r="GU29">
        <v>403.65</v>
      </c>
      <c r="GV29">
        <v>18.7057</v>
      </c>
      <c r="GW29">
        <v>21.007999999999999</v>
      </c>
      <c r="GX29">
        <v>30.0002</v>
      </c>
      <c r="GY29">
        <v>20.7729</v>
      </c>
      <c r="GZ29">
        <v>20.694400000000002</v>
      </c>
      <c r="HA29">
        <v>22.8825</v>
      </c>
      <c r="HB29">
        <v>20</v>
      </c>
      <c r="HC29">
        <v>-30</v>
      </c>
      <c r="HD29">
        <v>18.687999999999999</v>
      </c>
      <c r="HE29">
        <v>475</v>
      </c>
      <c r="HF29">
        <v>0</v>
      </c>
      <c r="HG29">
        <v>104.82599999999999</v>
      </c>
      <c r="HH29">
        <v>104.611</v>
      </c>
    </row>
    <row r="30" spans="1:216" x14ac:dyDescent="0.2">
      <c r="A30">
        <v>12</v>
      </c>
      <c r="B30">
        <v>1689461611.5</v>
      </c>
      <c r="C30">
        <v>939.5</v>
      </c>
      <c r="D30" t="s">
        <v>389</v>
      </c>
      <c r="E30" t="s">
        <v>390</v>
      </c>
      <c r="F30" t="s">
        <v>348</v>
      </c>
      <c r="G30" t="s">
        <v>349</v>
      </c>
      <c r="H30" t="s">
        <v>350</v>
      </c>
      <c r="I30" t="s">
        <v>351</v>
      </c>
      <c r="J30" t="s">
        <v>410</v>
      </c>
      <c r="K30" t="s">
        <v>352</v>
      </c>
      <c r="L30">
        <v>1689461611.5</v>
      </c>
      <c r="M30">
        <f t="shared" si="0"/>
        <v>1.2717396628579027E-3</v>
      </c>
      <c r="N30">
        <f t="shared" si="1"/>
        <v>1.2717396628579027</v>
      </c>
      <c r="O30">
        <f t="shared" si="2"/>
        <v>18.608599664497714</v>
      </c>
      <c r="P30">
        <f t="shared" si="3"/>
        <v>563.05899999999997</v>
      </c>
      <c r="Q30">
        <f t="shared" si="4"/>
        <v>341.38149864715217</v>
      </c>
      <c r="R30">
        <f t="shared" si="5"/>
        <v>34.200169290199291</v>
      </c>
      <c r="S30">
        <f t="shared" si="6"/>
        <v>56.408191998342097</v>
      </c>
      <c r="T30">
        <f t="shared" si="7"/>
        <v>0.14106987190530701</v>
      </c>
      <c r="U30">
        <f t="shared" si="8"/>
        <v>3.5577513582195426</v>
      </c>
      <c r="V30">
        <f t="shared" si="9"/>
        <v>0.13803443734510862</v>
      </c>
      <c r="W30">
        <f t="shared" si="10"/>
        <v>8.6538805132844621E-2</v>
      </c>
      <c r="X30">
        <f t="shared" si="11"/>
        <v>297.726519</v>
      </c>
      <c r="Y30">
        <f t="shared" si="12"/>
        <v>22.858751286092453</v>
      </c>
      <c r="Z30">
        <f t="shared" si="13"/>
        <v>22.0549</v>
      </c>
      <c r="AA30">
        <f t="shared" si="14"/>
        <v>2.6624043269402247</v>
      </c>
      <c r="AB30">
        <f t="shared" si="15"/>
        <v>67.679788748669651</v>
      </c>
      <c r="AC30">
        <f t="shared" si="16"/>
        <v>1.7597812304282099</v>
      </c>
      <c r="AD30">
        <f t="shared" si="17"/>
        <v>2.6001576880849844</v>
      </c>
      <c r="AE30">
        <f t="shared" si="18"/>
        <v>0.90262309651201478</v>
      </c>
      <c r="AF30">
        <f t="shared" si="19"/>
        <v>-56.083719132033508</v>
      </c>
      <c r="AG30">
        <f t="shared" si="20"/>
        <v>-74.324627849428509</v>
      </c>
      <c r="AH30">
        <f t="shared" si="21"/>
        <v>-4.2807632595574558</v>
      </c>
      <c r="AI30">
        <f t="shared" si="22"/>
        <v>163.03740875898055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54289.463506399625</v>
      </c>
      <c r="AO30">
        <f t="shared" si="26"/>
        <v>1800.15</v>
      </c>
      <c r="AP30">
        <f t="shared" si="27"/>
        <v>1517.5263</v>
      </c>
      <c r="AQ30">
        <f t="shared" si="28"/>
        <v>0.84299991667361052</v>
      </c>
      <c r="AR30">
        <f t="shared" si="29"/>
        <v>0.16538983918006833</v>
      </c>
      <c r="AS30">
        <v>1689461611.5</v>
      </c>
      <c r="AT30">
        <v>563.05899999999997</v>
      </c>
      <c r="AU30">
        <v>574.995</v>
      </c>
      <c r="AV30">
        <v>17.565899999999999</v>
      </c>
      <c r="AW30">
        <v>16.7942</v>
      </c>
      <c r="AX30">
        <v>565.31700000000001</v>
      </c>
      <c r="AY30">
        <v>17.4785</v>
      </c>
      <c r="AZ30">
        <v>600.17200000000003</v>
      </c>
      <c r="BA30">
        <v>100.11499999999999</v>
      </c>
      <c r="BB30">
        <v>6.6671900000000006E-2</v>
      </c>
      <c r="BC30">
        <v>21.667400000000001</v>
      </c>
      <c r="BD30">
        <v>22.0549</v>
      </c>
      <c r="BE30">
        <v>999.9</v>
      </c>
      <c r="BF30">
        <v>0</v>
      </c>
      <c r="BG30">
        <v>0</v>
      </c>
      <c r="BH30">
        <v>10076.200000000001</v>
      </c>
      <c r="BI30">
        <v>0</v>
      </c>
      <c r="BJ30">
        <v>89.922700000000006</v>
      </c>
      <c r="BK30">
        <v>-11.936199999999999</v>
      </c>
      <c r="BL30">
        <v>573.12699999999995</v>
      </c>
      <c r="BM30">
        <v>584.81700000000001</v>
      </c>
      <c r="BN30">
        <v>0.77170899999999998</v>
      </c>
      <c r="BO30">
        <v>574.995</v>
      </c>
      <c r="BP30">
        <v>16.7942</v>
      </c>
      <c r="BQ30">
        <v>1.7586200000000001</v>
      </c>
      <c r="BR30">
        <v>1.68136</v>
      </c>
      <c r="BS30">
        <v>15.4237</v>
      </c>
      <c r="BT30">
        <v>14.7254</v>
      </c>
      <c r="BU30">
        <v>1800.15</v>
      </c>
      <c r="BV30">
        <v>0.90000199999999997</v>
      </c>
      <c r="BW30">
        <v>9.9998100000000006E-2</v>
      </c>
      <c r="BX30">
        <v>0</v>
      </c>
      <c r="BY30">
        <v>2.7900999999999998</v>
      </c>
      <c r="BZ30">
        <v>0</v>
      </c>
      <c r="CA30">
        <v>17607.599999999999</v>
      </c>
      <c r="CB30">
        <v>14601.6</v>
      </c>
      <c r="CC30">
        <v>38.5</v>
      </c>
      <c r="CD30">
        <v>38.436999999999998</v>
      </c>
      <c r="CE30">
        <v>38.561999999999998</v>
      </c>
      <c r="CF30">
        <v>36.625</v>
      </c>
      <c r="CG30">
        <v>37.5</v>
      </c>
      <c r="CH30">
        <v>1620.14</v>
      </c>
      <c r="CI30">
        <v>180.01</v>
      </c>
      <c r="CJ30">
        <v>0</v>
      </c>
      <c r="CK30">
        <v>1689461621</v>
      </c>
      <c r="CL30">
        <v>0</v>
      </c>
      <c r="CM30">
        <v>1689461584.5</v>
      </c>
      <c r="CN30" t="s">
        <v>391</v>
      </c>
      <c r="CO30">
        <v>1689461584.5</v>
      </c>
      <c r="CP30">
        <v>1689461583.5</v>
      </c>
      <c r="CQ30">
        <v>34</v>
      </c>
      <c r="CR30">
        <v>1E-3</v>
      </c>
      <c r="CS30">
        <v>0</v>
      </c>
      <c r="CT30">
        <v>-2.2919999999999998</v>
      </c>
      <c r="CU30">
        <v>8.6999999999999994E-2</v>
      </c>
      <c r="CV30">
        <v>575</v>
      </c>
      <c r="CW30">
        <v>17</v>
      </c>
      <c r="CX30">
        <v>0.17</v>
      </c>
      <c r="CY30">
        <v>0.09</v>
      </c>
      <c r="CZ30">
        <v>13.60923153221181</v>
      </c>
      <c r="DA30">
        <v>0.88477518565819624</v>
      </c>
      <c r="DB30">
        <v>9.1442627341335833E-2</v>
      </c>
      <c r="DC30">
        <v>1</v>
      </c>
      <c r="DD30">
        <v>575.00563414634144</v>
      </c>
      <c r="DE30">
        <v>4.5783972125928482E-2</v>
      </c>
      <c r="DF30">
        <v>2.413049492337016E-2</v>
      </c>
      <c r="DG30">
        <v>1</v>
      </c>
      <c r="DH30">
        <v>1800.0615</v>
      </c>
      <c r="DI30">
        <v>5.9067828487233673E-2</v>
      </c>
      <c r="DJ30">
        <v>9.8477154711110348E-2</v>
      </c>
      <c r="DK30">
        <v>-1</v>
      </c>
      <c r="DL30">
        <v>2</v>
      </c>
      <c r="DM30">
        <v>2</v>
      </c>
      <c r="DN30" t="s">
        <v>354</v>
      </c>
      <c r="DO30">
        <v>3.2121</v>
      </c>
      <c r="DP30">
        <v>2.6762800000000002</v>
      </c>
      <c r="DQ30">
        <v>0.121601</v>
      </c>
      <c r="DR30">
        <v>0.122499</v>
      </c>
      <c r="DS30">
        <v>9.2318999999999998E-2</v>
      </c>
      <c r="DT30">
        <v>8.8709200000000002E-2</v>
      </c>
      <c r="DU30">
        <v>26662.799999999999</v>
      </c>
      <c r="DV30">
        <v>30091.4</v>
      </c>
      <c r="DW30">
        <v>28556.3</v>
      </c>
      <c r="DX30">
        <v>32871.699999999997</v>
      </c>
      <c r="DY30">
        <v>36015.599999999999</v>
      </c>
      <c r="DZ30">
        <v>40706.1</v>
      </c>
      <c r="EA30">
        <v>41903.1</v>
      </c>
      <c r="EB30">
        <v>47551.3</v>
      </c>
      <c r="EC30">
        <v>2.2443</v>
      </c>
      <c r="ED30">
        <v>1.84962</v>
      </c>
      <c r="EE30">
        <v>5.9664200000000001E-2</v>
      </c>
      <c r="EF30">
        <v>0</v>
      </c>
      <c r="EG30">
        <v>21.070399999999999</v>
      </c>
      <c r="EH30">
        <v>999.9</v>
      </c>
      <c r="EI30">
        <v>60.1</v>
      </c>
      <c r="EJ30">
        <v>26.4</v>
      </c>
      <c r="EK30">
        <v>20.741199999999999</v>
      </c>
      <c r="EL30">
        <v>62.9651</v>
      </c>
      <c r="EM30">
        <v>17.1995</v>
      </c>
      <c r="EN30">
        <v>1</v>
      </c>
      <c r="EO30">
        <v>-0.47336899999999998</v>
      </c>
      <c r="EP30">
        <v>1.1860999999999999</v>
      </c>
      <c r="EQ30">
        <v>20.224399999999999</v>
      </c>
      <c r="ER30">
        <v>5.2277699999999996</v>
      </c>
      <c r="ES30">
        <v>12.004300000000001</v>
      </c>
      <c r="ET30">
        <v>4.99</v>
      </c>
      <c r="EU30">
        <v>3.3050000000000002</v>
      </c>
      <c r="EV30">
        <v>4400.3999999999996</v>
      </c>
      <c r="EW30">
        <v>4446.8</v>
      </c>
      <c r="EX30">
        <v>98.7</v>
      </c>
      <c r="EY30">
        <v>33.799999999999997</v>
      </c>
      <c r="EZ30">
        <v>1.8527100000000001</v>
      </c>
      <c r="FA30">
        <v>1.8615600000000001</v>
      </c>
      <c r="FB30">
        <v>1.86066</v>
      </c>
      <c r="FC30">
        <v>1.85669</v>
      </c>
      <c r="FD30">
        <v>1.86107</v>
      </c>
      <c r="FE30">
        <v>1.85731</v>
      </c>
      <c r="FF30">
        <v>1.85944</v>
      </c>
      <c r="FG30">
        <v>1.8623000000000001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-2.258</v>
      </c>
      <c r="FV30">
        <v>8.7400000000000005E-2</v>
      </c>
      <c r="FW30">
        <v>-0.32139371388583071</v>
      </c>
      <c r="FX30">
        <v>-4.0117494158234393E-3</v>
      </c>
      <c r="FY30">
        <v>1.087516141204025E-6</v>
      </c>
      <c r="FZ30">
        <v>-8.657206703991749E-11</v>
      </c>
      <c r="GA30">
        <v>8.7379999999999569E-2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0.5</v>
      </c>
      <c r="GJ30">
        <v>0.5</v>
      </c>
      <c r="GK30">
        <v>1.33057</v>
      </c>
      <c r="GL30">
        <v>2.3791500000000001</v>
      </c>
      <c r="GM30">
        <v>1.5942400000000001</v>
      </c>
      <c r="GN30">
        <v>2.323</v>
      </c>
      <c r="GO30">
        <v>1.40015</v>
      </c>
      <c r="GP30">
        <v>2.32178</v>
      </c>
      <c r="GQ30">
        <v>29.325099999999999</v>
      </c>
      <c r="GR30">
        <v>15.962</v>
      </c>
      <c r="GS30">
        <v>18</v>
      </c>
      <c r="GT30">
        <v>634.572</v>
      </c>
      <c r="GU30">
        <v>404.17700000000002</v>
      </c>
      <c r="GV30">
        <v>18.797599999999999</v>
      </c>
      <c r="GW30">
        <v>21.0105</v>
      </c>
      <c r="GX30">
        <v>30.000299999999999</v>
      </c>
      <c r="GY30">
        <v>20.800899999999999</v>
      </c>
      <c r="GZ30">
        <v>20.7288</v>
      </c>
      <c r="HA30">
        <v>26.686599999999999</v>
      </c>
      <c r="HB30">
        <v>20</v>
      </c>
      <c r="HC30">
        <v>-30</v>
      </c>
      <c r="HD30">
        <v>18.782699999999998</v>
      </c>
      <c r="HE30">
        <v>575</v>
      </c>
      <c r="HF30">
        <v>0</v>
      </c>
      <c r="HG30">
        <v>104.83</v>
      </c>
      <c r="HH30">
        <v>104.613</v>
      </c>
    </row>
    <row r="31" spans="1:216" x14ac:dyDescent="0.2">
      <c r="A31">
        <v>13</v>
      </c>
      <c r="B31">
        <v>1689461696</v>
      </c>
      <c r="C31">
        <v>1024</v>
      </c>
      <c r="D31" t="s">
        <v>392</v>
      </c>
      <c r="E31" t="s">
        <v>393</v>
      </c>
      <c r="F31" t="s">
        <v>348</v>
      </c>
      <c r="G31" t="s">
        <v>349</v>
      </c>
      <c r="H31" t="s">
        <v>350</v>
      </c>
      <c r="I31" t="s">
        <v>351</v>
      </c>
      <c r="J31" t="s">
        <v>410</v>
      </c>
      <c r="K31" t="s">
        <v>352</v>
      </c>
      <c r="L31">
        <v>1689461696</v>
      </c>
      <c r="M31">
        <f t="shared" si="0"/>
        <v>1.2755581273368624E-3</v>
      </c>
      <c r="N31">
        <f t="shared" si="1"/>
        <v>1.2755581273368624</v>
      </c>
      <c r="O31">
        <f t="shared" si="2"/>
        <v>20.597486688462411</v>
      </c>
      <c r="P31">
        <f t="shared" si="3"/>
        <v>661.76599999999996</v>
      </c>
      <c r="Q31">
        <f t="shared" si="4"/>
        <v>422.89263384622018</v>
      </c>
      <c r="R31">
        <f t="shared" si="5"/>
        <v>42.367510109141733</v>
      </c>
      <c r="S31">
        <f t="shared" si="6"/>
        <v>66.299044842388398</v>
      </c>
      <c r="T31">
        <f t="shared" si="7"/>
        <v>0.14537417774432615</v>
      </c>
      <c r="U31">
        <f t="shared" si="8"/>
        <v>3.5463442686624846</v>
      </c>
      <c r="V31">
        <f t="shared" si="9"/>
        <v>0.14214284924347698</v>
      </c>
      <c r="W31">
        <f t="shared" si="10"/>
        <v>8.9123620599256465E-2</v>
      </c>
      <c r="X31">
        <f t="shared" si="11"/>
        <v>297.69822900000003</v>
      </c>
      <c r="Y31">
        <f t="shared" si="12"/>
        <v>22.724092810005153</v>
      </c>
      <c r="Z31">
        <f t="shared" si="13"/>
        <v>21.9908</v>
      </c>
      <c r="AA31">
        <f t="shared" si="14"/>
        <v>2.6520183738623753</v>
      </c>
      <c r="AB31">
        <f t="shared" si="15"/>
        <v>68.757295890643633</v>
      </c>
      <c r="AC31">
        <f t="shared" si="16"/>
        <v>1.7728341708594397</v>
      </c>
      <c r="AD31">
        <f t="shared" si="17"/>
        <v>2.5783942604128556</v>
      </c>
      <c r="AE31">
        <f t="shared" si="18"/>
        <v>0.87918420300293554</v>
      </c>
      <c r="AF31">
        <f t="shared" si="19"/>
        <v>-56.252113415555634</v>
      </c>
      <c r="AG31">
        <f t="shared" si="20"/>
        <v>-88.100588027350184</v>
      </c>
      <c r="AH31">
        <f t="shared" si="21"/>
        <v>-5.0853025754531211</v>
      </c>
      <c r="AI31">
        <f t="shared" si="22"/>
        <v>148.2602249816411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54064.927695500926</v>
      </c>
      <c r="AO31">
        <f t="shared" si="26"/>
        <v>1799.98</v>
      </c>
      <c r="AP31">
        <f t="shared" si="27"/>
        <v>1517.3828999999998</v>
      </c>
      <c r="AQ31">
        <f t="shared" si="28"/>
        <v>0.84299986666518512</v>
      </c>
      <c r="AR31">
        <f t="shared" si="29"/>
        <v>0.16538974266380738</v>
      </c>
      <c r="AS31">
        <v>1689461696</v>
      </c>
      <c r="AT31">
        <v>661.76599999999996</v>
      </c>
      <c r="AU31">
        <v>675.01099999999997</v>
      </c>
      <c r="AV31">
        <v>17.695599999999999</v>
      </c>
      <c r="AW31">
        <v>16.921600000000002</v>
      </c>
      <c r="AX31">
        <v>664.279</v>
      </c>
      <c r="AY31">
        <v>17.600000000000001</v>
      </c>
      <c r="AZ31">
        <v>600.10599999999999</v>
      </c>
      <c r="BA31">
        <v>100.11799999999999</v>
      </c>
      <c r="BB31">
        <v>6.7027400000000001E-2</v>
      </c>
      <c r="BC31">
        <v>21.53</v>
      </c>
      <c r="BD31">
        <v>21.9908</v>
      </c>
      <c r="BE31">
        <v>999.9</v>
      </c>
      <c r="BF31">
        <v>0</v>
      </c>
      <c r="BG31">
        <v>0</v>
      </c>
      <c r="BH31">
        <v>10027.5</v>
      </c>
      <c r="BI31">
        <v>0</v>
      </c>
      <c r="BJ31">
        <v>82.016300000000001</v>
      </c>
      <c r="BK31">
        <v>-13.244400000000001</v>
      </c>
      <c r="BL31">
        <v>673.68799999999999</v>
      </c>
      <c r="BM31">
        <v>686.63</v>
      </c>
      <c r="BN31">
        <v>0.77398100000000003</v>
      </c>
      <c r="BO31">
        <v>675.01099999999997</v>
      </c>
      <c r="BP31">
        <v>16.921600000000002</v>
      </c>
      <c r="BQ31">
        <v>1.7716499999999999</v>
      </c>
      <c r="BR31">
        <v>1.6941600000000001</v>
      </c>
      <c r="BS31">
        <v>15.5389</v>
      </c>
      <c r="BT31">
        <v>14.8431</v>
      </c>
      <c r="BU31">
        <v>1799.98</v>
      </c>
      <c r="BV31">
        <v>0.900003</v>
      </c>
      <c r="BW31">
        <v>9.99974E-2</v>
      </c>
      <c r="BX31">
        <v>0</v>
      </c>
      <c r="BY31">
        <v>2.9575999999999998</v>
      </c>
      <c r="BZ31">
        <v>0</v>
      </c>
      <c r="CA31">
        <v>17453</v>
      </c>
      <c r="CB31">
        <v>14600.2</v>
      </c>
      <c r="CC31">
        <v>38.75</v>
      </c>
      <c r="CD31">
        <v>38.936999999999998</v>
      </c>
      <c r="CE31">
        <v>38.875</v>
      </c>
      <c r="CF31">
        <v>37.436999999999998</v>
      </c>
      <c r="CG31">
        <v>37.811999999999998</v>
      </c>
      <c r="CH31">
        <v>1619.99</v>
      </c>
      <c r="CI31">
        <v>179.99</v>
      </c>
      <c r="CJ31">
        <v>0</v>
      </c>
      <c r="CK31">
        <v>1689461705.5999999</v>
      </c>
      <c r="CL31">
        <v>0</v>
      </c>
      <c r="CM31">
        <v>1689461669</v>
      </c>
      <c r="CN31" t="s">
        <v>394</v>
      </c>
      <c r="CO31">
        <v>1689461662</v>
      </c>
      <c r="CP31">
        <v>1689461669</v>
      </c>
      <c r="CQ31">
        <v>35</v>
      </c>
      <c r="CR31">
        <v>1.9E-2</v>
      </c>
      <c r="CS31">
        <v>8.0000000000000002E-3</v>
      </c>
      <c r="CT31">
        <v>-2.5489999999999999</v>
      </c>
      <c r="CU31">
        <v>9.6000000000000002E-2</v>
      </c>
      <c r="CV31">
        <v>675</v>
      </c>
      <c r="CW31">
        <v>17</v>
      </c>
      <c r="CX31">
        <v>0.19</v>
      </c>
      <c r="CY31">
        <v>0.15</v>
      </c>
      <c r="CZ31">
        <v>15.149108435483759</v>
      </c>
      <c r="DA31">
        <v>0.97371216976456321</v>
      </c>
      <c r="DB31">
        <v>0.1783308124789329</v>
      </c>
      <c r="DC31">
        <v>1</v>
      </c>
      <c r="DD31">
        <v>675.00557499999991</v>
      </c>
      <c r="DE31">
        <v>1.302439024337174E-2</v>
      </c>
      <c r="DF31">
        <v>3.6993166598712802E-2</v>
      </c>
      <c r="DG31">
        <v>1</v>
      </c>
      <c r="DH31">
        <v>1799.9687804878049</v>
      </c>
      <c r="DI31">
        <v>-8.6921229791013646E-2</v>
      </c>
      <c r="DJ31">
        <v>9.9294956567598805E-2</v>
      </c>
      <c r="DK31">
        <v>-1</v>
      </c>
      <c r="DL31">
        <v>2</v>
      </c>
      <c r="DM31">
        <v>2</v>
      </c>
      <c r="DN31" t="s">
        <v>354</v>
      </c>
      <c r="DO31">
        <v>3.2118799999999998</v>
      </c>
      <c r="DP31">
        <v>2.6762000000000001</v>
      </c>
      <c r="DQ31">
        <v>0.13600300000000001</v>
      </c>
      <c r="DR31">
        <v>0.136855</v>
      </c>
      <c r="DS31">
        <v>9.2774499999999996E-2</v>
      </c>
      <c r="DT31">
        <v>8.9182300000000006E-2</v>
      </c>
      <c r="DU31">
        <v>26224.3</v>
      </c>
      <c r="DV31">
        <v>29597.200000000001</v>
      </c>
      <c r="DW31">
        <v>28554.7</v>
      </c>
      <c r="DX31">
        <v>32869.4</v>
      </c>
      <c r="DY31">
        <v>35994.6</v>
      </c>
      <c r="DZ31">
        <v>40682.6</v>
      </c>
      <c r="EA31">
        <v>41900</v>
      </c>
      <c r="EB31">
        <v>47548.6</v>
      </c>
      <c r="EC31">
        <v>2.2435999999999998</v>
      </c>
      <c r="ED31">
        <v>1.84903</v>
      </c>
      <c r="EE31">
        <v>2.6814600000000001E-2</v>
      </c>
      <c r="EF31">
        <v>0</v>
      </c>
      <c r="EG31">
        <v>21.548500000000001</v>
      </c>
      <c r="EH31">
        <v>999.9</v>
      </c>
      <c r="EI31">
        <v>60.3</v>
      </c>
      <c r="EJ31">
        <v>26.4</v>
      </c>
      <c r="EK31">
        <v>20.809699999999999</v>
      </c>
      <c r="EL31">
        <v>63.915100000000002</v>
      </c>
      <c r="EM31">
        <v>17.211500000000001</v>
      </c>
      <c r="EN31">
        <v>1</v>
      </c>
      <c r="EO31">
        <v>-0.47016799999999997</v>
      </c>
      <c r="EP31">
        <v>1.0315700000000001</v>
      </c>
      <c r="EQ31">
        <v>20.227599999999999</v>
      </c>
      <c r="ER31">
        <v>5.2268699999999999</v>
      </c>
      <c r="ES31">
        <v>12.0067</v>
      </c>
      <c r="ET31">
        <v>4.99</v>
      </c>
      <c r="EU31">
        <v>3.3050000000000002</v>
      </c>
      <c r="EV31">
        <v>4402.1000000000004</v>
      </c>
      <c r="EW31">
        <v>4452.6000000000004</v>
      </c>
      <c r="EX31">
        <v>98.7</v>
      </c>
      <c r="EY31">
        <v>33.799999999999997</v>
      </c>
      <c r="EZ31">
        <v>1.8527199999999999</v>
      </c>
      <c r="FA31">
        <v>1.8615699999999999</v>
      </c>
      <c r="FB31">
        <v>1.8606799999999999</v>
      </c>
      <c r="FC31">
        <v>1.85669</v>
      </c>
      <c r="FD31">
        <v>1.8611</v>
      </c>
      <c r="FE31">
        <v>1.8573200000000001</v>
      </c>
      <c r="FF31">
        <v>1.85944</v>
      </c>
      <c r="FG31">
        <v>1.8622799999999999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-2.5129999999999999</v>
      </c>
      <c r="FV31">
        <v>9.5600000000000004E-2</v>
      </c>
      <c r="FW31">
        <v>-0.30271215434949439</v>
      </c>
      <c r="FX31">
        <v>-4.0117494158234393E-3</v>
      </c>
      <c r="FY31">
        <v>1.087516141204025E-6</v>
      </c>
      <c r="FZ31">
        <v>-8.657206703991749E-11</v>
      </c>
      <c r="GA31">
        <v>9.5594999999995878E-2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0.6</v>
      </c>
      <c r="GJ31">
        <v>0.5</v>
      </c>
      <c r="GK31">
        <v>1.5148900000000001</v>
      </c>
      <c r="GL31">
        <v>2.3754900000000001</v>
      </c>
      <c r="GM31">
        <v>1.5942400000000001</v>
      </c>
      <c r="GN31">
        <v>2.323</v>
      </c>
      <c r="GO31">
        <v>1.40015</v>
      </c>
      <c r="GP31">
        <v>2.33643</v>
      </c>
      <c r="GQ31">
        <v>29.4101</v>
      </c>
      <c r="GR31">
        <v>15.970800000000001</v>
      </c>
      <c r="GS31">
        <v>18</v>
      </c>
      <c r="GT31">
        <v>634.73400000000004</v>
      </c>
      <c r="GU31">
        <v>404.34199999999998</v>
      </c>
      <c r="GV31">
        <v>18.7118</v>
      </c>
      <c r="GW31">
        <v>21.061599999999999</v>
      </c>
      <c r="GX31">
        <v>30.000399999999999</v>
      </c>
      <c r="GY31">
        <v>20.854600000000001</v>
      </c>
      <c r="GZ31">
        <v>20.788799999999998</v>
      </c>
      <c r="HA31">
        <v>30.3827</v>
      </c>
      <c r="HB31">
        <v>20</v>
      </c>
      <c r="HC31">
        <v>-30</v>
      </c>
      <c r="HD31">
        <v>18.705100000000002</v>
      </c>
      <c r="HE31">
        <v>675</v>
      </c>
      <c r="HF31">
        <v>0</v>
      </c>
      <c r="HG31">
        <v>104.82299999999999</v>
      </c>
      <c r="HH31">
        <v>104.607</v>
      </c>
    </row>
    <row r="32" spans="1:216" x14ac:dyDescent="0.2">
      <c r="A32">
        <v>14</v>
      </c>
      <c r="B32">
        <v>1689461782.0999999</v>
      </c>
      <c r="C32">
        <v>1110.099999904633</v>
      </c>
      <c r="D32" t="s">
        <v>395</v>
      </c>
      <c r="E32" t="s">
        <v>396</v>
      </c>
      <c r="F32" t="s">
        <v>348</v>
      </c>
      <c r="G32" t="s">
        <v>349</v>
      </c>
      <c r="H32" t="s">
        <v>350</v>
      </c>
      <c r="I32" t="s">
        <v>351</v>
      </c>
      <c r="J32" t="s">
        <v>410</v>
      </c>
      <c r="K32" t="s">
        <v>352</v>
      </c>
      <c r="L32">
        <v>1689461782.0999999</v>
      </c>
      <c r="M32">
        <f t="shared" si="0"/>
        <v>1.2136055814648372E-3</v>
      </c>
      <c r="N32">
        <f t="shared" si="1"/>
        <v>1.2136055814648372</v>
      </c>
      <c r="O32">
        <f t="shared" si="2"/>
        <v>22.588641573736506</v>
      </c>
      <c r="P32">
        <f t="shared" si="3"/>
        <v>785.505</v>
      </c>
      <c r="Q32">
        <f t="shared" si="4"/>
        <v>510.81264026757725</v>
      </c>
      <c r="R32">
        <f t="shared" si="5"/>
        <v>51.178019500851477</v>
      </c>
      <c r="S32">
        <f t="shared" si="6"/>
        <v>78.699286272473998</v>
      </c>
      <c r="T32">
        <f t="shared" si="7"/>
        <v>0.13868598920974978</v>
      </c>
      <c r="U32">
        <f t="shared" si="8"/>
        <v>3.5420237493171776</v>
      </c>
      <c r="V32">
        <f t="shared" si="9"/>
        <v>0.13573839392336259</v>
      </c>
      <c r="W32">
        <f t="shared" si="10"/>
        <v>8.5096108090870495E-2</v>
      </c>
      <c r="X32">
        <f t="shared" si="11"/>
        <v>297.70678799999996</v>
      </c>
      <c r="Y32">
        <f t="shared" si="12"/>
        <v>22.791304669606689</v>
      </c>
      <c r="Z32">
        <f t="shared" si="13"/>
        <v>22.0411</v>
      </c>
      <c r="AA32">
        <f t="shared" si="14"/>
        <v>2.6601653473449538</v>
      </c>
      <c r="AB32">
        <f t="shared" si="15"/>
        <v>68.979443124217809</v>
      </c>
      <c r="AC32">
        <f t="shared" si="16"/>
        <v>1.78426326923172</v>
      </c>
      <c r="AD32">
        <f t="shared" si="17"/>
        <v>2.5866594284019202</v>
      </c>
      <c r="AE32">
        <f t="shared" si="18"/>
        <v>0.87590207811323384</v>
      </c>
      <c r="AF32">
        <f t="shared" si="19"/>
        <v>-53.520006142599321</v>
      </c>
      <c r="AG32">
        <f t="shared" si="20"/>
        <v>-87.61133971041852</v>
      </c>
      <c r="AH32">
        <f t="shared" si="21"/>
        <v>-5.065874990923894</v>
      </c>
      <c r="AI32">
        <f t="shared" si="22"/>
        <v>151.50956715605824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53960.839083916726</v>
      </c>
      <c r="AO32">
        <f t="shared" si="26"/>
        <v>1800.03</v>
      </c>
      <c r="AP32">
        <f t="shared" si="27"/>
        <v>1517.4251999999999</v>
      </c>
      <c r="AQ32">
        <f t="shared" si="28"/>
        <v>0.84299995000083328</v>
      </c>
      <c r="AR32">
        <f t="shared" si="29"/>
        <v>0.16538990350160829</v>
      </c>
      <c r="AS32">
        <v>1689461782.0999999</v>
      </c>
      <c r="AT32">
        <v>785.505</v>
      </c>
      <c r="AU32">
        <v>800.04499999999996</v>
      </c>
      <c r="AV32">
        <v>17.808900000000001</v>
      </c>
      <c r="AW32">
        <v>17.072700000000001</v>
      </c>
      <c r="AX32">
        <v>788.32</v>
      </c>
      <c r="AY32">
        <v>17.710599999999999</v>
      </c>
      <c r="AZ32">
        <v>600.20600000000002</v>
      </c>
      <c r="BA32">
        <v>100.122</v>
      </c>
      <c r="BB32">
        <v>6.7414799999999997E-2</v>
      </c>
      <c r="BC32">
        <v>21.5823</v>
      </c>
      <c r="BD32">
        <v>22.0411</v>
      </c>
      <c r="BE32">
        <v>999.9</v>
      </c>
      <c r="BF32">
        <v>0</v>
      </c>
      <c r="BG32">
        <v>0</v>
      </c>
      <c r="BH32">
        <v>10008.799999999999</v>
      </c>
      <c r="BI32">
        <v>0</v>
      </c>
      <c r="BJ32">
        <v>65.722499999999997</v>
      </c>
      <c r="BK32">
        <v>-14.539400000000001</v>
      </c>
      <c r="BL32">
        <v>799.74800000000005</v>
      </c>
      <c r="BM32">
        <v>813.94100000000003</v>
      </c>
      <c r="BN32">
        <v>0.73623799999999995</v>
      </c>
      <c r="BO32">
        <v>800.04499999999996</v>
      </c>
      <c r="BP32">
        <v>17.072700000000001</v>
      </c>
      <c r="BQ32">
        <v>1.7830699999999999</v>
      </c>
      <c r="BR32">
        <v>1.70936</v>
      </c>
      <c r="BS32">
        <v>15.639200000000001</v>
      </c>
      <c r="BT32">
        <v>14.9817</v>
      </c>
      <c r="BU32">
        <v>1800.03</v>
      </c>
      <c r="BV32">
        <v>0.90000400000000003</v>
      </c>
      <c r="BW32">
        <v>9.9996299999999996E-2</v>
      </c>
      <c r="BX32">
        <v>0</v>
      </c>
      <c r="BY32">
        <v>2.0834000000000001</v>
      </c>
      <c r="BZ32">
        <v>0</v>
      </c>
      <c r="CA32">
        <v>16642.7</v>
      </c>
      <c r="CB32">
        <v>14600.6</v>
      </c>
      <c r="CC32">
        <v>40.125</v>
      </c>
      <c r="CD32">
        <v>40.061999999999998</v>
      </c>
      <c r="CE32">
        <v>39.936999999999998</v>
      </c>
      <c r="CF32">
        <v>39.186999999999998</v>
      </c>
      <c r="CG32">
        <v>39.061999999999998</v>
      </c>
      <c r="CH32">
        <v>1620.03</v>
      </c>
      <c r="CI32">
        <v>180</v>
      </c>
      <c r="CJ32">
        <v>0</v>
      </c>
      <c r="CK32">
        <v>1689461792</v>
      </c>
      <c r="CL32">
        <v>0</v>
      </c>
      <c r="CM32">
        <v>1689461754.5999999</v>
      </c>
      <c r="CN32" t="s">
        <v>397</v>
      </c>
      <c r="CO32">
        <v>1689461747.0999999</v>
      </c>
      <c r="CP32">
        <v>1689461754.5999999</v>
      </c>
      <c r="CQ32">
        <v>36</v>
      </c>
      <c r="CR32">
        <v>1.7000000000000001E-2</v>
      </c>
      <c r="CS32">
        <v>3.0000000000000001E-3</v>
      </c>
      <c r="CT32">
        <v>-2.851</v>
      </c>
      <c r="CU32">
        <v>9.8000000000000004E-2</v>
      </c>
      <c r="CV32">
        <v>800</v>
      </c>
      <c r="CW32">
        <v>17</v>
      </c>
      <c r="CX32">
        <v>0.2</v>
      </c>
      <c r="CY32">
        <v>0.11</v>
      </c>
      <c r="CZ32">
        <v>16.618414631195289</v>
      </c>
      <c r="DA32">
        <v>1.214687251920759</v>
      </c>
      <c r="DB32">
        <v>0.13182905386602239</v>
      </c>
      <c r="DC32">
        <v>1</v>
      </c>
      <c r="DD32">
        <v>800.00807499999996</v>
      </c>
      <c r="DE32">
        <v>-1.577110694628972E-2</v>
      </c>
      <c r="DF32">
        <v>4.8870434569382913E-2</v>
      </c>
      <c r="DG32">
        <v>1</v>
      </c>
      <c r="DH32">
        <v>1799.9758536585359</v>
      </c>
      <c r="DI32">
        <v>3.9892460298245599E-2</v>
      </c>
      <c r="DJ32">
        <v>0.1013079249483806</v>
      </c>
      <c r="DK32">
        <v>-1</v>
      </c>
      <c r="DL32">
        <v>2</v>
      </c>
      <c r="DM32">
        <v>2</v>
      </c>
      <c r="DN32" t="s">
        <v>354</v>
      </c>
      <c r="DO32">
        <v>3.2119599999999999</v>
      </c>
      <c r="DP32">
        <v>2.6764299999999999</v>
      </c>
      <c r="DQ32">
        <v>0.15257200000000001</v>
      </c>
      <c r="DR32">
        <v>0.153338</v>
      </c>
      <c r="DS32">
        <v>9.3179999999999999E-2</v>
      </c>
      <c r="DT32">
        <v>8.9737499999999998E-2</v>
      </c>
      <c r="DU32">
        <v>25717.8</v>
      </c>
      <c r="DV32">
        <v>29026.9</v>
      </c>
      <c r="DW32">
        <v>28550.6</v>
      </c>
      <c r="DX32">
        <v>32863.4</v>
      </c>
      <c r="DY32">
        <v>35972.5</v>
      </c>
      <c r="DZ32">
        <v>40650.400000000001</v>
      </c>
      <c r="EA32">
        <v>41893.300000000003</v>
      </c>
      <c r="EB32">
        <v>47540.1</v>
      </c>
      <c r="EC32">
        <v>2.2423299999999999</v>
      </c>
      <c r="ED32">
        <v>1.8474999999999999</v>
      </c>
      <c r="EE32">
        <v>1.9770099999999999E-2</v>
      </c>
      <c r="EF32">
        <v>0</v>
      </c>
      <c r="EG32">
        <v>21.715</v>
      </c>
      <c r="EH32">
        <v>999.9</v>
      </c>
      <c r="EI32">
        <v>60.6</v>
      </c>
      <c r="EJ32">
        <v>26.5</v>
      </c>
      <c r="EK32">
        <v>21.035</v>
      </c>
      <c r="EL32">
        <v>63.4587</v>
      </c>
      <c r="EM32">
        <v>17.1434</v>
      </c>
      <c r="EN32">
        <v>1</v>
      </c>
      <c r="EO32">
        <v>-0.46162900000000001</v>
      </c>
      <c r="EP32">
        <v>1.28332</v>
      </c>
      <c r="EQ32">
        <v>20.225300000000001</v>
      </c>
      <c r="ER32">
        <v>5.2238800000000003</v>
      </c>
      <c r="ES32">
        <v>12.007099999999999</v>
      </c>
      <c r="ET32">
        <v>4.9896500000000001</v>
      </c>
      <c r="EU32">
        <v>3.3050000000000002</v>
      </c>
      <c r="EV32">
        <v>4403.8</v>
      </c>
      <c r="EW32">
        <v>4458.3999999999996</v>
      </c>
      <c r="EX32">
        <v>98.7</v>
      </c>
      <c r="EY32">
        <v>33.799999999999997</v>
      </c>
      <c r="EZ32">
        <v>1.8527199999999999</v>
      </c>
      <c r="FA32">
        <v>1.8615699999999999</v>
      </c>
      <c r="FB32">
        <v>1.86067</v>
      </c>
      <c r="FC32">
        <v>1.85669</v>
      </c>
      <c r="FD32">
        <v>1.8610899999999999</v>
      </c>
      <c r="FE32">
        <v>1.8573200000000001</v>
      </c>
      <c r="FF32">
        <v>1.85944</v>
      </c>
      <c r="FG32">
        <v>1.86232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-2.8149999999999999</v>
      </c>
      <c r="FV32">
        <v>9.8299999999999998E-2</v>
      </c>
      <c r="FW32">
        <v>-0.28577816905005432</v>
      </c>
      <c r="FX32">
        <v>-4.0117494158234393E-3</v>
      </c>
      <c r="FY32">
        <v>1.087516141204025E-6</v>
      </c>
      <c r="FZ32">
        <v>-8.657206703991749E-11</v>
      </c>
      <c r="GA32">
        <v>9.8360000000003112E-2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0.6</v>
      </c>
      <c r="GJ32">
        <v>0.5</v>
      </c>
      <c r="GK32">
        <v>1.74072</v>
      </c>
      <c r="GL32">
        <v>2.3767100000000001</v>
      </c>
      <c r="GM32">
        <v>1.5942400000000001</v>
      </c>
      <c r="GN32">
        <v>2.323</v>
      </c>
      <c r="GO32">
        <v>1.40015</v>
      </c>
      <c r="GP32">
        <v>2.2973599999999998</v>
      </c>
      <c r="GQ32">
        <v>29.537800000000001</v>
      </c>
      <c r="GR32">
        <v>15.962</v>
      </c>
      <c r="GS32">
        <v>18</v>
      </c>
      <c r="GT32">
        <v>634.91200000000003</v>
      </c>
      <c r="GU32">
        <v>404.23</v>
      </c>
      <c r="GV32">
        <v>18.6174</v>
      </c>
      <c r="GW32">
        <v>21.159700000000001</v>
      </c>
      <c r="GX32">
        <v>30.000699999999998</v>
      </c>
      <c r="GY32">
        <v>20.9435</v>
      </c>
      <c r="GZ32">
        <v>20.879300000000001</v>
      </c>
      <c r="HA32">
        <v>34.886699999999998</v>
      </c>
      <c r="HB32">
        <v>20</v>
      </c>
      <c r="HC32">
        <v>-30</v>
      </c>
      <c r="HD32">
        <v>18.5655</v>
      </c>
      <c r="HE32">
        <v>800</v>
      </c>
      <c r="HF32">
        <v>0</v>
      </c>
      <c r="HG32">
        <v>104.807</v>
      </c>
      <c r="HH32">
        <v>104.58799999999999</v>
      </c>
    </row>
    <row r="33" spans="1:216" x14ac:dyDescent="0.2">
      <c r="A33">
        <v>15</v>
      </c>
      <c r="B33">
        <v>1689461869.0999999</v>
      </c>
      <c r="C33">
        <v>1197.099999904633</v>
      </c>
      <c r="D33" t="s">
        <v>398</v>
      </c>
      <c r="E33" t="s">
        <v>399</v>
      </c>
      <c r="F33" t="s">
        <v>348</v>
      </c>
      <c r="G33" t="s">
        <v>349</v>
      </c>
      <c r="H33" t="s">
        <v>350</v>
      </c>
      <c r="I33" t="s">
        <v>351</v>
      </c>
      <c r="J33" t="s">
        <v>410</v>
      </c>
      <c r="K33" t="s">
        <v>352</v>
      </c>
      <c r="L33">
        <v>1689461869.0999999</v>
      </c>
      <c r="M33">
        <f t="shared" si="0"/>
        <v>1.2342832578588129E-3</v>
      </c>
      <c r="N33">
        <f t="shared" si="1"/>
        <v>1.234283257858813</v>
      </c>
      <c r="O33">
        <f t="shared" si="2"/>
        <v>23.916096708007156</v>
      </c>
      <c r="P33">
        <f t="shared" si="3"/>
        <v>984.53300000000002</v>
      </c>
      <c r="Q33">
        <f t="shared" si="4"/>
        <v>703.34573231800323</v>
      </c>
      <c r="R33">
        <f t="shared" si="5"/>
        <v>70.470433884830356</v>
      </c>
      <c r="S33">
        <f t="shared" si="6"/>
        <v>98.643475741692214</v>
      </c>
      <c r="T33">
        <f t="shared" si="7"/>
        <v>0.14477254155962904</v>
      </c>
      <c r="U33">
        <f t="shared" si="8"/>
        <v>3.5394245951650145</v>
      </c>
      <c r="V33">
        <f t="shared" si="9"/>
        <v>0.1415614699546055</v>
      </c>
      <c r="W33">
        <f t="shared" si="10"/>
        <v>8.8758488761058268E-2</v>
      </c>
      <c r="X33">
        <f t="shared" si="11"/>
        <v>297.70301699999999</v>
      </c>
      <c r="Y33">
        <f t="shared" si="12"/>
        <v>22.789106335627178</v>
      </c>
      <c r="Z33">
        <f t="shared" si="13"/>
        <v>21.991099999999999</v>
      </c>
      <c r="AA33">
        <f t="shared" si="14"/>
        <v>2.6520668993483709</v>
      </c>
      <c r="AB33">
        <f t="shared" si="15"/>
        <v>69.49933715377216</v>
      </c>
      <c r="AC33">
        <f t="shared" si="16"/>
        <v>1.7978761433659398</v>
      </c>
      <c r="AD33">
        <f t="shared" si="17"/>
        <v>2.5868968208833603</v>
      </c>
      <c r="AE33">
        <f t="shared" si="18"/>
        <v>0.8541907559824311</v>
      </c>
      <c r="AF33">
        <f t="shared" si="19"/>
        <v>-54.431891671573652</v>
      </c>
      <c r="AG33">
        <f t="shared" si="20"/>
        <v>-77.719950958868495</v>
      </c>
      <c r="AH33">
        <f t="shared" si="21"/>
        <v>-4.4961235784780529</v>
      </c>
      <c r="AI33">
        <f t="shared" si="22"/>
        <v>161.05505079107979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53903.750893108125</v>
      </c>
      <c r="AO33">
        <f t="shared" si="26"/>
        <v>1800.01</v>
      </c>
      <c r="AP33">
        <f t="shared" si="27"/>
        <v>1517.4080999999999</v>
      </c>
      <c r="AQ33">
        <f t="shared" si="28"/>
        <v>0.84299981666768509</v>
      </c>
      <c r="AR33">
        <f t="shared" si="29"/>
        <v>0.16538964616863239</v>
      </c>
      <c r="AS33">
        <v>1689461869.0999999</v>
      </c>
      <c r="AT33">
        <v>984.53300000000002</v>
      </c>
      <c r="AU33">
        <v>1000.06</v>
      </c>
      <c r="AV33">
        <v>17.944099999999999</v>
      </c>
      <c r="AW33">
        <v>17.1952</v>
      </c>
      <c r="AX33">
        <v>987.50199999999995</v>
      </c>
      <c r="AY33">
        <v>17.8415</v>
      </c>
      <c r="AZ33">
        <v>599.99800000000005</v>
      </c>
      <c r="BA33">
        <v>100.125</v>
      </c>
      <c r="BB33">
        <v>6.8163399999999999E-2</v>
      </c>
      <c r="BC33">
        <v>21.5838</v>
      </c>
      <c r="BD33">
        <v>21.991099999999999</v>
      </c>
      <c r="BE33">
        <v>999.9</v>
      </c>
      <c r="BF33">
        <v>0</v>
      </c>
      <c r="BG33">
        <v>0</v>
      </c>
      <c r="BH33">
        <v>9997.5</v>
      </c>
      <c r="BI33">
        <v>0</v>
      </c>
      <c r="BJ33">
        <v>62.729300000000002</v>
      </c>
      <c r="BK33">
        <v>-15.526899999999999</v>
      </c>
      <c r="BL33">
        <v>1002.52</v>
      </c>
      <c r="BM33">
        <v>1017.56</v>
      </c>
      <c r="BN33">
        <v>0.74890100000000004</v>
      </c>
      <c r="BO33">
        <v>1000.06</v>
      </c>
      <c r="BP33">
        <v>17.1952</v>
      </c>
      <c r="BQ33">
        <v>1.7966599999999999</v>
      </c>
      <c r="BR33">
        <v>1.72167</v>
      </c>
      <c r="BS33">
        <v>15.7577</v>
      </c>
      <c r="BT33">
        <v>15.0932</v>
      </c>
      <c r="BU33">
        <v>1800.01</v>
      </c>
      <c r="BV33">
        <v>0.90000500000000005</v>
      </c>
      <c r="BW33">
        <v>9.9995399999999998E-2</v>
      </c>
      <c r="BX33">
        <v>0</v>
      </c>
      <c r="BY33">
        <v>2.4613999999999998</v>
      </c>
      <c r="BZ33">
        <v>0</v>
      </c>
      <c r="CA33">
        <v>16210.8</v>
      </c>
      <c r="CB33">
        <v>14600.5</v>
      </c>
      <c r="CC33">
        <v>41.311999999999998</v>
      </c>
      <c r="CD33">
        <v>40.936999999999998</v>
      </c>
      <c r="CE33">
        <v>40.936999999999998</v>
      </c>
      <c r="CF33">
        <v>40.5</v>
      </c>
      <c r="CG33">
        <v>40.186999999999998</v>
      </c>
      <c r="CH33">
        <v>1620.02</v>
      </c>
      <c r="CI33">
        <v>179.99</v>
      </c>
      <c r="CJ33">
        <v>0</v>
      </c>
      <c r="CK33">
        <v>1689461879</v>
      </c>
      <c r="CL33">
        <v>0</v>
      </c>
      <c r="CM33">
        <v>1689461841.5999999</v>
      </c>
      <c r="CN33" t="s">
        <v>400</v>
      </c>
      <c r="CO33">
        <v>1689461841.5999999</v>
      </c>
      <c r="CP33">
        <v>1689461834.0999999</v>
      </c>
      <c r="CQ33">
        <v>37</v>
      </c>
      <c r="CR33">
        <v>0.3</v>
      </c>
      <c r="CS33">
        <v>4.0000000000000001E-3</v>
      </c>
      <c r="CT33">
        <v>-3.0019999999999998</v>
      </c>
      <c r="CU33">
        <v>0.10299999999999999</v>
      </c>
      <c r="CV33">
        <v>1000</v>
      </c>
      <c r="CW33">
        <v>17</v>
      </c>
      <c r="CX33">
        <v>0.21</v>
      </c>
      <c r="CY33">
        <v>0.1</v>
      </c>
      <c r="CZ33">
        <v>17.485637631571539</v>
      </c>
      <c r="DA33">
        <v>1.390084623639062</v>
      </c>
      <c r="DB33">
        <v>0.14182265697488841</v>
      </c>
      <c r="DC33">
        <v>1</v>
      </c>
      <c r="DD33">
        <v>999.98429999999985</v>
      </c>
      <c r="DE33">
        <v>-0.26404502814285868</v>
      </c>
      <c r="DF33">
        <v>4.7184849263287712E-2</v>
      </c>
      <c r="DG33">
        <v>1</v>
      </c>
      <c r="DH33">
        <v>1799.9736585365849</v>
      </c>
      <c r="DI33">
        <v>0.120407360374183</v>
      </c>
      <c r="DJ33">
        <v>0.1055706005259997</v>
      </c>
      <c r="DK33">
        <v>-1</v>
      </c>
      <c r="DL33">
        <v>2</v>
      </c>
      <c r="DM33">
        <v>2</v>
      </c>
      <c r="DN33" t="s">
        <v>354</v>
      </c>
      <c r="DO33">
        <v>3.2113100000000001</v>
      </c>
      <c r="DP33">
        <v>2.6770700000000001</v>
      </c>
      <c r="DQ33">
        <v>0.17655000000000001</v>
      </c>
      <c r="DR33">
        <v>0.177123</v>
      </c>
      <c r="DS33">
        <v>9.3656100000000006E-2</v>
      </c>
      <c r="DT33">
        <v>9.0178800000000003E-2</v>
      </c>
      <c r="DU33">
        <v>24986.799999999999</v>
      </c>
      <c r="DV33">
        <v>28208.5</v>
      </c>
      <c r="DW33">
        <v>28546</v>
      </c>
      <c r="DX33">
        <v>32858.9</v>
      </c>
      <c r="DY33">
        <v>35947.1</v>
      </c>
      <c r="DZ33">
        <v>40625</v>
      </c>
      <c r="EA33">
        <v>41886</v>
      </c>
      <c r="EB33">
        <v>47533.4</v>
      </c>
      <c r="EC33">
        <v>2.2404000000000002</v>
      </c>
      <c r="ED33">
        <v>1.8466499999999999</v>
      </c>
      <c r="EE33">
        <v>2.4713599999999999E-2</v>
      </c>
      <c r="EF33">
        <v>0</v>
      </c>
      <c r="EG33">
        <v>21.583400000000001</v>
      </c>
      <c r="EH33">
        <v>999.9</v>
      </c>
      <c r="EI33">
        <v>60.8</v>
      </c>
      <c r="EJ33">
        <v>26.5</v>
      </c>
      <c r="EK33">
        <v>21.104600000000001</v>
      </c>
      <c r="EL33">
        <v>63.758699999999997</v>
      </c>
      <c r="EM33">
        <v>17.3277</v>
      </c>
      <c r="EN33">
        <v>1</v>
      </c>
      <c r="EO33">
        <v>-0.45307399999999998</v>
      </c>
      <c r="EP33">
        <v>1.0798000000000001</v>
      </c>
      <c r="EQ33">
        <v>20.226900000000001</v>
      </c>
      <c r="ER33">
        <v>5.2279200000000001</v>
      </c>
      <c r="ES33">
        <v>12.007899999999999</v>
      </c>
      <c r="ET33">
        <v>4.9897999999999998</v>
      </c>
      <c r="EU33">
        <v>3.3050000000000002</v>
      </c>
      <c r="EV33">
        <v>4405.5</v>
      </c>
      <c r="EW33">
        <v>4464.3999999999996</v>
      </c>
      <c r="EX33">
        <v>98.7</v>
      </c>
      <c r="EY33">
        <v>33.799999999999997</v>
      </c>
      <c r="EZ33">
        <v>1.8527199999999999</v>
      </c>
      <c r="FA33">
        <v>1.8615699999999999</v>
      </c>
      <c r="FB33">
        <v>1.86069</v>
      </c>
      <c r="FC33">
        <v>1.85669</v>
      </c>
      <c r="FD33">
        <v>1.86111</v>
      </c>
      <c r="FE33">
        <v>1.85737</v>
      </c>
      <c r="FF33">
        <v>1.8594599999999999</v>
      </c>
      <c r="FG33">
        <v>1.8623400000000001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-2.9689999999999999</v>
      </c>
      <c r="FV33">
        <v>0.1026</v>
      </c>
      <c r="FW33">
        <v>1.5347333464117209E-2</v>
      </c>
      <c r="FX33">
        <v>-4.0117494158234393E-3</v>
      </c>
      <c r="FY33">
        <v>1.087516141204025E-6</v>
      </c>
      <c r="FZ33">
        <v>-8.657206703991749E-11</v>
      </c>
      <c r="GA33">
        <v>0.1026380952380954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0.5</v>
      </c>
      <c r="GJ33">
        <v>0.6</v>
      </c>
      <c r="GK33">
        <v>2.0898400000000001</v>
      </c>
      <c r="GL33">
        <v>2.3706100000000001</v>
      </c>
      <c r="GM33">
        <v>1.5942400000000001</v>
      </c>
      <c r="GN33">
        <v>2.323</v>
      </c>
      <c r="GO33">
        <v>1.40015</v>
      </c>
      <c r="GP33">
        <v>2.2900399999999999</v>
      </c>
      <c r="GQ33">
        <v>29.665700000000001</v>
      </c>
      <c r="GR33">
        <v>15.962</v>
      </c>
      <c r="GS33">
        <v>18</v>
      </c>
      <c r="GT33">
        <v>634.82299999999998</v>
      </c>
      <c r="GU33">
        <v>404.61599999999999</v>
      </c>
      <c r="GV33">
        <v>18.6937</v>
      </c>
      <c r="GW33">
        <v>21.275600000000001</v>
      </c>
      <c r="GX33">
        <v>30.000499999999999</v>
      </c>
      <c r="GY33">
        <v>21.0503</v>
      </c>
      <c r="GZ33">
        <v>20.982399999999998</v>
      </c>
      <c r="HA33">
        <v>41.873800000000003</v>
      </c>
      <c r="HB33">
        <v>20</v>
      </c>
      <c r="HC33">
        <v>-30</v>
      </c>
      <c r="HD33">
        <v>18.6996</v>
      </c>
      <c r="HE33">
        <v>1000</v>
      </c>
      <c r="HF33">
        <v>0</v>
      </c>
      <c r="HG33">
        <v>104.789</v>
      </c>
      <c r="HH33">
        <v>104.57299999999999</v>
      </c>
    </row>
    <row r="34" spans="1:216" x14ac:dyDescent="0.2">
      <c r="A34">
        <v>16</v>
      </c>
      <c r="B34">
        <v>1689461956.0999999</v>
      </c>
      <c r="C34">
        <v>1284.099999904633</v>
      </c>
      <c r="D34" t="s">
        <v>401</v>
      </c>
      <c r="E34" t="s">
        <v>402</v>
      </c>
      <c r="F34" t="s">
        <v>348</v>
      </c>
      <c r="G34" t="s">
        <v>349</v>
      </c>
      <c r="H34" t="s">
        <v>350</v>
      </c>
      <c r="I34" t="s">
        <v>351</v>
      </c>
      <c r="J34" t="s">
        <v>410</v>
      </c>
      <c r="K34" t="s">
        <v>352</v>
      </c>
      <c r="L34">
        <v>1689461956.0999999</v>
      </c>
      <c r="M34">
        <f t="shared" si="0"/>
        <v>1.2753576427220277E-3</v>
      </c>
      <c r="N34">
        <f t="shared" si="1"/>
        <v>1.2753576427220277</v>
      </c>
      <c r="O34">
        <f t="shared" si="2"/>
        <v>24.344070725903535</v>
      </c>
      <c r="P34">
        <f t="shared" si="3"/>
        <v>1383.85</v>
      </c>
      <c r="Q34">
        <f t="shared" si="4"/>
        <v>1103.5764322125949</v>
      </c>
      <c r="R34">
        <f t="shared" si="5"/>
        <v>110.57174179448741</v>
      </c>
      <c r="S34">
        <f t="shared" si="6"/>
        <v>138.653472850555</v>
      </c>
      <c r="T34">
        <f t="shared" si="7"/>
        <v>0.1510250273226984</v>
      </c>
      <c r="U34">
        <f t="shared" si="8"/>
        <v>3.5429921182825468</v>
      </c>
      <c r="V34">
        <f t="shared" si="9"/>
        <v>0.14753763488862018</v>
      </c>
      <c r="W34">
        <f t="shared" si="10"/>
        <v>9.2517642980474976E-2</v>
      </c>
      <c r="X34">
        <f t="shared" si="11"/>
        <v>297.71955600000001</v>
      </c>
      <c r="Y34">
        <f t="shared" si="12"/>
        <v>22.856223389932747</v>
      </c>
      <c r="Z34">
        <f t="shared" si="13"/>
        <v>22.001899999999999</v>
      </c>
      <c r="AA34">
        <f t="shared" si="14"/>
        <v>2.6538143345244229</v>
      </c>
      <c r="AB34">
        <f t="shared" si="15"/>
        <v>69.522556236200842</v>
      </c>
      <c r="AC34">
        <f t="shared" si="16"/>
        <v>1.80698884815007</v>
      </c>
      <c r="AD34">
        <f t="shared" si="17"/>
        <v>2.5991404027361691</v>
      </c>
      <c r="AE34">
        <f t="shared" si="18"/>
        <v>0.84682548637435295</v>
      </c>
      <c r="AF34">
        <f t="shared" si="19"/>
        <v>-56.243272044041419</v>
      </c>
      <c r="AG34">
        <f t="shared" si="20"/>
        <v>-65.115237779460884</v>
      </c>
      <c r="AH34">
        <f t="shared" si="21"/>
        <v>-3.7648287174231601</v>
      </c>
      <c r="AI34">
        <f t="shared" si="22"/>
        <v>172.59621745907458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53967.705122535226</v>
      </c>
      <c r="AO34">
        <f t="shared" si="26"/>
        <v>1800.11</v>
      </c>
      <c r="AP34">
        <f t="shared" si="27"/>
        <v>1517.4923999999999</v>
      </c>
      <c r="AQ34">
        <f t="shared" si="28"/>
        <v>0.84299981667786961</v>
      </c>
      <c r="AR34">
        <f t="shared" si="29"/>
        <v>0.1653896461882885</v>
      </c>
      <c r="AS34">
        <v>1689461956.0999999</v>
      </c>
      <c r="AT34">
        <v>1383.85</v>
      </c>
      <c r="AU34">
        <v>1399.98</v>
      </c>
      <c r="AV34">
        <v>18.0349</v>
      </c>
      <c r="AW34">
        <v>17.261199999999999</v>
      </c>
      <c r="AX34">
        <v>1387.42</v>
      </c>
      <c r="AY34">
        <v>17.9313</v>
      </c>
      <c r="AZ34">
        <v>600.03700000000003</v>
      </c>
      <c r="BA34">
        <v>100.126</v>
      </c>
      <c r="BB34">
        <v>6.8004300000000004E-2</v>
      </c>
      <c r="BC34">
        <v>21.661000000000001</v>
      </c>
      <c r="BD34">
        <v>22.001899999999999</v>
      </c>
      <c r="BE34">
        <v>999.9</v>
      </c>
      <c r="BF34">
        <v>0</v>
      </c>
      <c r="BG34">
        <v>0</v>
      </c>
      <c r="BH34">
        <v>10012.5</v>
      </c>
      <c r="BI34">
        <v>0</v>
      </c>
      <c r="BJ34">
        <v>60.421100000000003</v>
      </c>
      <c r="BK34">
        <v>-16.123799999999999</v>
      </c>
      <c r="BL34">
        <v>1409.27</v>
      </c>
      <c r="BM34">
        <v>1424.57</v>
      </c>
      <c r="BN34">
        <v>0.77361899999999995</v>
      </c>
      <c r="BO34">
        <v>1399.98</v>
      </c>
      <c r="BP34">
        <v>17.261199999999999</v>
      </c>
      <c r="BQ34">
        <v>1.80576</v>
      </c>
      <c r="BR34">
        <v>1.7282999999999999</v>
      </c>
      <c r="BS34">
        <v>15.8367</v>
      </c>
      <c r="BT34">
        <v>15.152900000000001</v>
      </c>
      <c r="BU34">
        <v>1800.11</v>
      </c>
      <c r="BV34">
        <v>0.90000400000000003</v>
      </c>
      <c r="BW34">
        <v>9.9996000000000002E-2</v>
      </c>
      <c r="BX34">
        <v>0</v>
      </c>
      <c r="BY34">
        <v>2.4803999999999999</v>
      </c>
      <c r="BZ34">
        <v>0</v>
      </c>
      <c r="CA34">
        <v>15804.1</v>
      </c>
      <c r="CB34">
        <v>14601.3</v>
      </c>
      <c r="CC34">
        <v>41.186999999999998</v>
      </c>
      <c r="CD34">
        <v>40.686999999999998</v>
      </c>
      <c r="CE34">
        <v>41</v>
      </c>
      <c r="CF34">
        <v>39.625</v>
      </c>
      <c r="CG34">
        <v>39.936999999999998</v>
      </c>
      <c r="CH34">
        <v>1620.11</v>
      </c>
      <c r="CI34">
        <v>180</v>
      </c>
      <c r="CJ34">
        <v>0</v>
      </c>
      <c r="CK34">
        <v>1689461965.4000001</v>
      </c>
      <c r="CL34">
        <v>0</v>
      </c>
      <c r="CM34">
        <v>1689461925.0999999</v>
      </c>
      <c r="CN34" t="s">
        <v>403</v>
      </c>
      <c r="CO34">
        <v>1689461925.0999999</v>
      </c>
      <c r="CP34">
        <v>1689461925.0999999</v>
      </c>
      <c r="CQ34">
        <v>38</v>
      </c>
      <c r="CR34">
        <v>0.121</v>
      </c>
      <c r="CS34">
        <v>1E-3</v>
      </c>
      <c r="CT34">
        <v>-3.593</v>
      </c>
      <c r="CU34">
        <v>0.104</v>
      </c>
      <c r="CV34">
        <v>1400</v>
      </c>
      <c r="CW34">
        <v>17</v>
      </c>
      <c r="CX34">
        <v>0.16</v>
      </c>
      <c r="CY34">
        <v>0.23</v>
      </c>
      <c r="CZ34">
        <v>18.030025895843991</v>
      </c>
      <c r="DA34">
        <v>1.237779730411491</v>
      </c>
      <c r="DB34">
        <v>0.1773662253490238</v>
      </c>
      <c r="DC34">
        <v>1</v>
      </c>
      <c r="DD34">
        <v>1400.00125</v>
      </c>
      <c r="DE34">
        <v>0.21084427767249561</v>
      </c>
      <c r="DF34">
        <v>6.5237546704285748E-2</v>
      </c>
      <c r="DG34">
        <v>1</v>
      </c>
      <c r="DH34">
        <v>1800.096</v>
      </c>
      <c r="DI34">
        <v>-0.50452156234624401</v>
      </c>
      <c r="DJ34">
        <v>0.1027326627708996</v>
      </c>
      <c r="DK34">
        <v>-1</v>
      </c>
      <c r="DL34">
        <v>2</v>
      </c>
      <c r="DM34">
        <v>2</v>
      </c>
      <c r="DN34" t="s">
        <v>354</v>
      </c>
      <c r="DO34">
        <v>3.2113</v>
      </c>
      <c r="DP34">
        <v>2.6770399999999999</v>
      </c>
      <c r="DQ34">
        <v>0.21784500000000001</v>
      </c>
      <c r="DR34">
        <v>0.217973</v>
      </c>
      <c r="DS34">
        <v>9.3981099999999998E-2</v>
      </c>
      <c r="DT34">
        <v>9.0412500000000007E-2</v>
      </c>
      <c r="DU34">
        <v>23734.400000000001</v>
      </c>
      <c r="DV34">
        <v>26810.400000000001</v>
      </c>
      <c r="DW34">
        <v>28543.9</v>
      </c>
      <c r="DX34">
        <v>32858</v>
      </c>
      <c r="DY34">
        <v>35932.199999999997</v>
      </c>
      <c r="DZ34">
        <v>40612.9</v>
      </c>
      <c r="EA34">
        <v>41883.800000000003</v>
      </c>
      <c r="EB34">
        <v>47531.4</v>
      </c>
      <c r="EC34">
        <v>2.2402700000000002</v>
      </c>
      <c r="ED34">
        <v>1.8467800000000001</v>
      </c>
      <c r="EE34">
        <v>4.6584800000000003E-2</v>
      </c>
      <c r="EF34">
        <v>0</v>
      </c>
      <c r="EG34">
        <v>21.2333</v>
      </c>
      <c r="EH34">
        <v>999.9</v>
      </c>
      <c r="EI34">
        <v>60.9</v>
      </c>
      <c r="EJ34">
        <v>26.6</v>
      </c>
      <c r="EK34">
        <v>21.264099999999999</v>
      </c>
      <c r="EL34">
        <v>63.578699999999998</v>
      </c>
      <c r="EM34">
        <v>17.3277</v>
      </c>
      <c r="EN34">
        <v>1</v>
      </c>
      <c r="EO34">
        <v>-0.44841199999999998</v>
      </c>
      <c r="EP34">
        <v>0.75425900000000001</v>
      </c>
      <c r="EQ34">
        <v>20.227399999999999</v>
      </c>
      <c r="ER34">
        <v>5.2274700000000003</v>
      </c>
      <c r="ES34">
        <v>12.0055</v>
      </c>
      <c r="ET34">
        <v>4.9900500000000001</v>
      </c>
      <c r="EU34">
        <v>3.3050000000000002</v>
      </c>
      <c r="EV34">
        <v>4407.5</v>
      </c>
      <c r="EW34">
        <v>4471.3</v>
      </c>
      <c r="EX34">
        <v>98.7</v>
      </c>
      <c r="EY34">
        <v>33.9</v>
      </c>
      <c r="EZ34">
        <v>1.8527199999999999</v>
      </c>
      <c r="FA34">
        <v>1.8615699999999999</v>
      </c>
      <c r="FB34">
        <v>1.86066</v>
      </c>
      <c r="FC34">
        <v>1.8567100000000001</v>
      </c>
      <c r="FD34">
        <v>1.86111</v>
      </c>
      <c r="FE34">
        <v>1.8573299999999999</v>
      </c>
      <c r="FF34">
        <v>1.85945</v>
      </c>
      <c r="FG34">
        <v>1.8623400000000001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-3.57</v>
      </c>
      <c r="FV34">
        <v>0.1036</v>
      </c>
      <c r="FW34">
        <v>0.1355860650039207</v>
      </c>
      <c r="FX34">
        <v>-4.0117494158234393E-3</v>
      </c>
      <c r="FY34">
        <v>1.087516141204025E-6</v>
      </c>
      <c r="FZ34">
        <v>-8.657206703991749E-11</v>
      </c>
      <c r="GA34">
        <v>0.1035476190476174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0.5</v>
      </c>
      <c r="GJ34">
        <v>0.5</v>
      </c>
      <c r="GK34">
        <v>2.7526899999999999</v>
      </c>
      <c r="GL34">
        <v>2.36084</v>
      </c>
      <c r="GM34">
        <v>1.5942400000000001</v>
      </c>
      <c r="GN34">
        <v>2.32178</v>
      </c>
      <c r="GO34">
        <v>1.40015</v>
      </c>
      <c r="GP34">
        <v>2.3706100000000001</v>
      </c>
      <c r="GQ34">
        <v>29.751000000000001</v>
      </c>
      <c r="GR34">
        <v>15.970800000000001</v>
      </c>
      <c r="GS34">
        <v>18</v>
      </c>
      <c r="GT34">
        <v>635.67200000000003</v>
      </c>
      <c r="GU34">
        <v>405.28399999999999</v>
      </c>
      <c r="GV34">
        <v>19.039200000000001</v>
      </c>
      <c r="GW34">
        <v>21.340699999999998</v>
      </c>
      <c r="GX34">
        <v>30.000299999999999</v>
      </c>
      <c r="GY34">
        <v>21.123699999999999</v>
      </c>
      <c r="GZ34">
        <v>21.052</v>
      </c>
      <c r="HA34">
        <v>55.157299999999999</v>
      </c>
      <c r="HB34">
        <v>20</v>
      </c>
      <c r="HC34">
        <v>-30</v>
      </c>
      <c r="HD34">
        <v>19.036899999999999</v>
      </c>
      <c r="HE34">
        <v>1400</v>
      </c>
      <c r="HF34">
        <v>0</v>
      </c>
      <c r="HG34">
        <v>104.783</v>
      </c>
      <c r="HH34">
        <v>104.57</v>
      </c>
    </row>
    <row r="35" spans="1:216" x14ac:dyDescent="0.2">
      <c r="A35">
        <v>17</v>
      </c>
      <c r="B35">
        <v>1689462046.5999999</v>
      </c>
      <c r="C35">
        <v>1374.599999904633</v>
      </c>
      <c r="D35" t="s">
        <v>404</v>
      </c>
      <c r="E35" t="s">
        <v>405</v>
      </c>
      <c r="F35" t="s">
        <v>348</v>
      </c>
      <c r="G35" t="s">
        <v>349</v>
      </c>
      <c r="H35" t="s">
        <v>350</v>
      </c>
      <c r="I35" t="s">
        <v>351</v>
      </c>
      <c r="J35" t="s">
        <v>410</v>
      </c>
      <c r="K35" t="s">
        <v>352</v>
      </c>
      <c r="L35">
        <v>1689462046.5999999</v>
      </c>
      <c r="M35">
        <f t="shared" si="0"/>
        <v>1.3195257623537821E-3</v>
      </c>
      <c r="N35">
        <f t="shared" si="1"/>
        <v>1.3195257623537822</v>
      </c>
      <c r="O35">
        <f t="shared" si="2"/>
        <v>23.919859735612626</v>
      </c>
      <c r="P35">
        <f t="shared" si="3"/>
        <v>1783.71</v>
      </c>
      <c r="Q35">
        <f t="shared" si="4"/>
        <v>1514.7293144922492</v>
      </c>
      <c r="R35">
        <f t="shared" si="5"/>
        <v>151.76409953433853</v>
      </c>
      <c r="S35">
        <f t="shared" si="6"/>
        <v>178.71387276289499</v>
      </c>
      <c r="T35">
        <f t="shared" si="7"/>
        <v>0.15853152774086449</v>
      </c>
      <c r="U35">
        <f t="shared" si="8"/>
        <v>3.5389802355685567</v>
      </c>
      <c r="V35">
        <f t="shared" si="9"/>
        <v>0.15468935546016499</v>
      </c>
      <c r="W35">
        <f t="shared" si="10"/>
        <v>9.701829524253025E-2</v>
      </c>
      <c r="X35">
        <f t="shared" si="11"/>
        <v>297.68169</v>
      </c>
      <c r="Y35">
        <f t="shared" si="12"/>
        <v>22.783307849506169</v>
      </c>
      <c r="Z35">
        <f t="shared" si="13"/>
        <v>21.942799999999998</v>
      </c>
      <c r="AA35">
        <f t="shared" si="14"/>
        <v>2.6442642987785856</v>
      </c>
      <c r="AB35">
        <f t="shared" si="15"/>
        <v>69.859152256694088</v>
      </c>
      <c r="AC35">
        <f t="shared" si="16"/>
        <v>1.80859990211685</v>
      </c>
      <c r="AD35">
        <f t="shared" si="17"/>
        <v>2.5889233460366605</v>
      </c>
      <c r="AE35">
        <f t="shared" si="18"/>
        <v>0.83566439666173564</v>
      </c>
      <c r="AF35">
        <f t="shared" si="19"/>
        <v>-58.191086119801788</v>
      </c>
      <c r="AG35">
        <f t="shared" si="20"/>
        <v>-66.052710551642235</v>
      </c>
      <c r="AH35">
        <f t="shared" si="21"/>
        <v>-3.8209590455231615</v>
      </c>
      <c r="AI35">
        <f t="shared" si="22"/>
        <v>169.6169342830328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53891.686225751873</v>
      </c>
      <c r="AO35">
        <f t="shared" si="26"/>
        <v>1799.88</v>
      </c>
      <c r="AP35">
        <f t="shared" si="27"/>
        <v>1517.2985999999999</v>
      </c>
      <c r="AQ35">
        <f t="shared" si="28"/>
        <v>0.84299986665777704</v>
      </c>
      <c r="AR35">
        <f t="shared" si="29"/>
        <v>0.16538974264950995</v>
      </c>
      <c r="AS35">
        <v>1689462046.5999999</v>
      </c>
      <c r="AT35">
        <v>1783.71</v>
      </c>
      <c r="AU35">
        <v>1799.94</v>
      </c>
      <c r="AV35">
        <v>18.051300000000001</v>
      </c>
      <c r="AW35">
        <v>17.250900000000001</v>
      </c>
      <c r="AX35">
        <v>1787.8</v>
      </c>
      <c r="AY35">
        <v>17.9468</v>
      </c>
      <c r="AZ35">
        <v>600.09799999999996</v>
      </c>
      <c r="BA35">
        <v>100.125</v>
      </c>
      <c r="BB35">
        <v>6.7224500000000006E-2</v>
      </c>
      <c r="BC35">
        <v>21.596599999999999</v>
      </c>
      <c r="BD35">
        <v>21.942799999999998</v>
      </c>
      <c r="BE35">
        <v>999.9</v>
      </c>
      <c r="BF35">
        <v>0</v>
      </c>
      <c r="BG35">
        <v>0</v>
      </c>
      <c r="BH35">
        <v>9995.6200000000008</v>
      </c>
      <c r="BI35">
        <v>0</v>
      </c>
      <c r="BJ35">
        <v>64.168199999999999</v>
      </c>
      <c r="BK35">
        <v>-16.228000000000002</v>
      </c>
      <c r="BL35">
        <v>1816.51</v>
      </c>
      <c r="BM35">
        <v>1831.54</v>
      </c>
      <c r="BN35">
        <v>0.80040199999999995</v>
      </c>
      <c r="BO35">
        <v>1799.94</v>
      </c>
      <c r="BP35">
        <v>17.250900000000001</v>
      </c>
      <c r="BQ35">
        <v>1.8073900000000001</v>
      </c>
      <c r="BR35">
        <v>1.72725</v>
      </c>
      <c r="BS35">
        <v>15.850899999999999</v>
      </c>
      <c r="BT35">
        <v>15.1435</v>
      </c>
      <c r="BU35">
        <v>1799.88</v>
      </c>
      <c r="BV35">
        <v>0.90000199999999997</v>
      </c>
      <c r="BW35">
        <v>9.9998100000000006E-2</v>
      </c>
      <c r="BX35">
        <v>0</v>
      </c>
      <c r="BY35">
        <v>3.0720999999999998</v>
      </c>
      <c r="BZ35">
        <v>0</v>
      </c>
      <c r="CA35">
        <v>15750.3</v>
      </c>
      <c r="CB35">
        <v>14599.4</v>
      </c>
      <c r="CC35">
        <v>38.561999999999998</v>
      </c>
      <c r="CD35">
        <v>38.5</v>
      </c>
      <c r="CE35">
        <v>38.686999999999998</v>
      </c>
      <c r="CF35">
        <v>36.686999999999998</v>
      </c>
      <c r="CG35">
        <v>37.561999999999998</v>
      </c>
      <c r="CH35">
        <v>1619.9</v>
      </c>
      <c r="CI35">
        <v>179.98</v>
      </c>
      <c r="CJ35">
        <v>0</v>
      </c>
      <c r="CK35">
        <v>1689462056</v>
      </c>
      <c r="CL35">
        <v>0</v>
      </c>
      <c r="CM35">
        <v>1689462015.0999999</v>
      </c>
      <c r="CN35" t="s">
        <v>406</v>
      </c>
      <c r="CO35">
        <v>1689462015.0999999</v>
      </c>
      <c r="CP35">
        <v>1689462008.5999999</v>
      </c>
      <c r="CQ35">
        <v>39</v>
      </c>
      <c r="CR35">
        <v>-3.2000000000000001E-2</v>
      </c>
      <c r="CS35">
        <v>1E-3</v>
      </c>
      <c r="CT35">
        <v>-4.1040000000000001</v>
      </c>
      <c r="CU35">
        <v>0.105</v>
      </c>
      <c r="CV35">
        <v>1801</v>
      </c>
      <c r="CW35">
        <v>17</v>
      </c>
      <c r="CX35">
        <v>0.19</v>
      </c>
      <c r="CY35">
        <v>0.09</v>
      </c>
      <c r="CZ35">
        <v>17.738712145062451</v>
      </c>
      <c r="DA35">
        <v>0.85066337214786369</v>
      </c>
      <c r="DB35">
        <v>0.14393364903247829</v>
      </c>
      <c r="DC35">
        <v>1</v>
      </c>
      <c r="DD35">
        <v>1799.984878048781</v>
      </c>
      <c r="DE35">
        <v>-5.1428571427939503E-2</v>
      </c>
      <c r="DF35">
        <v>8.2760953183207309E-2</v>
      </c>
      <c r="DG35">
        <v>1</v>
      </c>
      <c r="DH35">
        <v>1800.0414634146341</v>
      </c>
      <c r="DI35">
        <v>0.1340975738457176</v>
      </c>
      <c r="DJ35">
        <v>9.2593024433323387E-2</v>
      </c>
      <c r="DK35">
        <v>-1</v>
      </c>
      <c r="DL35">
        <v>2</v>
      </c>
      <c r="DM35">
        <v>2</v>
      </c>
      <c r="DN35" t="s">
        <v>354</v>
      </c>
      <c r="DO35">
        <v>3.21143</v>
      </c>
      <c r="DP35">
        <v>2.6761200000000001</v>
      </c>
      <c r="DQ35">
        <v>0.25272600000000001</v>
      </c>
      <c r="DR35">
        <v>0.25248199999999998</v>
      </c>
      <c r="DS35">
        <v>9.40328E-2</v>
      </c>
      <c r="DT35">
        <v>9.0367100000000006E-2</v>
      </c>
      <c r="DU35">
        <v>22679.9</v>
      </c>
      <c r="DV35">
        <v>25631.1</v>
      </c>
      <c r="DW35">
        <v>28544.9</v>
      </c>
      <c r="DX35">
        <v>32858.1</v>
      </c>
      <c r="DY35">
        <v>35932</v>
      </c>
      <c r="DZ35">
        <v>40615.699999999997</v>
      </c>
      <c r="EA35">
        <v>41885.800000000003</v>
      </c>
      <c r="EB35">
        <v>47532</v>
      </c>
      <c r="EC35">
        <v>2.2399499999999999</v>
      </c>
      <c r="ED35">
        <v>1.8477300000000001</v>
      </c>
      <c r="EE35">
        <v>6.2182500000000002E-2</v>
      </c>
      <c r="EF35">
        <v>0</v>
      </c>
      <c r="EG35">
        <v>20.916599999999999</v>
      </c>
      <c r="EH35">
        <v>999.9</v>
      </c>
      <c r="EI35">
        <v>60.9</v>
      </c>
      <c r="EJ35">
        <v>26.6</v>
      </c>
      <c r="EK35">
        <v>21.264500000000002</v>
      </c>
      <c r="EL35">
        <v>63.4587</v>
      </c>
      <c r="EM35">
        <v>17.307700000000001</v>
      </c>
      <c r="EN35">
        <v>1</v>
      </c>
      <c r="EO35">
        <v>-0.44921499999999998</v>
      </c>
      <c r="EP35">
        <v>0.360014</v>
      </c>
      <c r="EQ35">
        <v>20.228999999999999</v>
      </c>
      <c r="ER35">
        <v>5.2265699999999997</v>
      </c>
      <c r="ES35">
        <v>12.0055</v>
      </c>
      <c r="ET35">
        <v>4.9896500000000001</v>
      </c>
      <c r="EU35">
        <v>3.3047800000000001</v>
      </c>
      <c r="EV35">
        <v>4409.2</v>
      </c>
      <c r="EW35">
        <v>4477.2</v>
      </c>
      <c r="EX35">
        <v>98.7</v>
      </c>
      <c r="EY35">
        <v>33.9</v>
      </c>
      <c r="EZ35">
        <v>1.8527199999999999</v>
      </c>
      <c r="FA35">
        <v>1.86155</v>
      </c>
      <c r="FB35">
        <v>1.86066</v>
      </c>
      <c r="FC35">
        <v>1.8567100000000001</v>
      </c>
      <c r="FD35">
        <v>1.8611</v>
      </c>
      <c r="FE35">
        <v>1.8573</v>
      </c>
      <c r="FF35">
        <v>1.85944</v>
      </c>
      <c r="FG35">
        <v>1.8623099999999999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-4.09</v>
      </c>
      <c r="FV35">
        <v>0.1045</v>
      </c>
      <c r="FW35">
        <v>0.1031732492193822</v>
      </c>
      <c r="FX35">
        <v>-4.0117494158234393E-3</v>
      </c>
      <c r="FY35">
        <v>1.087516141204025E-6</v>
      </c>
      <c r="FZ35">
        <v>-8.657206703991749E-11</v>
      </c>
      <c r="GA35">
        <v>0.1045499999999961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0.5</v>
      </c>
      <c r="GJ35">
        <v>0.6</v>
      </c>
      <c r="GK35">
        <v>3.3727999999999998</v>
      </c>
      <c r="GL35">
        <v>2.34741</v>
      </c>
      <c r="GM35">
        <v>1.5942400000000001</v>
      </c>
      <c r="GN35">
        <v>2.32178</v>
      </c>
      <c r="GO35">
        <v>1.40015</v>
      </c>
      <c r="GP35">
        <v>2.3779300000000001</v>
      </c>
      <c r="GQ35">
        <v>29.772400000000001</v>
      </c>
      <c r="GR35">
        <v>15.970800000000001</v>
      </c>
      <c r="GS35">
        <v>18</v>
      </c>
      <c r="GT35">
        <v>635.78</v>
      </c>
      <c r="GU35">
        <v>406.077</v>
      </c>
      <c r="GV35">
        <v>19.2394</v>
      </c>
      <c r="GW35">
        <v>21.345199999999998</v>
      </c>
      <c r="GX35">
        <v>30</v>
      </c>
      <c r="GY35">
        <v>21.151299999999999</v>
      </c>
      <c r="GZ35">
        <v>21.08</v>
      </c>
      <c r="HA35">
        <v>67.572699999999998</v>
      </c>
      <c r="HB35">
        <v>20</v>
      </c>
      <c r="HC35">
        <v>-30</v>
      </c>
      <c r="HD35">
        <v>19.247199999999999</v>
      </c>
      <c r="HE35">
        <v>1800</v>
      </c>
      <c r="HF35">
        <v>0</v>
      </c>
      <c r="HG35">
        <v>104.78700000000001</v>
      </c>
      <c r="HH35">
        <v>104.57</v>
      </c>
    </row>
    <row r="36" spans="1:216" x14ac:dyDescent="0.2">
      <c r="A36">
        <v>18</v>
      </c>
      <c r="B36">
        <v>1689462132.0999999</v>
      </c>
      <c r="C36">
        <v>1460.099999904633</v>
      </c>
      <c r="D36" t="s">
        <v>407</v>
      </c>
      <c r="E36" t="s">
        <v>408</v>
      </c>
      <c r="F36" t="s">
        <v>348</v>
      </c>
      <c r="G36" t="s">
        <v>349</v>
      </c>
      <c r="H36" t="s">
        <v>350</v>
      </c>
      <c r="I36" t="s">
        <v>351</v>
      </c>
      <c r="J36" t="s">
        <v>410</v>
      </c>
      <c r="K36" t="s">
        <v>352</v>
      </c>
      <c r="L36">
        <v>1689462132.0999999</v>
      </c>
      <c r="M36">
        <f t="shared" si="0"/>
        <v>1.2611954047962999E-3</v>
      </c>
      <c r="N36">
        <f t="shared" si="1"/>
        <v>1.2611954047962999</v>
      </c>
      <c r="O36">
        <f t="shared" si="2"/>
        <v>12.411548842714794</v>
      </c>
      <c r="P36">
        <f t="shared" si="3"/>
        <v>391.99900000000002</v>
      </c>
      <c r="Q36">
        <f t="shared" si="4"/>
        <v>252.85137938269051</v>
      </c>
      <c r="R36">
        <f t="shared" si="5"/>
        <v>25.333404080665822</v>
      </c>
      <c r="S36">
        <f t="shared" si="6"/>
        <v>39.2747276699126</v>
      </c>
      <c r="T36">
        <f t="shared" si="7"/>
        <v>0.15037120258036271</v>
      </c>
      <c r="U36">
        <f t="shared" si="8"/>
        <v>3.5320092395452778</v>
      </c>
      <c r="V36">
        <f t="shared" si="9"/>
        <v>0.14690308350792264</v>
      </c>
      <c r="W36">
        <f t="shared" si="10"/>
        <v>9.2119361822199583E-2</v>
      </c>
      <c r="X36">
        <f t="shared" si="11"/>
        <v>297.69982499999998</v>
      </c>
      <c r="Y36">
        <f t="shared" si="12"/>
        <v>22.797382816772725</v>
      </c>
      <c r="Z36">
        <f t="shared" si="13"/>
        <v>21.955300000000001</v>
      </c>
      <c r="AA36">
        <f t="shared" si="14"/>
        <v>2.6462816756508656</v>
      </c>
      <c r="AB36">
        <f t="shared" si="15"/>
        <v>69.733228331171446</v>
      </c>
      <c r="AC36">
        <f t="shared" si="16"/>
        <v>1.80522939008446</v>
      </c>
      <c r="AD36">
        <f t="shared" si="17"/>
        <v>2.5887649737241616</v>
      </c>
      <c r="AE36">
        <f t="shared" si="18"/>
        <v>0.84105228556640554</v>
      </c>
      <c r="AF36">
        <f t="shared" si="19"/>
        <v>-55.618717351516828</v>
      </c>
      <c r="AG36">
        <f t="shared" si="20"/>
        <v>-68.493240259414733</v>
      </c>
      <c r="AH36">
        <f t="shared" si="21"/>
        <v>-3.9701890181923831</v>
      </c>
      <c r="AI36">
        <f t="shared" si="22"/>
        <v>169.61767837087601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53739.372991682714</v>
      </c>
      <c r="AO36">
        <f t="shared" si="26"/>
        <v>1799.99</v>
      </c>
      <c r="AP36">
        <f t="shared" si="27"/>
        <v>1517.3913</v>
      </c>
      <c r="AQ36">
        <f t="shared" si="28"/>
        <v>0.84299984999916666</v>
      </c>
      <c r="AR36">
        <f t="shared" si="29"/>
        <v>0.16538971049839166</v>
      </c>
      <c r="AS36">
        <v>1689462132.0999999</v>
      </c>
      <c r="AT36">
        <v>391.99900000000002</v>
      </c>
      <c r="AU36">
        <v>399.97199999999998</v>
      </c>
      <c r="AV36">
        <v>18.017900000000001</v>
      </c>
      <c r="AW36">
        <v>17.252800000000001</v>
      </c>
      <c r="AX36">
        <v>393.98</v>
      </c>
      <c r="AY36">
        <v>17.910399999999999</v>
      </c>
      <c r="AZ36">
        <v>600.05399999999997</v>
      </c>
      <c r="BA36">
        <v>100.124</v>
      </c>
      <c r="BB36">
        <v>6.68874E-2</v>
      </c>
      <c r="BC36">
        <v>21.595600000000001</v>
      </c>
      <c r="BD36">
        <v>21.955300000000001</v>
      </c>
      <c r="BE36">
        <v>999.9</v>
      </c>
      <c r="BF36">
        <v>0</v>
      </c>
      <c r="BG36">
        <v>0</v>
      </c>
      <c r="BH36">
        <v>9966.25</v>
      </c>
      <c r="BI36">
        <v>0</v>
      </c>
      <c r="BJ36">
        <v>67.843299999999999</v>
      </c>
      <c r="BK36">
        <v>-7.9732399999999997</v>
      </c>
      <c r="BL36">
        <v>399.19099999999997</v>
      </c>
      <c r="BM36">
        <v>406.99400000000003</v>
      </c>
      <c r="BN36">
        <v>0.76506200000000002</v>
      </c>
      <c r="BO36">
        <v>399.97199999999998</v>
      </c>
      <c r="BP36">
        <v>17.252800000000001</v>
      </c>
      <c r="BQ36">
        <v>1.80403</v>
      </c>
      <c r="BR36">
        <v>1.72743</v>
      </c>
      <c r="BS36">
        <v>15.8217</v>
      </c>
      <c r="BT36">
        <v>15.145099999999999</v>
      </c>
      <c r="BU36">
        <v>1799.99</v>
      </c>
      <c r="BV36">
        <v>0.900003</v>
      </c>
      <c r="BW36">
        <v>9.99974E-2</v>
      </c>
      <c r="BX36">
        <v>0</v>
      </c>
      <c r="BY36">
        <v>2.8096999999999999</v>
      </c>
      <c r="BZ36">
        <v>0</v>
      </c>
      <c r="CA36">
        <v>15655.2</v>
      </c>
      <c r="CB36">
        <v>14600.3</v>
      </c>
      <c r="CC36">
        <v>38.561999999999998</v>
      </c>
      <c r="CD36">
        <v>38.75</v>
      </c>
      <c r="CE36">
        <v>38.811999999999998</v>
      </c>
      <c r="CF36">
        <v>37.061999999999998</v>
      </c>
      <c r="CG36">
        <v>37.625</v>
      </c>
      <c r="CH36">
        <v>1620</v>
      </c>
      <c r="CI36">
        <v>179.99</v>
      </c>
      <c r="CJ36">
        <v>0</v>
      </c>
      <c r="CK36">
        <v>1689462141.8</v>
      </c>
      <c r="CL36">
        <v>0</v>
      </c>
      <c r="CM36">
        <v>1689462105.0999999</v>
      </c>
      <c r="CN36" t="s">
        <v>409</v>
      </c>
      <c r="CO36">
        <v>1689462105.0999999</v>
      </c>
      <c r="CP36">
        <v>1689462104.0999999</v>
      </c>
      <c r="CQ36">
        <v>40</v>
      </c>
      <c r="CR36">
        <v>-0.66700000000000004</v>
      </c>
      <c r="CS36">
        <v>3.0000000000000001E-3</v>
      </c>
      <c r="CT36">
        <v>-2.004</v>
      </c>
      <c r="CU36">
        <v>0.107</v>
      </c>
      <c r="CV36">
        <v>399</v>
      </c>
      <c r="CW36">
        <v>17</v>
      </c>
      <c r="CX36">
        <v>0.22</v>
      </c>
      <c r="CY36">
        <v>0.18</v>
      </c>
      <c r="CZ36">
        <v>9.263947919264135</v>
      </c>
      <c r="DA36">
        <v>-0.48585759956005781</v>
      </c>
      <c r="DB36">
        <v>0.13151133620816929</v>
      </c>
      <c r="DC36">
        <v>1</v>
      </c>
      <c r="DD36">
        <v>399.86217499999998</v>
      </c>
      <c r="DE36">
        <v>1.087170731707009</v>
      </c>
      <c r="DF36">
        <v>0.1334949226562564</v>
      </c>
      <c r="DG36">
        <v>1</v>
      </c>
      <c r="DH36">
        <v>1799.96325</v>
      </c>
      <c r="DI36">
        <v>0.1217052051107239</v>
      </c>
      <c r="DJ36">
        <v>0.1146382898511651</v>
      </c>
      <c r="DK36">
        <v>-1</v>
      </c>
      <c r="DL36">
        <v>2</v>
      </c>
      <c r="DM36">
        <v>2</v>
      </c>
      <c r="DN36" t="s">
        <v>354</v>
      </c>
      <c r="DO36">
        <v>3.2113800000000001</v>
      </c>
      <c r="DP36">
        <v>2.6755300000000002</v>
      </c>
      <c r="DQ36">
        <v>9.3225699999999995E-2</v>
      </c>
      <c r="DR36">
        <v>9.3887899999999996E-2</v>
      </c>
      <c r="DS36">
        <v>9.3896599999999997E-2</v>
      </c>
      <c r="DT36">
        <v>9.0374300000000005E-2</v>
      </c>
      <c r="DU36">
        <v>27513.4</v>
      </c>
      <c r="DV36">
        <v>31058.799999999999</v>
      </c>
      <c r="DW36">
        <v>28546.400000000001</v>
      </c>
      <c r="DX36">
        <v>32858.6</v>
      </c>
      <c r="DY36">
        <v>35938.300000000003</v>
      </c>
      <c r="DZ36">
        <v>40615.4</v>
      </c>
      <c r="EA36">
        <v>41887.599999999999</v>
      </c>
      <c r="EB36">
        <v>47533</v>
      </c>
      <c r="EC36">
        <v>2.2402000000000002</v>
      </c>
      <c r="ED36">
        <v>1.8427500000000001</v>
      </c>
      <c r="EE36">
        <v>6.84559E-2</v>
      </c>
      <c r="EF36">
        <v>0</v>
      </c>
      <c r="EG36">
        <v>20.825500000000002</v>
      </c>
      <c r="EH36">
        <v>999.9</v>
      </c>
      <c r="EI36">
        <v>60.9</v>
      </c>
      <c r="EJ36">
        <v>26.6</v>
      </c>
      <c r="EK36">
        <v>21.262599999999999</v>
      </c>
      <c r="EL36">
        <v>63.408700000000003</v>
      </c>
      <c r="EM36">
        <v>17.0913</v>
      </c>
      <c r="EN36">
        <v>1</v>
      </c>
      <c r="EO36">
        <v>-0.45239299999999999</v>
      </c>
      <c r="EP36">
        <v>0.463889</v>
      </c>
      <c r="EQ36">
        <v>20.230699999999999</v>
      </c>
      <c r="ER36">
        <v>5.2276199999999999</v>
      </c>
      <c r="ES36">
        <v>12.0052</v>
      </c>
      <c r="ET36">
        <v>4.9897</v>
      </c>
      <c r="EU36">
        <v>3.3050000000000002</v>
      </c>
      <c r="EV36">
        <v>4411</v>
      </c>
      <c r="EW36">
        <v>4483.3</v>
      </c>
      <c r="EX36">
        <v>98.7</v>
      </c>
      <c r="EY36">
        <v>33.9</v>
      </c>
      <c r="EZ36">
        <v>1.8527199999999999</v>
      </c>
      <c r="FA36">
        <v>1.8615699999999999</v>
      </c>
      <c r="FB36">
        <v>1.8607100000000001</v>
      </c>
      <c r="FC36">
        <v>1.8567</v>
      </c>
      <c r="FD36">
        <v>1.86111</v>
      </c>
      <c r="FE36">
        <v>1.8573500000000001</v>
      </c>
      <c r="FF36">
        <v>1.85944</v>
      </c>
      <c r="FG36">
        <v>1.8623400000000001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-1.9810000000000001</v>
      </c>
      <c r="FV36">
        <v>0.1075</v>
      </c>
      <c r="FW36">
        <v>-0.56421356624084607</v>
      </c>
      <c r="FX36">
        <v>-4.0117494158234393E-3</v>
      </c>
      <c r="FY36">
        <v>1.087516141204025E-6</v>
      </c>
      <c r="FZ36">
        <v>-8.657206703991749E-11</v>
      </c>
      <c r="GA36">
        <v>0.10744499999999491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0.5</v>
      </c>
      <c r="GJ36">
        <v>0.5</v>
      </c>
      <c r="GK36">
        <v>0.99243199999999998</v>
      </c>
      <c r="GL36">
        <v>2.3645</v>
      </c>
      <c r="GM36">
        <v>1.5942400000000001</v>
      </c>
      <c r="GN36">
        <v>2.32178</v>
      </c>
      <c r="GO36">
        <v>1.40015</v>
      </c>
      <c r="GP36">
        <v>2.2924799999999999</v>
      </c>
      <c r="GQ36">
        <v>29.708300000000001</v>
      </c>
      <c r="GR36">
        <v>15.9533</v>
      </c>
      <c r="GS36">
        <v>18</v>
      </c>
      <c r="GT36">
        <v>635.83699999999999</v>
      </c>
      <c r="GU36">
        <v>403.14600000000002</v>
      </c>
      <c r="GV36">
        <v>19.2636</v>
      </c>
      <c r="GW36">
        <v>21.3093</v>
      </c>
      <c r="GX36">
        <v>29.9999</v>
      </c>
      <c r="GY36">
        <v>21.140899999999998</v>
      </c>
      <c r="GZ36">
        <v>21.076000000000001</v>
      </c>
      <c r="HA36">
        <v>19.931799999999999</v>
      </c>
      <c r="HB36">
        <v>20</v>
      </c>
      <c r="HC36">
        <v>-30</v>
      </c>
      <c r="HD36">
        <v>19.3002</v>
      </c>
      <c r="HE36">
        <v>400</v>
      </c>
      <c r="HF36">
        <v>0</v>
      </c>
      <c r="HG36">
        <v>104.792</v>
      </c>
      <c r="HH36">
        <v>104.57299999999999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2023-07-15T23:04:26Z</dcterms:created>
  <dcterms:modified xsi:type="dcterms:W3CDTF">2023-07-21T05:59:13Z</dcterms:modified>
</cp:coreProperties>
</file>