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5C2FBDF6-DBFC-9741-9F29-FD590B4FEBBD}" xr6:coauthVersionLast="47" xr6:coauthVersionMax="47" xr10:uidLastSave="{00000000-0000-0000-0000-000000000000}"/>
  <bookViews>
    <workbookView xWindow="360" yWindow="760" windowWidth="17160" windowHeight="127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N36" i="1" s="1"/>
  <c r="M36" i="1" s="1"/>
  <c r="AD36" i="1"/>
  <c r="AC36" i="1"/>
  <c r="AB36" i="1"/>
  <c r="U36" i="1"/>
  <c r="P36" i="1"/>
  <c r="O36" i="1"/>
  <c r="AR35" i="1"/>
  <c r="AQ35" i="1"/>
  <c r="AO35" i="1"/>
  <c r="AP35" i="1" s="1"/>
  <c r="AN35" i="1"/>
  <c r="AL35" i="1" s="1"/>
  <c r="AD35" i="1"/>
  <c r="AC35" i="1"/>
  <c r="AB35" i="1" s="1"/>
  <c r="U35" i="1"/>
  <c r="AR34" i="1"/>
  <c r="AQ34" i="1"/>
  <c r="AP34" i="1"/>
  <c r="AO34" i="1"/>
  <c r="AN34" i="1"/>
  <c r="AL34" i="1"/>
  <c r="N34" i="1" s="1"/>
  <c r="M34" i="1" s="1"/>
  <c r="AD34" i="1"/>
  <c r="AC34" i="1"/>
  <c r="AB34" i="1"/>
  <c r="X34" i="1"/>
  <c r="U34" i="1"/>
  <c r="S34" i="1"/>
  <c r="P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O32" i="1"/>
  <c r="AR31" i="1"/>
  <c r="AQ31" i="1"/>
  <c r="AO31" i="1"/>
  <c r="AP31" i="1" s="1"/>
  <c r="AN31" i="1"/>
  <c r="AL31" i="1" s="1"/>
  <c r="AD31" i="1"/>
  <c r="AC31" i="1"/>
  <c r="AB31" i="1" s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O28" i="1"/>
  <c r="AR27" i="1"/>
  <c r="AQ27" i="1"/>
  <c r="AO27" i="1"/>
  <c r="AP27" i="1" s="1"/>
  <c r="AN27" i="1"/>
  <c r="AL27" i="1" s="1"/>
  <c r="AD27" i="1"/>
  <c r="AC27" i="1"/>
  <c r="AB27" i="1" s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/>
  <c r="P24" i="1" s="1"/>
  <c r="AD24" i="1"/>
  <c r="AC24" i="1"/>
  <c r="AB24" i="1"/>
  <c r="U24" i="1"/>
  <c r="S24" i="1"/>
  <c r="O24" i="1"/>
  <c r="AR23" i="1"/>
  <c r="AQ23" i="1"/>
  <c r="AO23" i="1"/>
  <c r="AP23" i="1" s="1"/>
  <c r="AN23" i="1"/>
  <c r="AL23" i="1" s="1"/>
  <c r="AD23" i="1"/>
  <c r="AC23" i="1"/>
  <c r="AB23" i="1" s="1"/>
  <c r="U23" i="1"/>
  <c r="AR22" i="1"/>
  <c r="AQ22" i="1"/>
  <c r="AO22" i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O21" i="1"/>
  <c r="AP21" i="1" s="1"/>
  <c r="AN21" i="1"/>
  <c r="AL21" i="1" s="1"/>
  <c r="AM21" i="1" s="1"/>
  <c r="AD21" i="1"/>
  <c r="AC21" i="1"/>
  <c r="AB21" i="1" s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O20" i="1"/>
  <c r="AR19" i="1"/>
  <c r="AQ19" i="1"/>
  <c r="AO19" i="1"/>
  <c r="AN19" i="1"/>
  <c r="AL19" i="1" s="1"/>
  <c r="AD19" i="1"/>
  <c r="AC19" i="1"/>
  <c r="AB19" i="1" s="1"/>
  <c r="U19" i="1"/>
  <c r="AF22" i="1" l="1"/>
  <c r="S29" i="1"/>
  <c r="P29" i="1"/>
  <c r="N29" i="1"/>
  <c r="M29" i="1" s="1"/>
  <c r="O29" i="1"/>
  <c r="AM29" i="1"/>
  <c r="V34" i="1"/>
  <c r="T34" i="1" s="1"/>
  <c r="W34" i="1" s="1"/>
  <c r="Q34" i="1" s="1"/>
  <c r="R34" i="1" s="1"/>
  <c r="AF34" i="1"/>
  <c r="P23" i="1"/>
  <c r="AM23" i="1"/>
  <c r="O23" i="1"/>
  <c r="N23" i="1"/>
  <c r="M23" i="1" s="1"/>
  <c r="S23" i="1"/>
  <c r="P35" i="1"/>
  <c r="O35" i="1"/>
  <c r="AM35" i="1"/>
  <c r="N35" i="1"/>
  <c r="M35" i="1" s="1"/>
  <c r="S35" i="1"/>
  <c r="AP22" i="1"/>
  <c r="X22" i="1"/>
  <c r="S21" i="1"/>
  <c r="P21" i="1"/>
  <c r="O21" i="1"/>
  <c r="N21" i="1"/>
  <c r="M21" i="1" s="1"/>
  <c r="S25" i="1"/>
  <c r="P25" i="1"/>
  <c r="AM25" i="1"/>
  <c r="O25" i="1"/>
  <c r="N25" i="1"/>
  <c r="M25" i="1" s="1"/>
  <c r="AF30" i="1"/>
  <c r="P31" i="1"/>
  <c r="AM31" i="1"/>
  <c r="O31" i="1"/>
  <c r="N31" i="1"/>
  <c r="M31" i="1" s="1"/>
  <c r="S31" i="1"/>
  <c r="AF36" i="1"/>
  <c r="S33" i="1"/>
  <c r="P33" i="1"/>
  <c r="O33" i="1"/>
  <c r="N33" i="1"/>
  <c r="M33" i="1" s="1"/>
  <c r="AM33" i="1"/>
  <c r="Y34" i="1"/>
  <c r="Z34" i="1" s="1"/>
  <c r="P19" i="1"/>
  <c r="AM19" i="1"/>
  <c r="O19" i="1"/>
  <c r="N19" i="1"/>
  <c r="M19" i="1" s="1"/>
  <c r="S19" i="1"/>
  <c r="AP19" i="1"/>
  <c r="AF26" i="1"/>
  <c r="P27" i="1"/>
  <c r="AM27" i="1"/>
  <c r="O27" i="1"/>
  <c r="N27" i="1"/>
  <c r="M27" i="1" s="1"/>
  <c r="S27" i="1"/>
  <c r="O34" i="1"/>
  <c r="S36" i="1"/>
  <c r="AM20" i="1"/>
  <c r="AM24" i="1"/>
  <c r="AM28" i="1"/>
  <c r="AM32" i="1"/>
  <c r="AM36" i="1"/>
  <c r="X26" i="1"/>
  <c r="X30" i="1"/>
  <c r="N20" i="1"/>
  <c r="M20" i="1" s="1"/>
  <c r="X21" i="1"/>
  <c r="N24" i="1"/>
  <c r="M24" i="1" s="1"/>
  <c r="X25" i="1"/>
  <c r="N28" i="1"/>
  <c r="M28" i="1" s="1"/>
  <c r="X29" i="1"/>
  <c r="N32" i="1"/>
  <c r="M32" i="1" s="1"/>
  <c r="X33" i="1"/>
  <c r="X20" i="1"/>
  <c r="X24" i="1"/>
  <c r="X28" i="1"/>
  <c r="X32" i="1"/>
  <c r="X36" i="1"/>
  <c r="AM22" i="1"/>
  <c r="AM26" i="1"/>
  <c r="AM30" i="1"/>
  <c r="AM34" i="1"/>
  <c r="X19" i="1"/>
  <c r="X23" i="1"/>
  <c r="X27" i="1"/>
  <c r="X31" i="1"/>
  <c r="X35" i="1"/>
  <c r="AF29" i="1" l="1"/>
  <c r="AF28" i="1"/>
  <c r="Y32" i="1"/>
  <c r="Z32" i="1" s="1"/>
  <c r="Y25" i="1"/>
  <c r="Z25" i="1" s="1"/>
  <c r="V25" i="1" s="1"/>
  <c r="T25" i="1" s="1"/>
  <c r="W25" i="1" s="1"/>
  <c r="Q25" i="1" s="1"/>
  <c r="R25" i="1" s="1"/>
  <c r="Y22" i="1"/>
  <c r="Z22" i="1" s="1"/>
  <c r="Y23" i="1"/>
  <c r="Z23" i="1" s="1"/>
  <c r="V23" i="1" s="1"/>
  <c r="T23" i="1" s="1"/>
  <c r="W23" i="1" s="1"/>
  <c r="Q23" i="1" s="1"/>
  <c r="R23" i="1" s="1"/>
  <c r="Y28" i="1"/>
  <c r="Z28" i="1" s="1"/>
  <c r="AF19" i="1"/>
  <c r="Y19" i="1"/>
  <c r="Z19" i="1" s="1"/>
  <c r="V19" i="1" s="1"/>
  <c r="T19" i="1" s="1"/>
  <c r="W19" i="1" s="1"/>
  <c r="Q19" i="1" s="1"/>
  <c r="R19" i="1" s="1"/>
  <c r="Y21" i="1"/>
  <c r="Z21" i="1" s="1"/>
  <c r="V21" i="1" s="1"/>
  <c r="T21" i="1" s="1"/>
  <c r="W21" i="1" s="1"/>
  <c r="Q21" i="1" s="1"/>
  <c r="R21" i="1" s="1"/>
  <c r="Y20" i="1"/>
  <c r="Z20" i="1" s="1"/>
  <c r="Y33" i="1"/>
  <c r="Z33" i="1" s="1"/>
  <c r="V33" i="1" s="1"/>
  <c r="T33" i="1" s="1"/>
  <c r="W33" i="1" s="1"/>
  <c r="Q33" i="1" s="1"/>
  <c r="R33" i="1" s="1"/>
  <c r="AF35" i="1"/>
  <c r="Y35" i="1"/>
  <c r="Z35" i="1" s="1"/>
  <c r="Y31" i="1"/>
  <c r="Z31" i="1" s="1"/>
  <c r="AF33" i="1"/>
  <c r="AF24" i="1"/>
  <c r="AF27" i="1"/>
  <c r="AF23" i="1"/>
  <c r="Y24" i="1"/>
  <c r="Z24" i="1" s="1"/>
  <c r="AF20" i="1"/>
  <c r="AF21" i="1"/>
  <c r="Y30" i="1"/>
  <c r="Z30" i="1" s="1"/>
  <c r="AF32" i="1"/>
  <c r="V32" i="1"/>
  <c r="T32" i="1" s="1"/>
  <c r="W32" i="1" s="1"/>
  <c r="Q32" i="1" s="1"/>
  <c r="R32" i="1" s="1"/>
  <c r="Y26" i="1"/>
  <c r="Z26" i="1" s="1"/>
  <c r="AA34" i="1"/>
  <c r="AE34" i="1" s="1"/>
  <c r="AH34" i="1"/>
  <c r="AG34" i="1"/>
  <c r="AF25" i="1"/>
  <c r="Y36" i="1"/>
  <c r="Z36" i="1" s="1"/>
  <c r="AF31" i="1"/>
  <c r="Y29" i="1"/>
  <c r="Z29" i="1" s="1"/>
  <c r="Y27" i="1"/>
  <c r="Z27" i="1" s="1"/>
  <c r="V27" i="1" s="1"/>
  <c r="T27" i="1" s="1"/>
  <c r="W27" i="1" s="1"/>
  <c r="Q27" i="1" s="1"/>
  <c r="R27" i="1" s="1"/>
  <c r="AH36" i="1" l="1"/>
  <c r="AG36" i="1"/>
  <c r="AA36" i="1"/>
  <c r="AE36" i="1" s="1"/>
  <c r="V36" i="1"/>
  <c r="T36" i="1" s="1"/>
  <c r="W36" i="1" s="1"/>
  <c r="Q36" i="1" s="1"/>
  <c r="R36" i="1" s="1"/>
  <c r="AA25" i="1"/>
  <c r="AE25" i="1" s="1"/>
  <c r="AH25" i="1"/>
  <c r="AG25" i="1"/>
  <c r="AH32" i="1"/>
  <c r="AG32" i="1"/>
  <c r="AA32" i="1"/>
  <c r="AE32" i="1" s="1"/>
  <c r="AG29" i="1"/>
  <c r="AA29" i="1"/>
  <c r="AE29" i="1" s="1"/>
  <c r="AH29" i="1"/>
  <c r="AH20" i="1"/>
  <c r="AG20" i="1"/>
  <c r="AA20" i="1"/>
  <c r="AE20" i="1" s="1"/>
  <c r="AH28" i="1"/>
  <c r="AG28" i="1"/>
  <c r="AA28" i="1"/>
  <c r="AE28" i="1" s="1"/>
  <c r="AI34" i="1"/>
  <c r="AA35" i="1"/>
  <c r="AE35" i="1" s="1"/>
  <c r="AH35" i="1"/>
  <c r="AG35" i="1"/>
  <c r="AG23" i="1"/>
  <c r="AA23" i="1"/>
  <c r="AE23" i="1" s="1"/>
  <c r="AH23" i="1"/>
  <c r="V28" i="1"/>
  <c r="T28" i="1" s="1"/>
  <c r="W28" i="1" s="1"/>
  <c r="Q28" i="1" s="1"/>
  <c r="R28" i="1" s="1"/>
  <c r="AH27" i="1"/>
  <c r="AA27" i="1"/>
  <c r="AE27" i="1" s="1"/>
  <c r="AG27" i="1"/>
  <c r="AH24" i="1"/>
  <c r="AG24" i="1"/>
  <c r="AA24" i="1"/>
  <c r="AE24" i="1" s="1"/>
  <c r="AH31" i="1"/>
  <c r="AA31" i="1"/>
  <c r="AE31" i="1" s="1"/>
  <c r="AG31" i="1"/>
  <c r="V31" i="1"/>
  <c r="T31" i="1" s="1"/>
  <c r="W31" i="1" s="1"/>
  <c r="Q31" i="1" s="1"/>
  <c r="R31" i="1" s="1"/>
  <c r="AA21" i="1"/>
  <c r="AE21" i="1" s="1"/>
  <c r="AH21" i="1"/>
  <c r="AG21" i="1"/>
  <c r="AA26" i="1"/>
  <c r="AE26" i="1" s="1"/>
  <c r="AH26" i="1"/>
  <c r="V26" i="1"/>
  <c r="T26" i="1" s="1"/>
  <c r="W26" i="1" s="1"/>
  <c r="Q26" i="1" s="1"/>
  <c r="R26" i="1" s="1"/>
  <c r="AG26" i="1"/>
  <c r="V20" i="1"/>
  <c r="T20" i="1" s="1"/>
  <c r="W20" i="1" s="1"/>
  <c r="Q20" i="1" s="1"/>
  <c r="R20" i="1" s="1"/>
  <c r="V24" i="1"/>
  <c r="T24" i="1" s="1"/>
  <c r="W24" i="1" s="1"/>
  <c r="Q24" i="1" s="1"/>
  <c r="R24" i="1" s="1"/>
  <c r="V35" i="1"/>
  <c r="T35" i="1" s="1"/>
  <c r="W35" i="1" s="1"/>
  <c r="Q35" i="1" s="1"/>
  <c r="R35" i="1" s="1"/>
  <c r="AA19" i="1"/>
  <c r="AE19" i="1" s="1"/>
  <c r="AH19" i="1"/>
  <c r="AG19" i="1"/>
  <c r="AA22" i="1"/>
  <c r="AE22" i="1" s="1"/>
  <c r="AH22" i="1"/>
  <c r="V22" i="1"/>
  <c r="T22" i="1" s="1"/>
  <c r="W22" i="1" s="1"/>
  <c r="Q22" i="1" s="1"/>
  <c r="R22" i="1" s="1"/>
  <c r="AG22" i="1"/>
  <c r="V29" i="1"/>
  <c r="T29" i="1" s="1"/>
  <c r="W29" i="1" s="1"/>
  <c r="Q29" i="1" s="1"/>
  <c r="R29" i="1" s="1"/>
  <c r="AA33" i="1"/>
  <c r="AE33" i="1" s="1"/>
  <c r="AG33" i="1"/>
  <c r="AH33" i="1"/>
  <c r="AI33" i="1" s="1"/>
  <c r="AA30" i="1"/>
  <c r="AE30" i="1" s="1"/>
  <c r="AH30" i="1"/>
  <c r="AG30" i="1"/>
  <c r="V30" i="1"/>
  <c r="T30" i="1" s="1"/>
  <c r="W30" i="1" s="1"/>
  <c r="Q30" i="1" s="1"/>
  <c r="R30" i="1" s="1"/>
  <c r="AI31" i="1" l="1"/>
  <c r="AI26" i="1"/>
  <c r="AI23" i="1"/>
  <c r="AI19" i="1"/>
  <c r="AI20" i="1"/>
  <c r="AI25" i="1"/>
  <c r="AI28" i="1"/>
  <c r="AI32" i="1"/>
  <c r="AI24" i="1"/>
  <c r="AI29" i="1"/>
  <c r="AI36" i="1"/>
  <c r="AI21" i="1"/>
  <c r="AI35" i="1"/>
  <c r="AI30" i="1"/>
  <c r="AI22" i="1"/>
  <c r="AI27" i="1"/>
</calcChain>
</file>

<file path=xl/sharedStrings.xml><?xml version="1.0" encoding="utf-8"?>
<sst xmlns="http://schemas.openxmlformats.org/spreadsheetml/2006/main" count="984" uniqueCount="409">
  <si>
    <t>File opened</t>
  </si>
  <si>
    <t>2023-07-15 15:50:40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</si>
  <si>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</si>
  <si>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</si>
  <si>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</si>
  <si>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</si>
  <si>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</si>
  <si>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</si>
  <si>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</si>
  <si>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</si>
  <si>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</si>
  <si>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</si>
  <si>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</si>
  <si>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</si>
  <si>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</si>
  <si>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</si>
  <si>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</si>
  <si>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</si>
  <si>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</si>
  <si>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</si>
  <si>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</si>
  <si>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</si>
  <si>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</si>
  <si>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</si>
  <si>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</si>
  <si>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</si>
  <si>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</si>
  <si>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15:50:40</t>
  </si>
  <si>
    <t>Stability Definition:	CO2_r (Meas): Per=20	A (GasEx): Std&lt;0.2 Per=20	Qin (LeafQ): Std&lt;1 Per=20</t>
  </si>
  <si>
    <t>15:55:02</t>
  </si>
  <si>
    <t>Stability Definition:	CO2_r (Meas): Std&lt;0.75 Per=20	A (GasEx): Std&lt;0.2 Per=20	Qin (LeafQ): Std&lt;1 Per=20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</si>
  <si>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</si>
  <si>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</si>
  <si>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</si>
  <si>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</si>
  <si>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</si>
  <si>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</si>
  <si>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</si>
  <si>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</si>
  <si>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</si>
  <si>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</si>
  <si>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</si>
  <si>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</si>
  <si>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</si>
  <si>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</si>
  <si>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</si>
  <si>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</si>
  <si>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</si>
  <si>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</si>
  <si>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</si>
  <si>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</si>
  <si>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</si>
  <si>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</si>
  <si>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</si>
  <si>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</si>
  <si>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</si>
  <si>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</si>
  <si>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</si>
  <si>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</si>
  <si>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</si>
  <si>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</si>
  <si>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</si>
  <si>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</si>
  <si>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</si>
  <si>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</si>
  <si>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</si>
  <si>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</si>
  <si>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</si>
  <si>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</si>
  <si>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</si>
  <si>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</si>
  <si>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</si>
  <si>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</si>
  <si>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</si>
  <si>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</si>
  <si>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</si>
  <si>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</si>
  <si>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</si>
  <si>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</si>
  <si>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</si>
  <si>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</si>
  <si>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</si>
  <si>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</si>
  <si>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</si>
  <si>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</si>
  <si>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</si>
  <si>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</si>
  <si>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</si>
  <si>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</si>
  <si>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</si>
  <si>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2.9301 78.5592 367.866 615.065 868.784 1079.53 1278.65 1412.59</t>
  </si>
  <si>
    <t>Fs_true</t>
  </si>
  <si>
    <t>0.235026 100.63 401.623 601.318 803.979 1001.11 1202 1401.27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</si>
  <si>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</si>
  <si>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</si>
  <si>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</si>
  <si>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</si>
  <si>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</si>
  <si>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</si>
  <si>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</si>
  <si>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</si>
  <si>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</si>
  <si>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</si>
  <si>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</si>
  <si>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</si>
  <si>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</si>
  <si>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</si>
  <si>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</si>
  <si>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</si>
  <si>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</si>
  <si>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</si>
  <si>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</si>
  <si>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</si>
  <si>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</si>
  <si>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</si>
  <si>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</si>
  <si>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</si>
  <si>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</si>
  <si>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</si>
  <si>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</si>
  <si>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</si>
  <si>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</si>
  <si>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</si>
  <si>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</si>
  <si>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</si>
  <si>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</si>
  <si>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</si>
  <si>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</si>
  <si>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</si>
  <si>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</si>
  <si>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</si>
  <si>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</si>
  <si>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</si>
  <si>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</si>
  <si>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</si>
  <si>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</si>
  <si>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</si>
  <si>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</si>
  <si>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</si>
  <si>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</si>
  <si>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</si>
  <si>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</si>
  <si>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</si>
  <si>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</si>
  <si>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</si>
  <si>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</si>
  <si>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</si>
  <si>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</si>
  <si>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</si>
  <si>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</si>
  <si>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</si>
  <si>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</si>
  <si>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</si>
  <si>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</si>
  <si>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</si>
  <si>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</si>
  <si>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</si>
  <si>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</si>
  <si>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</si>
  <si>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</si>
  <si>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</si>
  <si>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</si>
  <si>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</si>
  <si>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</si>
  <si>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</si>
  <si>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</si>
  <si>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</si>
  <si>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</si>
  <si>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</si>
  <si>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</si>
  <si>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</si>
  <si>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</si>
  <si>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</si>
  <si>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</si>
  <si>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</si>
  <si>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</si>
  <si>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</si>
  <si>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</si>
  <si>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</si>
  <si>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</si>
  <si>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</si>
  <si>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</si>
  <si>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</si>
  <si>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</si>
  <si>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</si>
  <si>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</si>
  <si>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</si>
  <si>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</si>
  <si>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</si>
  <si>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</si>
  <si>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</si>
  <si>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</si>
  <si>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</si>
  <si>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</si>
  <si>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</si>
  <si>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</si>
  <si>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</si>
  <si>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</si>
  <si>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</si>
  <si>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</si>
  <si>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</si>
  <si>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</si>
  <si>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</si>
  <si>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</si>
  <si>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</si>
  <si>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</si>
  <si>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</si>
  <si>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</si>
  <si>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</si>
  <si>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</si>
  <si>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</si>
  <si>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</si>
  <si>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</si>
  <si>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</si>
  <si>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</si>
  <si>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</si>
  <si>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</si>
  <si>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</si>
  <si>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</si>
  <si>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</si>
  <si>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</si>
  <si>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</si>
  <si>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</si>
  <si>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</si>
  <si>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</si>
  <si>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</si>
  <si>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</si>
  <si>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</si>
  <si>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</si>
  <si>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</si>
  <si>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</si>
  <si>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</si>
  <si>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</si>
  <si>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</si>
  <si>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</si>
  <si>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</si>
  <si>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</si>
  <si>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</si>
  <si>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</si>
  <si>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</si>
  <si>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</si>
  <si>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</si>
  <si>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</si>
  <si>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</si>
  <si>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</si>
  <si>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</si>
  <si>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</si>
  <si>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</si>
  <si>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</si>
  <si>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</si>
  <si>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</si>
  <si>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</si>
  <si>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</si>
  <si>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</si>
  <si>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</si>
  <si>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</si>
  <si>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</si>
  <si>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</si>
  <si>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</si>
  <si>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</si>
  <si>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</si>
  <si>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</si>
  <si>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</si>
  <si>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</si>
  <si>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</si>
  <si>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</si>
  <si>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</si>
  <si>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</si>
  <si>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</si>
  <si>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</si>
  <si>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</si>
  <si>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</si>
  <si>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</si>
  <si>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</si>
  <si>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</si>
  <si>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</si>
  <si>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</si>
  <si>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</si>
  <si>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</si>
  <si>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</si>
  <si>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</si>
  <si>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</si>
  <si>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</si>
  <si>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</si>
  <si>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</si>
  <si>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</si>
  <si>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</si>
  <si>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</si>
  <si>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</si>
  <si>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</si>
  <si>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</si>
  <si>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</si>
  <si>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</si>
  <si>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</si>
  <si>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</si>
  <si>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</si>
  <si>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</si>
  <si>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</si>
  <si>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</si>
  <si>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</si>
  <si>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</si>
  <si>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</si>
  <si>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</si>
  <si>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</si>
  <si>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</si>
  <si>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</si>
  <si>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</si>
  <si>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</si>
  <si>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</si>
  <si>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</si>
  <si>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</si>
  <si>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</si>
  <si>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</si>
  <si>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</si>
  <si>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</si>
  <si>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</si>
  <si>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</si>
  <si>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</si>
  <si>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</si>
  <si>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</si>
  <si>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</si>
  <si>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</si>
  <si>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</si>
  <si>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</si>
  <si>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</si>
  <si>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</si>
  <si>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</si>
  <si>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</si>
  <si>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</si>
  <si>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</si>
  <si>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</si>
  <si>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</si>
  <si>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</si>
  <si>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</si>
  <si>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</si>
  <si>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</si>
  <si>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</si>
  <si>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</si>
  <si>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</si>
  <si>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</si>
  <si>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</si>
  <si>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</si>
  <si>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</si>
  <si>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</si>
  <si>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</si>
  <si>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20230715 16:22:50</t>
  </si>
  <si>
    <t>16:22:50</t>
  </si>
  <si>
    <t>none</t>
  </si>
  <si>
    <t>Picabo</t>
  </si>
  <si>
    <t>20230715</t>
  </si>
  <si>
    <t>AR</t>
  </si>
  <si>
    <t>BNL21825</t>
  </si>
  <si>
    <t>16:22:22</t>
  </si>
  <si>
    <t>2/2</t>
  </si>
  <si>
    <t>00000000</t>
  </si>
  <si>
    <t>iiiiiiii</t>
  </si>
  <si>
    <t>off</t>
  </si>
  <si>
    <t>20230715 16:24:13</t>
  </si>
  <si>
    <t>16:24:13</t>
  </si>
  <si>
    <t>16:23:47</t>
  </si>
  <si>
    <t>20230715 16:25:41</t>
  </si>
  <si>
    <t>16:25:41</t>
  </si>
  <si>
    <t>16:25:15</t>
  </si>
  <si>
    <t>20230715 16:27:06</t>
  </si>
  <si>
    <t>16:27:06</t>
  </si>
  <si>
    <t>16:26:40</t>
  </si>
  <si>
    <t>20230715 16:28:09</t>
  </si>
  <si>
    <t>16:28:09</t>
  </si>
  <si>
    <t>16:28:03</t>
  </si>
  <si>
    <t>20230715 16:29:14</t>
  </si>
  <si>
    <t>16:29:14</t>
  </si>
  <si>
    <t>16:29:08</t>
  </si>
  <si>
    <t>20230715 16:30:14</t>
  </si>
  <si>
    <t>16:30:14</t>
  </si>
  <si>
    <t>16:30:08</t>
  </si>
  <si>
    <t>20230715 16:31:40</t>
  </si>
  <si>
    <t>16:31:40</t>
  </si>
  <si>
    <t>16:31:13</t>
  </si>
  <si>
    <t>20230715 16:33:04</t>
  </si>
  <si>
    <t>16:33:04</t>
  </si>
  <si>
    <t>16:32:36</t>
  </si>
  <si>
    <t>20230715 16:34:24</t>
  </si>
  <si>
    <t>16:34:24</t>
  </si>
  <si>
    <t>16:33:57</t>
  </si>
  <si>
    <t>20230715 16:35:48</t>
  </si>
  <si>
    <t>16:35:48</t>
  </si>
  <si>
    <t>16:35:20</t>
  </si>
  <si>
    <t>20230715 16:37:13</t>
  </si>
  <si>
    <t>16:37:13</t>
  </si>
  <si>
    <t>16:36:46</t>
  </si>
  <si>
    <t>20230715 16:38:40</t>
  </si>
  <si>
    <t>16:38:40</t>
  </si>
  <si>
    <t>16:38:13</t>
  </si>
  <si>
    <t>20230715 16:40:08</t>
  </si>
  <si>
    <t>16:40:08</t>
  </si>
  <si>
    <t>16:39:40</t>
  </si>
  <si>
    <t>20230715 16:41:32</t>
  </si>
  <si>
    <t>16:41:32</t>
  </si>
  <si>
    <t>16:41:04</t>
  </si>
  <si>
    <t>20230715 16:42:51</t>
  </si>
  <si>
    <t>16:42:51</t>
  </si>
  <si>
    <t>16:42:24</t>
  </si>
  <si>
    <t>20230715 16:44:19</t>
  </si>
  <si>
    <t>16:44:19</t>
  </si>
  <si>
    <t>16:43:53</t>
  </si>
  <si>
    <t>20230715 16:45:45</t>
  </si>
  <si>
    <t>16:45:45</t>
  </si>
  <si>
    <t>16:45:19</t>
  </si>
  <si>
    <t>IRSE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</si>
</sst>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2" spans="1:216" x14ac:dyDescent="0.2">
      <c r="A2" t="s">
        <v>32</v>
      </c>
      <c r="B2" t="s">
        <v>33</v>
      </c>
      <c r="C2" t="s">
        <v>35</v>
      </c>
    </row>
    <row r="3" spans="1:216" x14ac:dyDescent="0.2">
      <c r="B3" t="s">
        <v>34</v>
      </c>
      <c r="C3">
        <v>21</v>
      </c>
    </row>
    <row r="4" spans="1:216" x14ac:dyDescent="0.2">
      <c r="A4" t="s">
        <v>36</v>
      </c>
      <c r="B4" t="s">
        <v>37</v>
      </c>
      <c r="C4" t="s">
        <v>38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</row>
    <row r="5" spans="1:216" x14ac:dyDescent="0.2">
      <c r="B5" t="s">
        <v>19</v>
      </c>
      <c r="C5" t="s">
        <v>39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48</v>
      </c>
      <c r="B6" t="s">
        <v>49</v>
      </c>
      <c r="C6" t="s">
        <v>50</v>
      </c>
      <c r="D6" t="s">
        <v>51</v>
      </c>
      <c r="E6" t="s">
        <v>53</v>
      </c>
    </row>
    <row r="7" spans="1:216" x14ac:dyDescent="0.2">
      <c r="B7">
        <v>3.36</v>
      </c>
      <c r="C7">
        <v>0.5</v>
      </c>
      <c r="D7" t="s">
        <v>52</v>
      </c>
      <c r="E7">
        <v>2</v>
      </c>
    </row>
    <row r="8" spans="1:216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59</v>
      </c>
      <c r="B10" t="s">
        <v>60</v>
      </c>
      <c r="C10" t="s">
        <v>62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 spans="1:216" x14ac:dyDescent="0.2">
      <c r="B11" t="s">
        <v>61</v>
      </c>
      <c r="C11" t="s">
        <v>63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91</v>
      </c>
      <c r="H14" t="s">
        <v>93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90</v>
      </c>
      <c r="G15" t="s">
        <v>92</v>
      </c>
      <c r="H15">
        <v>0</v>
      </c>
    </row>
    <row r="16" spans="1:216" x14ac:dyDescent="0.2">
      <c r="A16" t="s">
        <v>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98</v>
      </c>
      <c r="AP16" t="s">
        <v>98</v>
      </c>
      <c r="AQ16" t="s">
        <v>98</v>
      </c>
      <c r="AR16" t="s">
        <v>98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  <c r="CV16" t="s">
        <v>102</v>
      </c>
      <c r="CW16" t="s">
        <v>102</v>
      </c>
      <c r="CX16" t="s">
        <v>102</v>
      </c>
      <c r="CY16" t="s">
        <v>102</v>
      </c>
      <c r="CZ16" t="s">
        <v>103</v>
      </c>
      <c r="DA16" t="s">
        <v>103</v>
      </c>
      <c r="DB16" t="s">
        <v>103</v>
      </c>
      <c r="DC16" t="s">
        <v>103</v>
      </c>
      <c r="DD16" t="s">
        <v>103</v>
      </c>
      <c r="DE16" t="s">
        <v>103</v>
      </c>
      <c r="DF16" t="s">
        <v>103</v>
      </c>
      <c r="DG16" t="s">
        <v>103</v>
      </c>
      <c r="DH16" t="s">
        <v>103</v>
      </c>
      <c r="DI16" t="s">
        <v>103</v>
      </c>
      <c r="DJ16" t="s">
        <v>103</v>
      </c>
      <c r="DK16" t="s">
        <v>103</v>
      </c>
      <c r="DL16" t="s">
        <v>103</v>
      </c>
      <c r="DM16" t="s">
        <v>103</v>
      </c>
      <c r="DN16" t="s">
        <v>103</v>
      </c>
      <c r="DO16" t="s">
        <v>104</v>
      </c>
      <c r="DP16" t="s">
        <v>104</v>
      </c>
      <c r="DQ16" t="s">
        <v>104</v>
      </c>
      <c r="DR16" t="s">
        <v>104</v>
      </c>
      <c r="DS16" t="s">
        <v>104</v>
      </c>
      <c r="DT16" t="s">
        <v>104</v>
      </c>
      <c r="DU16" t="s">
        <v>104</v>
      </c>
      <c r="DV16" t="s">
        <v>104</v>
      </c>
      <c r="DW16" t="s">
        <v>104</v>
      </c>
      <c r="DX16" t="s">
        <v>104</v>
      </c>
      <c r="DY16" t="s">
        <v>104</v>
      </c>
      <c r="DZ16" t="s">
        <v>104</v>
      </c>
      <c r="EA16" t="s">
        <v>104</v>
      </c>
      <c r="EB16" t="s">
        <v>104</v>
      </c>
      <c r="EC16" t="s">
        <v>104</v>
      </c>
      <c r="ED16" t="s">
        <v>104</v>
      </c>
      <c r="EE16" t="s">
        <v>104</v>
      </c>
      <c r="EF16" t="s">
        <v>104</v>
      </c>
      <c r="EG16" t="s">
        <v>105</v>
      </c>
      <c r="EH16" t="s">
        <v>105</v>
      </c>
      <c r="EI16" t="s">
        <v>105</v>
      </c>
      <c r="EJ16" t="s">
        <v>105</v>
      </c>
      <c r="EK16" t="s">
        <v>105</v>
      </c>
      <c r="EL16" t="s">
        <v>105</v>
      </c>
      <c r="EM16" t="s">
        <v>105</v>
      </c>
      <c r="EN16" t="s">
        <v>105</v>
      </c>
      <c r="EO16" t="s">
        <v>105</v>
      </c>
      <c r="EP16" t="s">
        <v>105</v>
      </c>
      <c r="EQ16" t="s">
        <v>105</v>
      </c>
      <c r="ER16" t="s">
        <v>105</v>
      </c>
      <c r="ES16" t="s">
        <v>105</v>
      </c>
      <c r="ET16" t="s">
        <v>105</v>
      </c>
      <c r="EU16" t="s">
        <v>105</v>
      </c>
      <c r="EV16" t="s">
        <v>105</v>
      </c>
      <c r="EW16" t="s">
        <v>105</v>
      </c>
      <c r="EX16" t="s">
        <v>105</v>
      </c>
      <c r="EY16" t="s">
        <v>105</v>
      </c>
      <c r="EZ16" t="s">
        <v>106</v>
      </c>
      <c r="FA16" t="s">
        <v>106</v>
      </c>
      <c r="FB16" t="s">
        <v>106</v>
      </c>
      <c r="FC16" t="s">
        <v>106</v>
      </c>
      <c r="FD16" t="s">
        <v>106</v>
      </c>
      <c r="FE16" t="s">
        <v>106</v>
      </c>
      <c r="FF16" t="s">
        <v>106</v>
      </c>
      <c r="FG16" t="s">
        <v>106</v>
      </c>
      <c r="FH16" t="s">
        <v>106</v>
      </c>
      <c r="FI16" t="s">
        <v>106</v>
      </c>
      <c r="FJ16" t="s">
        <v>106</v>
      </c>
      <c r="FK16" t="s">
        <v>106</v>
      </c>
      <c r="FL16" t="s">
        <v>106</v>
      </c>
      <c r="FM16" t="s">
        <v>106</v>
      </c>
      <c r="FN16" t="s">
        <v>106</v>
      </c>
      <c r="FO16" t="s">
        <v>106</v>
      </c>
      <c r="FP16" t="s">
        <v>106</v>
      </c>
      <c r="FQ16" t="s">
        <v>106</v>
      </c>
      <c r="FR16" t="s">
        <v>106</v>
      </c>
      <c r="FS16" t="s">
        <v>107</v>
      </c>
      <c r="FT16" t="s">
        <v>107</v>
      </c>
      <c r="FU16" t="s">
        <v>107</v>
      </c>
      <c r="FV16" t="s">
        <v>107</v>
      </c>
      <c r="FW16" t="s">
        <v>107</v>
      </c>
      <c r="FX16" t="s">
        <v>107</v>
      </c>
      <c r="FY16" t="s">
        <v>107</v>
      </c>
      <c r="FZ16" t="s">
        <v>107</v>
      </c>
      <c r="GA16" t="s">
        <v>107</v>
      </c>
      <c r="GB16" t="s">
        <v>107</v>
      </c>
      <c r="GC16" t="s">
        <v>107</v>
      </c>
      <c r="GD16" t="s">
        <v>107</v>
      </c>
      <c r="GE16" t="s">
        <v>107</v>
      </c>
      <c r="GF16" t="s">
        <v>107</v>
      </c>
      <c r="GG16" t="s">
        <v>107</v>
      </c>
      <c r="GH16" t="s">
        <v>107</v>
      </c>
      <c r="GI16" t="s">
        <v>107</v>
      </c>
      <c r="GJ16" t="s">
        <v>107</v>
      </c>
      <c r="GK16" t="s">
        <v>108</v>
      </c>
      <c r="GL16" t="s">
        <v>108</v>
      </c>
      <c r="GM16" t="s">
        <v>108</v>
      </c>
      <c r="GN16" t="s">
        <v>108</v>
      </c>
      <c r="GO16" t="s">
        <v>108</v>
      </c>
      <c r="GP16" t="s">
        <v>108</v>
      </c>
      <c r="GQ16" t="s">
        <v>108</v>
      </c>
      <c r="GR16" t="s">
        <v>108</v>
      </c>
      <c r="GS16" t="s">
        <v>109</v>
      </c>
      <c r="GT16" t="s">
        <v>109</v>
      </c>
      <c r="GU16" t="s">
        <v>109</v>
      </c>
      <c r="GV16" t="s">
        <v>109</v>
      </c>
      <c r="GW16" t="s">
        <v>109</v>
      </c>
      <c r="GX16" t="s">
        <v>109</v>
      </c>
      <c r="GY16" t="s">
        <v>109</v>
      </c>
      <c r="GZ16" t="s">
        <v>109</v>
      </c>
      <c r="HA16" t="s">
        <v>109</v>
      </c>
      <c r="HB16" t="s">
        <v>109</v>
      </c>
      <c r="HC16" t="s">
        <v>109</v>
      </c>
      <c r="HD16" t="s">
        <v>109</v>
      </c>
      <c r="HE16" t="s">
        <v>109</v>
      </c>
      <c r="HF16" t="s">
        <v>109</v>
      </c>
      <c r="HG16" t="s">
        <v>109</v>
      </c>
      <c r="HH16" t="s">
        <v>109</v>
      </c>
    </row>
    <row r="17" spans="1:216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97</v>
      </c>
      <c r="AK17" t="s">
        <v>145</v>
      </c>
      <c r="AL17" t="s">
        <v>146</v>
      </c>
      <c r="AM17" t="s">
        <v>147</v>
      </c>
      <c r="AN17" t="s">
        <v>148</v>
      </c>
      <c r="AO17" t="s">
        <v>149</v>
      </c>
      <c r="AP17" t="s">
        <v>150</v>
      </c>
      <c r="AQ17" t="s">
        <v>151</v>
      </c>
      <c r="AR17" t="s">
        <v>152</v>
      </c>
      <c r="AS17" t="s">
        <v>121</v>
      </c>
      <c r="AT17" t="s">
        <v>153</v>
      </c>
      <c r="AU17" t="s">
        <v>154</v>
      </c>
      <c r="AV17" t="s">
        <v>155</v>
      </c>
      <c r="AW17" t="s">
        <v>156</v>
      </c>
      <c r="AX17" t="s">
        <v>157</v>
      </c>
      <c r="AY17" t="s">
        <v>158</v>
      </c>
      <c r="AZ17" t="s">
        <v>159</v>
      </c>
      <c r="BA17" t="s">
        <v>160</v>
      </c>
      <c r="BB17" t="s">
        <v>161</v>
      </c>
      <c r="BC17" t="s">
        <v>162</v>
      </c>
      <c r="BD17" t="s">
        <v>163</v>
      </c>
      <c r="BE17" t="s">
        <v>164</v>
      </c>
      <c r="BF17" t="s">
        <v>165</v>
      </c>
      <c r="BG17" t="s">
        <v>166</v>
      </c>
      <c r="BH17" t="s">
        <v>167</v>
      </c>
      <c r="BI17" t="s">
        <v>168</v>
      </c>
      <c r="BJ17" t="s">
        <v>169</v>
      </c>
      <c r="BK17" t="s">
        <v>170</v>
      </c>
      <c r="BL17" t="s">
        <v>171</v>
      </c>
      <c r="BM17" t="s">
        <v>172</v>
      </c>
      <c r="BN17" t="s">
        <v>173</v>
      </c>
      <c r="BO17" t="s">
        <v>174</v>
      </c>
      <c r="BP17" t="s">
        <v>175</v>
      </c>
      <c r="BQ17" t="s">
        <v>176</v>
      </c>
      <c r="BR17" t="s">
        <v>177</v>
      </c>
      <c r="BS17" t="s">
        <v>178</v>
      </c>
      <c r="BT17" t="s">
        <v>179</v>
      </c>
      <c r="BU17" t="s">
        <v>180</v>
      </c>
      <c r="BV17" t="s">
        <v>181</v>
      </c>
      <c r="BW17" t="s">
        <v>182</v>
      </c>
      <c r="BX17" t="s">
        <v>183</v>
      </c>
      <c r="BY17" t="s">
        <v>184</v>
      </c>
      <c r="BZ17" t="s">
        <v>185</v>
      </c>
      <c r="CA17" t="s">
        <v>186</v>
      </c>
      <c r="CB17" t="s">
        <v>187</v>
      </c>
      <c r="CC17" t="s">
        <v>188</v>
      </c>
      <c r="CD17" t="s">
        <v>189</v>
      </c>
      <c r="CE17" t="s">
        <v>190</v>
      </c>
      <c r="CF17" t="s">
        <v>191</v>
      </c>
      <c r="CG17" t="s">
        <v>192</v>
      </c>
      <c r="CH17" t="s">
        <v>193</v>
      </c>
      <c r="CI17" t="s">
        <v>194</v>
      </c>
      <c r="CJ17" t="s">
        <v>195</v>
      </c>
      <c r="CK17" t="s">
        <v>196</v>
      </c>
      <c r="CL17" t="s">
        <v>197</v>
      </c>
      <c r="CM17" t="s">
        <v>111</v>
      </c>
      <c r="CN17" t="s">
        <v>114</v>
      </c>
      <c r="CO17" t="s">
        <v>198</v>
      </c>
      <c r="CP17" t="s">
        <v>199</v>
      </c>
      <c r="CQ17" t="s">
        <v>200</v>
      </c>
      <c r="CR17" t="s">
        <v>201</v>
      </c>
      <c r="CS17" t="s">
        <v>202</v>
      </c>
      <c r="CT17" t="s">
        <v>203</v>
      </c>
      <c r="CU17" t="s">
        <v>204</v>
      </c>
      <c r="CV17" t="s">
        <v>205</v>
      </c>
      <c r="CW17" t="s">
        <v>206</v>
      </c>
      <c r="CX17" t="s">
        <v>207</v>
      </c>
      <c r="CY17" t="s">
        <v>208</v>
      </c>
      <c r="CZ17" t="s">
        <v>209</v>
      </c>
      <c r="DA17" t="s">
        <v>210</v>
      </c>
      <c r="DB17" t="s">
        <v>211</v>
      </c>
      <c r="DC17" t="s">
        <v>212</v>
      </c>
      <c r="DD17" t="s">
        <v>213</v>
      </c>
      <c r="DE17" t="s">
        <v>214</v>
      </c>
      <c r="DF17" t="s">
        <v>215</v>
      </c>
      <c r="DG17" t="s">
        <v>216</v>
      </c>
      <c r="DH17" t="s">
        <v>217</v>
      </c>
      <c r="DI17" t="s">
        <v>218</v>
      </c>
      <c r="DJ17" t="s">
        <v>219</v>
      </c>
      <c r="DK17" t="s">
        <v>220</v>
      </c>
      <c r="DL17" t="s">
        <v>221</v>
      </c>
      <c r="DM17" t="s">
        <v>222</v>
      </c>
      <c r="DN17" t="s">
        <v>223</v>
      </c>
      <c r="DO17" t="s">
        <v>224</v>
      </c>
      <c r="DP17" t="s">
        <v>225</v>
      </c>
      <c r="DQ17" t="s">
        <v>226</v>
      </c>
      <c r="DR17" t="s">
        <v>227</v>
      </c>
      <c r="DS17" t="s">
        <v>228</v>
      </c>
      <c r="DT17" t="s">
        <v>229</v>
      </c>
      <c r="DU17" t="s">
        <v>230</v>
      </c>
      <c r="DV17" t="s">
        <v>231</v>
      </c>
      <c r="DW17" t="s">
        <v>232</v>
      </c>
      <c r="DX17" t="s">
        <v>233</v>
      </c>
      <c r="DY17" t="s">
        <v>234</v>
      </c>
      <c r="DZ17" t="s">
        <v>235</v>
      </c>
      <c r="EA17" t="s">
        <v>236</v>
      </c>
      <c r="EB17" t="s">
        <v>237</v>
      </c>
      <c r="EC17" t="s">
        <v>238</v>
      </c>
      <c r="ED17" t="s">
        <v>239</v>
      </c>
      <c r="EE17" t="s">
        <v>240</v>
      </c>
      <c r="EF17" t="s">
        <v>241</v>
      </c>
      <c r="EG17" t="s">
        <v>242</v>
      </c>
      <c r="EH17" t="s">
        <v>243</v>
      </c>
      <c r="EI17" t="s">
        <v>244</v>
      </c>
      <c r="EJ17" t="s">
        <v>245</v>
      </c>
      <c r="EK17" t="s">
        <v>246</v>
      </c>
      <c r="EL17" t="s">
        <v>247</v>
      </c>
      <c r="EM17" t="s">
        <v>248</v>
      </c>
      <c r="EN17" t="s">
        <v>249</v>
      </c>
      <c r="EO17" t="s">
        <v>250</v>
      </c>
      <c r="EP17" t="s">
        <v>251</v>
      </c>
      <c r="EQ17" t="s">
        <v>252</v>
      </c>
      <c r="ER17" t="s">
        <v>253</v>
      </c>
      <c r="ES17" t="s">
        <v>254</v>
      </c>
      <c r="ET17" t="s">
        <v>255</v>
      </c>
      <c r="EU17" t="s">
        <v>256</v>
      </c>
      <c r="EV17" t="s">
        <v>257</v>
      </c>
      <c r="EW17" t="s">
        <v>258</v>
      </c>
      <c r="EX17" t="s">
        <v>259</v>
      </c>
      <c r="EY17" t="s">
        <v>260</v>
      </c>
      <c r="EZ17" t="s">
        <v>261</v>
      </c>
      <c r="FA17" t="s">
        <v>262</v>
      </c>
      <c r="FB17" t="s">
        <v>263</v>
      </c>
      <c r="FC17" t="s">
        <v>264</v>
      </c>
      <c r="FD17" t="s">
        <v>265</v>
      </c>
      <c r="FE17" t="s">
        <v>266</v>
      </c>
      <c r="FF17" t="s">
        <v>267</v>
      </c>
      <c r="FG17" t="s">
        <v>268</v>
      </c>
      <c r="FH17" t="s">
        <v>269</v>
      </c>
      <c r="FI17" t="s">
        <v>270</v>
      </c>
      <c r="FJ17" t="s">
        <v>271</v>
      </c>
      <c r="FK17" t="s">
        <v>272</v>
      </c>
      <c r="FL17" t="s">
        <v>273</v>
      </c>
      <c r="FM17" t="s">
        <v>274</v>
      </c>
      <c r="FN17" t="s">
        <v>275</v>
      </c>
      <c r="FO17" t="s">
        <v>276</v>
      </c>
      <c r="FP17" t="s">
        <v>277</v>
      </c>
      <c r="FQ17" t="s">
        <v>278</v>
      </c>
      <c r="FR17" t="s">
        <v>279</v>
      </c>
      <c r="FS17" t="s">
        <v>280</v>
      </c>
      <c r="FT17" t="s">
        <v>281</v>
      </c>
      <c r="FU17" t="s">
        <v>282</v>
      </c>
      <c r="FV17" t="s">
        <v>283</v>
      </c>
      <c r="FW17" t="s">
        <v>284</v>
      </c>
      <c r="FX17" t="s">
        <v>285</v>
      </c>
      <c r="FY17" t="s">
        <v>286</v>
      </c>
      <c r="FZ17" t="s">
        <v>287</v>
      </c>
      <c r="GA17" t="s">
        <v>288</v>
      </c>
      <c r="GB17" t="s">
        <v>289</v>
      </c>
      <c r="GC17" t="s">
        <v>290</v>
      </c>
      <c r="GD17" t="s">
        <v>291</v>
      </c>
      <c r="GE17" t="s">
        <v>292</v>
      </c>
      <c r="GF17" t="s">
        <v>293</v>
      </c>
      <c r="GG17" t="s">
        <v>294</v>
      </c>
      <c r="GH17" t="s">
        <v>295</v>
      </c>
      <c r="GI17" t="s">
        <v>296</v>
      </c>
      <c r="GJ17" t="s">
        <v>297</v>
      </c>
      <c r="GK17" t="s">
        <v>298</v>
      </c>
      <c r="GL17" t="s">
        <v>299</v>
      </c>
      <c r="GM17" t="s">
        <v>300</v>
      </c>
      <c r="GN17" t="s">
        <v>301</v>
      </c>
      <c r="GO17" t="s">
        <v>302</v>
      </c>
      <c r="GP17" t="s">
        <v>303</v>
      </c>
      <c r="GQ17" t="s">
        <v>304</v>
      </c>
      <c r="GR17" t="s">
        <v>305</v>
      </c>
      <c r="GS17" t="s">
        <v>306</v>
      </c>
      <c r="GT17" t="s">
        <v>307</v>
      </c>
      <c r="GU17" t="s">
        <v>308</v>
      </c>
      <c r="GV17" t="s">
        <v>309</v>
      </c>
      <c r="GW17" t="s">
        <v>310</v>
      </c>
      <c r="GX17" t="s">
        <v>311</v>
      </c>
      <c r="GY17" t="s">
        <v>312</v>
      </c>
      <c r="GZ17" t="s">
        <v>313</v>
      </c>
      <c r="HA17" t="s">
        <v>314</v>
      </c>
      <c r="HB17" t="s">
        <v>315</v>
      </c>
      <c r="HC17" t="s">
        <v>316</v>
      </c>
      <c r="HD17" t="s">
        <v>317</v>
      </c>
      <c r="HE17" t="s">
        <v>318</v>
      </c>
      <c r="HF17" t="s">
        <v>319</v>
      </c>
      <c r="HG17" t="s">
        <v>320</v>
      </c>
      <c r="HH17" t="s">
        <v>321</v>
      </c>
    </row>
    <row r="18" spans="1:216" x14ac:dyDescent="0.2">
      <c r="B18" t="s">
        <v>322</v>
      </c>
      <c r="C18" t="s">
        <v>322</v>
      </c>
      <c r="F18" t="s">
        <v>322</v>
      </c>
      <c r="L18" t="s">
        <v>322</v>
      </c>
      <c r="M18" t="s">
        <v>323</v>
      </c>
      <c r="N18" t="s">
        <v>324</v>
      </c>
      <c r="O18" t="s">
        <v>325</v>
      </c>
      <c r="P18" t="s">
        <v>326</v>
      </c>
      <c r="Q18" t="s">
        <v>326</v>
      </c>
      <c r="R18" t="s">
        <v>160</v>
      </c>
      <c r="S18" t="s">
        <v>160</v>
      </c>
      <c r="T18" t="s">
        <v>323</v>
      </c>
      <c r="U18" t="s">
        <v>323</v>
      </c>
      <c r="V18" t="s">
        <v>323</v>
      </c>
      <c r="W18" t="s">
        <v>323</v>
      </c>
      <c r="X18" t="s">
        <v>327</v>
      </c>
      <c r="Y18" t="s">
        <v>328</v>
      </c>
      <c r="Z18" t="s">
        <v>328</v>
      </c>
      <c r="AA18" t="s">
        <v>329</v>
      </c>
      <c r="AB18" t="s">
        <v>330</v>
      </c>
      <c r="AC18" t="s">
        <v>329</v>
      </c>
      <c r="AD18" t="s">
        <v>329</v>
      </c>
      <c r="AE18" t="s">
        <v>329</v>
      </c>
      <c r="AF18" t="s">
        <v>327</v>
      </c>
      <c r="AG18" t="s">
        <v>327</v>
      </c>
      <c r="AH18" t="s">
        <v>327</v>
      </c>
      <c r="AI18" t="s">
        <v>327</v>
      </c>
      <c r="AJ18" t="s">
        <v>331</v>
      </c>
      <c r="AK18" t="s">
        <v>330</v>
      </c>
      <c r="AM18" t="s">
        <v>330</v>
      </c>
      <c r="AN18" t="s">
        <v>331</v>
      </c>
      <c r="AO18" t="s">
        <v>325</v>
      </c>
      <c r="AP18" t="s">
        <v>325</v>
      </c>
      <c r="AR18" t="s">
        <v>332</v>
      </c>
      <c r="AS18" t="s">
        <v>322</v>
      </c>
      <c r="AT18" t="s">
        <v>326</v>
      </c>
      <c r="AU18" t="s">
        <v>326</v>
      </c>
      <c r="AV18" t="s">
        <v>333</v>
      </c>
      <c r="AW18" t="s">
        <v>333</v>
      </c>
      <c r="AX18" t="s">
        <v>326</v>
      </c>
      <c r="AY18" t="s">
        <v>333</v>
      </c>
      <c r="AZ18" t="s">
        <v>331</v>
      </c>
      <c r="BA18" t="s">
        <v>329</v>
      </c>
      <c r="BB18" t="s">
        <v>329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334</v>
      </c>
      <c r="BI18" t="s">
        <v>325</v>
      </c>
      <c r="BJ18" t="s">
        <v>325</v>
      </c>
      <c r="BK18" t="s">
        <v>326</v>
      </c>
      <c r="BL18" t="s">
        <v>326</v>
      </c>
      <c r="BM18" t="s">
        <v>326</v>
      </c>
      <c r="BN18" t="s">
        <v>333</v>
      </c>
      <c r="BO18" t="s">
        <v>326</v>
      </c>
      <c r="BP18" t="s">
        <v>333</v>
      </c>
      <c r="BQ18" t="s">
        <v>329</v>
      </c>
      <c r="BR18" t="s">
        <v>329</v>
      </c>
      <c r="BS18" t="s">
        <v>328</v>
      </c>
      <c r="BT18" t="s">
        <v>328</v>
      </c>
      <c r="BU18" t="s">
        <v>325</v>
      </c>
      <c r="BZ18" t="s">
        <v>325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325</v>
      </c>
      <c r="CI18" t="s">
        <v>325</v>
      </c>
      <c r="CJ18" t="s">
        <v>325</v>
      </c>
      <c r="CK18" t="s">
        <v>322</v>
      </c>
      <c r="CM18" t="s">
        <v>335</v>
      </c>
      <c r="CO18" t="s">
        <v>322</v>
      </c>
      <c r="CP18" t="s">
        <v>322</v>
      </c>
      <c r="CR18" t="s">
        <v>336</v>
      </c>
      <c r="CS18" t="s">
        <v>337</v>
      </c>
      <c r="CT18" t="s">
        <v>336</v>
      </c>
      <c r="CU18" t="s">
        <v>337</v>
      </c>
      <c r="CV18" t="s">
        <v>336</v>
      </c>
      <c r="CW18" t="s">
        <v>337</v>
      </c>
      <c r="CX18" t="s">
        <v>330</v>
      </c>
      <c r="CY18" t="s">
        <v>330</v>
      </c>
      <c r="CZ18" t="s">
        <v>325</v>
      </c>
      <c r="DA18" t="s">
        <v>338</v>
      </c>
      <c r="DB18" t="s">
        <v>325</v>
      </c>
      <c r="DD18" t="s">
        <v>326</v>
      </c>
      <c r="DE18" t="s">
        <v>339</v>
      </c>
      <c r="DF18" t="s">
        <v>326</v>
      </c>
      <c r="DH18" t="s">
        <v>325</v>
      </c>
      <c r="DI18" t="s">
        <v>338</v>
      </c>
      <c r="DJ18" t="s">
        <v>325</v>
      </c>
      <c r="DO18" t="s">
        <v>340</v>
      </c>
      <c r="DP18" t="s">
        <v>340</v>
      </c>
      <c r="EC18" t="s">
        <v>340</v>
      </c>
      <c r="ED18" t="s">
        <v>340</v>
      </c>
      <c r="EE18" t="s">
        <v>341</v>
      </c>
      <c r="EF18" t="s">
        <v>341</v>
      </c>
      <c r="EG18" t="s">
        <v>328</v>
      </c>
      <c r="EH18" t="s">
        <v>328</v>
      </c>
      <c r="EI18" t="s">
        <v>330</v>
      </c>
      <c r="EJ18" t="s">
        <v>328</v>
      </c>
      <c r="EK18" t="s">
        <v>333</v>
      </c>
      <c r="EL18" t="s">
        <v>330</v>
      </c>
      <c r="EM18" t="s">
        <v>330</v>
      </c>
      <c r="EO18" t="s">
        <v>340</v>
      </c>
      <c r="EP18" t="s">
        <v>340</v>
      </c>
      <c r="EQ18" t="s">
        <v>340</v>
      </c>
      <c r="ER18" t="s">
        <v>340</v>
      </c>
      <c r="ES18" t="s">
        <v>340</v>
      </c>
      <c r="ET18" t="s">
        <v>340</v>
      </c>
      <c r="EU18" t="s">
        <v>340</v>
      </c>
      <c r="EV18" t="s">
        <v>342</v>
      </c>
      <c r="EW18" t="s">
        <v>342</v>
      </c>
      <c r="EX18" t="s">
        <v>342</v>
      </c>
      <c r="EY18" t="s">
        <v>343</v>
      </c>
      <c r="EZ18" t="s">
        <v>340</v>
      </c>
      <c r="FA18" t="s">
        <v>340</v>
      </c>
      <c r="FB18" t="s">
        <v>340</v>
      </c>
      <c r="FC18" t="s">
        <v>340</v>
      </c>
      <c r="FD18" t="s">
        <v>340</v>
      </c>
      <c r="FE18" t="s">
        <v>340</v>
      </c>
      <c r="FF18" t="s">
        <v>340</v>
      </c>
      <c r="FG18" t="s">
        <v>340</v>
      </c>
      <c r="FH18" t="s">
        <v>340</v>
      </c>
      <c r="FI18" t="s">
        <v>340</v>
      </c>
      <c r="FJ18" t="s">
        <v>340</v>
      </c>
      <c r="FK18" t="s">
        <v>340</v>
      </c>
      <c r="FR18" t="s">
        <v>340</v>
      </c>
      <c r="FS18" t="s">
        <v>330</v>
      </c>
      <c r="FT18" t="s">
        <v>330</v>
      </c>
      <c r="FU18" t="s">
        <v>336</v>
      </c>
      <c r="FV18" t="s">
        <v>337</v>
      </c>
      <c r="FW18" t="s">
        <v>337</v>
      </c>
      <c r="GA18" t="s">
        <v>337</v>
      </c>
      <c r="GE18" t="s">
        <v>326</v>
      </c>
      <c r="GF18" t="s">
        <v>326</v>
      </c>
      <c r="GG18" t="s">
        <v>333</v>
      </c>
      <c r="GH18" t="s">
        <v>333</v>
      </c>
      <c r="GI18" t="s">
        <v>344</v>
      </c>
      <c r="GJ18" t="s">
        <v>344</v>
      </c>
      <c r="GK18" t="s">
        <v>340</v>
      </c>
      <c r="GL18" t="s">
        <v>340</v>
      </c>
      <c r="GM18" t="s">
        <v>340</v>
      </c>
      <c r="GN18" t="s">
        <v>340</v>
      </c>
      <c r="GO18" t="s">
        <v>340</v>
      </c>
      <c r="GP18" t="s">
        <v>340</v>
      </c>
      <c r="GQ18" t="s">
        <v>328</v>
      </c>
      <c r="GR18" t="s">
        <v>340</v>
      </c>
      <c r="GT18" t="s">
        <v>331</v>
      </c>
      <c r="GU18" t="s">
        <v>331</v>
      </c>
      <c r="GV18" t="s">
        <v>328</v>
      </c>
      <c r="GW18" t="s">
        <v>328</v>
      </c>
      <c r="GX18" t="s">
        <v>328</v>
      </c>
      <c r="GY18" t="s">
        <v>328</v>
      </c>
      <c r="GZ18" t="s">
        <v>328</v>
      </c>
      <c r="HA18" t="s">
        <v>330</v>
      </c>
      <c r="HB18" t="s">
        <v>330</v>
      </c>
      <c r="HC18" t="s">
        <v>330</v>
      </c>
      <c r="HD18" t="s">
        <v>328</v>
      </c>
      <c r="HE18" t="s">
        <v>326</v>
      </c>
      <c r="HF18" t="s">
        <v>333</v>
      </c>
      <c r="HG18" t="s">
        <v>330</v>
      </c>
      <c r="HH18" t="s">
        <v>330</v>
      </c>
    </row>
    <row r="19" spans="1:216" x14ac:dyDescent="0.2">
      <c r="A19">
        <v>1</v>
      </c>
      <c r="B19">
        <v>1689466970.5</v>
      </c>
      <c r="C19">
        <v>0</v>
      </c>
      <c r="D19" t="s">
        <v>345</v>
      </c>
      <c r="E19" t="s">
        <v>346</v>
      </c>
      <c r="F19" t="s">
        <v>347</v>
      </c>
      <c r="G19" t="s">
        <v>348</v>
      </c>
      <c r="H19" t="s">
        <v>349</v>
      </c>
      <c r="I19" t="s">
        <v>350</v>
      </c>
      <c r="J19" t="s">
        <v>408</v>
      </c>
      <c r="K19" t="s">
        <v>351</v>
      </c>
      <c r="L19">
        <v>1689466970.5</v>
      </c>
      <c r="M19">
        <f t="shared" ref="M19:M36" si="0">(N19)/1000</f>
        <v>1.2552797738610887E-3</v>
      </c>
      <c r="N19">
        <f t="shared" ref="N19:N36" si="1">1000*AZ19*AL19*(AV19-AW19)/(100*$B$7*(1000-AL19*AV19))</f>
        <v>1.2552797738610888</v>
      </c>
      <c r="O19">
        <f t="shared" ref="O19:O36" si="2">AZ19*AL19*(AU19-AT19*(1000-AL19*AW19)/(1000-AL19*AV19))/(100*$B$7)</f>
        <v>11.172590761789616</v>
      </c>
      <c r="P19">
        <f t="shared" ref="P19:P36" si="3">AT19 - IF(AL19&gt;1, O19*$B$7*100/(AN19*BH19), 0)</f>
        <v>393.46699999999998</v>
      </c>
      <c r="Q19">
        <f t="shared" ref="Q19:Q36" si="4">((W19-M19/2)*P19-O19)/(W19+M19/2)</f>
        <v>243.29085031071355</v>
      </c>
      <c r="R19">
        <f t="shared" ref="R19:R36" si="5">Q19*(BA19+BB19)/1000</f>
        <v>24.377289317723161</v>
      </c>
      <c r="S19">
        <f t="shared" ref="S19:S36" si="6">(AT19 - IF(AL19&gt;1, O19*$B$7*100/(AN19*BH19), 0))*(BA19+BB19)/1000</f>
        <v>39.424659347964798</v>
      </c>
      <c r="T19">
        <f t="shared" ref="T19:T36" si="7">2/((1/V19-1/U19)+SIGN(V19)*SQRT((1/V19-1/U19)*(1/V19-1/U19) + 4*$C$7/(($C$7+1)*($C$7+1))*(2*1/V19*1/U19-1/U19*1/U19)))</f>
        <v>0.12529472559012292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3.6654390542253603</v>
      </c>
      <c r="V19">
        <f t="shared" ref="V19:V36" si="9">M19*(1000-(1000*0.61365*EXP(17.502*Z19/(240.97+Z19))/(BA19+BB19)+AV19)/2)/(1000*0.61365*EXP(17.502*Z19/(240.97+Z19))/(BA19+BB19)-AV19)</f>
        <v>0.12296310071415754</v>
      </c>
      <c r="W19">
        <f t="shared" ref="W19:W36" si="10">1/(($C$7+1)/(T19/1.6)+1/(U19/1.37)) + $C$7/(($C$7+1)/(T19/1.6) + $C$7/(U19/1.37))</f>
        <v>7.7057811183091837E-2</v>
      </c>
      <c r="X19">
        <f t="shared" ref="X19:X36" si="11">(AO19*AR19)</f>
        <v>297.68125199999997</v>
      </c>
      <c r="Y19">
        <f t="shared" ref="Y19:Y36" si="12">(BC19+(X19+2*0.95*0.0000000567*(((BC19+$B$9)+273)^4-(BC19+273)^4)-44100*M19)/(1.84*29.3*U19+8*0.95*0.0000000567*(BC19+273)^3))</f>
        <v>23.91707960102616</v>
      </c>
      <c r="Z19">
        <f t="shared" ref="Z19:Z36" si="13">($C$9*BD19+$D$9*BE19+$E$9*Y19)</f>
        <v>22.961400000000001</v>
      </c>
      <c r="AA19">
        <f t="shared" ref="AA19:AA36" si="14">0.61365*EXP(17.502*Z19/(240.97+Z19))</f>
        <v>2.8131407328434279</v>
      </c>
      <c r="AB19">
        <f t="shared" ref="AB19:AB36" si="15">(AC19/AD19*100)</f>
        <v>65.284994935348166</v>
      </c>
      <c r="AC19">
        <f t="shared" ref="AC19:AC36" si="16">AV19*(BA19+BB19)/1000</f>
        <v>1.8138768072297602</v>
      </c>
      <c r="AD19">
        <f t="shared" ref="AD19:AD36" si="17">0.61365*EXP(17.502*BC19/(240.97+BC19))</f>
        <v>2.7783977145530074</v>
      </c>
      <c r="AE19">
        <f t="shared" ref="AE19:AE36" si="18">(AA19-AV19*(BA19+BB19)/1000)</f>
        <v>0.99926392561366773</v>
      </c>
      <c r="AF19">
        <f t="shared" ref="AF19:AF36" si="19">(-M19*44100)</f>
        <v>-55.357838027274013</v>
      </c>
      <c r="AG19">
        <f t="shared" ref="AG19:AG36" si="20">2*29.3*U19*0.92*(BC19-Z19)</f>
        <v>-40.530046924765976</v>
      </c>
      <c r="AH19">
        <f t="shared" ref="AH19:AH36" si="21">2*0.95*0.0000000567*(((BC19+$B$9)+273)^4-(Z19+273)^4)</f>
        <v>-2.2888432862293508</v>
      </c>
      <c r="AI19">
        <f t="shared" ref="AI19:AI36" si="22">X19+AH19+AF19+AG19</f>
        <v>199.50452376173067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53661.071882851887</v>
      </c>
      <c r="AO19">
        <f t="shared" ref="AO19:AO36" si="26">$B$13*BI19+$C$13*BJ19+$F$13*BU19*(1-BX19)</f>
        <v>1799.87</v>
      </c>
      <c r="AP19">
        <f t="shared" ref="AP19:AP36" si="27">AO19*AQ19</f>
        <v>1517.2907999999998</v>
      </c>
      <c r="AQ19">
        <f t="shared" ref="AQ19:AQ36" si="28">($B$13*$D$11+$C$13*$D$11+$F$13*((CH19+BZ19)/MAX(CH19+BZ19+CI19, 0.1)*$I$11+CI19/MAX(CH19+BZ19+CI19, 0.1)*$J$11))/($B$13+$C$13+$F$13)</f>
        <v>0.84300021668231584</v>
      </c>
      <c r="AR19">
        <f t="shared" ref="AR19:AR36" si="29">($B$13*$K$11+$C$13*$K$11+$F$13*((CH19+BZ19)/MAX(CH19+BZ19+CI19, 0.1)*$P$11+CI19/MAX(CH19+BZ19+CI19, 0.1)*$Q$11))/($B$13+$C$13+$F$13)</f>
        <v>0.16539041819686978</v>
      </c>
      <c r="AS19">
        <v>1689466970.5</v>
      </c>
      <c r="AT19">
        <v>393.46699999999998</v>
      </c>
      <c r="AU19">
        <v>399.99900000000002</v>
      </c>
      <c r="AV19">
        <v>18.102900000000002</v>
      </c>
      <c r="AW19">
        <v>17.412800000000001</v>
      </c>
      <c r="AX19">
        <v>395.03300000000002</v>
      </c>
      <c r="AY19">
        <v>17.997800000000002</v>
      </c>
      <c r="AZ19">
        <v>600.11400000000003</v>
      </c>
      <c r="BA19">
        <v>100.131</v>
      </c>
      <c r="BB19">
        <v>6.7134399999999997E-2</v>
      </c>
      <c r="BC19">
        <v>22.7563</v>
      </c>
      <c r="BD19">
        <v>22.961400000000001</v>
      </c>
      <c r="BE19">
        <v>999.9</v>
      </c>
      <c r="BF19">
        <v>0</v>
      </c>
      <c r="BG19">
        <v>0</v>
      </c>
      <c r="BH19">
        <v>9991.25</v>
      </c>
      <c r="BI19">
        <v>0</v>
      </c>
      <c r="BJ19">
        <v>127.821</v>
      </c>
      <c r="BK19">
        <v>-6.5324099999999996</v>
      </c>
      <c r="BL19">
        <v>400.721</v>
      </c>
      <c r="BM19">
        <v>407.08800000000002</v>
      </c>
      <c r="BN19">
        <v>0.69003099999999995</v>
      </c>
      <c r="BO19">
        <v>399.99900000000002</v>
      </c>
      <c r="BP19">
        <v>17.412800000000001</v>
      </c>
      <c r="BQ19">
        <v>1.8126599999999999</v>
      </c>
      <c r="BR19">
        <v>1.7435700000000001</v>
      </c>
      <c r="BS19">
        <v>15.8964</v>
      </c>
      <c r="BT19">
        <v>15.2898</v>
      </c>
      <c r="BU19">
        <v>1799.87</v>
      </c>
      <c r="BV19">
        <v>0.89999099999999999</v>
      </c>
      <c r="BW19">
        <v>0.100009</v>
      </c>
      <c r="BX19">
        <v>0</v>
      </c>
      <c r="BY19">
        <v>2.3304</v>
      </c>
      <c r="BZ19">
        <v>0</v>
      </c>
      <c r="CA19">
        <v>14987.5</v>
      </c>
      <c r="CB19">
        <v>14599.2</v>
      </c>
      <c r="CC19">
        <v>41.375</v>
      </c>
      <c r="CD19">
        <v>41.686999999999998</v>
      </c>
      <c r="CE19">
        <v>41</v>
      </c>
      <c r="CF19">
        <v>40.936999999999998</v>
      </c>
      <c r="CG19">
        <v>40.375</v>
      </c>
      <c r="CH19">
        <v>1619.87</v>
      </c>
      <c r="CI19">
        <v>180</v>
      </c>
      <c r="CJ19">
        <v>0</v>
      </c>
      <c r="CK19">
        <v>1689466980.5999999</v>
      </c>
      <c r="CL19">
        <v>0</v>
      </c>
      <c r="CM19">
        <v>1689466942.5999999</v>
      </c>
      <c r="CN19" t="s">
        <v>352</v>
      </c>
      <c r="CO19">
        <v>1689466938.0999999</v>
      </c>
      <c r="CP19">
        <v>1689466942.5999999</v>
      </c>
      <c r="CQ19">
        <v>44</v>
      </c>
      <c r="CR19">
        <v>1.4999999999999999E-2</v>
      </c>
      <c r="CS19">
        <v>0</v>
      </c>
      <c r="CT19">
        <v>-1.587</v>
      </c>
      <c r="CU19">
        <v>0.105</v>
      </c>
      <c r="CV19">
        <v>400</v>
      </c>
      <c r="CW19">
        <v>17</v>
      </c>
      <c r="CX19">
        <v>0.22</v>
      </c>
      <c r="CY19">
        <v>0.15</v>
      </c>
      <c r="CZ19">
        <v>7.4625474930323934</v>
      </c>
      <c r="DA19">
        <v>-1.3611572977660399E-2</v>
      </c>
      <c r="DB19">
        <v>2.883389172001689E-2</v>
      </c>
      <c r="DC19">
        <v>1</v>
      </c>
      <c r="DD19">
        <v>399.96765853658542</v>
      </c>
      <c r="DE19">
        <v>-1.732656499599558E-2</v>
      </c>
      <c r="DF19">
        <v>2.498058734697603E-2</v>
      </c>
      <c r="DG19">
        <v>1</v>
      </c>
      <c r="DH19">
        <v>1799.98875</v>
      </c>
      <c r="DI19">
        <v>0.14282954986023549</v>
      </c>
      <c r="DJ19">
        <v>9.8670854359333524E-2</v>
      </c>
      <c r="DK19">
        <v>-1</v>
      </c>
      <c r="DL19">
        <v>2</v>
      </c>
      <c r="DM19">
        <v>2</v>
      </c>
      <c r="DN19" t="s">
        <v>353</v>
      </c>
      <c r="DO19">
        <v>3.2090000000000001</v>
      </c>
      <c r="DP19">
        <v>2.6759900000000001</v>
      </c>
      <c r="DQ19">
        <v>9.2992099999999994E-2</v>
      </c>
      <c r="DR19">
        <v>9.3464099999999994E-2</v>
      </c>
      <c r="DS19">
        <v>9.3822199999999994E-2</v>
      </c>
      <c r="DT19">
        <v>9.0582099999999999E-2</v>
      </c>
      <c r="DU19">
        <v>27450.3</v>
      </c>
      <c r="DV19">
        <v>31002.6</v>
      </c>
      <c r="DW19">
        <v>28479.8</v>
      </c>
      <c r="DX19">
        <v>32790.6</v>
      </c>
      <c r="DY19">
        <v>35858.6</v>
      </c>
      <c r="DZ19">
        <v>40516.800000000003</v>
      </c>
      <c r="EA19">
        <v>41789.1</v>
      </c>
      <c r="EB19">
        <v>47430.7</v>
      </c>
      <c r="EC19">
        <v>2.2170000000000001</v>
      </c>
      <c r="ED19">
        <v>1.8053999999999999</v>
      </c>
      <c r="EE19">
        <v>0.115782</v>
      </c>
      <c r="EF19">
        <v>0</v>
      </c>
      <c r="EG19">
        <v>21.052299999999999</v>
      </c>
      <c r="EH19">
        <v>999.9</v>
      </c>
      <c r="EI19">
        <v>53.6</v>
      </c>
      <c r="EJ19">
        <v>29.4</v>
      </c>
      <c r="EK19">
        <v>22.032399999999999</v>
      </c>
      <c r="EL19">
        <v>63.689</v>
      </c>
      <c r="EM19">
        <v>16.7668</v>
      </c>
      <c r="EN19">
        <v>1</v>
      </c>
      <c r="EO19">
        <v>-0.33348800000000001</v>
      </c>
      <c r="EP19">
        <v>0.14621700000000001</v>
      </c>
      <c r="EQ19">
        <v>20.230799999999999</v>
      </c>
      <c r="ER19">
        <v>5.2249299999999996</v>
      </c>
      <c r="ES19">
        <v>12.0099</v>
      </c>
      <c r="ET19">
        <v>4.9896000000000003</v>
      </c>
      <c r="EU19">
        <v>3.3050000000000002</v>
      </c>
      <c r="EV19">
        <v>4517.1000000000004</v>
      </c>
      <c r="EW19">
        <v>4867.2</v>
      </c>
      <c r="EX19">
        <v>98.7</v>
      </c>
      <c r="EY19">
        <v>35.299999999999997</v>
      </c>
      <c r="EZ19">
        <v>1.85303</v>
      </c>
      <c r="FA19">
        <v>1.86165</v>
      </c>
      <c r="FB19">
        <v>1.8609100000000001</v>
      </c>
      <c r="FC19">
        <v>1.8569800000000001</v>
      </c>
      <c r="FD19">
        <v>1.86127</v>
      </c>
      <c r="FE19">
        <v>1.8575200000000001</v>
      </c>
      <c r="FF19">
        <v>1.8595900000000001</v>
      </c>
      <c r="FG19">
        <v>1.86249</v>
      </c>
      <c r="FH19">
        <v>0</v>
      </c>
      <c r="FI19">
        <v>0</v>
      </c>
      <c r="FJ19">
        <v>0</v>
      </c>
      <c r="FK19">
        <v>0</v>
      </c>
      <c r="FL19" t="s">
        <v>354</v>
      </c>
      <c r="FM19" t="s">
        <v>355</v>
      </c>
      <c r="FN19" t="s">
        <v>356</v>
      </c>
      <c r="FO19" t="s">
        <v>356</v>
      </c>
      <c r="FP19" t="s">
        <v>356</v>
      </c>
      <c r="FQ19" t="s">
        <v>356</v>
      </c>
      <c r="FR19">
        <v>0</v>
      </c>
      <c r="FS19">
        <v>100</v>
      </c>
      <c r="FT19">
        <v>100</v>
      </c>
      <c r="FU19">
        <v>-1.5660000000000001</v>
      </c>
      <c r="FV19">
        <v>0.1051</v>
      </c>
      <c r="FW19">
        <v>-0.1459189467010045</v>
      </c>
      <c r="FX19">
        <v>-4.0117494158234393E-3</v>
      </c>
      <c r="FY19">
        <v>1.087516141204025E-6</v>
      </c>
      <c r="FZ19">
        <v>-8.657206703991749E-11</v>
      </c>
      <c r="GA19">
        <v>0.105085714285714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0.5</v>
      </c>
      <c r="GJ19">
        <v>0.5</v>
      </c>
      <c r="GK19">
        <v>0.99609400000000003</v>
      </c>
      <c r="GL19">
        <v>2.3779300000000001</v>
      </c>
      <c r="GM19">
        <v>1.5942400000000001</v>
      </c>
      <c r="GN19">
        <v>2.31812</v>
      </c>
      <c r="GO19">
        <v>1.40015</v>
      </c>
      <c r="GP19">
        <v>2.3986800000000001</v>
      </c>
      <c r="GQ19">
        <v>33.828299999999999</v>
      </c>
      <c r="GR19">
        <v>15.2966</v>
      </c>
      <c r="GS19">
        <v>18</v>
      </c>
      <c r="GT19">
        <v>640.68299999999999</v>
      </c>
      <c r="GU19">
        <v>396.38600000000002</v>
      </c>
      <c r="GV19">
        <v>21.103400000000001</v>
      </c>
      <c r="GW19">
        <v>22.968900000000001</v>
      </c>
      <c r="GX19">
        <v>29.999199999999998</v>
      </c>
      <c r="GY19">
        <v>22.925699999999999</v>
      </c>
      <c r="GZ19">
        <v>22.881499999999999</v>
      </c>
      <c r="HA19">
        <v>19.993200000000002</v>
      </c>
      <c r="HB19">
        <v>20</v>
      </c>
      <c r="HC19">
        <v>-30</v>
      </c>
      <c r="HD19">
        <v>21.111799999999999</v>
      </c>
      <c r="HE19">
        <v>400</v>
      </c>
      <c r="HF19">
        <v>0</v>
      </c>
      <c r="HG19">
        <v>104.547</v>
      </c>
      <c r="HH19">
        <v>104.351</v>
      </c>
    </row>
    <row r="20" spans="1:216" x14ac:dyDescent="0.2">
      <c r="A20">
        <v>2</v>
      </c>
      <c r="B20">
        <v>1689467053.5</v>
      </c>
      <c r="C20">
        <v>83</v>
      </c>
      <c r="D20" t="s">
        <v>357</v>
      </c>
      <c r="E20" t="s">
        <v>358</v>
      </c>
      <c r="F20" t="s">
        <v>347</v>
      </c>
      <c r="G20" t="s">
        <v>348</v>
      </c>
      <c r="H20" t="s">
        <v>349</v>
      </c>
      <c r="I20" t="s">
        <v>350</v>
      </c>
      <c r="J20" t="s">
        <v>408</v>
      </c>
      <c r="K20" t="s">
        <v>351</v>
      </c>
      <c r="L20">
        <v>1689467053.5</v>
      </c>
      <c r="M20">
        <f t="shared" si="0"/>
        <v>1.3151168154748242E-3</v>
      </c>
      <c r="N20">
        <f t="shared" si="1"/>
        <v>1.3151168154748243</v>
      </c>
      <c r="O20">
        <f t="shared" si="2"/>
        <v>8.1643624635681569</v>
      </c>
      <c r="P20">
        <f t="shared" si="3"/>
        <v>295.14499999999998</v>
      </c>
      <c r="Q20">
        <f t="shared" si="4"/>
        <v>189.05817330038448</v>
      </c>
      <c r="R20">
        <f t="shared" si="5"/>
        <v>18.943934615047301</v>
      </c>
      <c r="S20">
        <f t="shared" si="6"/>
        <v>29.574006160921495</v>
      </c>
      <c r="T20">
        <f t="shared" si="7"/>
        <v>0.1300964548456354</v>
      </c>
      <c r="U20">
        <f t="shared" si="8"/>
        <v>3.6611759626952485</v>
      </c>
      <c r="V20">
        <f t="shared" si="9"/>
        <v>0.12758176049671877</v>
      </c>
      <c r="W20">
        <f t="shared" si="10"/>
        <v>7.9960487038073583E-2</v>
      </c>
      <c r="X20">
        <f t="shared" si="11"/>
        <v>297.70475399999998</v>
      </c>
      <c r="Y20">
        <f t="shared" si="12"/>
        <v>23.991563769552474</v>
      </c>
      <c r="Z20">
        <f t="shared" si="13"/>
        <v>22.996500000000001</v>
      </c>
      <c r="AA20">
        <f t="shared" si="14"/>
        <v>2.8191244469210313</v>
      </c>
      <c r="AB20">
        <f t="shared" si="15"/>
        <v>64.811173385765599</v>
      </c>
      <c r="AC20">
        <f t="shared" si="16"/>
        <v>1.8101021250388198</v>
      </c>
      <c r="AD20">
        <f t="shared" si="17"/>
        <v>2.7928859029674205</v>
      </c>
      <c r="AE20">
        <f t="shared" si="18"/>
        <v>1.0090223218822114</v>
      </c>
      <c r="AF20">
        <f t="shared" si="19"/>
        <v>-57.996651562439752</v>
      </c>
      <c r="AG20">
        <f t="shared" si="20"/>
        <v>-30.475675576528076</v>
      </c>
      <c r="AH20">
        <f t="shared" si="21"/>
        <v>-1.7241055491965152</v>
      </c>
      <c r="AI20">
        <f t="shared" si="22"/>
        <v>207.50832131183563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53557.484312206492</v>
      </c>
      <c r="AO20">
        <f t="shared" si="26"/>
        <v>1800.01</v>
      </c>
      <c r="AP20">
        <f t="shared" si="27"/>
        <v>1517.4090000000001</v>
      </c>
      <c r="AQ20">
        <f t="shared" si="28"/>
        <v>0.84300031666490749</v>
      </c>
      <c r="AR20">
        <f t="shared" si="29"/>
        <v>0.16539061116327131</v>
      </c>
      <c r="AS20">
        <v>1689467053.5</v>
      </c>
      <c r="AT20">
        <v>295.14499999999998</v>
      </c>
      <c r="AU20">
        <v>299.93400000000003</v>
      </c>
      <c r="AV20">
        <v>18.064599999999999</v>
      </c>
      <c r="AW20">
        <v>17.3415</v>
      </c>
      <c r="AX20">
        <v>296.67500000000001</v>
      </c>
      <c r="AY20">
        <v>17.959199999999999</v>
      </c>
      <c r="AZ20">
        <v>600.05100000000004</v>
      </c>
      <c r="BA20">
        <v>100.13500000000001</v>
      </c>
      <c r="BB20">
        <v>6.6616700000000001E-2</v>
      </c>
      <c r="BC20">
        <v>22.842099999999999</v>
      </c>
      <c r="BD20">
        <v>22.996500000000001</v>
      </c>
      <c r="BE20">
        <v>999.9</v>
      </c>
      <c r="BF20">
        <v>0</v>
      </c>
      <c r="BG20">
        <v>0</v>
      </c>
      <c r="BH20">
        <v>9973.75</v>
      </c>
      <c r="BI20">
        <v>0</v>
      </c>
      <c r="BJ20">
        <v>119.16500000000001</v>
      </c>
      <c r="BK20">
        <v>-4.7895799999999999</v>
      </c>
      <c r="BL20">
        <v>300.57499999999999</v>
      </c>
      <c r="BM20">
        <v>305.22699999999998</v>
      </c>
      <c r="BN20">
        <v>0.72312699999999996</v>
      </c>
      <c r="BO20">
        <v>299.93400000000003</v>
      </c>
      <c r="BP20">
        <v>17.3415</v>
      </c>
      <c r="BQ20">
        <v>1.8089</v>
      </c>
      <c r="BR20">
        <v>1.7364900000000001</v>
      </c>
      <c r="BS20">
        <v>15.863899999999999</v>
      </c>
      <c r="BT20">
        <v>15.226599999999999</v>
      </c>
      <c r="BU20">
        <v>1800.01</v>
      </c>
      <c r="BV20">
        <v>0.89998999999999996</v>
      </c>
      <c r="BW20">
        <v>0.10001</v>
      </c>
      <c r="BX20">
        <v>0</v>
      </c>
      <c r="BY20">
        <v>2.4458000000000002</v>
      </c>
      <c r="BZ20">
        <v>0</v>
      </c>
      <c r="CA20">
        <v>13675.5</v>
      </c>
      <c r="CB20">
        <v>14600.4</v>
      </c>
      <c r="CC20">
        <v>41.311999999999998</v>
      </c>
      <c r="CD20">
        <v>41.25</v>
      </c>
      <c r="CE20">
        <v>41.125</v>
      </c>
      <c r="CF20">
        <v>39.936999999999998</v>
      </c>
      <c r="CG20">
        <v>40.125</v>
      </c>
      <c r="CH20">
        <v>1619.99</v>
      </c>
      <c r="CI20">
        <v>180.02</v>
      </c>
      <c r="CJ20">
        <v>0</v>
      </c>
      <c r="CK20">
        <v>1689467063.4000001</v>
      </c>
      <c r="CL20">
        <v>0</v>
      </c>
      <c r="CM20">
        <v>1689467027</v>
      </c>
      <c r="CN20" t="s">
        <v>359</v>
      </c>
      <c r="CO20">
        <v>1689467027</v>
      </c>
      <c r="CP20">
        <v>1689467026</v>
      </c>
      <c r="CQ20">
        <v>45</v>
      </c>
      <c r="CR20">
        <v>-0.28699999999999998</v>
      </c>
      <c r="CS20">
        <v>0</v>
      </c>
      <c r="CT20">
        <v>-1.546</v>
      </c>
      <c r="CU20">
        <v>0.105</v>
      </c>
      <c r="CV20">
        <v>300</v>
      </c>
      <c r="CW20">
        <v>17</v>
      </c>
      <c r="CX20">
        <v>0.21</v>
      </c>
      <c r="CY20">
        <v>0.11</v>
      </c>
      <c r="CZ20">
        <v>5.5064283622242662</v>
      </c>
      <c r="DA20">
        <v>-5.8768671162187369E-2</v>
      </c>
      <c r="DB20">
        <v>5.3503175334890657E-2</v>
      </c>
      <c r="DC20">
        <v>1</v>
      </c>
      <c r="DD20">
        <v>299.95382926829268</v>
      </c>
      <c r="DE20">
        <v>0.1108641114988899</v>
      </c>
      <c r="DF20">
        <v>2.995272896808502E-2</v>
      </c>
      <c r="DG20">
        <v>1</v>
      </c>
      <c r="DH20">
        <v>1800.0895121951221</v>
      </c>
      <c r="DI20">
        <v>-0.47642866688368901</v>
      </c>
      <c r="DJ20">
        <v>0.1138452355443856</v>
      </c>
      <c r="DK20">
        <v>-1</v>
      </c>
      <c r="DL20">
        <v>2</v>
      </c>
      <c r="DM20">
        <v>2</v>
      </c>
      <c r="DN20" t="s">
        <v>353</v>
      </c>
      <c r="DO20">
        <v>3.2092000000000001</v>
      </c>
      <c r="DP20">
        <v>2.6753200000000001</v>
      </c>
      <c r="DQ20">
        <v>7.4235099999999998E-2</v>
      </c>
      <c r="DR20">
        <v>7.4574100000000004E-2</v>
      </c>
      <c r="DS20">
        <v>9.3725299999999998E-2</v>
      </c>
      <c r="DT20">
        <v>9.0360599999999999E-2</v>
      </c>
      <c r="DU20">
        <v>28026.7</v>
      </c>
      <c r="DV20">
        <v>31656.9</v>
      </c>
      <c r="DW20">
        <v>28487.7</v>
      </c>
      <c r="DX20">
        <v>32798.199999999997</v>
      </c>
      <c r="DY20">
        <v>35872.400000000001</v>
      </c>
      <c r="DZ20">
        <v>40536.6</v>
      </c>
      <c r="EA20">
        <v>41800.9</v>
      </c>
      <c r="EB20">
        <v>47442.1</v>
      </c>
      <c r="EC20">
        <v>2.2199200000000001</v>
      </c>
      <c r="ED20">
        <v>1.80707</v>
      </c>
      <c r="EE20">
        <v>0.12737499999999999</v>
      </c>
      <c r="EF20">
        <v>0</v>
      </c>
      <c r="EG20">
        <v>20.896000000000001</v>
      </c>
      <c r="EH20">
        <v>999.9</v>
      </c>
      <c r="EI20">
        <v>53.3</v>
      </c>
      <c r="EJ20">
        <v>29.5</v>
      </c>
      <c r="EK20">
        <v>22.035399999999999</v>
      </c>
      <c r="EL20">
        <v>63.999000000000002</v>
      </c>
      <c r="EM20">
        <v>17.083300000000001</v>
      </c>
      <c r="EN20">
        <v>1</v>
      </c>
      <c r="EO20">
        <v>-0.350269</v>
      </c>
      <c r="EP20">
        <v>-0.128355</v>
      </c>
      <c r="EQ20">
        <v>20.228899999999999</v>
      </c>
      <c r="ER20">
        <v>5.2280699999999998</v>
      </c>
      <c r="ES20">
        <v>12.0099</v>
      </c>
      <c r="ET20">
        <v>4.9897999999999998</v>
      </c>
      <c r="EU20">
        <v>3.3050000000000002</v>
      </c>
      <c r="EV20">
        <v>4518.8</v>
      </c>
      <c r="EW20">
        <v>4873.5</v>
      </c>
      <c r="EX20">
        <v>98.7</v>
      </c>
      <c r="EY20">
        <v>35.299999999999997</v>
      </c>
      <c r="EZ20">
        <v>1.85301</v>
      </c>
      <c r="FA20">
        <v>1.86158</v>
      </c>
      <c r="FB20">
        <v>1.86086</v>
      </c>
      <c r="FC20">
        <v>1.85693</v>
      </c>
      <c r="FD20">
        <v>1.86127</v>
      </c>
      <c r="FE20">
        <v>1.85747</v>
      </c>
      <c r="FF20">
        <v>1.8595900000000001</v>
      </c>
      <c r="FG20">
        <v>1.86249</v>
      </c>
      <c r="FH20">
        <v>0</v>
      </c>
      <c r="FI20">
        <v>0</v>
      </c>
      <c r="FJ20">
        <v>0</v>
      </c>
      <c r="FK20">
        <v>0</v>
      </c>
      <c r="FL20" t="s">
        <v>354</v>
      </c>
      <c r="FM20" t="s">
        <v>355</v>
      </c>
      <c r="FN20" t="s">
        <v>356</v>
      </c>
      <c r="FO20" t="s">
        <v>356</v>
      </c>
      <c r="FP20" t="s">
        <v>356</v>
      </c>
      <c r="FQ20" t="s">
        <v>356</v>
      </c>
      <c r="FR20">
        <v>0</v>
      </c>
      <c r="FS20">
        <v>100</v>
      </c>
      <c r="FT20">
        <v>100</v>
      </c>
      <c r="FU20">
        <v>-1.53</v>
      </c>
      <c r="FV20">
        <v>0.10539999999999999</v>
      </c>
      <c r="FW20">
        <v>-0.43331020171744222</v>
      </c>
      <c r="FX20">
        <v>-4.0117494158234393E-3</v>
      </c>
      <c r="FY20">
        <v>1.087516141204025E-6</v>
      </c>
      <c r="FZ20">
        <v>-8.657206703991749E-11</v>
      </c>
      <c r="GA20">
        <v>0.1054349999999928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0.4</v>
      </c>
      <c r="GJ20">
        <v>0.5</v>
      </c>
      <c r="GK20">
        <v>0.794678</v>
      </c>
      <c r="GL20">
        <v>2.3864700000000001</v>
      </c>
      <c r="GM20">
        <v>1.5942400000000001</v>
      </c>
      <c r="GN20">
        <v>2.31812</v>
      </c>
      <c r="GO20">
        <v>1.39893</v>
      </c>
      <c r="GP20">
        <v>2.4194300000000002</v>
      </c>
      <c r="GQ20">
        <v>33.625399999999999</v>
      </c>
      <c r="GR20">
        <v>15.287800000000001</v>
      </c>
      <c r="GS20">
        <v>18</v>
      </c>
      <c r="GT20">
        <v>640.48599999999999</v>
      </c>
      <c r="GU20">
        <v>395.851</v>
      </c>
      <c r="GV20">
        <v>21.449200000000001</v>
      </c>
      <c r="GW20">
        <v>22.744399999999999</v>
      </c>
      <c r="GX20">
        <v>29.999199999999998</v>
      </c>
      <c r="GY20">
        <v>22.729900000000001</v>
      </c>
      <c r="GZ20">
        <v>22.694099999999999</v>
      </c>
      <c r="HA20">
        <v>15.962</v>
      </c>
      <c r="HB20">
        <v>20</v>
      </c>
      <c r="HC20">
        <v>-30</v>
      </c>
      <c r="HD20">
        <v>21.443999999999999</v>
      </c>
      <c r="HE20">
        <v>300</v>
      </c>
      <c r="HF20">
        <v>0</v>
      </c>
      <c r="HG20">
        <v>104.57599999999999</v>
      </c>
      <c r="HH20">
        <v>104.376</v>
      </c>
    </row>
    <row r="21" spans="1:216" x14ac:dyDescent="0.2">
      <c r="A21">
        <v>3</v>
      </c>
      <c r="B21">
        <v>1689467141</v>
      </c>
      <c r="C21">
        <v>170.5</v>
      </c>
      <c r="D21" t="s">
        <v>360</v>
      </c>
      <c r="E21" t="s">
        <v>361</v>
      </c>
      <c r="F21" t="s">
        <v>347</v>
      </c>
      <c r="G21" t="s">
        <v>348</v>
      </c>
      <c r="H21" t="s">
        <v>349</v>
      </c>
      <c r="I21" t="s">
        <v>350</v>
      </c>
      <c r="J21" t="s">
        <v>408</v>
      </c>
      <c r="K21" t="s">
        <v>351</v>
      </c>
      <c r="L21">
        <v>1689467141</v>
      </c>
      <c r="M21">
        <f t="shared" si="0"/>
        <v>1.2038278729595709E-3</v>
      </c>
      <c r="N21">
        <f t="shared" si="1"/>
        <v>1.2038278729595708</v>
      </c>
      <c r="O21">
        <f t="shared" si="2"/>
        <v>6.4639142705178969</v>
      </c>
      <c r="P21">
        <f t="shared" si="3"/>
        <v>246.149</v>
      </c>
      <c r="Q21">
        <f t="shared" si="4"/>
        <v>152.94006638428351</v>
      </c>
      <c r="R21">
        <f t="shared" si="5"/>
        <v>15.324957180838565</v>
      </c>
      <c r="S21">
        <f t="shared" si="6"/>
        <v>24.664713271589598</v>
      </c>
      <c r="T21">
        <f t="shared" si="7"/>
        <v>0.11682053545393944</v>
      </c>
      <c r="U21">
        <f t="shared" si="8"/>
        <v>3.672722480355624</v>
      </c>
      <c r="V21">
        <f t="shared" si="9"/>
        <v>0.11479483553631417</v>
      </c>
      <c r="W21">
        <f t="shared" si="10"/>
        <v>7.1925847463411852E-2</v>
      </c>
      <c r="X21">
        <f t="shared" si="11"/>
        <v>297.71171699999996</v>
      </c>
      <c r="Y21">
        <f t="shared" si="12"/>
        <v>23.960173022799545</v>
      </c>
      <c r="Z21">
        <f t="shared" si="13"/>
        <v>23.044699999999999</v>
      </c>
      <c r="AA21">
        <f t="shared" si="14"/>
        <v>2.8273595410990473</v>
      </c>
      <c r="AB21">
        <f t="shared" si="15"/>
        <v>64.680655650373538</v>
      </c>
      <c r="AC21">
        <f t="shared" si="16"/>
        <v>1.8008269805917601</v>
      </c>
      <c r="AD21">
        <f t="shared" si="17"/>
        <v>2.7841817039177772</v>
      </c>
      <c r="AE21">
        <f t="shared" si="18"/>
        <v>1.0265325605072873</v>
      </c>
      <c r="AF21">
        <f t="shared" si="19"/>
        <v>-53.088809197517079</v>
      </c>
      <c r="AG21">
        <f t="shared" si="20"/>
        <v>-50.31276922911244</v>
      </c>
      <c r="AH21">
        <f t="shared" si="21"/>
        <v>-2.8373571423449726</v>
      </c>
      <c r="AI21">
        <f t="shared" si="22"/>
        <v>191.47278143102548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53805.588691705852</v>
      </c>
      <c r="AO21">
        <f t="shared" si="26"/>
        <v>1800.05</v>
      </c>
      <c r="AP21">
        <f t="shared" si="27"/>
        <v>1517.4428999999998</v>
      </c>
      <c r="AQ21">
        <f t="shared" si="28"/>
        <v>0.84300041665509284</v>
      </c>
      <c r="AR21">
        <f t="shared" si="29"/>
        <v>0.1653908041443293</v>
      </c>
      <c r="AS21">
        <v>1689467141</v>
      </c>
      <c r="AT21">
        <v>246.149</v>
      </c>
      <c r="AU21">
        <v>249.934</v>
      </c>
      <c r="AV21">
        <v>17.971900000000002</v>
      </c>
      <c r="AW21">
        <v>17.309999999999999</v>
      </c>
      <c r="AX21">
        <v>247.613</v>
      </c>
      <c r="AY21">
        <v>17.8657</v>
      </c>
      <c r="AZ21">
        <v>600.11599999999999</v>
      </c>
      <c r="BA21">
        <v>100.136</v>
      </c>
      <c r="BB21">
        <v>6.6370399999999996E-2</v>
      </c>
      <c r="BC21">
        <v>22.790600000000001</v>
      </c>
      <c r="BD21">
        <v>23.044699999999999</v>
      </c>
      <c r="BE21">
        <v>999.9</v>
      </c>
      <c r="BF21">
        <v>0</v>
      </c>
      <c r="BG21">
        <v>0</v>
      </c>
      <c r="BH21">
        <v>10020</v>
      </c>
      <c r="BI21">
        <v>0</v>
      </c>
      <c r="BJ21">
        <v>120.14700000000001</v>
      </c>
      <c r="BK21">
        <v>-3.78539</v>
      </c>
      <c r="BL21">
        <v>250.65299999999999</v>
      </c>
      <c r="BM21">
        <v>254.33699999999999</v>
      </c>
      <c r="BN21">
        <v>0.66194699999999995</v>
      </c>
      <c r="BO21">
        <v>249.934</v>
      </c>
      <c r="BP21">
        <v>17.309999999999999</v>
      </c>
      <c r="BQ21">
        <v>1.7996399999999999</v>
      </c>
      <c r="BR21">
        <v>1.73336</v>
      </c>
      <c r="BS21">
        <v>15.7837</v>
      </c>
      <c r="BT21">
        <v>15.198399999999999</v>
      </c>
      <c r="BU21">
        <v>1800.05</v>
      </c>
      <c r="BV21">
        <v>0.89998800000000001</v>
      </c>
      <c r="BW21">
        <v>0.100012</v>
      </c>
      <c r="BX21">
        <v>0</v>
      </c>
      <c r="BY21">
        <v>2.3877000000000002</v>
      </c>
      <c r="BZ21">
        <v>0</v>
      </c>
      <c r="CA21">
        <v>13632.3</v>
      </c>
      <c r="CB21">
        <v>14600.7</v>
      </c>
      <c r="CC21">
        <v>39.061999999999998</v>
      </c>
      <c r="CD21">
        <v>39.186999999999998</v>
      </c>
      <c r="CE21">
        <v>39.25</v>
      </c>
      <c r="CF21">
        <v>37.311999999999998</v>
      </c>
      <c r="CG21">
        <v>38.125</v>
      </c>
      <c r="CH21">
        <v>1620.02</v>
      </c>
      <c r="CI21">
        <v>180.03</v>
      </c>
      <c r="CJ21">
        <v>0</v>
      </c>
      <c r="CK21">
        <v>1689467151</v>
      </c>
      <c r="CL21">
        <v>0</v>
      </c>
      <c r="CM21">
        <v>1689467115</v>
      </c>
      <c r="CN21" t="s">
        <v>362</v>
      </c>
      <c r="CO21">
        <v>1689467115</v>
      </c>
      <c r="CP21">
        <v>1689467110</v>
      </c>
      <c r="CQ21">
        <v>46</v>
      </c>
      <c r="CR21">
        <v>-0.10299999999999999</v>
      </c>
      <c r="CS21">
        <v>1E-3</v>
      </c>
      <c r="CT21">
        <v>-1.478</v>
      </c>
      <c r="CU21">
        <v>0.106</v>
      </c>
      <c r="CV21">
        <v>250</v>
      </c>
      <c r="CW21">
        <v>17</v>
      </c>
      <c r="CX21">
        <v>0.28000000000000003</v>
      </c>
      <c r="CY21">
        <v>0.14000000000000001</v>
      </c>
      <c r="CZ21">
        <v>4.3377811666792967</v>
      </c>
      <c r="DA21">
        <v>0.54385577589166156</v>
      </c>
      <c r="DB21">
        <v>0.17157193770737059</v>
      </c>
      <c r="DC21">
        <v>1</v>
      </c>
      <c r="DD21">
        <v>249.969075</v>
      </c>
      <c r="DE21">
        <v>7.6469043151125765E-2</v>
      </c>
      <c r="DF21">
        <v>3.3007110976272819E-2</v>
      </c>
      <c r="DG21">
        <v>1</v>
      </c>
      <c r="DH21">
        <v>1800.0307499999999</v>
      </c>
      <c r="DI21">
        <v>3.3114026564582989E-2</v>
      </c>
      <c r="DJ21">
        <v>0.10654547151334449</v>
      </c>
      <c r="DK21">
        <v>-1</v>
      </c>
      <c r="DL21">
        <v>2</v>
      </c>
      <c r="DM21">
        <v>2</v>
      </c>
      <c r="DN21" t="s">
        <v>353</v>
      </c>
      <c r="DO21">
        <v>3.2096300000000002</v>
      </c>
      <c r="DP21">
        <v>2.6754799999999999</v>
      </c>
      <c r="DQ21">
        <v>6.3934299999999999E-2</v>
      </c>
      <c r="DR21">
        <v>6.4167100000000005E-2</v>
      </c>
      <c r="DS21">
        <v>9.3413399999999994E-2</v>
      </c>
      <c r="DT21">
        <v>9.02805E-2</v>
      </c>
      <c r="DU21">
        <v>28344.6</v>
      </c>
      <c r="DV21">
        <v>32019.599999999999</v>
      </c>
      <c r="DW21">
        <v>28492.9</v>
      </c>
      <c r="DX21">
        <v>32804.1</v>
      </c>
      <c r="DY21">
        <v>35891.4</v>
      </c>
      <c r="DZ21">
        <v>40547.699999999997</v>
      </c>
      <c r="EA21">
        <v>41808.699999999997</v>
      </c>
      <c r="EB21">
        <v>47450.7</v>
      </c>
      <c r="EC21">
        <v>2.2220200000000001</v>
      </c>
      <c r="ED21">
        <v>1.8087500000000001</v>
      </c>
      <c r="EE21">
        <v>0.117227</v>
      </c>
      <c r="EF21">
        <v>0</v>
      </c>
      <c r="EG21">
        <v>21.111999999999998</v>
      </c>
      <c r="EH21">
        <v>999.9</v>
      </c>
      <c r="EI21">
        <v>53.1</v>
      </c>
      <c r="EJ21">
        <v>29.5</v>
      </c>
      <c r="EK21">
        <v>21.9511</v>
      </c>
      <c r="EL21">
        <v>63.628999999999998</v>
      </c>
      <c r="EM21">
        <v>17.071300000000001</v>
      </c>
      <c r="EN21">
        <v>1</v>
      </c>
      <c r="EO21">
        <v>-0.36129299999999998</v>
      </c>
      <c r="EP21">
        <v>1.4225300000000001</v>
      </c>
      <c r="EQ21">
        <v>20.222200000000001</v>
      </c>
      <c r="ER21">
        <v>5.2286700000000002</v>
      </c>
      <c r="ES21">
        <v>12.0099</v>
      </c>
      <c r="ET21">
        <v>4.9898999999999996</v>
      </c>
      <c r="EU21">
        <v>3.3050000000000002</v>
      </c>
      <c r="EV21">
        <v>4520.8</v>
      </c>
      <c r="EW21">
        <v>4880.5</v>
      </c>
      <c r="EX21">
        <v>98.7</v>
      </c>
      <c r="EY21">
        <v>35.299999999999997</v>
      </c>
      <c r="EZ21">
        <v>1.85293</v>
      </c>
      <c r="FA21">
        <v>1.8615699999999999</v>
      </c>
      <c r="FB21">
        <v>1.86087</v>
      </c>
      <c r="FC21">
        <v>1.8569100000000001</v>
      </c>
      <c r="FD21">
        <v>1.8612599999999999</v>
      </c>
      <c r="FE21">
        <v>1.85745</v>
      </c>
      <c r="FF21">
        <v>1.8595900000000001</v>
      </c>
      <c r="FG21">
        <v>1.8624799999999999</v>
      </c>
      <c r="FH21">
        <v>0</v>
      </c>
      <c r="FI21">
        <v>0</v>
      </c>
      <c r="FJ21">
        <v>0</v>
      </c>
      <c r="FK21">
        <v>0</v>
      </c>
      <c r="FL21" t="s">
        <v>354</v>
      </c>
      <c r="FM21" t="s">
        <v>355</v>
      </c>
      <c r="FN21" t="s">
        <v>356</v>
      </c>
      <c r="FO21" t="s">
        <v>356</v>
      </c>
      <c r="FP21" t="s">
        <v>356</v>
      </c>
      <c r="FQ21" t="s">
        <v>356</v>
      </c>
      <c r="FR21">
        <v>0</v>
      </c>
      <c r="FS21">
        <v>100</v>
      </c>
      <c r="FT21">
        <v>100</v>
      </c>
      <c r="FU21">
        <v>-1.464</v>
      </c>
      <c r="FV21">
        <v>0.1062</v>
      </c>
      <c r="FW21">
        <v>-0.53635515759950958</v>
      </c>
      <c r="FX21">
        <v>-4.0117494158234393E-3</v>
      </c>
      <c r="FY21">
        <v>1.087516141204025E-6</v>
      </c>
      <c r="FZ21">
        <v>-8.657206703991749E-11</v>
      </c>
      <c r="GA21">
        <v>0.10620499999999571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0.4</v>
      </c>
      <c r="GJ21">
        <v>0.5</v>
      </c>
      <c r="GK21">
        <v>0.69091800000000003</v>
      </c>
      <c r="GL21">
        <v>2.4023400000000001</v>
      </c>
      <c r="GM21">
        <v>1.5942400000000001</v>
      </c>
      <c r="GN21">
        <v>2.31812</v>
      </c>
      <c r="GO21">
        <v>1.40015</v>
      </c>
      <c r="GP21">
        <v>2.2924799999999999</v>
      </c>
      <c r="GQ21">
        <v>33.490600000000001</v>
      </c>
      <c r="GR21">
        <v>15.252800000000001</v>
      </c>
      <c r="GS21">
        <v>18</v>
      </c>
      <c r="GT21">
        <v>639.87699999999995</v>
      </c>
      <c r="GU21">
        <v>395.46699999999998</v>
      </c>
      <c r="GV21">
        <v>20.018799999999999</v>
      </c>
      <c r="GW21">
        <v>22.558299999999999</v>
      </c>
      <c r="GX21">
        <v>29.999500000000001</v>
      </c>
      <c r="GY21">
        <v>22.552700000000002</v>
      </c>
      <c r="GZ21">
        <v>22.526399999999999</v>
      </c>
      <c r="HA21">
        <v>13.882400000000001</v>
      </c>
      <c r="HB21">
        <v>20</v>
      </c>
      <c r="HC21">
        <v>-30</v>
      </c>
      <c r="HD21">
        <v>19.973199999999999</v>
      </c>
      <c r="HE21">
        <v>250</v>
      </c>
      <c r="HF21">
        <v>0</v>
      </c>
      <c r="HG21">
        <v>104.595</v>
      </c>
      <c r="HH21">
        <v>104.395</v>
      </c>
    </row>
    <row r="22" spans="1:216" x14ac:dyDescent="0.2">
      <c r="A22">
        <v>4</v>
      </c>
      <c r="B22">
        <v>1689467226.5</v>
      </c>
      <c r="C22">
        <v>256</v>
      </c>
      <c r="D22" t="s">
        <v>363</v>
      </c>
      <c r="E22" t="s">
        <v>364</v>
      </c>
      <c r="F22" t="s">
        <v>347</v>
      </c>
      <c r="G22" t="s">
        <v>348</v>
      </c>
      <c r="H22" t="s">
        <v>349</v>
      </c>
      <c r="I22" t="s">
        <v>350</v>
      </c>
      <c r="J22" t="s">
        <v>408</v>
      </c>
      <c r="K22" t="s">
        <v>351</v>
      </c>
      <c r="L22">
        <v>1689467226.5</v>
      </c>
      <c r="M22">
        <f t="shared" si="0"/>
        <v>1.2980549371196151E-3</v>
      </c>
      <c r="N22">
        <f t="shared" si="1"/>
        <v>1.2980549371196151</v>
      </c>
      <c r="O22">
        <f t="shared" si="2"/>
        <v>4.1373931647319822</v>
      </c>
      <c r="P22">
        <f t="shared" si="3"/>
        <v>172.55799999999999</v>
      </c>
      <c r="Q22">
        <f t="shared" si="4"/>
        <v>117.72541786525959</v>
      </c>
      <c r="R22">
        <f t="shared" si="5"/>
        <v>11.796386422424769</v>
      </c>
      <c r="S22">
        <f t="shared" si="6"/>
        <v>17.290750673830999</v>
      </c>
      <c r="T22">
        <f t="shared" si="7"/>
        <v>0.12832527333163254</v>
      </c>
      <c r="U22">
        <f t="shared" si="8"/>
        <v>3.6648082218579106</v>
      </c>
      <c r="V22">
        <f t="shared" si="9"/>
        <v>0.12588026653433784</v>
      </c>
      <c r="W22">
        <f t="shared" si="10"/>
        <v>7.8890960596460002E-2</v>
      </c>
      <c r="X22">
        <f t="shared" si="11"/>
        <v>297.70678799999996</v>
      </c>
      <c r="Y22">
        <f t="shared" si="12"/>
        <v>23.774237159989433</v>
      </c>
      <c r="Z22">
        <f t="shared" si="13"/>
        <v>22.974799999999998</v>
      </c>
      <c r="AA22">
        <f t="shared" si="14"/>
        <v>2.8154238011965478</v>
      </c>
      <c r="AB22">
        <f t="shared" si="15"/>
        <v>65.532171961502996</v>
      </c>
      <c r="AC22">
        <f t="shared" si="16"/>
        <v>1.80598052028685</v>
      </c>
      <c r="AD22">
        <f t="shared" si="17"/>
        <v>2.7558685546814727</v>
      </c>
      <c r="AE22">
        <f t="shared" si="18"/>
        <v>1.0094432809096978</v>
      </c>
      <c r="AF22">
        <f t="shared" si="19"/>
        <v>-57.244222726975025</v>
      </c>
      <c r="AG22">
        <f t="shared" si="20"/>
        <v>-69.685457580194395</v>
      </c>
      <c r="AH22">
        <f t="shared" si="21"/>
        <v>-3.9335977514203289</v>
      </c>
      <c r="AI22">
        <f t="shared" si="22"/>
        <v>166.84350994141022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53672.512566833611</v>
      </c>
      <c r="AO22">
        <f t="shared" si="26"/>
        <v>1800.03</v>
      </c>
      <c r="AP22">
        <f t="shared" si="27"/>
        <v>1517.4251999999999</v>
      </c>
      <c r="AQ22">
        <f t="shared" si="28"/>
        <v>0.84299995000083328</v>
      </c>
      <c r="AR22">
        <f t="shared" si="29"/>
        <v>0.16538990350160829</v>
      </c>
      <c r="AS22">
        <v>1689467226.5</v>
      </c>
      <c r="AT22">
        <v>172.55799999999999</v>
      </c>
      <c r="AU22">
        <v>175</v>
      </c>
      <c r="AV22">
        <v>18.023299999999999</v>
      </c>
      <c r="AW22">
        <v>17.3096</v>
      </c>
      <c r="AX22">
        <v>173.744</v>
      </c>
      <c r="AY22">
        <v>17.9161</v>
      </c>
      <c r="AZ22">
        <v>600.09199999999998</v>
      </c>
      <c r="BA22">
        <v>100.137</v>
      </c>
      <c r="BB22">
        <v>6.5544500000000006E-2</v>
      </c>
      <c r="BC22">
        <v>22.6221</v>
      </c>
      <c r="BD22">
        <v>22.974799999999998</v>
      </c>
      <c r="BE22">
        <v>999.9</v>
      </c>
      <c r="BF22">
        <v>0</v>
      </c>
      <c r="BG22">
        <v>0</v>
      </c>
      <c r="BH22">
        <v>9988.1200000000008</v>
      </c>
      <c r="BI22">
        <v>0</v>
      </c>
      <c r="BJ22">
        <v>122.185</v>
      </c>
      <c r="BK22">
        <v>-2.4417300000000002</v>
      </c>
      <c r="BL22">
        <v>175.72499999999999</v>
      </c>
      <c r="BM22">
        <v>178.08199999999999</v>
      </c>
      <c r="BN22">
        <v>0.713673</v>
      </c>
      <c r="BO22">
        <v>175</v>
      </c>
      <c r="BP22">
        <v>17.3096</v>
      </c>
      <c r="BQ22">
        <v>1.8047899999999999</v>
      </c>
      <c r="BR22">
        <v>1.73333</v>
      </c>
      <c r="BS22">
        <v>15.8284</v>
      </c>
      <c r="BT22">
        <v>15.1982</v>
      </c>
      <c r="BU22">
        <v>1800.03</v>
      </c>
      <c r="BV22">
        <v>0.900003</v>
      </c>
      <c r="BW22">
        <v>9.9996699999999994E-2</v>
      </c>
      <c r="BX22">
        <v>0</v>
      </c>
      <c r="BY22">
        <v>2.2383000000000002</v>
      </c>
      <c r="BZ22">
        <v>0</v>
      </c>
      <c r="CA22">
        <v>13859.4</v>
      </c>
      <c r="CB22">
        <v>14600.6</v>
      </c>
      <c r="CC22">
        <v>37.436999999999998</v>
      </c>
      <c r="CD22">
        <v>38.061999999999998</v>
      </c>
      <c r="CE22">
        <v>37.686999999999998</v>
      </c>
      <c r="CF22">
        <v>36</v>
      </c>
      <c r="CG22">
        <v>36.686999999999998</v>
      </c>
      <c r="CH22">
        <v>1620.03</v>
      </c>
      <c r="CI22">
        <v>180</v>
      </c>
      <c r="CJ22">
        <v>0</v>
      </c>
      <c r="CK22">
        <v>1689467236.2</v>
      </c>
      <c r="CL22">
        <v>0</v>
      </c>
      <c r="CM22">
        <v>1689467200</v>
      </c>
      <c r="CN22" t="s">
        <v>365</v>
      </c>
      <c r="CO22">
        <v>1689467195.5</v>
      </c>
      <c r="CP22">
        <v>1689467200</v>
      </c>
      <c r="CQ22">
        <v>47</v>
      </c>
      <c r="CR22">
        <v>1.4999999999999999E-2</v>
      </c>
      <c r="CS22">
        <v>1E-3</v>
      </c>
      <c r="CT22">
        <v>-1.1950000000000001</v>
      </c>
      <c r="CU22">
        <v>0.107</v>
      </c>
      <c r="CV22">
        <v>175</v>
      </c>
      <c r="CW22">
        <v>17</v>
      </c>
      <c r="CX22">
        <v>0.34</v>
      </c>
      <c r="CY22">
        <v>0.14000000000000001</v>
      </c>
      <c r="CZ22">
        <v>2.7656848975591282</v>
      </c>
      <c r="DA22">
        <v>-7.8381895606764188E-2</v>
      </c>
      <c r="DB22">
        <v>4.3040095343866817E-2</v>
      </c>
      <c r="DC22">
        <v>1</v>
      </c>
      <c r="DD22">
        <v>174.9730487804878</v>
      </c>
      <c r="DE22">
        <v>0.13793728223021759</v>
      </c>
      <c r="DF22">
        <v>2.7322778149923569E-2</v>
      </c>
      <c r="DG22">
        <v>1</v>
      </c>
      <c r="DH22">
        <v>1800.0231707317071</v>
      </c>
      <c r="DI22">
        <v>-5.2109331841560157E-2</v>
      </c>
      <c r="DJ22">
        <v>0.10325056013290761</v>
      </c>
      <c r="DK22">
        <v>-1</v>
      </c>
      <c r="DL22">
        <v>2</v>
      </c>
      <c r="DM22">
        <v>2</v>
      </c>
      <c r="DN22" t="s">
        <v>353</v>
      </c>
      <c r="DO22">
        <v>3.2097600000000002</v>
      </c>
      <c r="DP22">
        <v>2.6743800000000002</v>
      </c>
      <c r="DQ22">
        <v>4.6950800000000001E-2</v>
      </c>
      <c r="DR22">
        <v>4.7065000000000003E-2</v>
      </c>
      <c r="DS22">
        <v>9.3635300000000005E-2</v>
      </c>
      <c r="DT22">
        <v>9.0309299999999995E-2</v>
      </c>
      <c r="DU22">
        <v>28863</v>
      </c>
      <c r="DV22">
        <v>32609.3</v>
      </c>
      <c r="DW22">
        <v>28496.1</v>
      </c>
      <c r="DX22">
        <v>32807.599999999999</v>
      </c>
      <c r="DY22">
        <v>35886.800000000003</v>
      </c>
      <c r="DZ22">
        <v>40550.6</v>
      </c>
      <c r="EA22">
        <v>41814</v>
      </c>
      <c r="EB22">
        <v>47455.6</v>
      </c>
      <c r="EC22">
        <v>2.2241200000000001</v>
      </c>
      <c r="ED22">
        <v>1.80915</v>
      </c>
      <c r="EE22">
        <v>0.112098</v>
      </c>
      <c r="EF22">
        <v>0</v>
      </c>
      <c r="EG22">
        <v>21.1266</v>
      </c>
      <c r="EH22">
        <v>999.9</v>
      </c>
      <c r="EI22">
        <v>52.9</v>
      </c>
      <c r="EJ22">
        <v>29.5</v>
      </c>
      <c r="EK22">
        <v>21.8688</v>
      </c>
      <c r="EL22">
        <v>63.678899999999999</v>
      </c>
      <c r="EM22">
        <v>16.9391</v>
      </c>
      <c r="EN22">
        <v>1</v>
      </c>
      <c r="EO22">
        <v>-0.37175599999999998</v>
      </c>
      <c r="EP22">
        <v>0.21354799999999999</v>
      </c>
      <c r="EQ22">
        <v>20.228300000000001</v>
      </c>
      <c r="ER22">
        <v>5.22478</v>
      </c>
      <c r="ES22">
        <v>12.0092</v>
      </c>
      <c r="ET22">
        <v>4.9888500000000002</v>
      </c>
      <c r="EU22">
        <v>3.3043300000000002</v>
      </c>
      <c r="EV22">
        <v>4522.5</v>
      </c>
      <c r="EW22">
        <v>4886.6000000000004</v>
      </c>
      <c r="EX22">
        <v>98.7</v>
      </c>
      <c r="EY22">
        <v>35.299999999999997</v>
      </c>
      <c r="EZ22">
        <v>1.8529500000000001</v>
      </c>
      <c r="FA22">
        <v>1.8615900000000001</v>
      </c>
      <c r="FB22">
        <v>1.8608199999999999</v>
      </c>
      <c r="FC22">
        <v>1.85693</v>
      </c>
      <c r="FD22">
        <v>1.8612500000000001</v>
      </c>
      <c r="FE22">
        <v>1.85745</v>
      </c>
      <c r="FF22">
        <v>1.8595900000000001</v>
      </c>
      <c r="FG22">
        <v>1.8624799999999999</v>
      </c>
      <c r="FH22">
        <v>0</v>
      </c>
      <c r="FI22">
        <v>0</v>
      </c>
      <c r="FJ22">
        <v>0</v>
      </c>
      <c r="FK22">
        <v>0</v>
      </c>
      <c r="FL22" t="s">
        <v>354</v>
      </c>
      <c r="FM22" t="s">
        <v>355</v>
      </c>
      <c r="FN22" t="s">
        <v>356</v>
      </c>
      <c r="FO22" t="s">
        <v>356</v>
      </c>
      <c r="FP22" t="s">
        <v>356</v>
      </c>
      <c r="FQ22" t="s">
        <v>356</v>
      </c>
      <c r="FR22">
        <v>0</v>
      </c>
      <c r="FS22">
        <v>100</v>
      </c>
      <c r="FT22">
        <v>100</v>
      </c>
      <c r="FU22">
        <v>-1.1859999999999999</v>
      </c>
      <c r="FV22">
        <v>0.1072</v>
      </c>
      <c r="FW22">
        <v>-0.52126588631369186</v>
      </c>
      <c r="FX22">
        <v>-4.0117494158234393E-3</v>
      </c>
      <c r="FY22">
        <v>1.087516141204025E-6</v>
      </c>
      <c r="FZ22">
        <v>-8.657206703991749E-11</v>
      </c>
      <c r="GA22">
        <v>0.10716666666666801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0.5</v>
      </c>
      <c r="GJ22">
        <v>0.4</v>
      </c>
      <c r="GK22">
        <v>0.53100599999999998</v>
      </c>
      <c r="GL22">
        <v>2.4072300000000002</v>
      </c>
      <c r="GM22">
        <v>1.5942400000000001</v>
      </c>
      <c r="GN22">
        <v>2.31812</v>
      </c>
      <c r="GO22">
        <v>1.40015</v>
      </c>
      <c r="GP22">
        <v>2.3962400000000001</v>
      </c>
      <c r="GQ22">
        <v>33.378399999999999</v>
      </c>
      <c r="GR22">
        <v>15.252800000000001</v>
      </c>
      <c r="GS22">
        <v>18</v>
      </c>
      <c r="GT22">
        <v>639.80999999999995</v>
      </c>
      <c r="GU22">
        <v>394.60599999999999</v>
      </c>
      <c r="GV22">
        <v>20.894400000000001</v>
      </c>
      <c r="GW22">
        <v>22.4389</v>
      </c>
      <c r="GX22">
        <v>29.999500000000001</v>
      </c>
      <c r="GY22">
        <v>22.4191</v>
      </c>
      <c r="GZ22">
        <v>22.390899999999998</v>
      </c>
      <c r="HA22">
        <v>10.669</v>
      </c>
      <c r="HB22">
        <v>20</v>
      </c>
      <c r="HC22">
        <v>-30</v>
      </c>
      <c r="HD22">
        <v>20.909199999999998</v>
      </c>
      <c r="HE22">
        <v>175</v>
      </c>
      <c r="HF22">
        <v>0</v>
      </c>
      <c r="HG22">
        <v>104.608</v>
      </c>
      <c r="HH22">
        <v>104.40600000000001</v>
      </c>
    </row>
    <row r="23" spans="1:216" x14ac:dyDescent="0.2">
      <c r="A23">
        <v>5</v>
      </c>
      <c r="B23">
        <v>1689467289</v>
      </c>
      <c r="C23">
        <v>318.5</v>
      </c>
      <c r="D23" t="s">
        <v>366</v>
      </c>
      <c r="E23" t="s">
        <v>367</v>
      </c>
      <c r="F23" t="s">
        <v>347</v>
      </c>
      <c r="G23" t="s">
        <v>348</v>
      </c>
      <c r="H23" t="s">
        <v>349</v>
      </c>
      <c r="I23" t="s">
        <v>350</v>
      </c>
      <c r="J23" t="s">
        <v>408</v>
      </c>
      <c r="K23" t="s">
        <v>351</v>
      </c>
      <c r="L23">
        <v>1689467289</v>
      </c>
      <c r="M23">
        <f t="shared" si="0"/>
        <v>1.25405693065426E-3</v>
      </c>
      <c r="N23">
        <f t="shared" si="1"/>
        <v>1.2540569306542599</v>
      </c>
      <c r="O23">
        <f t="shared" si="2"/>
        <v>2.3131124147279389</v>
      </c>
      <c r="P23">
        <f t="shared" si="3"/>
        <v>123.53100000000001</v>
      </c>
      <c r="Q23">
        <f t="shared" si="4"/>
        <v>91.608887209463362</v>
      </c>
      <c r="R23">
        <f t="shared" si="5"/>
        <v>9.1800305719856379</v>
      </c>
      <c r="S23">
        <f t="shared" si="6"/>
        <v>12.378912037158901</v>
      </c>
      <c r="T23">
        <f t="shared" si="7"/>
        <v>0.12468463458753698</v>
      </c>
      <c r="U23">
        <f t="shared" si="8"/>
        <v>3.6607759713491905</v>
      </c>
      <c r="V23">
        <f t="shared" si="9"/>
        <v>0.12237255275428177</v>
      </c>
      <c r="W23">
        <f t="shared" si="10"/>
        <v>7.6687005778679415E-2</v>
      </c>
      <c r="X23">
        <f t="shared" si="11"/>
        <v>297.68981100000002</v>
      </c>
      <c r="Y23">
        <f t="shared" si="12"/>
        <v>23.757780345640242</v>
      </c>
      <c r="Z23">
        <f t="shared" si="13"/>
        <v>22.913599999999999</v>
      </c>
      <c r="AA23">
        <f t="shared" si="14"/>
        <v>2.8050098413041442</v>
      </c>
      <c r="AB23">
        <f t="shared" si="15"/>
        <v>65.483215403205662</v>
      </c>
      <c r="AC23">
        <f t="shared" si="16"/>
        <v>1.8016868088956699</v>
      </c>
      <c r="AD23">
        <f t="shared" si="17"/>
        <v>2.7513719321844268</v>
      </c>
      <c r="AE23">
        <f t="shared" si="18"/>
        <v>1.0033230324084743</v>
      </c>
      <c r="AF23">
        <f t="shared" si="19"/>
        <v>-55.303910641852866</v>
      </c>
      <c r="AG23">
        <f t="shared" si="20"/>
        <v>-62.839345726893107</v>
      </c>
      <c r="AH23">
        <f t="shared" si="21"/>
        <v>-3.5494697507745281</v>
      </c>
      <c r="AI23">
        <f t="shared" si="22"/>
        <v>175.99708488047955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53594.139840780146</v>
      </c>
      <c r="AO23">
        <f t="shared" si="26"/>
        <v>1799.92</v>
      </c>
      <c r="AP23">
        <f t="shared" si="27"/>
        <v>1517.3331000000001</v>
      </c>
      <c r="AQ23">
        <f t="shared" si="28"/>
        <v>0.84300030001333393</v>
      </c>
      <c r="AR23">
        <f t="shared" si="29"/>
        <v>0.16539057902573448</v>
      </c>
      <c r="AS23">
        <v>1689467289</v>
      </c>
      <c r="AT23">
        <v>123.53100000000001</v>
      </c>
      <c r="AU23">
        <v>124.911</v>
      </c>
      <c r="AV23">
        <v>17.979299999999999</v>
      </c>
      <c r="AW23">
        <v>17.290700000000001</v>
      </c>
      <c r="AX23">
        <v>124.547</v>
      </c>
      <c r="AY23">
        <v>17.873200000000001</v>
      </c>
      <c r="AZ23">
        <v>600.91099999999994</v>
      </c>
      <c r="BA23">
        <v>100.14400000000001</v>
      </c>
      <c r="BB23">
        <v>6.4951900000000007E-2</v>
      </c>
      <c r="BC23">
        <v>22.595199999999998</v>
      </c>
      <c r="BD23">
        <v>22.913599999999999</v>
      </c>
      <c r="BE23">
        <v>999.9</v>
      </c>
      <c r="BF23">
        <v>0</v>
      </c>
      <c r="BG23">
        <v>0</v>
      </c>
      <c r="BH23">
        <v>9971.25</v>
      </c>
      <c r="BI23">
        <v>0</v>
      </c>
      <c r="BJ23">
        <v>115.20099999999999</v>
      </c>
      <c r="BK23">
        <v>-1.3797200000000001</v>
      </c>
      <c r="BL23">
        <v>125.79300000000001</v>
      </c>
      <c r="BM23">
        <v>127.10899999999999</v>
      </c>
      <c r="BN23">
        <v>0.68862000000000001</v>
      </c>
      <c r="BO23">
        <v>124.911</v>
      </c>
      <c r="BP23">
        <v>17.290700000000001</v>
      </c>
      <c r="BQ23">
        <v>1.8005100000000001</v>
      </c>
      <c r="BR23">
        <v>1.7315499999999999</v>
      </c>
      <c r="BS23">
        <v>15.7913</v>
      </c>
      <c r="BT23">
        <v>15.1822</v>
      </c>
      <c r="BU23">
        <v>1799.92</v>
      </c>
      <c r="BV23">
        <v>0.89998800000000001</v>
      </c>
      <c r="BW23">
        <v>0.100012</v>
      </c>
      <c r="BX23">
        <v>0</v>
      </c>
      <c r="BY23">
        <v>2.2254999999999998</v>
      </c>
      <c r="BZ23">
        <v>0</v>
      </c>
      <c r="CA23">
        <v>13205</v>
      </c>
      <c r="CB23">
        <v>14599.6</v>
      </c>
      <c r="CC23">
        <v>38.311999999999998</v>
      </c>
      <c r="CD23">
        <v>39.125</v>
      </c>
      <c r="CE23">
        <v>38.561999999999998</v>
      </c>
      <c r="CF23">
        <v>37.061999999999998</v>
      </c>
      <c r="CG23">
        <v>37.561999999999998</v>
      </c>
      <c r="CH23">
        <v>1619.91</v>
      </c>
      <c r="CI23">
        <v>180.01</v>
      </c>
      <c r="CJ23">
        <v>0</v>
      </c>
      <c r="CK23">
        <v>1689467298.5999999</v>
      </c>
      <c r="CL23">
        <v>0</v>
      </c>
      <c r="CM23">
        <v>1689467283.5</v>
      </c>
      <c r="CN23" t="s">
        <v>368</v>
      </c>
      <c r="CO23">
        <v>1689467283.5</v>
      </c>
      <c r="CP23">
        <v>1689467283.5</v>
      </c>
      <c r="CQ23">
        <v>48</v>
      </c>
      <c r="CR23">
        <v>-1.0999999999999999E-2</v>
      </c>
      <c r="CS23">
        <v>-1E-3</v>
      </c>
      <c r="CT23">
        <v>-1.0209999999999999</v>
      </c>
      <c r="CU23">
        <v>0.106</v>
      </c>
      <c r="CV23">
        <v>125</v>
      </c>
      <c r="CW23">
        <v>17</v>
      </c>
      <c r="CX23">
        <v>0.4</v>
      </c>
      <c r="CY23">
        <v>0.15</v>
      </c>
      <c r="CZ23">
        <v>2.016784484208374E-2</v>
      </c>
      <c r="DA23">
        <v>1.0222934332853491</v>
      </c>
      <c r="DB23">
        <v>0.16202994082850841</v>
      </c>
      <c r="DC23">
        <v>1</v>
      </c>
      <c r="DD23">
        <v>124.93990243902439</v>
      </c>
      <c r="DE23">
        <v>-7.9526132404186614E-2</v>
      </c>
      <c r="DF23">
        <v>1.7311782084152041E-2</v>
      </c>
      <c r="DG23">
        <v>1</v>
      </c>
      <c r="DH23">
        <v>1799.954</v>
      </c>
      <c r="DI23">
        <v>5.2101662137405969E-2</v>
      </c>
      <c r="DJ23">
        <v>8.9465076985378603E-2</v>
      </c>
      <c r="DK23">
        <v>-1</v>
      </c>
      <c r="DL23">
        <v>2</v>
      </c>
      <c r="DM23">
        <v>2</v>
      </c>
      <c r="DN23" t="s">
        <v>353</v>
      </c>
      <c r="DO23">
        <v>3.2117200000000001</v>
      </c>
      <c r="DP23">
        <v>2.6736399999999998</v>
      </c>
      <c r="DQ23">
        <v>3.4580100000000003E-2</v>
      </c>
      <c r="DR23">
        <v>3.4539599999999997E-2</v>
      </c>
      <c r="DS23">
        <v>9.3498399999999995E-2</v>
      </c>
      <c r="DT23">
        <v>9.0262300000000004E-2</v>
      </c>
      <c r="DU23">
        <v>29242.1</v>
      </c>
      <c r="DV23">
        <v>33043</v>
      </c>
      <c r="DW23">
        <v>28499.8</v>
      </c>
      <c r="DX23">
        <v>32811.9</v>
      </c>
      <c r="DY23">
        <v>35897</v>
      </c>
      <c r="DZ23">
        <v>40557.800000000003</v>
      </c>
      <c r="EA23">
        <v>41819.599999999999</v>
      </c>
      <c r="EB23">
        <v>47461.4</v>
      </c>
      <c r="EC23">
        <v>2.2069700000000001</v>
      </c>
      <c r="ED23">
        <v>1.8021499999999999</v>
      </c>
      <c r="EE23">
        <v>0.117674</v>
      </c>
      <c r="EF23">
        <v>0</v>
      </c>
      <c r="EG23">
        <v>20.973099999999999</v>
      </c>
      <c r="EH23">
        <v>999.9</v>
      </c>
      <c r="EI23">
        <v>52.8</v>
      </c>
      <c r="EJ23">
        <v>29.5</v>
      </c>
      <c r="EK23">
        <v>21.825900000000001</v>
      </c>
      <c r="EL23">
        <v>63.558900000000001</v>
      </c>
      <c r="EM23">
        <v>17.343800000000002</v>
      </c>
      <c r="EN23">
        <v>1</v>
      </c>
      <c r="EO23">
        <v>-0.37917400000000001</v>
      </c>
      <c r="EP23">
        <v>-0.354798</v>
      </c>
      <c r="EQ23">
        <v>20.23</v>
      </c>
      <c r="ER23">
        <v>5.2253800000000004</v>
      </c>
      <c r="ES23">
        <v>12.009399999999999</v>
      </c>
      <c r="ET23">
        <v>4.9886499999999998</v>
      </c>
      <c r="EU23">
        <v>3.3043300000000002</v>
      </c>
      <c r="EV23">
        <v>4523.8</v>
      </c>
      <c r="EW23">
        <v>4891.2</v>
      </c>
      <c r="EX23">
        <v>98.7</v>
      </c>
      <c r="EY23">
        <v>35.4</v>
      </c>
      <c r="EZ23">
        <v>1.85294</v>
      </c>
      <c r="FA23">
        <v>1.86161</v>
      </c>
      <c r="FB23">
        <v>1.8608100000000001</v>
      </c>
      <c r="FC23">
        <v>1.8569</v>
      </c>
      <c r="FD23">
        <v>1.86124</v>
      </c>
      <c r="FE23">
        <v>1.8574600000000001</v>
      </c>
      <c r="FF23">
        <v>1.8595900000000001</v>
      </c>
      <c r="FG23">
        <v>1.86246</v>
      </c>
      <c r="FH23">
        <v>0</v>
      </c>
      <c r="FI23">
        <v>0</v>
      </c>
      <c r="FJ23">
        <v>0</v>
      </c>
      <c r="FK23">
        <v>0</v>
      </c>
      <c r="FL23" t="s">
        <v>354</v>
      </c>
      <c r="FM23" t="s">
        <v>355</v>
      </c>
      <c r="FN23" t="s">
        <v>356</v>
      </c>
      <c r="FO23" t="s">
        <v>356</v>
      </c>
      <c r="FP23" t="s">
        <v>356</v>
      </c>
      <c r="FQ23" t="s">
        <v>356</v>
      </c>
      <c r="FR23">
        <v>0</v>
      </c>
      <c r="FS23">
        <v>100</v>
      </c>
      <c r="FT23">
        <v>100</v>
      </c>
      <c r="FU23">
        <v>-1.016</v>
      </c>
      <c r="FV23">
        <v>0.1061</v>
      </c>
      <c r="FW23">
        <v>-0.5323362198135202</v>
      </c>
      <c r="FX23">
        <v>-4.0117494158234393E-3</v>
      </c>
      <c r="FY23">
        <v>1.087516141204025E-6</v>
      </c>
      <c r="FZ23">
        <v>-8.657206703991749E-11</v>
      </c>
      <c r="GA23">
        <v>0.106145000000005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0.1</v>
      </c>
      <c r="GJ23">
        <v>0.1</v>
      </c>
      <c r="GK23">
        <v>0.42114299999999999</v>
      </c>
      <c r="GL23">
        <v>2.4121100000000002</v>
      </c>
      <c r="GM23">
        <v>1.5942400000000001</v>
      </c>
      <c r="GN23">
        <v>2.31812</v>
      </c>
      <c r="GO23">
        <v>1.40015</v>
      </c>
      <c r="GP23">
        <v>2.3913600000000002</v>
      </c>
      <c r="GQ23">
        <v>33.266300000000001</v>
      </c>
      <c r="GR23">
        <v>15.2615</v>
      </c>
      <c r="GS23">
        <v>18</v>
      </c>
      <c r="GT23">
        <v>625.71900000000005</v>
      </c>
      <c r="GU23">
        <v>389.96899999999999</v>
      </c>
      <c r="GV23">
        <v>21.351700000000001</v>
      </c>
      <c r="GW23">
        <v>22.346599999999999</v>
      </c>
      <c r="GX23">
        <v>29.999500000000001</v>
      </c>
      <c r="GY23">
        <v>22.332000000000001</v>
      </c>
      <c r="GZ23">
        <v>22.3095</v>
      </c>
      <c r="HA23">
        <v>8.4817400000000003</v>
      </c>
      <c r="HB23">
        <v>20</v>
      </c>
      <c r="HC23">
        <v>-30</v>
      </c>
      <c r="HD23">
        <v>21.4237</v>
      </c>
      <c r="HE23">
        <v>125</v>
      </c>
      <c r="HF23">
        <v>0</v>
      </c>
      <c r="HG23">
        <v>104.622</v>
      </c>
      <c r="HH23">
        <v>104.419</v>
      </c>
    </row>
    <row r="24" spans="1:216" x14ac:dyDescent="0.2">
      <c r="A24">
        <v>6</v>
      </c>
      <c r="B24">
        <v>1689467354</v>
      </c>
      <c r="C24">
        <v>383.5</v>
      </c>
      <c r="D24" t="s">
        <v>369</v>
      </c>
      <c r="E24" t="s">
        <v>370</v>
      </c>
      <c r="F24" t="s">
        <v>347</v>
      </c>
      <c r="G24" t="s">
        <v>348</v>
      </c>
      <c r="H24" t="s">
        <v>349</v>
      </c>
      <c r="I24" t="s">
        <v>350</v>
      </c>
      <c r="J24" t="s">
        <v>408</v>
      </c>
      <c r="K24" t="s">
        <v>351</v>
      </c>
      <c r="L24">
        <v>1689467354</v>
      </c>
      <c r="M24">
        <f t="shared" si="0"/>
        <v>1.314619081673915E-3</v>
      </c>
      <c r="N24">
        <f t="shared" si="1"/>
        <v>1.3146190816739149</v>
      </c>
      <c r="O24">
        <f t="shared" si="2"/>
        <v>0.53002107862222281</v>
      </c>
      <c r="P24">
        <f t="shared" si="3"/>
        <v>69.543099999999995</v>
      </c>
      <c r="Q24">
        <f t="shared" si="4"/>
        <v>61.75165861847983</v>
      </c>
      <c r="R24">
        <f t="shared" si="5"/>
        <v>6.1881598805107858</v>
      </c>
      <c r="S24">
        <f t="shared" si="6"/>
        <v>6.9689435233657795</v>
      </c>
      <c r="T24">
        <f t="shared" si="7"/>
        <v>0.12866808215610714</v>
      </c>
      <c r="U24">
        <f t="shared" si="8"/>
        <v>3.676802287994704</v>
      </c>
      <c r="V24">
        <f t="shared" si="9"/>
        <v>0.12621798304982043</v>
      </c>
      <c r="W24">
        <f t="shared" si="10"/>
        <v>7.9102485142971773E-2</v>
      </c>
      <c r="X24">
        <f t="shared" si="11"/>
        <v>297.70998000000003</v>
      </c>
      <c r="Y24">
        <f t="shared" si="12"/>
        <v>23.918910882971616</v>
      </c>
      <c r="Z24">
        <f t="shared" si="13"/>
        <v>23.005099999999999</v>
      </c>
      <c r="AA24">
        <f t="shared" si="14"/>
        <v>2.8205922392490779</v>
      </c>
      <c r="AB24">
        <f t="shared" si="15"/>
        <v>64.749577198708039</v>
      </c>
      <c r="AC24">
        <f t="shared" si="16"/>
        <v>1.80092161027932</v>
      </c>
      <c r="AD24">
        <f t="shared" si="17"/>
        <v>2.7813642778740091</v>
      </c>
      <c r="AE24">
        <f t="shared" si="18"/>
        <v>1.0196706289697579</v>
      </c>
      <c r="AF24">
        <f t="shared" si="19"/>
        <v>-57.974701501819652</v>
      </c>
      <c r="AG24">
        <f t="shared" si="20"/>
        <v>-45.829334456525189</v>
      </c>
      <c r="AH24">
        <f t="shared" si="21"/>
        <v>-2.5809120726118873</v>
      </c>
      <c r="AI24">
        <f t="shared" si="22"/>
        <v>191.32503196904327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53893.223196765</v>
      </c>
      <c r="AO24">
        <f t="shared" si="26"/>
        <v>1800.05</v>
      </c>
      <c r="AP24">
        <f t="shared" si="27"/>
        <v>1517.442</v>
      </c>
      <c r="AQ24">
        <f t="shared" si="28"/>
        <v>0.84299991666898144</v>
      </c>
      <c r="AR24">
        <f t="shared" si="29"/>
        <v>0.16538983917113415</v>
      </c>
      <c r="AS24">
        <v>1689467354</v>
      </c>
      <c r="AT24">
        <v>69.543099999999995</v>
      </c>
      <c r="AU24">
        <v>69.890600000000006</v>
      </c>
      <c r="AV24">
        <v>17.971399999999999</v>
      </c>
      <c r="AW24">
        <v>17.249500000000001</v>
      </c>
      <c r="AX24">
        <v>70.485100000000003</v>
      </c>
      <c r="AY24">
        <v>17.866900000000001</v>
      </c>
      <c r="AZ24">
        <v>600.87800000000004</v>
      </c>
      <c r="BA24">
        <v>100.14400000000001</v>
      </c>
      <c r="BB24">
        <v>6.6423800000000005E-2</v>
      </c>
      <c r="BC24">
        <v>22.773900000000001</v>
      </c>
      <c r="BD24">
        <v>23.005099999999999</v>
      </c>
      <c r="BE24">
        <v>999.9</v>
      </c>
      <c r="BF24">
        <v>0</v>
      </c>
      <c r="BG24">
        <v>0</v>
      </c>
      <c r="BH24">
        <v>10035.6</v>
      </c>
      <c r="BI24">
        <v>0</v>
      </c>
      <c r="BJ24">
        <v>109.41500000000001</v>
      </c>
      <c r="BK24">
        <v>-0.34743499999999999</v>
      </c>
      <c r="BL24">
        <v>70.815799999999996</v>
      </c>
      <c r="BM24">
        <v>71.1173</v>
      </c>
      <c r="BN24">
        <v>0.72189099999999995</v>
      </c>
      <c r="BO24">
        <v>69.890600000000006</v>
      </c>
      <c r="BP24">
        <v>17.249500000000001</v>
      </c>
      <c r="BQ24">
        <v>1.79972</v>
      </c>
      <c r="BR24">
        <v>1.72743</v>
      </c>
      <c r="BS24">
        <v>15.7844</v>
      </c>
      <c r="BT24">
        <v>15.145099999999999</v>
      </c>
      <c r="BU24">
        <v>1800.05</v>
      </c>
      <c r="BV24">
        <v>0.90000500000000005</v>
      </c>
      <c r="BW24">
        <v>9.9994700000000006E-2</v>
      </c>
      <c r="BX24">
        <v>0</v>
      </c>
      <c r="BY24">
        <v>2.1440999999999999</v>
      </c>
      <c r="BZ24">
        <v>0</v>
      </c>
      <c r="CA24">
        <v>12927.5</v>
      </c>
      <c r="CB24">
        <v>14600.8</v>
      </c>
      <c r="CC24">
        <v>39.375</v>
      </c>
      <c r="CD24">
        <v>40</v>
      </c>
      <c r="CE24">
        <v>39.375</v>
      </c>
      <c r="CF24">
        <v>38.311999999999998</v>
      </c>
      <c r="CG24">
        <v>38.436999999999998</v>
      </c>
      <c r="CH24">
        <v>1620.05</v>
      </c>
      <c r="CI24">
        <v>180</v>
      </c>
      <c r="CJ24">
        <v>0</v>
      </c>
      <c r="CK24">
        <v>1689467364</v>
      </c>
      <c r="CL24">
        <v>0</v>
      </c>
      <c r="CM24">
        <v>1689467348.5</v>
      </c>
      <c r="CN24" t="s">
        <v>371</v>
      </c>
      <c r="CO24">
        <v>1689467338</v>
      </c>
      <c r="CP24">
        <v>1689467348.5</v>
      </c>
      <c r="CQ24">
        <v>49</v>
      </c>
      <c r="CR24">
        <v>-0.13200000000000001</v>
      </c>
      <c r="CS24">
        <v>-2E-3</v>
      </c>
      <c r="CT24">
        <v>-0.94299999999999995</v>
      </c>
      <c r="CU24">
        <v>0.104</v>
      </c>
      <c r="CV24">
        <v>70</v>
      </c>
      <c r="CW24">
        <v>17</v>
      </c>
      <c r="CX24">
        <v>0.51</v>
      </c>
      <c r="CY24">
        <v>0.15</v>
      </c>
      <c r="CZ24">
        <v>-2.323216273159601E-2</v>
      </c>
      <c r="DA24">
        <v>0.85948223840809745</v>
      </c>
      <c r="DB24">
        <v>9.7522449725734747E-2</v>
      </c>
      <c r="DC24">
        <v>1</v>
      </c>
      <c r="DD24">
        <v>69.908207500000003</v>
      </c>
      <c r="DE24">
        <v>-0.17773170731748439</v>
      </c>
      <c r="DF24">
        <v>2.149987659848299E-2</v>
      </c>
      <c r="DG24">
        <v>1</v>
      </c>
      <c r="DH24">
        <v>1799.9702439024391</v>
      </c>
      <c r="DI24">
        <v>-0.21279797003239359</v>
      </c>
      <c r="DJ24">
        <v>0.1035583446927454</v>
      </c>
      <c r="DK24">
        <v>-1</v>
      </c>
      <c r="DL24">
        <v>2</v>
      </c>
      <c r="DM24">
        <v>2</v>
      </c>
      <c r="DN24" t="s">
        <v>353</v>
      </c>
      <c r="DO24">
        <v>3.21183</v>
      </c>
      <c r="DP24">
        <v>2.6756700000000002</v>
      </c>
      <c r="DQ24">
        <v>2.0026100000000002E-2</v>
      </c>
      <c r="DR24">
        <v>1.9786499999999999E-2</v>
      </c>
      <c r="DS24">
        <v>9.3501399999999998E-2</v>
      </c>
      <c r="DT24">
        <v>9.0133400000000002E-2</v>
      </c>
      <c r="DU24">
        <v>29687.9</v>
      </c>
      <c r="DV24">
        <v>33552.1</v>
      </c>
      <c r="DW24">
        <v>28503.599999999999</v>
      </c>
      <c r="DX24">
        <v>32814.800000000003</v>
      </c>
      <c r="DY24">
        <v>35901.199999999997</v>
      </c>
      <c r="DZ24">
        <v>40567.199999999997</v>
      </c>
      <c r="EA24">
        <v>41825</v>
      </c>
      <c r="EB24">
        <v>47465.7</v>
      </c>
      <c r="EC24">
        <v>2.2094499999999999</v>
      </c>
      <c r="ED24">
        <v>1.8035699999999999</v>
      </c>
      <c r="EE24">
        <v>0.13509399999999999</v>
      </c>
      <c r="EF24">
        <v>0</v>
      </c>
      <c r="EG24">
        <v>20.777100000000001</v>
      </c>
      <c r="EH24">
        <v>999.9</v>
      </c>
      <c r="EI24">
        <v>52.7</v>
      </c>
      <c r="EJ24">
        <v>29.5</v>
      </c>
      <c r="EK24">
        <v>21.785399999999999</v>
      </c>
      <c r="EL24">
        <v>63.478999999999999</v>
      </c>
      <c r="EM24">
        <v>17.5321</v>
      </c>
      <c r="EN24">
        <v>1</v>
      </c>
      <c r="EO24">
        <v>-0.38756099999999999</v>
      </c>
      <c r="EP24">
        <v>-0.73747799999999997</v>
      </c>
      <c r="EQ24">
        <v>20.229299999999999</v>
      </c>
      <c r="ER24">
        <v>5.2259799999999998</v>
      </c>
      <c r="ES24">
        <v>12.0098</v>
      </c>
      <c r="ET24">
        <v>4.9893999999999998</v>
      </c>
      <c r="EU24">
        <v>3.3046000000000002</v>
      </c>
      <c r="EV24">
        <v>4525</v>
      </c>
      <c r="EW24">
        <v>4895.6000000000004</v>
      </c>
      <c r="EX24">
        <v>98.7</v>
      </c>
      <c r="EY24">
        <v>35.4</v>
      </c>
      <c r="EZ24">
        <v>1.8529899999999999</v>
      </c>
      <c r="FA24">
        <v>1.8616600000000001</v>
      </c>
      <c r="FB24">
        <v>1.86083</v>
      </c>
      <c r="FC24">
        <v>1.8569100000000001</v>
      </c>
      <c r="FD24">
        <v>1.86127</v>
      </c>
      <c r="FE24">
        <v>1.85745</v>
      </c>
      <c r="FF24">
        <v>1.8595900000000001</v>
      </c>
      <c r="FG24">
        <v>1.86249</v>
      </c>
      <c r="FH24">
        <v>0</v>
      </c>
      <c r="FI24">
        <v>0</v>
      </c>
      <c r="FJ24">
        <v>0</v>
      </c>
      <c r="FK24">
        <v>0</v>
      </c>
      <c r="FL24" t="s">
        <v>354</v>
      </c>
      <c r="FM24" t="s">
        <v>355</v>
      </c>
      <c r="FN24" t="s">
        <v>356</v>
      </c>
      <c r="FO24" t="s">
        <v>356</v>
      </c>
      <c r="FP24" t="s">
        <v>356</v>
      </c>
      <c r="FQ24" t="s">
        <v>356</v>
      </c>
      <c r="FR24">
        <v>0</v>
      </c>
      <c r="FS24">
        <v>100</v>
      </c>
      <c r="FT24">
        <v>100</v>
      </c>
      <c r="FU24">
        <v>-0.94199999999999995</v>
      </c>
      <c r="FV24">
        <v>0.1045</v>
      </c>
      <c r="FW24">
        <v>-0.66451749426384477</v>
      </c>
      <c r="FX24">
        <v>-4.0117494158234393E-3</v>
      </c>
      <c r="FY24">
        <v>1.087516141204025E-6</v>
      </c>
      <c r="FZ24">
        <v>-8.657206703991749E-11</v>
      </c>
      <c r="GA24">
        <v>0.1044199999999975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0.3</v>
      </c>
      <c r="GJ24">
        <v>0.1</v>
      </c>
      <c r="GK24">
        <v>0.30029299999999998</v>
      </c>
      <c r="GL24">
        <v>2.4365199999999998</v>
      </c>
      <c r="GM24">
        <v>1.5942400000000001</v>
      </c>
      <c r="GN24">
        <v>2.31812</v>
      </c>
      <c r="GO24">
        <v>1.39893</v>
      </c>
      <c r="GP24">
        <v>2.36938</v>
      </c>
      <c r="GQ24">
        <v>33.176900000000003</v>
      </c>
      <c r="GR24">
        <v>15.244</v>
      </c>
      <c r="GS24">
        <v>18</v>
      </c>
      <c r="GT24">
        <v>626.18200000000002</v>
      </c>
      <c r="GU24">
        <v>389.86399999999998</v>
      </c>
      <c r="GV24">
        <v>22.0854</v>
      </c>
      <c r="GW24">
        <v>22.2273</v>
      </c>
      <c r="GX24">
        <v>29.999400000000001</v>
      </c>
      <c r="GY24">
        <v>22.2194</v>
      </c>
      <c r="GZ24">
        <v>22.195399999999999</v>
      </c>
      <c r="HA24">
        <v>6.0602099999999997</v>
      </c>
      <c r="HB24">
        <v>20</v>
      </c>
      <c r="HC24">
        <v>-30</v>
      </c>
      <c r="HD24">
        <v>22.078299999999999</v>
      </c>
      <c r="HE24">
        <v>70</v>
      </c>
      <c r="HF24">
        <v>0</v>
      </c>
      <c r="HG24">
        <v>104.63500000000001</v>
      </c>
      <c r="HH24">
        <v>104.428</v>
      </c>
    </row>
    <row r="25" spans="1:216" x14ac:dyDescent="0.2">
      <c r="A25">
        <v>7</v>
      </c>
      <c r="B25">
        <v>1689467414.5</v>
      </c>
      <c r="C25">
        <v>444</v>
      </c>
      <c r="D25" t="s">
        <v>372</v>
      </c>
      <c r="E25" t="s">
        <v>373</v>
      </c>
      <c r="F25" t="s">
        <v>347</v>
      </c>
      <c r="G25" t="s">
        <v>348</v>
      </c>
      <c r="H25" t="s">
        <v>349</v>
      </c>
      <c r="I25" t="s">
        <v>350</v>
      </c>
      <c r="J25" t="s">
        <v>408</v>
      </c>
      <c r="K25" t="s">
        <v>351</v>
      </c>
      <c r="L25">
        <v>1689467414.5</v>
      </c>
      <c r="M25">
        <f t="shared" si="0"/>
        <v>1.3234169501299751E-3</v>
      </c>
      <c r="N25">
        <f t="shared" si="1"/>
        <v>1.3234169501299751</v>
      </c>
      <c r="O25">
        <f t="shared" si="2"/>
        <v>-4.1589499786545171E-2</v>
      </c>
      <c r="P25">
        <f t="shared" si="3"/>
        <v>49.929600000000001</v>
      </c>
      <c r="Q25">
        <f t="shared" si="4"/>
        <v>49.624609394444811</v>
      </c>
      <c r="R25">
        <f t="shared" si="5"/>
        <v>4.9728040429442766</v>
      </c>
      <c r="S25">
        <f t="shared" si="6"/>
        <v>5.0033666717462406</v>
      </c>
      <c r="T25">
        <f t="shared" si="7"/>
        <v>0.12954266690941038</v>
      </c>
      <c r="U25">
        <f t="shared" si="8"/>
        <v>3.6727474652209882</v>
      </c>
      <c r="V25">
        <f t="shared" si="9"/>
        <v>0.12705680850871232</v>
      </c>
      <c r="W25">
        <f t="shared" si="10"/>
        <v>7.9629876644703307E-2</v>
      </c>
      <c r="X25">
        <f t="shared" si="11"/>
        <v>297.66848400000003</v>
      </c>
      <c r="Y25">
        <f t="shared" si="12"/>
        <v>23.946036881833816</v>
      </c>
      <c r="Z25">
        <f t="shared" si="13"/>
        <v>22.992899999999999</v>
      </c>
      <c r="AA25">
        <f t="shared" si="14"/>
        <v>2.8185102206543977</v>
      </c>
      <c r="AB25">
        <f t="shared" si="15"/>
        <v>64.563301100282274</v>
      </c>
      <c r="AC25">
        <f t="shared" si="16"/>
        <v>1.7987913670684501</v>
      </c>
      <c r="AD25">
        <f t="shared" si="17"/>
        <v>2.7860895220870074</v>
      </c>
      <c r="AE25">
        <f t="shared" si="18"/>
        <v>1.0197188535859476</v>
      </c>
      <c r="AF25">
        <f t="shared" si="19"/>
        <v>-58.362687500731901</v>
      </c>
      <c r="AG25">
        <f t="shared" si="20"/>
        <v>-37.81898581689363</v>
      </c>
      <c r="AH25">
        <f t="shared" si="21"/>
        <v>-2.132325551089747</v>
      </c>
      <c r="AI25">
        <f t="shared" si="22"/>
        <v>199.35448513128472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53804.205604187351</v>
      </c>
      <c r="AO25">
        <f t="shared" si="26"/>
        <v>1799.79</v>
      </c>
      <c r="AP25">
        <f t="shared" si="27"/>
        <v>1517.2235999999998</v>
      </c>
      <c r="AQ25">
        <f t="shared" si="28"/>
        <v>0.84300035004083806</v>
      </c>
      <c r="AR25">
        <f t="shared" si="29"/>
        <v>0.16539067557881754</v>
      </c>
      <c r="AS25">
        <v>1689467414.5</v>
      </c>
      <c r="AT25">
        <v>49.929600000000001</v>
      </c>
      <c r="AU25">
        <v>49.943300000000001</v>
      </c>
      <c r="AV25">
        <v>17.950500000000002</v>
      </c>
      <c r="AW25">
        <v>17.223400000000002</v>
      </c>
      <c r="AX25">
        <v>50.839799999999997</v>
      </c>
      <c r="AY25">
        <v>17.846699999999998</v>
      </c>
      <c r="AZ25">
        <v>600.58600000000001</v>
      </c>
      <c r="BA25">
        <v>100.143</v>
      </c>
      <c r="BB25">
        <v>6.5426899999999996E-2</v>
      </c>
      <c r="BC25">
        <v>22.8019</v>
      </c>
      <c r="BD25">
        <v>22.992899999999999</v>
      </c>
      <c r="BE25">
        <v>999.9</v>
      </c>
      <c r="BF25">
        <v>0</v>
      </c>
      <c r="BG25">
        <v>0</v>
      </c>
      <c r="BH25">
        <v>10019.4</v>
      </c>
      <c r="BI25">
        <v>0</v>
      </c>
      <c r="BJ25">
        <v>104.76900000000001</v>
      </c>
      <c r="BK25">
        <v>-1.36528E-2</v>
      </c>
      <c r="BL25">
        <v>50.842300000000002</v>
      </c>
      <c r="BM25">
        <v>50.8185</v>
      </c>
      <c r="BN25">
        <v>0.72710600000000003</v>
      </c>
      <c r="BO25">
        <v>49.943300000000001</v>
      </c>
      <c r="BP25">
        <v>17.223400000000002</v>
      </c>
      <c r="BQ25">
        <v>1.79762</v>
      </c>
      <c r="BR25">
        <v>1.7248000000000001</v>
      </c>
      <c r="BS25">
        <v>15.7661</v>
      </c>
      <c r="BT25">
        <v>15.121499999999999</v>
      </c>
      <c r="BU25">
        <v>1799.79</v>
      </c>
      <c r="BV25">
        <v>0.89998999999999996</v>
      </c>
      <c r="BW25">
        <v>0.10001</v>
      </c>
      <c r="BX25">
        <v>0</v>
      </c>
      <c r="BY25">
        <v>2.4133</v>
      </c>
      <c r="BZ25">
        <v>0</v>
      </c>
      <c r="CA25">
        <v>12805.4</v>
      </c>
      <c r="CB25">
        <v>14598.6</v>
      </c>
      <c r="CC25">
        <v>40.25</v>
      </c>
      <c r="CD25">
        <v>40.625</v>
      </c>
      <c r="CE25">
        <v>40</v>
      </c>
      <c r="CF25">
        <v>39.311999999999998</v>
      </c>
      <c r="CG25">
        <v>39.25</v>
      </c>
      <c r="CH25">
        <v>1619.79</v>
      </c>
      <c r="CI25">
        <v>180</v>
      </c>
      <c r="CJ25">
        <v>0</v>
      </c>
      <c r="CK25">
        <v>1689467424.5999999</v>
      </c>
      <c r="CL25">
        <v>0</v>
      </c>
      <c r="CM25">
        <v>1689467408.5</v>
      </c>
      <c r="CN25" t="s">
        <v>374</v>
      </c>
      <c r="CO25">
        <v>1689467403.5</v>
      </c>
      <c r="CP25">
        <v>1689467408.5</v>
      </c>
      <c r="CQ25">
        <v>50</v>
      </c>
      <c r="CR25">
        <v>-4.3999999999999997E-2</v>
      </c>
      <c r="CS25">
        <v>-1E-3</v>
      </c>
      <c r="CT25">
        <v>-0.91</v>
      </c>
      <c r="CU25">
        <v>0.104</v>
      </c>
      <c r="CV25">
        <v>50</v>
      </c>
      <c r="CW25">
        <v>17</v>
      </c>
      <c r="CX25">
        <v>0.24</v>
      </c>
      <c r="CY25">
        <v>0.14000000000000001</v>
      </c>
      <c r="CZ25">
        <v>-3.7718932007613233E-2</v>
      </c>
      <c r="DA25">
        <v>0.1040291568317474</v>
      </c>
      <c r="DB25">
        <v>2.9620912352683281E-2</v>
      </c>
      <c r="DC25">
        <v>1</v>
      </c>
      <c r="DD25">
        <v>49.927460000000004</v>
      </c>
      <c r="DE25">
        <v>-0.2168645403376859</v>
      </c>
      <c r="DF25">
        <v>2.466334121728048E-2</v>
      </c>
      <c r="DG25">
        <v>1</v>
      </c>
      <c r="DH25">
        <v>1799.9763414634151</v>
      </c>
      <c r="DI25">
        <v>-0.12756483545131761</v>
      </c>
      <c r="DJ25">
        <v>0.1037058715453506</v>
      </c>
      <c r="DK25">
        <v>-1</v>
      </c>
      <c r="DL25">
        <v>2</v>
      </c>
      <c r="DM25">
        <v>2</v>
      </c>
      <c r="DN25" t="s">
        <v>353</v>
      </c>
      <c r="DO25">
        <v>3.21136</v>
      </c>
      <c r="DP25">
        <v>2.6745399999999999</v>
      </c>
      <c r="DQ25">
        <v>1.45311E-2</v>
      </c>
      <c r="DR25">
        <v>1.4225E-2</v>
      </c>
      <c r="DS25">
        <v>9.3450199999999997E-2</v>
      </c>
      <c r="DT25">
        <v>9.0059799999999995E-2</v>
      </c>
      <c r="DU25">
        <v>29859.200000000001</v>
      </c>
      <c r="DV25">
        <v>33748.9</v>
      </c>
      <c r="DW25">
        <v>28507.5</v>
      </c>
      <c r="DX25">
        <v>32820.199999999997</v>
      </c>
      <c r="DY25">
        <v>35908.400000000001</v>
      </c>
      <c r="DZ25">
        <v>40577.4</v>
      </c>
      <c r="EA25">
        <v>41831.1</v>
      </c>
      <c r="EB25">
        <v>47473.599999999999</v>
      </c>
      <c r="EC25">
        <v>2.21217</v>
      </c>
      <c r="ED25">
        <v>1.8057000000000001</v>
      </c>
      <c r="EE25">
        <v>0.13830500000000001</v>
      </c>
      <c r="EF25">
        <v>0</v>
      </c>
      <c r="EG25">
        <v>20.7119</v>
      </c>
      <c r="EH25">
        <v>999.9</v>
      </c>
      <c r="EI25">
        <v>52.6</v>
      </c>
      <c r="EJ25">
        <v>29.5</v>
      </c>
      <c r="EK25">
        <v>21.744599999999998</v>
      </c>
      <c r="EL25">
        <v>62.969000000000001</v>
      </c>
      <c r="EM25">
        <v>17.459900000000001</v>
      </c>
      <c r="EN25">
        <v>1</v>
      </c>
      <c r="EO25">
        <v>-0.39710600000000001</v>
      </c>
      <c r="EP25">
        <v>-0.238568</v>
      </c>
      <c r="EQ25">
        <v>20.230899999999998</v>
      </c>
      <c r="ER25">
        <v>5.2225299999999999</v>
      </c>
      <c r="ES25">
        <v>12.008900000000001</v>
      </c>
      <c r="ET25">
        <v>4.9892500000000002</v>
      </c>
      <c r="EU25">
        <v>3.3046000000000002</v>
      </c>
      <c r="EV25">
        <v>4526.3</v>
      </c>
      <c r="EW25">
        <v>4900.1000000000004</v>
      </c>
      <c r="EX25">
        <v>98.7</v>
      </c>
      <c r="EY25">
        <v>35.4</v>
      </c>
      <c r="EZ25">
        <v>1.8529599999999999</v>
      </c>
      <c r="FA25">
        <v>1.8616200000000001</v>
      </c>
      <c r="FB25">
        <v>1.8608199999999999</v>
      </c>
      <c r="FC25">
        <v>1.8568499999999999</v>
      </c>
      <c r="FD25">
        <v>1.8612599999999999</v>
      </c>
      <c r="FE25">
        <v>1.8574600000000001</v>
      </c>
      <c r="FF25">
        <v>1.8595900000000001</v>
      </c>
      <c r="FG25">
        <v>1.8624700000000001</v>
      </c>
      <c r="FH25">
        <v>0</v>
      </c>
      <c r="FI25">
        <v>0</v>
      </c>
      <c r="FJ25">
        <v>0</v>
      </c>
      <c r="FK25">
        <v>0</v>
      </c>
      <c r="FL25" t="s">
        <v>354</v>
      </c>
      <c r="FM25" t="s">
        <v>355</v>
      </c>
      <c r="FN25" t="s">
        <v>356</v>
      </c>
      <c r="FO25" t="s">
        <v>356</v>
      </c>
      <c r="FP25" t="s">
        <v>356</v>
      </c>
      <c r="FQ25" t="s">
        <v>356</v>
      </c>
      <c r="FR25">
        <v>0</v>
      </c>
      <c r="FS25">
        <v>100</v>
      </c>
      <c r="FT25">
        <v>100</v>
      </c>
      <c r="FU25">
        <v>-0.91</v>
      </c>
      <c r="FV25">
        <v>0.1038</v>
      </c>
      <c r="FW25">
        <v>-0.70899727196849294</v>
      </c>
      <c r="FX25">
        <v>-4.0117494158234393E-3</v>
      </c>
      <c r="FY25">
        <v>1.087516141204025E-6</v>
      </c>
      <c r="FZ25">
        <v>-8.657206703991749E-11</v>
      </c>
      <c r="GA25">
        <v>0.1038100000000064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0.2</v>
      </c>
      <c r="GJ25">
        <v>0.1</v>
      </c>
      <c r="GK25">
        <v>0.25756800000000002</v>
      </c>
      <c r="GL25">
        <v>2.4523899999999998</v>
      </c>
      <c r="GM25">
        <v>1.5942400000000001</v>
      </c>
      <c r="GN25">
        <v>2.3168899999999999</v>
      </c>
      <c r="GO25">
        <v>1.40015</v>
      </c>
      <c r="GP25">
        <v>2.3791500000000001</v>
      </c>
      <c r="GQ25">
        <v>33.087499999999999</v>
      </c>
      <c r="GR25">
        <v>15.235300000000001</v>
      </c>
      <c r="GS25">
        <v>18</v>
      </c>
      <c r="GT25">
        <v>626.79600000000005</v>
      </c>
      <c r="GU25">
        <v>390.14299999999997</v>
      </c>
      <c r="GV25">
        <v>21.352499999999999</v>
      </c>
      <c r="GW25">
        <v>22.106100000000001</v>
      </c>
      <c r="GX25">
        <v>29.999400000000001</v>
      </c>
      <c r="GY25">
        <v>22.1037</v>
      </c>
      <c r="GZ25">
        <v>22.079499999999999</v>
      </c>
      <c r="HA25">
        <v>5.1917499999999999</v>
      </c>
      <c r="HB25">
        <v>20</v>
      </c>
      <c r="HC25">
        <v>-30</v>
      </c>
      <c r="HD25">
        <v>21.364599999999999</v>
      </c>
      <c r="HE25">
        <v>50</v>
      </c>
      <c r="HF25">
        <v>0</v>
      </c>
      <c r="HG25">
        <v>104.65</v>
      </c>
      <c r="HH25">
        <v>104.44499999999999</v>
      </c>
    </row>
    <row r="26" spans="1:216" x14ac:dyDescent="0.2">
      <c r="A26">
        <v>8</v>
      </c>
      <c r="B26">
        <v>1689467500.5</v>
      </c>
      <c r="C26">
        <v>530</v>
      </c>
      <c r="D26" t="s">
        <v>375</v>
      </c>
      <c r="E26" t="s">
        <v>376</v>
      </c>
      <c r="F26" t="s">
        <v>347</v>
      </c>
      <c r="G26" t="s">
        <v>348</v>
      </c>
      <c r="H26" t="s">
        <v>349</v>
      </c>
      <c r="I26" t="s">
        <v>350</v>
      </c>
      <c r="J26" t="s">
        <v>408</v>
      </c>
      <c r="K26" t="s">
        <v>351</v>
      </c>
      <c r="L26">
        <v>1689467500.5</v>
      </c>
      <c r="M26">
        <f t="shared" si="0"/>
        <v>1.428410577869018E-3</v>
      </c>
      <c r="N26">
        <f t="shared" si="1"/>
        <v>1.4284105778690179</v>
      </c>
      <c r="O26">
        <f t="shared" si="2"/>
        <v>11.192037920236654</v>
      </c>
      <c r="P26">
        <f t="shared" si="3"/>
        <v>393.392</v>
      </c>
      <c r="Q26">
        <f t="shared" si="4"/>
        <v>258.6975198356846</v>
      </c>
      <c r="R26">
        <f t="shared" si="5"/>
        <v>25.922130936065123</v>
      </c>
      <c r="S26">
        <f t="shared" si="6"/>
        <v>39.418850786345594</v>
      </c>
      <c r="T26">
        <f t="shared" si="7"/>
        <v>0.14100946412621138</v>
      </c>
      <c r="U26">
        <f t="shared" si="8"/>
        <v>3.6662111604170184</v>
      </c>
      <c r="V26">
        <f t="shared" si="9"/>
        <v>0.13806430233869391</v>
      </c>
      <c r="W26">
        <f t="shared" si="10"/>
        <v>8.6549676645550896E-2</v>
      </c>
      <c r="X26">
        <f t="shared" si="11"/>
        <v>297.70301699999999</v>
      </c>
      <c r="Y26">
        <f t="shared" si="12"/>
        <v>23.971130863413226</v>
      </c>
      <c r="Z26">
        <f t="shared" si="13"/>
        <v>22.970099999999999</v>
      </c>
      <c r="AA26">
        <f t="shared" si="14"/>
        <v>2.81462283899456</v>
      </c>
      <c r="AB26">
        <f t="shared" si="15"/>
        <v>64.494755906169488</v>
      </c>
      <c r="AC26">
        <f t="shared" si="16"/>
        <v>1.80181078716606</v>
      </c>
      <c r="AD26">
        <f t="shared" si="17"/>
        <v>2.7937322373735833</v>
      </c>
      <c r="AE26">
        <f t="shared" si="18"/>
        <v>1.0128120518285</v>
      </c>
      <c r="AF26">
        <f t="shared" si="19"/>
        <v>-62.992906484023692</v>
      </c>
      <c r="AG26">
        <f t="shared" si="20"/>
        <v>-24.311291457889002</v>
      </c>
      <c r="AH26">
        <f t="shared" si="21"/>
        <v>-1.3733288487783686</v>
      </c>
      <c r="AI26">
        <f t="shared" si="22"/>
        <v>209.02549020930888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53660.694340889691</v>
      </c>
      <c r="AO26">
        <f t="shared" si="26"/>
        <v>1800.01</v>
      </c>
      <c r="AP26">
        <f t="shared" si="27"/>
        <v>1517.4080999999999</v>
      </c>
      <c r="AQ26">
        <f t="shared" si="28"/>
        <v>0.84299981666768509</v>
      </c>
      <c r="AR26">
        <f t="shared" si="29"/>
        <v>0.16538964616863239</v>
      </c>
      <c r="AS26">
        <v>1689467500.5</v>
      </c>
      <c r="AT26">
        <v>393.392</v>
      </c>
      <c r="AU26">
        <v>399.97399999999999</v>
      </c>
      <c r="AV26">
        <v>17.9817</v>
      </c>
      <c r="AW26">
        <v>17.196200000000001</v>
      </c>
      <c r="AX26">
        <v>394.99099999999999</v>
      </c>
      <c r="AY26">
        <v>17.876799999999999</v>
      </c>
      <c r="AZ26">
        <v>600.02</v>
      </c>
      <c r="BA26">
        <v>100.137</v>
      </c>
      <c r="BB26">
        <v>6.5471799999999997E-2</v>
      </c>
      <c r="BC26">
        <v>22.847100000000001</v>
      </c>
      <c r="BD26">
        <v>22.970099999999999</v>
      </c>
      <c r="BE26">
        <v>999.9</v>
      </c>
      <c r="BF26">
        <v>0</v>
      </c>
      <c r="BG26">
        <v>0</v>
      </c>
      <c r="BH26">
        <v>9993.75</v>
      </c>
      <c r="BI26">
        <v>0</v>
      </c>
      <c r="BJ26">
        <v>102.008</v>
      </c>
      <c r="BK26">
        <v>-6.5821500000000004</v>
      </c>
      <c r="BL26">
        <v>400.59500000000003</v>
      </c>
      <c r="BM26">
        <v>406.97300000000001</v>
      </c>
      <c r="BN26">
        <v>0.78552200000000005</v>
      </c>
      <c r="BO26">
        <v>399.97399999999999</v>
      </c>
      <c r="BP26">
        <v>17.196200000000001</v>
      </c>
      <c r="BQ26">
        <v>1.80064</v>
      </c>
      <c r="BR26">
        <v>1.7219800000000001</v>
      </c>
      <c r="BS26">
        <v>15.792299999999999</v>
      </c>
      <c r="BT26">
        <v>15.096</v>
      </c>
      <c r="BU26">
        <v>1800.01</v>
      </c>
      <c r="BV26">
        <v>0.900007</v>
      </c>
      <c r="BW26">
        <v>9.9993399999999996E-2</v>
      </c>
      <c r="BX26">
        <v>0</v>
      </c>
      <c r="BY26">
        <v>2.2065000000000001</v>
      </c>
      <c r="BZ26">
        <v>0</v>
      </c>
      <c r="CA26">
        <v>13013.5</v>
      </c>
      <c r="CB26">
        <v>14600.5</v>
      </c>
      <c r="CC26">
        <v>41.311999999999998</v>
      </c>
      <c r="CD26">
        <v>41.186999999999998</v>
      </c>
      <c r="CE26">
        <v>40.936999999999998</v>
      </c>
      <c r="CF26">
        <v>39.75</v>
      </c>
      <c r="CG26">
        <v>40.186999999999998</v>
      </c>
      <c r="CH26">
        <v>1620.02</v>
      </c>
      <c r="CI26">
        <v>179.99</v>
      </c>
      <c r="CJ26">
        <v>0</v>
      </c>
      <c r="CK26">
        <v>1689467510.4000001</v>
      </c>
      <c r="CL26">
        <v>0</v>
      </c>
      <c r="CM26">
        <v>1689467473.5</v>
      </c>
      <c r="CN26" t="s">
        <v>377</v>
      </c>
      <c r="CO26">
        <v>1689467472.5</v>
      </c>
      <c r="CP26">
        <v>1689467473.5</v>
      </c>
      <c r="CQ26">
        <v>51</v>
      </c>
      <c r="CR26">
        <v>0.53</v>
      </c>
      <c r="CS26">
        <v>1E-3</v>
      </c>
      <c r="CT26">
        <v>-1.62</v>
      </c>
      <c r="CU26">
        <v>0.105</v>
      </c>
      <c r="CV26">
        <v>400</v>
      </c>
      <c r="CW26">
        <v>17</v>
      </c>
      <c r="CX26">
        <v>0.14000000000000001</v>
      </c>
      <c r="CY26">
        <v>0.1</v>
      </c>
      <c r="CZ26">
        <v>7.5311096263242678</v>
      </c>
      <c r="DA26">
        <v>0.37429103883680381</v>
      </c>
      <c r="DB26">
        <v>5.1160360266291283E-2</v>
      </c>
      <c r="DC26">
        <v>1</v>
      </c>
      <c r="DD26">
        <v>400.03512195121948</v>
      </c>
      <c r="DE26">
        <v>-0.40607665505148022</v>
      </c>
      <c r="DF26">
        <v>5.0863372763474121E-2</v>
      </c>
      <c r="DG26">
        <v>1</v>
      </c>
      <c r="DH26">
        <v>1800.00425</v>
      </c>
      <c r="DI26">
        <v>2.1458331440822789E-2</v>
      </c>
      <c r="DJ26">
        <v>0.12753210380136629</v>
      </c>
      <c r="DK26">
        <v>-1</v>
      </c>
      <c r="DL26">
        <v>2</v>
      </c>
      <c r="DM26">
        <v>2</v>
      </c>
      <c r="DN26" t="s">
        <v>353</v>
      </c>
      <c r="DO26">
        <v>3.2103700000000002</v>
      </c>
      <c r="DP26">
        <v>2.67435</v>
      </c>
      <c r="DQ26">
        <v>9.3229999999999993E-2</v>
      </c>
      <c r="DR26">
        <v>9.3701800000000002E-2</v>
      </c>
      <c r="DS26">
        <v>9.36004E-2</v>
      </c>
      <c r="DT26">
        <v>8.9993500000000004E-2</v>
      </c>
      <c r="DU26">
        <v>27479.1</v>
      </c>
      <c r="DV26">
        <v>31031.5</v>
      </c>
      <c r="DW26">
        <v>28513.3</v>
      </c>
      <c r="DX26">
        <v>32825.5</v>
      </c>
      <c r="DY26">
        <v>35910.199999999997</v>
      </c>
      <c r="DZ26">
        <v>40588.1</v>
      </c>
      <c r="EA26">
        <v>41840.1</v>
      </c>
      <c r="EB26">
        <v>47482</v>
      </c>
      <c r="EC26">
        <v>2.2307999999999999</v>
      </c>
      <c r="ED26">
        <v>1.8153999999999999</v>
      </c>
      <c r="EE26">
        <v>0.14214199999999999</v>
      </c>
      <c r="EF26">
        <v>0</v>
      </c>
      <c r="EG26">
        <v>20.625499999999999</v>
      </c>
      <c r="EH26">
        <v>999.9</v>
      </c>
      <c r="EI26">
        <v>52.5</v>
      </c>
      <c r="EJ26">
        <v>29.5</v>
      </c>
      <c r="EK26">
        <v>21.703399999999998</v>
      </c>
      <c r="EL26">
        <v>63.609000000000002</v>
      </c>
      <c r="EM26">
        <v>17.195499999999999</v>
      </c>
      <c r="EN26">
        <v>1</v>
      </c>
      <c r="EO26">
        <v>-0.40978399999999998</v>
      </c>
      <c r="EP26">
        <v>-0.71042799999999995</v>
      </c>
      <c r="EQ26">
        <v>20.229299999999999</v>
      </c>
      <c r="ER26">
        <v>5.2271700000000001</v>
      </c>
      <c r="ES26">
        <v>12.008900000000001</v>
      </c>
      <c r="ET26">
        <v>4.9896500000000001</v>
      </c>
      <c r="EU26">
        <v>3.3050000000000002</v>
      </c>
      <c r="EV26">
        <v>4528</v>
      </c>
      <c r="EW26">
        <v>4906.2</v>
      </c>
      <c r="EX26">
        <v>98.7</v>
      </c>
      <c r="EY26">
        <v>35.4</v>
      </c>
      <c r="EZ26">
        <v>1.85294</v>
      </c>
      <c r="FA26">
        <v>1.8615999999999999</v>
      </c>
      <c r="FB26">
        <v>1.8608199999999999</v>
      </c>
      <c r="FC26">
        <v>1.8568800000000001</v>
      </c>
      <c r="FD26">
        <v>1.8612599999999999</v>
      </c>
      <c r="FE26">
        <v>1.8574600000000001</v>
      </c>
      <c r="FF26">
        <v>1.85958</v>
      </c>
      <c r="FG26">
        <v>1.86249</v>
      </c>
      <c r="FH26">
        <v>0</v>
      </c>
      <c r="FI26">
        <v>0</v>
      </c>
      <c r="FJ26">
        <v>0</v>
      </c>
      <c r="FK26">
        <v>0</v>
      </c>
      <c r="FL26" t="s">
        <v>354</v>
      </c>
      <c r="FM26" t="s">
        <v>355</v>
      </c>
      <c r="FN26" t="s">
        <v>356</v>
      </c>
      <c r="FO26" t="s">
        <v>356</v>
      </c>
      <c r="FP26" t="s">
        <v>356</v>
      </c>
      <c r="FQ26" t="s">
        <v>356</v>
      </c>
      <c r="FR26">
        <v>0</v>
      </c>
      <c r="FS26">
        <v>100</v>
      </c>
      <c r="FT26">
        <v>100</v>
      </c>
      <c r="FU26">
        <v>-1.599</v>
      </c>
      <c r="FV26">
        <v>0.10489999999999999</v>
      </c>
      <c r="FW26">
        <v>-0.17849031419268549</v>
      </c>
      <c r="FX26">
        <v>-4.0117494158234393E-3</v>
      </c>
      <c r="FY26">
        <v>1.087516141204025E-6</v>
      </c>
      <c r="FZ26">
        <v>-8.657206703991749E-11</v>
      </c>
      <c r="GA26">
        <v>0.1048600000000057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0.5</v>
      </c>
      <c r="GJ26">
        <v>0.5</v>
      </c>
      <c r="GK26">
        <v>0.99975599999999998</v>
      </c>
      <c r="GL26">
        <v>2.4035600000000001</v>
      </c>
      <c r="GM26">
        <v>1.5942400000000001</v>
      </c>
      <c r="GN26">
        <v>2.31812</v>
      </c>
      <c r="GO26">
        <v>1.40015</v>
      </c>
      <c r="GP26">
        <v>2.4230999999999998</v>
      </c>
      <c r="GQ26">
        <v>32.953699999999998</v>
      </c>
      <c r="GR26">
        <v>15.2265</v>
      </c>
      <c r="GS26">
        <v>18</v>
      </c>
      <c r="GT26">
        <v>638.67100000000005</v>
      </c>
      <c r="GU26">
        <v>394.15300000000002</v>
      </c>
      <c r="GV26">
        <v>21.8096</v>
      </c>
      <c r="GW26">
        <v>21.928100000000001</v>
      </c>
      <c r="GX26">
        <v>29.999400000000001</v>
      </c>
      <c r="GY26">
        <v>21.924199999999999</v>
      </c>
      <c r="GZ26">
        <v>21.8919</v>
      </c>
      <c r="HA26">
        <v>20.069299999999998</v>
      </c>
      <c r="HB26">
        <v>20</v>
      </c>
      <c r="HC26">
        <v>-30</v>
      </c>
      <c r="HD26">
        <v>21.826899999999998</v>
      </c>
      <c r="HE26">
        <v>400</v>
      </c>
      <c r="HF26">
        <v>0</v>
      </c>
      <c r="HG26">
        <v>104.672</v>
      </c>
      <c r="HH26">
        <v>104.46299999999999</v>
      </c>
    </row>
    <row r="27" spans="1:216" x14ac:dyDescent="0.2">
      <c r="A27">
        <v>9</v>
      </c>
      <c r="B27">
        <v>1689467584.5</v>
      </c>
      <c r="C27">
        <v>614</v>
      </c>
      <c r="D27" t="s">
        <v>378</v>
      </c>
      <c r="E27" t="s">
        <v>379</v>
      </c>
      <c r="F27" t="s">
        <v>347</v>
      </c>
      <c r="G27" t="s">
        <v>348</v>
      </c>
      <c r="H27" t="s">
        <v>349</v>
      </c>
      <c r="I27" t="s">
        <v>350</v>
      </c>
      <c r="J27" t="s">
        <v>408</v>
      </c>
      <c r="K27" t="s">
        <v>351</v>
      </c>
      <c r="L27">
        <v>1689467584.5</v>
      </c>
      <c r="M27">
        <f t="shared" si="0"/>
        <v>1.451730131559092E-3</v>
      </c>
      <c r="N27">
        <f t="shared" si="1"/>
        <v>1.451730131559092</v>
      </c>
      <c r="O27">
        <f t="shared" si="2"/>
        <v>11.385485340869719</v>
      </c>
      <c r="P27">
        <f t="shared" si="3"/>
        <v>393.32900000000001</v>
      </c>
      <c r="Q27">
        <f t="shared" si="4"/>
        <v>257.1300531903089</v>
      </c>
      <c r="R27">
        <f t="shared" si="5"/>
        <v>25.764137841426241</v>
      </c>
      <c r="S27">
        <f t="shared" si="6"/>
        <v>39.411116854279399</v>
      </c>
      <c r="T27">
        <f t="shared" si="7"/>
        <v>0.1418553858124568</v>
      </c>
      <c r="U27">
        <f t="shared" si="8"/>
        <v>3.6698849459859613</v>
      </c>
      <c r="V27">
        <f t="shared" si="9"/>
        <v>0.13887810001503911</v>
      </c>
      <c r="W27">
        <f t="shared" si="10"/>
        <v>8.7061105258538524E-2</v>
      </c>
      <c r="X27">
        <f t="shared" si="11"/>
        <v>297.72274799999997</v>
      </c>
      <c r="Y27">
        <f t="shared" si="12"/>
        <v>24.07637245799874</v>
      </c>
      <c r="Z27">
        <f t="shared" si="13"/>
        <v>23.012499999999999</v>
      </c>
      <c r="AA27">
        <f t="shared" si="14"/>
        <v>2.821855758428538</v>
      </c>
      <c r="AB27">
        <f t="shared" si="15"/>
        <v>63.947642464077667</v>
      </c>
      <c r="AC27">
        <f t="shared" si="16"/>
        <v>1.7985995715275798</v>
      </c>
      <c r="AD27">
        <f t="shared" si="17"/>
        <v>2.8126127910625254</v>
      </c>
      <c r="AE27">
        <f t="shared" si="18"/>
        <v>1.0232561869009582</v>
      </c>
      <c r="AF27">
        <f t="shared" si="19"/>
        <v>-64.021298801755961</v>
      </c>
      <c r="AG27">
        <f t="shared" si="20"/>
        <v>-10.723515376672948</v>
      </c>
      <c r="AH27">
        <f t="shared" si="21"/>
        <v>-0.60562920402857023</v>
      </c>
      <c r="AI27">
        <f t="shared" si="22"/>
        <v>222.37230461754251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53716.396100110338</v>
      </c>
      <c r="AO27">
        <f t="shared" si="26"/>
        <v>1800.13</v>
      </c>
      <c r="AP27">
        <f t="shared" si="27"/>
        <v>1517.5092</v>
      </c>
      <c r="AQ27">
        <f t="shared" si="28"/>
        <v>0.84299978334898029</v>
      </c>
      <c r="AR27">
        <f t="shared" si="29"/>
        <v>0.16538958186353206</v>
      </c>
      <c r="AS27">
        <v>1689467584.5</v>
      </c>
      <c r="AT27">
        <v>393.32900000000001</v>
      </c>
      <c r="AU27">
        <v>400.024</v>
      </c>
      <c r="AV27">
        <v>17.950299999999999</v>
      </c>
      <c r="AW27">
        <v>17.152000000000001</v>
      </c>
      <c r="AX27">
        <v>394.96499999999997</v>
      </c>
      <c r="AY27">
        <v>17.846900000000002</v>
      </c>
      <c r="AZ27">
        <v>600.05700000000002</v>
      </c>
      <c r="BA27">
        <v>100.134</v>
      </c>
      <c r="BB27">
        <v>6.4858600000000002E-2</v>
      </c>
      <c r="BC27">
        <v>22.958300000000001</v>
      </c>
      <c r="BD27">
        <v>23.012499999999999</v>
      </c>
      <c r="BE27">
        <v>999.9</v>
      </c>
      <c r="BF27">
        <v>0</v>
      </c>
      <c r="BG27">
        <v>0</v>
      </c>
      <c r="BH27">
        <v>10008.799999999999</v>
      </c>
      <c r="BI27">
        <v>0</v>
      </c>
      <c r="BJ27">
        <v>99.007099999999994</v>
      </c>
      <c r="BK27">
        <v>-6.6956800000000003</v>
      </c>
      <c r="BL27">
        <v>400.51799999999997</v>
      </c>
      <c r="BM27">
        <v>407.005</v>
      </c>
      <c r="BN27">
        <v>0.798315</v>
      </c>
      <c r="BO27">
        <v>400.024</v>
      </c>
      <c r="BP27">
        <v>17.152000000000001</v>
      </c>
      <c r="BQ27">
        <v>1.7974300000000001</v>
      </c>
      <c r="BR27">
        <v>1.71749</v>
      </c>
      <c r="BS27">
        <v>15.7645</v>
      </c>
      <c r="BT27">
        <v>15.055400000000001</v>
      </c>
      <c r="BU27">
        <v>1800.13</v>
      </c>
      <c r="BV27">
        <v>0.90000599999999997</v>
      </c>
      <c r="BW27">
        <v>9.9993799999999994E-2</v>
      </c>
      <c r="BX27">
        <v>0</v>
      </c>
      <c r="BY27">
        <v>2.6960999999999999</v>
      </c>
      <c r="BZ27">
        <v>0</v>
      </c>
      <c r="CA27">
        <v>12894.9</v>
      </c>
      <c r="CB27">
        <v>14601.4</v>
      </c>
      <c r="CC27">
        <v>41.5</v>
      </c>
      <c r="CD27">
        <v>40.936999999999998</v>
      </c>
      <c r="CE27">
        <v>41.125</v>
      </c>
      <c r="CF27">
        <v>39.375</v>
      </c>
      <c r="CG27">
        <v>40.186999999999998</v>
      </c>
      <c r="CH27">
        <v>1620.13</v>
      </c>
      <c r="CI27">
        <v>180</v>
      </c>
      <c r="CJ27">
        <v>0</v>
      </c>
      <c r="CK27">
        <v>1689467594.4000001</v>
      </c>
      <c r="CL27">
        <v>0</v>
      </c>
      <c r="CM27">
        <v>1689467556.5</v>
      </c>
      <c r="CN27" t="s">
        <v>380</v>
      </c>
      <c r="CO27">
        <v>1689467550</v>
      </c>
      <c r="CP27">
        <v>1689467556.5</v>
      </c>
      <c r="CQ27">
        <v>52</v>
      </c>
      <c r="CR27">
        <v>-3.7999999999999999E-2</v>
      </c>
      <c r="CS27">
        <v>-2E-3</v>
      </c>
      <c r="CT27">
        <v>-1.657</v>
      </c>
      <c r="CU27">
        <v>0.10299999999999999</v>
      </c>
      <c r="CV27">
        <v>400</v>
      </c>
      <c r="CW27">
        <v>17</v>
      </c>
      <c r="CX27">
        <v>0.42</v>
      </c>
      <c r="CY27">
        <v>0.17</v>
      </c>
      <c r="CZ27">
        <v>7.6193893786502116</v>
      </c>
      <c r="DA27">
        <v>0.1805796099791265</v>
      </c>
      <c r="DB27">
        <v>3.9635252798052217E-2</v>
      </c>
      <c r="DC27">
        <v>1</v>
      </c>
      <c r="DD27">
        <v>399.99068292682932</v>
      </c>
      <c r="DE27">
        <v>-5.4355400697435101E-2</v>
      </c>
      <c r="DF27">
        <v>2.3125784389481908E-2</v>
      </c>
      <c r="DG27">
        <v>1</v>
      </c>
      <c r="DH27">
        <v>1800.0817073170731</v>
      </c>
      <c r="DI27">
        <v>0.27479220692322742</v>
      </c>
      <c r="DJ27">
        <v>0.1174090709717806</v>
      </c>
      <c r="DK27">
        <v>-1</v>
      </c>
      <c r="DL27">
        <v>2</v>
      </c>
      <c r="DM27">
        <v>2</v>
      </c>
      <c r="DN27" t="s">
        <v>353</v>
      </c>
      <c r="DO27">
        <v>3.2107399999999999</v>
      </c>
      <c r="DP27">
        <v>2.67387</v>
      </c>
      <c r="DQ27">
        <v>9.3265200000000006E-2</v>
      </c>
      <c r="DR27">
        <v>9.375E-2</v>
      </c>
      <c r="DS27">
        <v>9.3524999999999997E-2</v>
      </c>
      <c r="DT27">
        <v>8.9862999999999998E-2</v>
      </c>
      <c r="DU27">
        <v>27485.3</v>
      </c>
      <c r="DV27">
        <v>31037</v>
      </c>
      <c r="DW27">
        <v>28520.1</v>
      </c>
      <c r="DX27">
        <v>32832.300000000003</v>
      </c>
      <c r="DY27">
        <v>35921.5</v>
      </c>
      <c r="DZ27">
        <v>40603</v>
      </c>
      <c r="EA27">
        <v>41849.9</v>
      </c>
      <c r="EB27">
        <v>47492.3</v>
      </c>
      <c r="EC27">
        <v>2.23305</v>
      </c>
      <c r="ED27">
        <v>1.8176699999999999</v>
      </c>
      <c r="EE27">
        <v>0.149585</v>
      </c>
      <c r="EF27">
        <v>0</v>
      </c>
      <c r="EG27">
        <v>20.545100000000001</v>
      </c>
      <c r="EH27">
        <v>999.9</v>
      </c>
      <c r="EI27">
        <v>52.4</v>
      </c>
      <c r="EJ27">
        <v>29.5</v>
      </c>
      <c r="EK27">
        <v>21.6633</v>
      </c>
      <c r="EL27">
        <v>63.579000000000001</v>
      </c>
      <c r="EM27">
        <v>17.3598</v>
      </c>
      <c r="EN27">
        <v>1</v>
      </c>
      <c r="EO27">
        <v>-0.423821</v>
      </c>
      <c r="EP27">
        <v>-0.62909300000000001</v>
      </c>
      <c r="EQ27">
        <v>20.228200000000001</v>
      </c>
      <c r="ER27">
        <v>5.2271700000000001</v>
      </c>
      <c r="ES27">
        <v>12.0077</v>
      </c>
      <c r="ET27">
        <v>4.9896500000000001</v>
      </c>
      <c r="EU27">
        <v>3.3050000000000002</v>
      </c>
      <c r="EV27">
        <v>4529.7</v>
      </c>
      <c r="EW27">
        <v>4912.3</v>
      </c>
      <c r="EX27">
        <v>98.7</v>
      </c>
      <c r="EY27">
        <v>35.4</v>
      </c>
      <c r="EZ27">
        <v>1.8528899999999999</v>
      </c>
      <c r="FA27">
        <v>1.86158</v>
      </c>
      <c r="FB27">
        <v>1.8608100000000001</v>
      </c>
      <c r="FC27">
        <v>1.85686</v>
      </c>
      <c r="FD27">
        <v>1.86121</v>
      </c>
      <c r="FE27">
        <v>1.8574600000000001</v>
      </c>
      <c r="FF27">
        <v>1.8595699999999999</v>
      </c>
      <c r="FG27">
        <v>1.8624099999999999</v>
      </c>
      <c r="FH27">
        <v>0</v>
      </c>
      <c r="FI27">
        <v>0</v>
      </c>
      <c r="FJ27">
        <v>0</v>
      </c>
      <c r="FK27">
        <v>0</v>
      </c>
      <c r="FL27" t="s">
        <v>354</v>
      </c>
      <c r="FM27" t="s">
        <v>355</v>
      </c>
      <c r="FN27" t="s">
        <v>356</v>
      </c>
      <c r="FO27" t="s">
        <v>356</v>
      </c>
      <c r="FP27" t="s">
        <v>356</v>
      </c>
      <c r="FQ27" t="s">
        <v>356</v>
      </c>
      <c r="FR27">
        <v>0</v>
      </c>
      <c r="FS27">
        <v>100</v>
      </c>
      <c r="FT27">
        <v>100</v>
      </c>
      <c r="FU27">
        <v>-1.6359999999999999</v>
      </c>
      <c r="FV27">
        <v>0.10340000000000001</v>
      </c>
      <c r="FW27">
        <v>-0.2158401799003038</v>
      </c>
      <c r="FX27">
        <v>-4.0117494158234393E-3</v>
      </c>
      <c r="FY27">
        <v>1.087516141204025E-6</v>
      </c>
      <c r="FZ27">
        <v>-8.657206703991749E-11</v>
      </c>
      <c r="GA27">
        <v>0.1033285714285697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0.6</v>
      </c>
      <c r="GJ27">
        <v>0.5</v>
      </c>
      <c r="GK27">
        <v>0.99975599999999998</v>
      </c>
      <c r="GL27">
        <v>2.4011200000000001</v>
      </c>
      <c r="GM27">
        <v>1.5942400000000001</v>
      </c>
      <c r="GN27">
        <v>2.3168899999999999</v>
      </c>
      <c r="GO27">
        <v>1.40015</v>
      </c>
      <c r="GP27">
        <v>2.4157700000000002</v>
      </c>
      <c r="GQ27">
        <v>32.798000000000002</v>
      </c>
      <c r="GR27">
        <v>15.209</v>
      </c>
      <c r="GS27">
        <v>18</v>
      </c>
      <c r="GT27">
        <v>638.12</v>
      </c>
      <c r="GU27">
        <v>394.017</v>
      </c>
      <c r="GV27">
        <v>21.761500000000002</v>
      </c>
      <c r="GW27">
        <v>21.738700000000001</v>
      </c>
      <c r="GX27">
        <v>29.999400000000001</v>
      </c>
      <c r="GY27">
        <v>21.7455</v>
      </c>
      <c r="GZ27">
        <v>21.715499999999999</v>
      </c>
      <c r="HA27">
        <v>20.069299999999998</v>
      </c>
      <c r="HB27">
        <v>20</v>
      </c>
      <c r="HC27">
        <v>-30</v>
      </c>
      <c r="HD27">
        <v>21.760100000000001</v>
      </c>
      <c r="HE27">
        <v>400</v>
      </c>
      <c r="HF27">
        <v>0</v>
      </c>
      <c r="HG27">
        <v>104.697</v>
      </c>
      <c r="HH27">
        <v>104.485</v>
      </c>
    </row>
    <row r="28" spans="1:216" x14ac:dyDescent="0.2">
      <c r="A28">
        <v>10</v>
      </c>
      <c r="B28">
        <v>1689467664.5</v>
      </c>
      <c r="C28">
        <v>694</v>
      </c>
      <c r="D28" t="s">
        <v>381</v>
      </c>
      <c r="E28" t="s">
        <v>382</v>
      </c>
      <c r="F28" t="s">
        <v>347</v>
      </c>
      <c r="G28" t="s">
        <v>348</v>
      </c>
      <c r="H28" t="s">
        <v>349</v>
      </c>
      <c r="I28" t="s">
        <v>350</v>
      </c>
      <c r="J28" t="s">
        <v>408</v>
      </c>
      <c r="K28" t="s">
        <v>351</v>
      </c>
      <c r="L28">
        <v>1689467664.5</v>
      </c>
      <c r="M28">
        <f t="shared" si="0"/>
        <v>1.4652512321415413E-3</v>
      </c>
      <c r="N28">
        <f t="shared" si="1"/>
        <v>1.4652512321415414</v>
      </c>
      <c r="O28">
        <f t="shared" si="2"/>
        <v>11.381742555275535</v>
      </c>
      <c r="P28">
        <f t="shared" si="3"/>
        <v>393.255</v>
      </c>
      <c r="Q28">
        <f t="shared" si="4"/>
        <v>256.35861225739154</v>
      </c>
      <c r="R28">
        <f t="shared" si="5"/>
        <v>25.688449144577685</v>
      </c>
      <c r="S28">
        <f t="shared" si="6"/>
        <v>39.406170049821</v>
      </c>
      <c r="T28">
        <f t="shared" si="7"/>
        <v>0.14111894919636458</v>
      </c>
      <c r="U28">
        <f t="shared" si="8"/>
        <v>3.6712790069000123</v>
      </c>
      <c r="V28">
        <f t="shared" si="9"/>
        <v>0.13817324387792521</v>
      </c>
      <c r="W28">
        <f t="shared" si="10"/>
        <v>8.6617816026367728E-2</v>
      </c>
      <c r="X28">
        <f t="shared" si="11"/>
        <v>297.70794599999999</v>
      </c>
      <c r="Y28">
        <f t="shared" si="12"/>
        <v>24.0832419416116</v>
      </c>
      <c r="Z28">
        <f t="shared" si="13"/>
        <v>23.068999999999999</v>
      </c>
      <c r="AA28">
        <f t="shared" si="14"/>
        <v>2.8315192319932971</v>
      </c>
      <c r="AB28">
        <f t="shared" si="15"/>
        <v>63.724172593448493</v>
      </c>
      <c r="AC28">
        <f t="shared" si="16"/>
        <v>1.7934213893445001</v>
      </c>
      <c r="AD28">
        <f t="shared" si="17"/>
        <v>2.8143502164967811</v>
      </c>
      <c r="AE28">
        <f t="shared" si="18"/>
        <v>1.038097842648797</v>
      </c>
      <c r="AF28">
        <f t="shared" si="19"/>
        <v>-64.617579337441967</v>
      </c>
      <c r="AG28">
        <f t="shared" si="20"/>
        <v>-19.891562378909398</v>
      </c>
      <c r="AH28">
        <f t="shared" si="21"/>
        <v>-1.12336370132385</v>
      </c>
      <c r="AI28">
        <f t="shared" si="22"/>
        <v>212.0754405823248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53743.494300820908</v>
      </c>
      <c r="AO28">
        <f t="shared" si="26"/>
        <v>1800.03</v>
      </c>
      <c r="AP28">
        <f t="shared" si="27"/>
        <v>1517.4258</v>
      </c>
      <c r="AQ28">
        <f t="shared" si="28"/>
        <v>0.84300028332861121</v>
      </c>
      <c r="AR28">
        <f t="shared" si="29"/>
        <v>0.16539054682421961</v>
      </c>
      <c r="AS28">
        <v>1689467664.5</v>
      </c>
      <c r="AT28">
        <v>393.255</v>
      </c>
      <c r="AU28">
        <v>399.95100000000002</v>
      </c>
      <c r="AV28">
        <v>17.897500000000001</v>
      </c>
      <c r="AW28">
        <v>17.091699999999999</v>
      </c>
      <c r="AX28">
        <v>394.86399999999998</v>
      </c>
      <c r="AY28">
        <v>17.793600000000001</v>
      </c>
      <c r="AZ28">
        <v>600.04100000000005</v>
      </c>
      <c r="BA28">
        <v>100.14</v>
      </c>
      <c r="BB28">
        <v>6.5134200000000003E-2</v>
      </c>
      <c r="BC28">
        <v>22.968499999999999</v>
      </c>
      <c r="BD28">
        <v>23.068999999999999</v>
      </c>
      <c r="BE28">
        <v>999.9</v>
      </c>
      <c r="BF28">
        <v>0</v>
      </c>
      <c r="BG28">
        <v>0</v>
      </c>
      <c r="BH28">
        <v>10013.799999999999</v>
      </c>
      <c r="BI28">
        <v>0</v>
      </c>
      <c r="BJ28">
        <v>96.986699999999999</v>
      </c>
      <c r="BK28">
        <v>-6.6964699999999997</v>
      </c>
      <c r="BL28">
        <v>400.42099999999999</v>
      </c>
      <c r="BM28">
        <v>406.90600000000001</v>
      </c>
      <c r="BN28">
        <v>0.80586100000000005</v>
      </c>
      <c r="BO28">
        <v>399.95100000000002</v>
      </c>
      <c r="BP28">
        <v>17.091699999999999</v>
      </c>
      <c r="BQ28">
        <v>1.79226</v>
      </c>
      <c r="BR28">
        <v>1.71156</v>
      </c>
      <c r="BS28">
        <v>15.7194</v>
      </c>
      <c r="BT28">
        <v>15.0017</v>
      </c>
      <c r="BU28">
        <v>1800.03</v>
      </c>
      <c r="BV28">
        <v>0.89998800000000001</v>
      </c>
      <c r="BW28">
        <v>0.100012</v>
      </c>
      <c r="BX28">
        <v>0</v>
      </c>
      <c r="BY28">
        <v>2.9174000000000002</v>
      </c>
      <c r="BZ28">
        <v>0</v>
      </c>
      <c r="CA28">
        <v>12691.6</v>
      </c>
      <c r="CB28">
        <v>14600.5</v>
      </c>
      <c r="CC28">
        <v>39.061999999999998</v>
      </c>
      <c r="CD28">
        <v>38.875</v>
      </c>
      <c r="CE28">
        <v>39.125</v>
      </c>
      <c r="CF28">
        <v>36.811999999999998</v>
      </c>
      <c r="CG28">
        <v>38.061999999999998</v>
      </c>
      <c r="CH28">
        <v>1620.01</v>
      </c>
      <c r="CI28">
        <v>180.02</v>
      </c>
      <c r="CJ28">
        <v>0</v>
      </c>
      <c r="CK28">
        <v>1689467674.2</v>
      </c>
      <c r="CL28">
        <v>0</v>
      </c>
      <c r="CM28">
        <v>1689467637.5</v>
      </c>
      <c r="CN28" t="s">
        <v>383</v>
      </c>
      <c r="CO28">
        <v>1689467635.5</v>
      </c>
      <c r="CP28">
        <v>1689467637.5</v>
      </c>
      <c r="CQ28">
        <v>53</v>
      </c>
      <c r="CR28">
        <v>2.5999999999999999E-2</v>
      </c>
      <c r="CS28">
        <v>1E-3</v>
      </c>
      <c r="CT28">
        <v>-1.631</v>
      </c>
      <c r="CU28">
        <v>0.104</v>
      </c>
      <c r="CV28">
        <v>400</v>
      </c>
      <c r="CW28">
        <v>17</v>
      </c>
      <c r="CX28">
        <v>0.14000000000000001</v>
      </c>
      <c r="CY28">
        <v>0.13</v>
      </c>
      <c r="CZ28">
        <v>7.6584817682847666</v>
      </c>
      <c r="DA28">
        <v>0.45315614765898449</v>
      </c>
      <c r="DB28">
        <v>6.8727944287102952E-2</v>
      </c>
      <c r="DC28">
        <v>1</v>
      </c>
      <c r="DD28">
        <v>399.97619512195121</v>
      </c>
      <c r="DE28">
        <v>0.1528013937286184</v>
      </c>
      <c r="DF28">
        <v>3.1921565088010417E-2</v>
      </c>
      <c r="DG28">
        <v>1</v>
      </c>
      <c r="DH28">
        <v>1800.0392682926829</v>
      </c>
      <c r="DI28">
        <v>-7.6066108016132172E-2</v>
      </c>
      <c r="DJ28">
        <v>0.10463386207249389</v>
      </c>
      <c r="DK28">
        <v>-1</v>
      </c>
      <c r="DL28">
        <v>2</v>
      </c>
      <c r="DM28">
        <v>2</v>
      </c>
      <c r="DN28" t="s">
        <v>353</v>
      </c>
      <c r="DO28">
        <v>3.2109299999999998</v>
      </c>
      <c r="DP28">
        <v>2.6741899999999998</v>
      </c>
      <c r="DQ28">
        <v>9.3289399999999995E-2</v>
      </c>
      <c r="DR28">
        <v>9.3778799999999995E-2</v>
      </c>
      <c r="DS28">
        <v>9.3363199999999993E-2</v>
      </c>
      <c r="DT28">
        <v>8.9674599999999993E-2</v>
      </c>
      <c r="DU28">
        <v>27489.4</v>
      </c>
      <c r="DV28">
        <v>31041.3</v>
      </c>
      <c r="DW28">
        <v>28524.6</v>
      </c>
      <c r="DX28">
        <v>32837.300000000003</v>
      </c>
      <c r="DY28">
        <v>35933.800000000003</v>
      </c>
      <c r="DZ28">
        <v>40617.199999999997</v>
      </c>
      <c r="EA28">
        <v>41856.800000000003</v>
      </c>
      <c r="EB28">
        <v>47498.8</v>
      </c>
      <c r="EC28">
        <v>2.23495</v>
      </c>
      <c r="ED28">
        <v>1.8196000000000001</v>
      </c>
      <c r="EE28">
        <v>0.14924299999999999</v>
      </c>
      <c r="EF28">
        <v>0</v>
      </c>
      <c r="EG28">
        <v>20.607399999999998</v>
      </c>
      <c r="EH28">
        <v>999.9</v>
      </c>
      <c r="EI28">
        <v>52.3</v>
      </c>
      <c r="EJ28">
        <v>29.5</v>
      </c>
      <c r="EK28">
        <v>21.617899999999999</v>
      </c>
      <c r="EL28">
        <v>63.679000000000002</v>
      </c>
      <c r="EM28">
        <v>17.259599999999999</v>
      </c>
      <c r="EN28">
        <v>1</v>
      </c>
      <c r="EO28">
        <v>-0.43521799999999999</v>
      </c>
      <c r="EP28">
        <v>-0.22684099999999999</v>
      </c>
      <c r="EQ28">
        <v>20.229800000000001</v>
      </c>
      <c r="ER28">
        <v>5.2244799999999998</v>
      </c>
      <c r="ES28">
        <v>12.0083</v>
      </c>
      <c r="ET28">
        <v>4.9898499999999997</v>
      </c>
      <c r="EU28">
        <v>3.3050000000000002</v>
      </c>
      <c r="EV28">
        <v>4531.2</v>
      </c>
      <c r="EW28">
        <v>4917.6000000000004</v>
      </c>
      <c r="EX28">
        <v>98.7</v>
      </c>
      <c r="EY28">
        <v>35.5</v>
      </c>
      <c r="EZ28">
        <v>1.85287</v>
      </c>
      <c r="FA28">
        <v>1.8615699999999999</v>
      </c>
      <c r="FB28">
        <v>1.8608100000000001</v>
      </c>
      <c r="FC28">
        <v>1.85686</v>
      </c>
      <c r="FD28">
        <v>1.86121</v>
      </c>
      <c r="FE28">
        <v>1.85745</v>
      </c>
      <c r="FF28">
        <v>1.8595699999999999</v>
      </c>
      <c r="FG28">
        <v>1.8624499999999999</v>
      </c>
      <c r="FH28">
        <v>0</v>
      </c>
      <c r="FI28">
        <v>0</v>
      </c>
      <c r="FJ28">
        <v>0</v>
      </c>
      <c r="FK28">
        <v>0</v>
      </c>
      <c r="FL28" t="s">
        <v>354</v>
      </c>
      <c r="FM28" t="s">
        <v>355</v>
      </c>
      <c r="FN28" t="s">
        <v>356</v>
      </c>
      <c r="FO28" t="s">
        <v>356</v>
      </c>
      <c r="FP28" t="s">
        <v>356</v>
      </c>
      <c r="FQ28" t="s">
        <v>356</v>
      </c>
      <c r="FR28">
        <v>0</v>
      </c>
      <c r="FS28">
        <v>100</v>
      </c>
      <c r="FT28">
        <v>100</v>
      </c>
      <c r="FU28">
        <v>-1.609</v>
      </c>
      <c r="FV28">
        <v>0.10390000000000001</v>
      </c>
      <c r="FW28">
        <v>-0.1895497729754754</v>
      </c>
      <c r="FX28">
        <v>-4.0117494158234393E-3</v>
      </c>
      <c r="FY28">
        <v>1.087516141204025E-6</v>
      </c>
      <c r="FZ28">
        <v>-8.657206703991749E-11</v>
      </c>
      <c r="GA28">
        <v>0.1039619047619063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0.5</v>
      </c>
      <c r="GK28">
        <v>0.99975599999999998</v>
      </c>
      <c r="GL28">
        <v>2.4035600000000001</v>
      </c>
      <c r="GM28">
        <v>1.5942400000000001</v>
      </c>
      <c r="GN28">
        <v>2.3168899999999999</v>
      </c>
      <c r="GO28">
        <v>1.40015</v>
      </c>
      <c r="GP28">
        <v>2.4096700000000002</v>
      </c>
      <c r="GQ28">
        <v>32.642600000000002</v>
      </c>
      <c r="GR28">
        <v>15.2003</v>
      </c>
      <c r="GS28">
        <v>18</v>
      </c>
      <c r="GT28">
        <v>637.61599999999999</v>
      </c>
      <c r="GU28">
        <v>393.88</v>
      </c>
      <c r="GV28">
        <v>21.540299999999998</v>
      </c>
      <c r="GW28">
        <v>21.588100000000001</v>
      </c>
      <c r="GX28">
        <v>29.999400000000001</v>
      </c>
      <c r="GY28">
        <v>21.592099999999999</v>
      </c>
      <c r="GZ28">
        <v>21.5642</v>
      </c>
      <c r="HA28">
        <v>20.076000000000001</v>
      </c>
      <c r="HB28">
        <v>20</v>
      </c>
      <c r="HC28">
        <v>-30</v>
      </c>
      <c r="HD28">
        <v>21.475000000000001</v>
      </c>
      <c r="HE28">
        <v>400</v>
      </c>
      <c r="HF28">
        <v>0</v>
      </c>
      <c r="HG28">
        <v>104.714</v>
      </c>
      <c r="HH28">
        <v>104.5</v>
      </c>
    </row>
    <row r="29" spans="1:216" x14ac:dyDescent="0.2">
      <c r="A29">
        <v>11</v>
      </c>
      <c r="B29">
        <v>1689467748.5</v>
      </c>
      <c r="C29">
        <v>778</v>
      </c>
      <c r="D29" t="s">
        <v>384</v>
      </c>
      <c r="E29" t="s">
        <v>385</v>
      </c>
      <c r="F29" t="s">
        <v>347</v>
      </c>
      <c r="G29" t="s">
        <v>348</v>
      </c>
      <c r="H29" t="s">
        <v>349</v>
      </c>
      <c r="I29" t="s">
        <v>350</v>
      </c>
      <c r="J29" t="s">
        <v>408</v>
      </c>
      <c r="K29" t="s">
        <v>351</v>
      </c>
      <c r="L29">
        <v>1689467748.5</v>
      </c>
      <c r="M29">
        <f t="shared" si="0"/>
        <v>1.4797364311135946E-3</v>
      </c>
      <c r="N29">
        <f t="shared" si="1"/>
        <v>1.4797364311135945</v>
      </c>
      <c r="O29">
        <f t="shared" si="2"/>
        <v>13.651432204698649</v>
      </c>
      <c r="P29">
        <f t="shared" si="3"/>
        <v>466.96</v>
      </c>
      <c r="Q29">
        <f t="shared" si="4"/>
        <v>306.66943367915184</v>
      </c>
      <c r="R29">
        <f t="shared" si="5"/>
        <v>30.72932839480189</v>
      </c>
      <c r="S29">
        <f t="shared" si="6"/>
        <v>46.790992552095993</v>
      </c>
      <c r="T29">
        <f t="shared" si="7"/>
        <v>0.14463404582707107</v>
      </c>
      <c r="U29">
        <f t="shared" si="8"/>
        <v>3.6756083971831539</v>
      </c>
      <c r="V29">
        <f t="shared" si="9"/>
        <v>0.14154505664705314</v>
      </c>
      <c r="W29">
        <f t="shared" si="10"/>
        <v>8.873769904103862E-2</v>
      </c>
      <c r="X29">
        <f t="shared" si="11"/>
        <v>297.69503700000001</v>
      </c>
      <c r="Y29">
        <f t="shared" si="12"/>
        <v>23.898094330334736</v>
      </c>
      <c r="Z29">
        <f t="shared" si="13"/>
        <v>22.944900000000001</v>
      </c>
      <c r="AA29">
        <f t="shared" si="14"/>
        <v>2.8103317171221165</v>
      </c>
      <c r="AB29">
        <f t="shared" si="15"/>
        <v>64.189147321787772</v>
      </c>
      <c r="AC29">
        <f t="shared" si="16"/>
        <v>1.7868175006204401</v>
      </c>
      <c r="AD29">
        <f t="shared" si="17"/>
        <v>2.783675395566346</v>
      </c>
      <c r="AE29">
        <f t="shared" si="18"/>
        <v>1.0235142165016764</v>
      </c>
      <c r="AF29">
        <f t="shared" si="19"/>
        <v>-65.25637661210952</v>
      </c>
      <c r="AG29">
        <f t="shared" si="20"/>
        <v>-31.170473605675848</v>
      </c>
      <c r="AH29">
        <f t="shared" si="21"/>
        <v>-1.7555438678468827</v>
      </c>
      <c r="AI29">
        <f t="shared" si="22"/>
        <v>199.51264291436775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53865.932081979619</v>
      </c>
      <c r="AO29">
        <f t="shared" si="26"/>
        <v>1799.96</v>
      </c>
      <c r="AP29">
        <f t="shared" si="27"/>
        <v>1517.3661</v>
      </c>
      <c r="AQ29">
        <f t="shared" si="28"/>
        <v>0.84299989999777769</v>
      </c>
      <c r="AR29">
        <f t="shared" si="29"/>
        <v>0.16538980699571101</v>
      </c>
      <c r="AS29">
        <v>1689467748.5</v>
      </c>
      <c r="AT29">
        <v>466.96</v>
      </c>
      <c r="AU29">
        <v>474.99099999999999</v>
      </c>
      <c r="AV29">
        <v>17.831900000000001</v>
      </c>
      <c r="AW29">
        <v>17.0181</v>
      </c>
      <c r="AX29">
        <v>468.745</v>
      </c>
      <c r="AY29">
        <v>17.733000000000001</v>
      </c>
      <c r="AZ29">
        <v>600.05600000000004</v>
      </c>
      <c r="BA29">
        <v>100.14</v>
      </c>
      <c r="BB29">
        <v>6.3427600000000001E-2</v>
      </c>
      <c r="BC29">
        <v>22.787600000000001</v>
      </c>
      <c r="BD29">
        <v>22.944900000000001</v>
      </c>
      <c r="BE29">
        <v>999.9</v>
      </c>
      <c r="BF29">
        <v>0</v>
      </c>
      <c r="BG29">
        <v>0</v>
      </c>
      <c r="BH29">
        <v>10031.200000000001</v>
      </c>
      <c r="BI29">
        <v>0</v>
      </c>
      <c r="BJ29">
        <v>95.089100000000002</v>
      </c>
      <c r="BK29">
        <v>-8.0317399999999992</v>
      </c>
      <c r="BL29">
        <v>475.43799999999999</v>
      </c>
      <c r="BM29">
        <v>483.21499999999997</v>
      </c>
      <c r="BN29">
        <v>0.81376999999999999</v>
      </c>
      <c r="BO29">
        <v>474.99099999999999</v>
      </c>
      <c r="BP29">
        <v>17.0181</v>
      </c>
      <c r="BQ29">
        <v>1.78569</v>
      </c>
      <c r="BR29">
        <v>1.7041999999999999</v>
      </c>
      <c r="BS29">
        <v>15.662100000000001</v>
      </c>
      <c r="BT29">
        <v>14.934699999999999</v>
      </c>
      <c r="BU29">
        <v>1799.96</v>
      </c>
      <c r="BV29">
        <v>0.90000400000000003</v>
      </c>
      <c r="BW29">
        <v>9.9995600000000004E-2</v>
      </c>
      <c r="BX29">
        <v>0</v>
      </c>
      <c r="BY29">
        <v>2.3662999999999998</v>
      </c>
      <c r="BZ29">
        <v>0</v>
      </c>
      <c r="CA29">
        <v>12740.7</v>
      </c>
      <c r="CB29">
        <v>14600.1</v>
      </c>
      <c r="CC29">
        <v>38.25</v>
      </c>
      <c r="CD29">
        <v>38.5</v>
      </c>
      <c r="CE29">
        <v>38.5</v>
      </c>
      <c r="CF29">
        <v>36.436999999999998</v>
      </c>
      <c r="CG29">
        <v>37.436999999999998</v>
      </c>
      <c r="CH29">
        <v>1619.97</v>
      </c>
      <c r="CI29">
        <v>179.99</v>
      </c>
      <c r="CJ29">
        <v>0</v>
      </c>
      <c r="CK29">
        <v>1689467758.2</v>
      </c>
      <c r="CL29">
        <v>0</v>
      </c>
      <c r="CM29">
        <v>1689467720.5</v>
      </c>
      <c r="CN29" t="s">
        <v>386</v>
      </c>
      <c r="CO29">
        <v>1689467716</v>
      </c>
      <c r="CP29">
        <v>1689467720.5</v>
      </c>
      <c r="CQ29">
        <v>54</v>
      </c>
      <c r="CR29">
        <v>5.5E-2</v>
      </c>
      <c r="CS29">
        <v>-5.0000000000000001E-3</v>
      </c>
      <c r="CT29">
        <v>-1.81</v>
      </c>
      <c r="CU29">
        <v>9.9000000000000005E-2</v>
      </c>
      <c r="CV29">
        <v>475</v>
      </c>
      <c r="CW29">
        <v>17</v>
      </c>
      <c r="CX29">
        <v>0.23</v>
      </c>
      <c r="CY29">
        <v>0.12</v>
      </c>
      <c r="CZ29">
        <v>9.1851058265121122</v>
      </c>
      <c r="DA29">
        <v>0.15597876769133939</v>
      </c>
      <c r="DB29">
        <v>4.793939129947862E-2</v>
      </c>
      <c r="DC29">
        <v>1</v>
      </c>
      <c r="DD29">
        <v>475.00009756097558</v>
      </c>
      <c r="DE29">
        <v>2.4041811849301602E-3</v>
      </c>
      <c r="DF29">
        <v>2.439192677121247E-2</v>
      </c>
      <c r="DG29">
        <v>1</v>
      </c>
      <c r="DH29">
        <v>1799.932</v>
      </c>
      <c r="DI29">
        <v>0.36037864260394142</v>
      </c>
      <c r="DJ29">
        <v>0.1179660968244793</v>
      </c>
      <c r="DK29">
        <v>-1</v>
      </c>
      <c r="DL29">
        <v>2</v>
      </c>
      <c r="DM29">
        <v>2</v>
      </c>
      <c r="DN29" t="s">
        <v>353</v>
      </c>
      <c r="DO29">
        <v>3.21116</v>
      </c>
      <c r="DP29">
        <v>2.6726399999999999</v>
      </c>
      <c r="DQ29">
        <v>0.106115</v>
      </c>
      <c r="DR29">
        <v>0.106657</v>
      </c>
      <c r="DS29">
        <v>9.3165100000000001E-2</v>
      </c>
      <c r="DT29">
        <v>8.9427900000000005E-2</v>
      </c>
      <c r="DU29">
        <v>27105</v>
      </c>
      <c r="DV29">
        <v>30605.599999999999</v>
      </c>
      <c r="DW29">
        <v>28528.7</v>
      </c>
      <c r="DX29">
        <v>32842.6</v>
      </c>
      <c r="DY29">
        <v>35946.800000000003</v>
      </c>
      <c r="DZ29">
        <v>40634.699999999997</v>
      </c>
      <c r="EA29">
        <v>41862.6</v>
      </c>
      <c r="EB29">
        <v>47506.2</v>
      </c>
      <c r="EC29">
        <v>2.2365499999999998</v>
      </c>
      <c r="ED29">
        <v>1.82155</v>
      </c>
      <c r="EE29">
        <v>0.13887099999999999</v>
      </c>
      <c r="EF29">
        <v>0</v>
      </c>
      <c r="EG29">
        <v>20.654299999999999</v>
      </c>
      <c r="EH29">
        <v>999.9</v>
      </c>
      <c r="EI29">
        <v>52.2</v>
      </c>
      <c r="EJ29">
        <v>29.5</v>
      </c>
      <c r="EK29">
        <v>21.578600000000002</v>
      </c>
      <c r="EL29">
        <v>63.288899999999998</v>
      </c>
      <c r="EM29">
        <v>17.395800000000001</v>
      </c>
      <c r="EN29">
        <v>1</v>
      </c>
      <c r="EO29">
        <v>-0.44478699999999999</v>
      </c>
      <c r="EP29">
        <v>-0.64470300000000003</v>
      </c>
      <c r="EQ29">
        <v>20.230399999999999</v>
      </c>
      <c r="ER29">
        <v>5.2273199999999997</v>
      </c>
      <c r="ES29">
        <v>12.007300000000001</v>
      </c>
      <c r="ET29">
        <v>4.9896500000000001</v>
      </c>
      <c r="EU29">
        <v>3.3050000000000002</v>
      </c>
      <c r="EV29">
        <v>4533</v>
      </c>
      <c r="EW29">
        <v>4923.8</v>
      </c>
      <c r="EX29">
        <v>98.7</v>
      </c>
      <c r="EY29">
        <v>35.5</v>
      </c>
      <c r="EZ29">
        <v>1.85287</v>
      </c>
      <c r="FA29">
        <v>1.8615900000000001</v>
      </c>
      <c r="FB29">
        <v>1.8608100000000001</v>
      </c>
      <c r="FC29">
        <v>1.8568499999999999</v>
      </c>
      <c r="FD29">
        <v>1.8612299999999999</v>
      </c>
      <c r="FE29">
        <v>1.85745</v>
      </c>
      <c r="FF29">
        <v>1.8595600000000001</v>
      </c>
      <c r="FG29">
        <v>1.8624499999999999</v>
      </c>
      <c r="FH29">
        <v>0</v>
      </c>
      <c r="FI29">
        <v>0</v>
      </c>
      <c r="FJ29">
        <v>0</v>
      </c>
      <c r="FK29">
        <v>0</v>
      </c>
      <c r="FL29" t="s">
        <v>354</v>
      </c>
      <c r="FM29" t="s">
        <v>355</v>
      </c>
      <c r="FN29" t="s">
        <v>356</v>
      </c>
      <c r="FO29" t="s">
        <v>356</v>
      </c>
      <c r="FP29" t="s">
        <v>356</v>
      </c>
      <c r="FQ29" t="s">
        <v>356</v>
      </c>
      <c r="FR29">
        <v>0</v>
      </c>
      <c r="FS29">
        <v>100</v>
      </c>
      <c r="FT29">
        <v>100</v>
      </c>
      <c r="FU29">
        <v>-1.7849999999999999</v>
      </c>
      <c r="FV29">
        <v>9.8900000000000002E-2</v>
      </c>
      <c r="FW29">
        <v>-0.1346280368343</v>
      </c>
      <c r="FX29">
        <v>-4.0117494158234393E-3</v>
      </c>
      <c r="FY29">
        <v>1.087516141204025E-6</v>
      </c>
      <c r="FZ29">
        <v>-8.657206703991749E-11</v>
      </c>
      <c r="GA29">
        <v>9.8919999999999675E-2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0.5</v>
      </c>
      <c r="GJ29">
        <v>0.5</v>
      </c>
      <c r="GK29">
        <v>1.1474599999999999</v>
      </c>
      <c r="GL29">
        <v>2.4084500000000002</v>
      </c>
      <c r="GM29">
        <v>1.5942400000000001</v>
      </c>
      <c r="GN29">
        <v>2.31812</v>
      </c>
      <c r="GO29">
        <v>1.40015</v>
      </c>
      <c r="GP29">
        <v>2.2814899999999998</v>
      </c>
      <c r="GQ29">
        <v>32.509700000000002</v>
      </c>
      <c r="GR29">
        <v>15.173999999999999</v>
      </c>
      <c r="GS29">
        <v>18</v>
      </c>
      <c r="GT29">
        <v>637.02499999999998</v>
      </c>
      <c r="GU29">
        <v>393.83600000000001</v>
      </c>
      <c r="GV29">
        <v>21.623999999999999</v>
      </c>
      <c r="GW29">
        <v>21.458300000000001</v>
      </c>
      <c r="GX29">
        <v>29.999700000000001</v>
      </c>
      <c r="GY29">
        <v>21.450199999999999</v>
      </c>
      <c r="GZ29">
        <v>21.422799999999999</v>
      </c>
      <c r="HA29">
        <v>23.021599999999999</v>
      </c>
      <c r="HB29">
        <v>20</v>
      </c>
      <c r="HC29">
        <v>-30</v>
      </c>
      <c r="HD29">
        <v>21.6326</v>
      </c>
      <c r="HE29">
        <v>475</v>
      </c>
      <c r="HF29">
        <v>0</v>
      </c>
      <c r="HG29">
        <v>104.729</v>
      </c>
      <c r="HH29">
        <v>104.517</v>
      </c>
    </row>
    <row r="30" spans="1:216" x14ac:dyDescent="0.2">
      <c r="A30">
        <v>12</v>
      </c>
      <c r="B30">
        <v>1689467833.5</v>
      </c>
      <c r="C30">
        <v>863</v>
      </c>
      <c r="D30" t="s">
        <v>387</v>
      </c>
      <c r="E30" t="s">
        <v>388</v>
      </c>
      <c r="F30" t="s">
        <v>347</v>
      </c>
      <c r="G30" t="s">
        <v>348</v>
      </c>
      <c r="H30" t="s">
        <v>349</v>
      </c>
      <c r="I30" t="s">
        <v>350</v>
      </c>
      <c r="J30" t="s">
        <v>408</v>
      </c>
      <c r="K30" t="s">
        <v>351</v>
      </c>
      <c r="L30">
        <v>1689467833.5</v>
      </c>
      <c r="M30">
        <f t="shared" si="0"/>
        <v>1.4402010849516981E-3</v>
      </c>
      <c r="N30">
        <f t="shared" si="1"/>
        <v>1.4402010849516982</v>
      </c>
      <c r="O30">
        <f t="shared" si="2"/>
        <v>15.873002567471463</v>
      </c>
      <c r="P30">
        <f t="shared" si="3"/>
        <v>565.65599999999995</v>
      </c>
      <c r="Q30">
        <f t="shared" si="4"/>
        <v>371.36890009981863</v>
      </c>
      <c r="R30">
        <f t="shared" si="5"/>
        <v>37.212834987189169</v>
      </c>
      <c r="S30">
        <f t="shared" si="6"/>
        <v>56.681276708565591</v>
      </c>
      <c r="T30">
        <f t="shared" si="7"/>
        <v>0.13872464394485531</v>
      </c>
      <c r="U30">
        <f t="shared" si="8"/>
        <v>3.6653513237266777</v>
      </c>
      <c r="V30">
        <f t="shared" si="9"/>
        <v>0.1358724576169221</v>
      </c>
      <c r="W30">
        <f t="shared" si="10"/>
        <v>8.5171659440325356E-2</v>
      </c>
      <c r="X30">
        <f t="shared" si="11"/>
        <v>297.73290299999996</v>
      </c>
      <c r="Y30">
        <f t="shared" si="12"/>
        <v>23.997515618283671</v>
      </c>
      <c r="Z30">
        <f t="shared" si="13"/>
        <v>22.983899999999998</v>
      </c>
      <c r="AA30">
        <f t="shared" si="14"/>
        <v>2.8169751671622558</v>
      </c>
      <c r="AB30">
        <f t="shared" si="15"/>
        <v>63.57557609238085</v>
      </c>
      <c r="AC30">
        <f t="shared" si="16"/>
        <v>1.7792010424255702</v>
      </c>
      <c r="AD30">
        <f t="shared" si="17"/>
        <v>2.7985606293842089</v>
      </c>
      <c r="AE30">
        <f t="shared" si="18"/>
        <v>1.0377741247366856</v>
      </c>
      <c r="AF30">
        <f t="shared" si="19"/>
        <v>-63.512867846369886</v>
      </c>
      <c r="AG30">
        <f t="shared" si="20"/>
        <v>-21.400775347162686</v>
      </c>
      <c r="AH30">
        <f t="shared" si="21"/>
        <v>-1.2094585919590848</v>
      </c>
      <c r="AI30">
        <f t="shared" si="22"/>
        <v>211.60980121450828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53637.817812141839</v>
      </c>
      <c r="AO30">
        <f t="shared" si="26"/>
        <v>1800.19</v>
      </c>
      <c r="AP30">
        <f t="shared" si="27"/>
        <v>1517.5599</v>
      </c>
      <c r="AQ30">
        <f t="shared" si="28"/>
        <v>0.84299985001583166</v>
      </c>
      <c r="AR30">
        <f t="shared" si="29"/>
        <v>0.1653897105305551</v>
      </c>
      <c r="AS30">
        <v>1689467833.5</v>
      </c>
      <c r="AT30">
        <v>565.65599999999995</v>
      </c>
      <c r="AU30">
        <v>575</v>
      </c>
      <c r="AV30">
        <v>17.755700000000001</v>
      </c>
      <c r="AW30">
        <v>16.9636</v>
      </c>
      <c r="AX30">
        <v>567.74300000000005</v>
      </c>
      <c r="AY30">
        <v>17.659600000000001</v>
      </c>
      <c r="AZ30">
        <v>600.07000000000005</v>
      </c>
      <c r="BA30">
        <v>100.14</v>
      </c>
      <c r="BB30">
        <v>6.4500100000000005E-2</v>
      </c>
      <c r="BC30">
        <v>22.875599999999999</v>
      </c>
      <c r="BD30">
        <v>22.983899999999998</v>
      </c>
      <c r="BE30">
        <v>999.9</v>
      </c>
      <c r="BF30">
        <v>0</v>
      </c>
      <c r="BG30">
        <v>0</v>
      </c>
      <c r="BH30">
        <v>9990</v>
      </c>
      <c r="BI30">
        <v>0</v>
      </c>
      <c r="BJ30">
        <v>94.210800000000006</v>
      </c>
      <c r="BK30">
        <v>-9.3449100000000005</v>
      </c>
      <c r="BL30">
        <v>575.88099999999997</v>
      </c>
      <c r="BM30">
        <v>584.923</v>
      </c>
      <c r="BN30">
        <v>0.79216799999999998</v>
      </c>
      <c r="BO30">
        <v>575</v>
      </c>
      <c r="BP30">
        <v>16.9636</v>
      </c>
      <c r="BQ30">
        <v>1.7780499999999999</v>
      </c>
      <c r="BR30">
        <v>1.69872</v>
      </c>
      <c r="BS30">
        <v>15.5952</v>
      </c>
      <c r="BT30">
        <v>14.8848</v>
      </c>
      <c r="BU30">
        <v>1800.19</v>
      </c>
      <c r="BV30">
        <v>0.90000599999999997</v>
      </c>
      <c r="BW30">
        <v>9.99945E-2</v>
      </c>
      <c r="BX30">
        <v>0</v>
      </c>
      <c r="BY30">
        <v>2.3048000000000002</v>
      </c>
      <c r="BZ30">
        <v>0</v>
      </c>
      <c r="CA30">
        <v>12879.1</v>
      </c>
      <c r="CB30">
        <v>14601.9</v>
      </c>
      <c r="CC30">
        <v>39.561999999999998</v>
      </c>
      <c r="CD30">
        <v>39.75</v>
      </c>
      <c r="CE30">
        <v>39.5</v>
      </c>
      <c r="CF30">
        <v>37.875</v>
      </c>
      <c r="CG30">
        <v>38.625</v>
      </c>
      <c r="CH30">
        <v>1620.18</v>
      </c>
      <c r="CI30">
        <v>180.01</v>
      </c>
      <c r="CJ30">
        <v>0</v>
      </c>
      <c r="CK30">
        <v>1689467843.4000001</v>
      </c>
      <c r="CL30">
        <v>0</v>
      </c>
      <c r="CM30">
        <v>1689467806</v>
      </c>
      <c r="CN30" t="s">
        <v>389</v>
      </c>
      <c r="CO30">
        <v>1689467799</v>
      </c>
      <c r="CP30">
        <v>1689467806</v>
      </c>
      <c r="CQ30">
        <v>55</v>
      </c>
      <c r="CR30">
        <v>-0.01</v>
      </c>
      <c r="CS30">
        <v>-3.0000000000000001E-3</v>
      </c>
      <c r="CT30">
        <v>-2.1139999999999999</v>
      </c>
      <c r="CU30">
        <v>9.6000000000000002E-2</v>
      </c>
      <c r="CV30">
        <v>575</v>
      </c>
      <c r="CW30">
        <v>17</v>
      </c>
      <c r="CX30">
        <v>0.2</v>
      </c>
      <c r="CY30">
        <v>0.11</v>
      </c>
      <c r="CZ30">
        <v>10.78676986279846</v>
      </c>
      <c r="DA30">
        <v>0.36204651085639539</v>
      </c>
      <c r="DB30">
        <v>5.3487402756940888E-2</v>
      </c>
      <c r="DC30">
        <v>1</v>
      </c>
      <c r="DD30">
        <v>574.99821951219508</v>
      </c>
      <c r="DE30">
        <v>4.3672473867672819E-2</v>
      </c>
      <c r="DF30">
        <v>2.6493912964158439E-2</v>
      </c>
      <c r="DG30">
        <v>1</v>
      </c>
      <c r="DH30">
        <v>1799.9772499999999</v>
      </c>
      <c r="DI30">
        <v>-8.6156672312491703E-2</v>
      </c>
      <c r="DJ30">
        <v>0.104761335902124</v>
      </c>
      <c r="DK30">
        <v>-1</v>
      </c>
      <c r="DL30">
        <v>2</v>
      </c>
      <c r="DM30">
        <v>2</v>
      </c>
      <c r="DN30" t="s">
        <v>353</v>
      </c>
      <c r="DO30">
        <v>3.2113800000000001</v>
      </c>
      <c r="DP30">
        <v>2.6733500000000001</v>
      </c>
      <c r="DQ30">
        <v>0.12185</v>
      </c>
      <c r="DR30">
        <v>0.122368</v>
      </c>
      <c r="DS30">
        <v>9.2916200000000004E-2</v>
      </c>
      <c r="DT30">
        <v>8.92516E-2</v>
      </c>
      <c r="DU30">
        <v>26633.200000000001</v>
      </c>
      <c r="DV30">
        <v>30072.3</v>
      </c>
      <c r="DW30">
        <v>28533.9</v>
      </c>
      <c r="DX30">
        <v>32847.300000000003</v>
      </c>
      <c r="DY30">
        <v>35963.199999999997</v>
      </c>
      <c r="DZ30">
        <v>40648.1</v>
      </c>
      <c r="EA30">
        <v>41869.9</v>
      </c>
      <c r="EB30">
        <v>47512.4</v>
      </c>
      <c r="EC30">
        <v>2.2384499999999998</v>
      </c>
      <c r="ED30">
        <v>1.8231999999999999</v>
      </c>
      <c r="EE30">
        <v>0.147201</v>
      </c>
      <c r="EF30">
        <v>0</v>
      </c>
      <c r="EG30">
        <v>20.555700000000002</v>
      </c>
      <c r="EH30">
        <v>999.9</v>
      </c>
      <c r="EI30">
        <v>52.1</v>
      </c>
      <c r="EJ30">
        <v>29.4</v>
      </c>
      <c r="EK30">
        <v>21.413</v>
      </c>
      <c r="EL30">
        <v>63.819000000000003</v>
      </c>
      <c r="EM30">
        <v>17.191500000000001</v>
      </c>
      <c r="EN30">
        <v>1</v>
      </c>
      <c r="EO30">
        <v>-0.45389000000000002</v>
      </c>
      <c r="EP30">
        <v>-0.69403300000000001</v>
      </c>
      <c r="EQ30">
        <v>20.2302</v>
      </c>
      <c r="ER30">
        <v>5.2274700000000003</v>
      </c>
      <c r="ES30">
        <v>12.006399999999999</v>
      </c>
      <c r="ET30">
        <v>4.9898499999999997</v>
      </c>
      <c r="EU30">
        <v>3.3050000000000002</v>
      </c>
      <c r="EV30">
        <v>4534.8999999999996</v>
      </c>
      <c r="EW30">
        <v>4930.7</v>
      </c>
      <c r="EX30">
        <v>98.7</v>
      </c>
      <c r="EY30">
        <v>35.5</v>
      </c>
      <c r="EZ30">
        <v>1.85287</v>
      </c>
      <c r="FA30">
        <v>1.86158</v>
      </c>
      <c r="FB30">
        <v>1.8608100000000001</v>
      </c>
      <c r="FC30">
        <v>1.85684</v>
      </c>
      <c r="FD30">
        <v>1.8612299999999999</v>
      </c>
      <c r="FE30">
        <v>1.85745</v>
      </c>
      <c r="FF30">
        <v>1.85958</v>
      </c>
      <c r="FG30">
        <v>1.8624000000000001</v>
      </c>
      <c r="FH30">
        <v>0</v>
      </c>
      <c r="FI30">
        <v>0</v>
      </c>
      <c r="FJ30">
        <v>0</v>
      </c>
      <c r="FK30">
        <v>0</v>
      </c>
      <c r="FL30" t="s">
        <v>354</v>
      </c>
      <c r="FM30" t="s">
        <v>355</v>
      </c>
      <c r="FN30" t="s">
        <v>356</v>
      </c>
      <c r="FO30" t="s">
        <v>356</v>
      </c>
      <c r="FP30" t="s">
        <v>356</v>
      </c>
      <c r="FQ30" t="s">
        <v>356</v>
      </c>
      <c r="FR30">
        <v>0</v>
      </c>
      <c r="FS30">
        <v>100</v>
      </c>
      <c r="FT30">
        <v>100</v>
      </c>
      <c r="FU30">
        <v>-2.0870000000000002</v>
      </c>
      <c r="FV30">
        <v>9.6100000000000005E-2</v>
      </c>
      <c r="FW30">
        <v>-0.14435846585747281</v>
      </c>
      <c r="FX30">
        <v>-4.0117494158234393E-3</v>
      </c>
      <c r="FY30">
        <v>1.087516141204025E-6</v>
      </c>
      <c r="FZ30">
        <v>-8.657206703991749E-11</v>
      </c>
      <c r="GA30">
        <v>9.6095000000001818E-2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0.6</v>
      </c>
      <c r="GJ30">
        <v>0.5</v>
      </c>
      <c r="GK30">
        <v>1.33911</v>
      </c>
      <c r="GL30">
        <v>2.3974600000000001</v>
      </c>
      <c r="GM30">
        <v>1.5942400000000001</v>
      </c>
      <c r="GN30">
        <v>2.31812</v>
      </c>
      <c r="GO30">
        <v>1.40015</v>
      </c>
      <c r="GP30">
        <v>2.3925800000000002</v>
      </c>
      <c r="GQ30">
        <v>32.377000000000002</v>
      </c>
      <c r="GR30">
        <v>15.173999999999999</v>
      </c>
      <c r="GS30">
        <v>18</v>
      </c>
      <c r="GT30">
        <v>636.73699999999997</v>
      </c>
      <c r="GU30">
        <v>393.637</v>
      </c>
      <c r="GV30">
        <v>21.9041</v>
      </c>
      <c r="GW30">
        <v>21.328600000000002</v>
      </c>
      <c r="GX30">
        <v>29.999600000000001</v>
      </c>
      <c r="GY30">
        <v>21.314599999999999</v>
      </c>
      <c r="GZ30">
        <v>21.284300000000002</v>
      </c>
      <c r="HA30">
        <v>26.864100000000001</v>
      </c>
      <c r="HB30">
        <v>20</v>
      </c>
      <c r="HC30">
        <v>-30</v>
      </c>
      <c r="HD30">
        <v>21.948799999999999</v>
      </c>
      <c r="HE30">
        <v>575</v>
      </c>
      <c r="HF30">
        <v>0</v>
      </c>
      <c r="HG30">
        <v>104.747</v>
      </c>
      <c r="HH30">
        <v>104.53100000000001</v>
      </c>
    </row>
    <row r="31" spans="1:216" x14ac:dyDescent="0.2">
      <c r="A31">
        <v>13</v>
      </c>
      <c r="B31">
        <v>1689467920.5</v>
      </c>
      <c r="C31">
        <v>950</v>
      </c>
      <c r="D31" t="s">
        <v>390</v>
      </c>
      <c r="E31" t="s">
        <v>391</v>
      </c>
      <c r="F31" t="s">
        <v>347</v>
      </c>
      <c r="G31" t="s">
        <v>348</v>
      </c>
      <c r="H31" t="s">
        <v>349</v>
      </c>
      <c r="I31" t="s">
        <v>350</v>
      </c>
      <c r="J31" t="s">
        <v>408</v>
      </c>
      <c r="K31" t="s">
        <v>351</v>
      </c>
      <c r="L31">
        <v>1689467920.5</v>
      </c>
      <c r="M31">
        <f t="shared" si="0"/>
        <v>1.523933284454814E-3</v>
      </c>
      <c r="N31">
        <f t="shared" si="1"/>
        <v>1.5239332844548139</v>
      </c>
      <c r="O31">
        <f t="shared" si="2"/>
        <v>17.639304257591885</v>
      </c>
      <c r="P31">
        <f t="shared" si="3"/>
        <v>664.55200000000002</v>
      </c>
      <c r="Q31">
        <f t="shared" si="4"/>
        <v>458.66498854344383</v>
      </c>
      <c r="R31">
        <f t="shared" si="5"/>
        <v>45.958309504035633</v>
      </c>
      <c r="S31">
        <f t="shared" si="6"/>
        <v>66.588222908653592</v>
      </c>
      <c r="T31">
        <f t="shared" si="7"/>
        <v>0.14645989883809213</v>
      </c>
      <c r="U31">
        <f t="shared" si="8"/>
        <v>3.6634073965067895</v>
      </c>
      <c r="V31">
        <f t="shared" si="9"/>
        <v>0.1432830470889899</v>
      </c>
      <c r="W31">
        <f t="shared" si="10"/>
        <v>8.9831592600234239E-2</v>
      </c>
      <c r="X31">
        <f t="shared" si="11"/>
        <v>297.69126599999998</v>
      </c>
      <c r="Y31">
        <f t="shared" si="12"/>
        <v>24.060035264900872</v>
      </c>
      <c r="Z31">
        <f t="shared" si="13"/>
        <v>22.988900000000001</v>
      </c>
      <c r="AA31">
        <f t="shared" si="14"/>
        <v>2.8178278843375613</v>
      </c>
      <c r="AB31">
        <f t="shared" si="15"/>
        <v>63.174362557854295</v>
      </c>
      <c r="AC31">
        <f t="shared" si="16"/>
        <v>1.776549001689</v>
      </c>
      <c r="AD31">
        <f t="shared" si="17"/>
        <v>2.8121360149254513</v>
      </c>
      <c r="AE31">
        <f t="shared" si="18"/>
        <v>1.0412788826485613</v>
      </c>
      <c r="AF31">
        <f t="shared" si="19"/>
        <v>-67.2054578444573</v>
      </c>
      <c r="AG31">
        <f t="shared" si="20"/>
        <v>-6.5965540933198969</v>
      </c>
      <c r="AH31">
        <f t="shared" si="21"/>
        <v>-0.37316068479979975</v>
      </c>
      <c r="AI31">
        <f t="shared" si="22"/>
        <v>223.51609337742298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53583.105510120775</v>
      </c>
      <c r="AO31">
        <f t="shared" si="26"/>
        <v>1799.94</v>
      </c>
      <c r="AP31">
        <f t="shared" si="27"/>
        <v>1517.3490000000002</v>
      </c>
      <c r="AQ31">
        <f t="shared" si="28"/>
        <v>0.84299976665888865</v>
      </c>
      <c r="AR31">
        <f t="shared" si="29"/>
        <v>0.16538954965165503</v>
      </c>
      <c r="AS31">
        <v>1689467920.5</v>
      </c>
      <c r="AT31">
        <v>664.55200000000002</v>
      </c>
      <c r="AU31">
        <v>674.995</v>
      </c>
      <c r="AV31">
        <v>17.73</v>
      </c>
      <c r="AW31">
        <v>16.8919</v>
      </c>
      <c r="AX31">
        <v>667.00699999999995</v>
      </c>
      <c r="AY31">
        <v>17.634499999999999</v>
      </c>
      <c r="AZ31">
        <v>600.12300000000005</v>
      </c>
      <c r="BA31">
        <v>100.137</v>
      </c>
      <c r="BB31">
        <v>6.3169299999999998E-2</v>
      </c>
      <c r="BC31">
        <v>22.955500000000001</v>
      </c>
      <c r="BD31">
        <v>22.988900000000001</v>
      </c>
      <c r="BE31">
        <v>999.9</v>
      </c>
      <c r="BF31">
        <v>0</v>
      </c>
      <c r="BG31">
        <v>0</v>
      </c>
      <c r="BH31">
        <v>9982.5</v>
      </c>
      <c r="BI31">
        <v>0</v>
      </c>
      <c r="BJ31">
        <v>94.201800000000006</v>
      </c>
      <c r="BK31">
        <v>-10.4429</v>
      </c>
      <c r="BL31">
        <v>676.54700000000003</v>
      </c>
      <c r="BM31">
        <v>686.59199999999998</v>
      </c>
      <c r="BN31">
        <v>0.83807600000000004</v>
      </c>
      <c r="BO31">
        <v>674.995</v>
      </c>
      <c r="BP31">
        <v>16.8919</v>
      </c>
      <c r="BQ31">
        <v>1.7754300000000001</v>
      </c>
      <c r="BR31">
        <v>1.6915100000000001</v>
      </c>
      <c r="BS31">
        <v>15.572100000000001</v>
      </c>
      <c r="BT31">
        <v>14.8187</v>
      </c>
      <c r="BU31">
        <v>1799.94</v>
      </c>
      <c r="BV31">
        <v>0.90000599999999997</v>
      </c>
      <c r="BW31">
        <v>9.9993799999999994E-2</v>
      </c>
      <c r="BX31">
        <v>0</v>
      </c>
      <c r="BY31">
        <v>2.8327</v>
      </c>
      <c r="BZ31">
        <v>0</v>
      </c>
      <c r="CA31">
        <v>12919.6</v>
      </c>
      <c r="CB31">
        <v>14599.9</v>
      </c>
      <c r="CC31">
        <v>40.75</v>
      </c>
      <c r="CD31">
        <v>40.5</v>
      </c>
      <c r="CE31">
        <v>40.375</v>
      </c>
      <c r="CF31">
        <v>38.875</v>
      </c>
      <c r="CG31">
        <v>39.686999999999998</v>
      </c>
      <c r="CH31">
        <v>1619.96</v>
      </c>
      <c r="CI31">
        <v>179.98</v>
      </c>
      <c r="CJ31">
        <v>0</v>
      </c>
      <c r="CK31">
        <v>1689467930.4000001</v>
      </c>
      <c r="CL31">
        <v>0</v>
      </c>
      <c r="CM31">
        <v>1689467893.5</v>
      </c>
      <c r="CN31" t="s">
        <v>392</v>
      </c>
      <c r="CO31">
        <v>1689467885.5</v>
      </c>
      <c r="CP31">
        <v>1689467893.5</v>
      </c>
      <c r="CQ31">
        <v>56</v>
      </c>
      <c r="CR31">
        <v>-9.2999999999999999E-2</v>
      </c>
      <c r="CS31">
        <v>-1E-3</v>
      </c>
      <c r="CT31">
        <v>-2.484</v>
      </c>
      <c r="CU31">
        <v>9.5000000000000001E-2</v>
      </c>
      <c r="CV31">
        <v>675</v>
      </c>
      <c r="CW31">
        <v>17</v>
      </c>
      <c r="CX31">
        <v>0.18</v>
      </c>
      <c r="CY31">
        <v>0.1</v>
      </c>
      <c r="CZ31">
        <v>11.88169928245782</v>
      </c>
      <c r="DA31">
        <v>0.73805803009691739</v>
      </c>
      <c r="DB31">
        <v>0.1048292634895384</v>
      </c>
      <c r="DC31">
        <v>1</v>
      </c>
      <c r="DD31">
        <v>674.99795121951217</v>
      </c>
      <c r="DE31">
        <v>-0.14845296167087249</v>
      </c>
      <c r="DF31">
        <v>4.4509769395989468E-2</v>
      </c>
      <c r="DG31">
        <v>1</v>
      </c>
      <c r="DH31">
        <v>1799.99875</v>
      </c>
      <c r="DI31">
        <v>-6.8636752550898031E-2</v>
      </c>
      <c r="DJ31">
        <v>0.1101859224220515</v>
      </c>
      <c r="DK31">
        <v>-1</v>
      </c>
      <c r="DL31">
        <v>2</v>
      </c>
      <c r="DM31">
        <v>2</v>
      </c>
      <c r="DN31" t="s">
        <v>353</v>
      </c>
      <c r="DO31">
        <v>3.2117</v>
      </c>
      <c r="DP31">
        <v>2.6719499999999998</v>
      </c>
      <c r="DQ31">
        <v>0.13630700000000001</v>
      </c>
      <c r="DR31">
        <v>0.136764</v>
      </c>
      <c r="DS31">
        <v>9.2849100000000004E-2</v>
      </c>
      <c r="DT31">
        <v>8.9007799999999998E-2</v>
      </c>
      <c r="DU31">
        <v>26199.1</v>
      </c>
      <c r="DV31">
        <v>29584.1</v>
      </c>
      <c r="DW31">
        <v>28537.8</v>
      </c>
      <c r="DX31">
        <v>32852</v>
      </c>
      <c r="DY31">
        <v>35971.199999999997</v>
      </c>
      <c r="DZ31">
        <v>40665.4</v>
      </c>
      <c r="EA31">
        <v>41876.199999999997</v>
      </c>
      <c r="EB31">
        <v>47519.6</v>
      </c>
      <c r="EC31">
        <v>2.2401</v>
      </c>
      <c r="ED31">
        <v>1.8252299999999999</v>
      </c>
      <c r="EE31">
        <v>0.15016599999999999</v>
      </c>
      <c r="EF31">
        <v>0</v>
      </c>
      <c r="EG31">
        <v>20.511700000000001</v>
      </c>
      <c r="EH31">
        <v>999.9</v>
      </c>
      <c r="EI31">
        <v>52</v>
      </c>
      <c r="EJ31">
        <v>29.4</v>
      </c>
      <c r="EK31">
        <v>21.374300000000002</v>
      </c>
      <c r="EL31">
        <v>63.189</v>
      </c>
      <c r="EM31">
        <v>17.271599999999999</v>
      </c>
      <c r="EN31">
        <v>1</v>
      </c>
      <c r="EO31">
        <v>-0.463453</v>
      </c>
      <c r="EP31">
        <v>-0.755139</v>
      </c>
      <c r="EQ31">
        <v>20.229700000000001</v>
      </c>
      <c r="ER31">
        <v>5.2277699999999996</v>
      </c>
      <c r="ES31">
        <v>12.004899999999999</v>
      </c>
      <c r="ET31">
        <v>4.99</v>
      </c>
      <c r="EU31">
        <v>3.3050000000000002</v>
      </c>
      <c r="EV31">
        <v>4536.6000000000004</v>
      </c>
      <c r="EW31">
        <v>4936.6000000000004</v>
      </c>
      <c r="EX31">
        <v>98.7</v>
      </c>
      <c r="EY31">
        <v>35.5</v>
      </c>
      <c r="EZ31">
        <v>1.85287</v>
      </c>
      <c r="FA31">
        <v>1.8615699999999999</v>
      </c>
      <c r="FB31">
        <v>1.8608100000000001</v>
      </c>
      <c r="FC31">
        <v>1.85684</v>
      </c>
      <c r="FD31">
        <v>1.8611200000000001</v>
      </c>
      <c r="FE31">
        <v>1.85745</v>
      </c>
      <c r="FF31">
        <v>1.85947</v>
      </c>
      <c r="FG31">
        <v>1.8623499999999999</v>
      </c>
      <c r="FH31">
        <v>0</v>
      </c>
      <c r="FI31">
        <v>0</v>
      </c>
      <c r="FJ31">
        <v>0</v>
      </c>
      <c r="FK31">
        <v>0</v>
      </c>
      <c r="FL31" t="s">
        <v>354</v>
      </c>
      <c r="FM31" t="s">
        <v>355</v>
      </c>
      <c r="FN31" t="s">
        <v>356</v>
      </c>
      <c r="FO31" t="s">
        <v>356</v>
      </c>
      <c r="FP31" t="s">
        <v>356</v>
      </c>
      <c r="FQ31" t="s">
        <v>356</v>
      </c>
      <c r="FR31">
        <v>0</v>
      </c>
      <c r="FS31">
        <v>100</v>
      </c>
      <c r="FT31">
        <v>100</v>
      </c>
      <c r="FU31">
        <v>-2.4550000000000001</v>
      </c>
      <c r="FV31">
        <v>9.5500000000000002E-2</v>
      </c>
      <c r="FW31">
        <v>-0.23786853151077361</v>
      </c>
      <c r="FX31">
        <v>-4.0117494158234393E-3</v>
      </c>
      <c r="FY31">
        <v>1.087516141204025E-6</v>
      </c>
      <c r="FZ31">
        <v>-8.657206703991749E-11</v>
      </c>
      <c r="GA31">
        <v>9.5474999999996868E-2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0.6</v>
      </c>
      <c r="GJ31">
        <v>0.5</v>
      </c>
      <c r="GK31">
        <v>1.5258799999999999</v>
      </c>
      <c r="GL31">
        <v>2.3999000000000001</v>
      </c>
      <c r="GM31">
        <v>1.5942400000000001</v>
      </c>
      <c r="GN31">
        <v>2.3168899999999999</v>
      </c>
      <c r="GO31">
        <v>1.40015</v>
      </c>
      <c r="GP31">
        <v>2.32422</v>
      </c>
      <c r="GQ31">
        <v>32.222499999999997</v>
      </c>
      <c r="GR31">
        <v>15.156499999999999</v>
      </c>
      <c r="GS31">
        <v>18</v>
      </c>
      <c r="GT31">
        <v>636.255</v>
      </c>
      <c r="GU31">
        <v>393.66800000000001</v>
      </c>
      <c r="GV31">
        <v>22.000900000000001</v>
      </c>
      <c r="GW31">
        <v>21.197500000000002</v>
      </c>
      <c r="GX31">
        <v>29.999600000000001</v>
      </c>
      <c r="GY31">
        <v>21.179200000000002</v>
      </c>
      <c r="GZ31">
        <v>21.148</v>
      </c>
      <c r="HA31">
        <v>30.5915</v>
      </c>
      <c r="HB31">
        <v>20</v>
      </c>
      <c r="HC31">
        <v>-30</v>
      </c>
      <c r="HD31">
        <v>21.996200000000002</v>
      </c>
      <c r="HE31">
        <v>675</v>
      </c>
      <c r="HF31">
        <v>0</v>
      </c>
      <c r="HG31">
        <v>104.762</v>
      </c>
      <c r="HH31">
        <v>104.54600000000001</v>
      </c>
    </row>
    <row r="32" spans="1:216" x14ac:dyDescent="0.2">
      <c r="A32">
        <v>14</v>
      </c>
      <c r="B32">
        <v>1689468008</v>
      </c>
      <c r="C32">
        <v>1037.5</v>
      </c>
      <c r="D32" t="s">
        <v>393</v>
      </c>
      <c r="E32" t="s">
        <v>394</v>
      </c>
      <c r="F32" t="s">
        <v>347</v>
      </c>
      <c r="G32" t="s">
        <v>348</v>
      </c>
      <c r="H32" t="s">
        <v>349</v>
      </c>
      <c r="I32" t="s">
        <v>350</v>
      </c>
      <c r="J32" t="s">
        <v>408</v>
      </c>
      <c r="K32" t="s">
        <v>351</v>
      </c>
      <c r="L32">
        <v>1689468008</v>
      </c>
      <c r="M32">
        <f t="shared" si="0"/>
        <v>1.6095718560149095E-3</v>
      </c>
      <c r="N32">
        <f t="shared" si="1"/>
        <v>1.6095718560149095</v>
      </c>
      <c r="O32">
        <f t="shared" si="2"/>
        <v>19.199899176093421</v>
      </c>
      <c r="P32">
        <f t="shared" si="3"/>
        <v>788.524</v>
      </c>
      <c r="Q32">
        <f t="shared" si="4"/>
        <v>572.82918887497897</v>
      </c>
      <c r="R32">
        <f t="shared" si="5"/>
        <v>57.398537241624531</v>
      </c>
      <c r="S32">
        <f t="shared" si="6"/>
        <v>79.011553633997593</v>
      </c>
      <c r="T32">
        <f t="shared" si="7"/>
        <v>0.15354742613154504</v>
      </c>
      <c r="U32">
        <f t="shared" si="8"/>
        <v>3.6625221644913393</v>
      </c>
      <c r="V32">
        <f t="shared" si="9"/>
        <v>0.15005878686440688</v>
      </c>
      <c r="W32">
        <f t="shared" si="10"/>
        <v>9.4093580460701931E-2</v>
      </c>
      <c r="X32">
        <f t="shared" si="11"/>
        <v>297.68661900000001</v>
      </c>
      <c r="Y32">
        <f t="shared" si="12"/>
        <v>24.148600155935426</v>
      </c>
      <c r="Z32">
        <f t="shared" si="13"/>
        <v>22.993099999999998</v>
      </c>
      <c r="AA32">
        <f t="shared" si="14"/>
        <v>2.8185443412642153</v>
      </c>
      <c r="AB32">
        <f t="shared" si="15"/>
        <v>62.478862629168077</v>
      </c>
      <c r="AC32">
        <f t="shared" si="16"/>
        <v>1.7683520062514602</v>
      </c>
      <c r="AD32">
        <f t="shared" si="17"/>
        <v>2.8303204185184865</v>
      </c>
      <c r="AE32">
        <f t="shared" si="18"/>
        <v>1.0501923350127551</v>
      </c>
      <c r="AF32">
        <f t="shared" si="19"/>
        <v>-70.982118850257507</v>
      </c>
      <c r="AG32">
        <f t="shared" si="20"/>
        <v>13.604573360819296</v>
      </c>
      <c r="AH32">
        <f t="shared" si="21"/>
        <v>0.77021553063337744</v>
      </c>
      <c r="AI32">
        <f t="shared" si="22"/>
        <v>241.07928904119518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53545.591148754858</v>
      </c>
      <c r="AO32">
        <f t="shared" si="26"/>
        <v>1799.9</v>
      </c>
      <c r="AP32">
        <f t="shared" si="27"/>
        <v>1517.3163</v>
      </c>
      <c r="AQ32">
        <f t="shared" si="28"/>
        <v>0.84300033335185276</v>
      </c>
      <c r="AR32">
        <f t="shared" si="29"/>
        <v>0.16539064336907605</v>
      </c>
      <c r="AS32">
        <v>1689468008</v>
      </c>
      <c r="AT32">
        <v>788.524</v>
      </c>
      <c r="AU32">
        <v>799.98599999999999</v>
      </c>
      <c r="AV32">
        <v>17.6479</v>
      </c>
      <c r="AW32">
        <v>16.762499999999999</v>
      </c>
      <c r="AX32">
        <v>791.29399999999998</v>
      </c>
      <c r="AY32">
        <v>17.557200000000002</v>
      </c>
      <c r="AZ32">
        <v>600.03599999999994</v>
      </c>
      <c r="BA32">
        <v>100.139</v>
      </c>
      <c r="BB32">
        <v>6.2837400000000002E-2</v>
      </c>
      <c r="BC32">
        <v>23.062000000000001</v>
      </c>
      <c r="BD32">
        <v>22.993099999999998</v>
      </c>
      <c r="BE32">
        <v>999.9</v>
      </c>
      <c r="BF32">
        <v>0</v>
      </c>
      <c r="BG32">
        <v>0</v>
      </c>
      <c r="BH32">
        <v>9978.75</v>
      </c>
      <c r="BI32">
        <v>0</v>
      </c>
      <c r="BJ32">
        <v>94.125399999999999</v>
      </c>
      <c r="BK32">
        <v>-11.4626</v>
      </c>
      <c r="BL32">
        <v>802.69</v>
      </c>
      <c r="BM32">
        <v>813.625</v>
      </c>
      <c r="BN32">
        <v>0.88541800000000004</v>
      </c>
      <c r="BO32">
        <v>799.98599999999999</v>
      </c>
      <c r="BP32">
        <v>16.762499999999999</v>
      </c>
      <c r="BQ32">
        <v>1.76725</v>
      </c>
      <c r="BR32">
        <v>1.67858</v>
      </c>
      <c r="BS32">
        <v>15.5</v>
      </c>
      <c r="BT32">
        <v>14.6998</v>
      </c>
      <c r="BU32">
        <v>1799.9</v>
      </c>
      <c r="BV32">
        <v>0.89999099999999999</v>
      </c>
      <c r="BW32">
        <v>0.100009</v>
      </c>
      <c r="BX32">
        <v>0</v>
      </c>
      <c r="BY32">
        <v>2.726</v>
      </c>
      <c r="BZ32">
        <v>0</v>
      </c>
      <c r="CA32">
        <v>12895.7</v>
      </c>
      <c r="CB32">
        <v>14599.5</v>
      </c>
      <c r="CC32">
        <v>41.686999999999998</v>
      </c>
      <c r="CD32">
        <v>40.936999999999998</v>
      </c>
      <c r="CE32">
        <v>41.125</v>
      </c>
      <c r="CF32">
        <v>39.5</v>
      </c>
      <c r="CG32">
        <v>40.436999999999998</v>
      </c>
      <c r="CH32">
        <v>1619.89</v>
      </c>
      <c r="CI32">
        <v>180.01</v>
      </c>
      <c r="CJ32">
        <v>0</v>
      </c>
      <c r="CK32">
        <v>1689468018</v>
      </c>
      <c r="CL32">
        <v>0</v>
      </c>
      <c r="CM32">
        <v>1689467980.5</v>
      </c>
      <c r="CN32" t="s">
        <v>395</v>
      </c>
      <c r="CO32">
        <v>1689467980.5</v>
      </c>
      <c r="CP32">
        <v>1689467980</v>
      </c>
      <c r="CQ32">
        <v>57</v>
      </c>
      <c r="CR32">
        <v>4.0000000000000001E-3</v>
      </c>
      <c r="CS32">
        <v>-5.0000000000000001E-3</v>
      </c>
      <c r="CT32">
        <v>-2.7989999999999999</v>
      </c>
      <c r="CU32">
        <v>9.0999999999999998E-2</v>
      </c>
      <c r="CV32">
        <v>800</v>
      </c>
      <c r="CW32">
        <v>17</v>
      </c>
      <c r="CX32">
        <v>0.18</v>
      </c>
      <c r="CY32">
        <v>0.13</v>
      </c>
      <c r="CZ32">
        <v>12.86634952694738</v>
      </c>
      <c r="DA32">
        <v>1.0747014240484549</v>
      </c>
      <c r="DB32">
        <v>0.12553878374957439</v>
      </c>
      <c r="DC32">
        <v>1</v>
      </c>
      <c r="DD32">
        <v>799.97860000000003</v>
      </c>
      <c r="DE32">
        <v>0.14514821763474611</v>
      </c>
      <c r="DF32">
        <v>3.9178948428966742E-2</v>
      </c>
      <c r="DG32">
        <v>1</v>
      </c>
      <c r="DH32">
        <v>1799.9660975609761</v>
      </c>
      <c r="DI32">
        <v>0.23609343354933421</v>
      </c>
      <c r="DJ32">
        <v>0.1016180809910073</v>
      </c>
      <c r="DK32">
        <v>-1</v>
      </c>
      <c r="DL32">
        <v>2</v>
      </c>
      <c r="DM32">
        <v>2</v>
      </c>
      <c r="DN32" t="s">
        <v>353</v>
      </c>
      <c r="DO32">
        <v>3.2117200000000001</v>
      </c>
      <c r="DP32">
        <v>2.6715900000000001</v>
      </c>
      <c r="DQ32">
        <v>0.15294099999999999</v>
      </c>
      <c r="DR32">
        <v>0.153306</v>
      </c>
      <c r="DS32">
        <v>9.2587500000000003E-2</v>
      </c>
      <c r="DT32">
        <v>8.8549500000000003E-2</v>
      </c>
      <c r="DU32">
        <v>25699.5</v>
      </c>
      <c r="DV32">
        <v>29023.8</v>
      </c>
      <c r="DW32">
        <v>28542.2</v>
      </c>
      <c r="DX32">
        <v>32858.199999999997</v>
      </c>
      <c r="DY32">
        <v>35987.300000000003</v>
      </c>
      <c r="DZ32">
        <v>40693.800000000003</v>
      </c>
      <c r="EA32">
        <v>41882.5</v>
      </c>
      <c r="EB32">
        <v>47528.5</v>
      </c>
      <c r="EC32">
        <v>2.2425999999999999</v>
      </c>
      <c r="ED32">
        <v>1.8281499999999999</v>
      </c>
      <c r="EE32">
        <v>0.16748499999999999</v>
      </c>
      <c r="EF32">
        <v>0</v>
      </c>
      <c r="EG32">
        <v>20.229600000000001</v>
      </c>
      <c r="EH32">
        <v>999.9</v>
      </c>
      <c r="EI32">
        <v>51.8</v>
      </c>
      <c r="EJ32">
        <v>29.3</v>
      </c>
      <c r="EK32">
        <v>21.168700000000001</v>
      </c>
      <c r="EL32">
        <v>63.509</v>
      </c>
      <c r="EM32">
        <v>17.524000000000001</v>
      </c>
      <c r="EN32">
        <v>1</v>
      </c>
      <c r="EO32">
        <v>-0.47369899999999998</v>
      </c>
      <c r="EP32">
        <v>-1.6280300000000001</v>
      </c>
      <c r="EQ32">
        <v>20.223600000000001</v>
      </c>
      <c r="ER32">
        <v>5.2270200000000004</v>
      </c>
      <c r="ES32">
        <v>12.0061</v>
      </c>
      <c r="ET32">
        <v>4.99</v>
      </c>
      <c r="EU32">
        <v>3.3050000000000002</v>
      </c>
      <c r="EV32">
        <v>4538.3</v>
      </c>
      <c r="EW32">
        <v>4942.6000000000004</v>
      </c>
      <c r="EX32">
        <v>98.7</v>
      </c>
      <c r="EY32">
        <v>35.6</v>
      </c>
      <c r="EZ32">
        <v>1.85287</v>
      </c>
      <c r="FA32">
        <v>1.8615699999999999</v>
      </c>
      <c r="FB32">
        <v>1.8608100000000001</v>
      </c>
      <c r="FC32">
        <v>1.85684</v>
      </c>
      <c r="FD32">
        <v>1.8611500000000001</v>
      </c>
      <c r="FE32">
        <v>1.85745</v>
      </c>
      <c r="FF32">
        <v>1.8595200000000001</v>
      </c>
      <c r="FG32">
        <v>1.8623700000000001</v>
      </c>
      <c r="FH32">
        <v>0</v>
      </c>
      <c r="FI32">
        <v>0</v>
      </c>
      <c r="FJ32">
        <v>0</v>
      </c>
      <c r="FK32">
        <v>0</v>
      </c>
      <c r="FL32" t="s">
        <v>354</v>
      </c>
      <c r="FM32" t="s">
        <v>355</v>
      </c>
      <c r="FN32" t="s">
        <v>356</v>
      </c>
      <c r="FO32" t="s">
        <v>356</v>
      </c>
      <c r="FP32" t="s">
        <v>356</v>
      </c>
      <c r="FQ32" t="s">
        <v>356</v>
      </c>
      <c r="FR32">
        <v>0</v>
      </c>
      <c r="FS32">
        <v>100</v>
      </c>
      <c r="FT32">
        <v>100</v>
      </c>
      <c r="FU32">
        <v>-2.77</v>
      </c>
      <c r="FV32">
        <v>9.0700000000000003E-2</v>
      </c>
      <c r="FW32">
        <v>-0.23385195167441061</v>
      </c>
      <c r="FX32">
        <v>-4.0117494158234393E-3</v>
      </c>
      <c r="FY32">
        <v>1.087516141204025E-6</v>
      </c>
      <c r="FZ32">
        <v>-8.657206703991749E-11</v>
      </c>
      <c r="GA32">
        <v>9.0769999999995576E-2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0.5</v>
      </c>
      <c r="GK32">
        <v>1.7529300000000001</v>
      </c>
      <c r="GL32">
        <v>2.3852500000000001</v>
      </c>
      <c r="GM32">
        <v>1.5942400000000001</v>
      </c>
      <c r="GN32">
        <v>2.3168899999999999</v>
      </c>
      <c r="GO32">
        <v>1.40015</v>
      </c>
      <c r="GP32">
        <v>2.3901400000000002</v>
      </c>
      <c r="GQ32">
        <v>32.068399999999997</v>
      </c>
      <c r="GR32">
        <v>15.138999999999999</v>
      </c>
      <c r="GS32">
        <v>18</v>
      </c>
      <c r="GT32">
        <v>636.33699999999999</v>
      </c>
      <c r="GU32">
        <v>394.14800000000002</v>
      </c>
      <c r="GV32">
        <v>23.059200000000001</v>
      </c>
      <c r="GW32">
        <v>21.0532</v>
      </c>
      <c r="GX32">
        <v>29.999600000000001</v>
      </c>
      <c r="GY32">
        <v>21.037700000000001</v>
      </c>
      <c r="GZ32">
        <v>21.0046</v>
      </c>
      <c r="HA32">
        <v>35.132899999999999</v>
      </c>
      <c r="HB32">
        <v>20</v>
      </c>
      <c r="HC32">
        <v>-30</v>
      </c>
      <c r="HD32">
        <v>23.048999999999999</v>
      </c>
      <c r="HE32">
        <v>800</v>
      </c>
      <c r="HF32">
        <v>0</v>
      </c>
      <c r="HG32">
        <v>104.77800000000001</v>
      </c>
      <c r="HH32">
        <v>104.566</v>
      </c>
    </row>
    <row r="33" spans="1:216" x14ac:dyDescent="0.2">
      <c r="A33">
        <v>15</v>
      </c>
      <c r="B33">
        <v>1689468092</v>
      </c>
      <c r="C33">
        <v>1121.5</v>
      </c>
      <c r="D33" t="s">
        <v>396</v>
      </c>
      <c r="E33" t="s">
        <v>397</v>
      </c>
      <c r="F33" t="s">
        <v>347</v>
      </c>
      <c r="G33" t="s">
        <v>348</v>
      </c>
      <c r="H33" t="s">
        <v>349</v>
      </c>
      <c r="I33" t="s">
        <v>350</v>
      </c>
      <c r="J33" t="s">
        <v>408</v>
      </c>
      <c r="K33" t="s">
        <v>351</v>
      </c>
      <c r="L33">
        <v>1689468092</v>
      </c>
      <c r="M33">
        <f t="shared" si="0"/>
        <v>1.5846305594759585E-3</v>
      </c>
      <c r="N33">
        <f t="shared" si="1"/>
        <v>1.5846305594759584</v>
      </c>
      <c r="O33">
        <f t="shared" si="2"/>
        <v>20.464634669904303</v>
      </c>
      <c r="P33">
        <f t="shared" si="3"/>
        <v>987.63599999999997</v>
      </c>
      <c r="Q33">
        <f t="shared" si="4"/>
        <v>750.7691904107337</v>
      </c>
      <c r="R33">
        <f t="shared" si="5"/>
        <v>75.231996949044671</v>
      </c>
      <c r="S33">
        <f t="shared" si="6"/>
        <v>98.967604808233204</v>
      </c>
      <c r="T33">
        <f t="shared" si="7"/>
        <v>0.15041885339893094</v>
      </c>
      <c r="U33">
        <f t="shared" si="8"/>
        <v>3.6607262991258729</v>
      </c>
      <c r="V33">
        <f t="shared" si="9"/>
        <v>0.14706765540721145</v>
      </c>
      <c r="W33">
        <f t="shared" si="10"/>
        <v>9.2212157973998898E-2</v>
      </c>
      <c r="X33">
        <f t="shared" si="11"/>
        <v>297.68502300000006</v>
      </c>
      <c r="Y33">
        <f t="shared" si="12"/>
        <v>24.170761591979812</v>
      </c>
      <c r="Z33">
        <f t="shared" si="13"/>
        <v>22.948799999999999</v>
      </c>
      <c r="AA33">
        <f t="shared" si="14"/>
        <v>2.8109954447421273</v>
      </c>
      <c r="AB33">
        <f t="shared" si="15"/>
        <v>61.977022275149615</v>
      </c>
      <c r="AC33">
        <f t="shared" si="16"/>
        <v>1.75588946613249</v>
      </c>
      <c r="AD33">
        <f t="shared" si="17"/>
        <v>2.8331297659593004</v>
      </c>
      <c r="AE33">
        <f t="shared" si="18"/>
        <v>1.0551059786096373</v>
      </c>
      <c r="AF33">
        <f t="shared" si="19"/>
        <v>-69.882207672889763</v>
      </c>
      <c r="AG33">
        <f t="shared" si="20"/>
        <v>25.577477080506227</v>
      </c>
      <c r="AH33">
        <f t="shared" si="21"/>
        <v>1.4485605968792861</v>
      </c>
      <c r="AI33">
        <f t="shared" si="22"/>
        <v>254.82885300449584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53505.605600584568</v>
      </c>
      <c r="AO33">
        <f t="shared" si="26"/>
        <v>1799.89</v>
      </c>
      <c r="AP33">
        <f t="shared" si="27"/>
        <v>1517.3079</v>
      </c>
      <c r="AQ33">
        <f t="shared" si="28"/>
        <v>0.84300035002139018</v>
      </c>
      <c r="AR33">
        <f t="shared" si="29"/>
        <v>0.16539067554128309</v>
      </c>
      <c r="AS33">
        <v>1689468092</v>
      </c>
      <c r="AT33">
        <v>987.63599999999997</v>
      </c>
      <c r="AU33">
        <v>999.97199999999998</v>
      </c>
      <c r="AV33">
        <v>17.5227</v>
      </c>
      <c r="AW33">
        <v>16.6509</v>
      </c>
      <c r="AX33">
        <v>990.58199999999999</v>
      </c>
      <c r="AY33">
        <v>17.4359</v>
      </c>
      <c r="AZ33">
        <v>600.03</v>
      </c>
      <c r="BA33">
        <v>100.142</v>
      </c>
      <c r="BB33">
        <v>6.4558699999999997E-2</v>
      </c>
      <c r="BC33">
        <v>23.078399999999998</v>
      </c>
      <c r="BD33">
        <v>22.948799999999999</v>
      </c>
      <c r="BE33">
        <v>999.9</v>
      </c>
      <c r="BF33">
        <v>0</v>
      </c>
      <c r="BG33">
        <v>0</v>
      </c>
      <c r="BH33">
        <v>9971.25</v>
      </c>
      <c r="BI33">
        <v>0</v>
      </c>
      <c r="BJ33">
        <v>92.782399999999996</v>
      </c>
      <c r="BK33">
        <v>-12.3361</v>
      </c>
      <c r="BL33">
        <v>1005.25</v>
      </c>
      <c r="BM33">
        <v>1016.9</v>
      </c>
      <c r="BN33">
        <v>0.87186200000000003</v>
      </c>
      <c r="BO33">
        <v>999.97199999999998</v>
      </c>
      <c r="BP33">
        <v>16.6509</v>
      </c>
      <c r="BQ33">
        <v>1.7547600000000001</v>
      </c>
      <c r="BR33">
        <v>1.6674500000000001</v>
      </c>
      <c r="BS33">
        <v>15.3895</v>
      </c>
      <c r="BT33">
        <v>14.5967</v>
      </c>
      <c r="BU33">
        <v>1799.89</v>
      </c>
      <c r="BV33">
        <v>0.89998900000000004</v>
      </c>
      <c r="BW33">
        <v>0.100011</v>
      </c>
      <c r="BX33">
        <v>0</v>
      </c>
      <c r="BY33">
        <v>2.5529000000000002</v>
      </c>
      <c r="BZ33">
        <v>0</v>
      </c>
      <c r="CA33">
        <v>12627.4</v>
      </c>
      <c r="CB33">
        <v>14599.4</v>
      </c>
      <c r="CC33">
        <v>40.25</v>
      </c>
      <c r="CD33">
        <v>39.5</v>
      </c>
      <c r="CE33">
        <v>40.061999999999998</v>
      </c>
      <c r="CF33">
        <v>37.625</v>
      </c>
      <c r="CG33">
        <v>39.061999999999998</v>
      </c>
      <c r="CH33">
        <v>1619.88</v>
      </c>
      <c r="CI33">
        <v>180.01</v>
      </c>
      <c r="CJ33">
        <v>0</v>
      </c>
      <c r="CK33">
        <v>1689468102</v>
      </c>
      <c r="CL33">
        <v>0</v>
      </c>
      <c r="CM33">
        <v>1689468064.5</v>
      </c>
      <c r="CN33" t="s">
        <v>398</v>
      </c>
      <c r="CO33">
        <v>1689468064.5</v>
      </c>
      <c r="CP33">
        <v>1689468061.5</v>
      </c>
      <c r="CQ33">
        <v>58</v>
      </c>
      <c r="CR33">
        <v>0.27700000000000002</v>
      </c>
      <c r="CS33">
        <v>-4.0000000000000001E-3</v>
      </c>
      <c r="CT33">
        <v>-2.9729999999999999</v>
      </c>
      <c r="CU33">
        <v>8.6999999999999994E-2</v>
      </c>
      <c r="CV33">
        <v>1000</v>
      </c>
      <c r="CW33">
        <v>17</v>
      </c>
      <c r="CX33">
        <v>0.12</v>
      </c>
      <c r="CY33">
        <v>0.09</v>
      </c>
      <c r="CZ33">
        <v>13.7036393705493</v>
      </c>
      <c r="DA33">
        <v>0.89944560130952667</v>
      </c>
      <c r="DB33">
        <v>9.5685398168594157E-2</v>
      </c>
      <c r="DC33">
        <v>1</v>
      </c>
      <c r="DD33">
        <v>1000.01255</v>
      </c>
      <c r="DE33">
        <v>-0.2009155722364015</v>
      </c>
      <c r="DF33">
        <v>4.0663220482383251E-2</v>
      </c>
      <c r="DG33">
        <v>1</v>
      </c>
      <c r="DH33">
        <v>1800.0662500000001</v>
      </c>
      <c r="DI33">
        <v>8.8597084226218786E-2</v>
      </c>
      <c r="DJ33">
        <v>0.10484959465825031</v>
      </c>
      <c r="DK33">
        <v>-1</v>
      </c>
      <c r="DL33">
        <v>2</v>
      </c>
      <c r="DM33">
        <v>2</v>
      </c>
      <c r="DN33" t="s">
        <v>353</v>
      </c>
      <c r="DO33">
        <v>3.2119200000000001</v>
      </c>
      <c r="DP33">
        <v>2.6732399999999998</v>
      </c>
      <c r="DQ33">
        <v>0.176977</v>
      </c>
      <c r="DR33">
        <v>0.177173</v>
      </c>
      <c r="DS33">
        <v>9.2157199999999995E-2</v>
      </c>
      <c r="DT33">
        <v>8.8156799999999994E-2</v>
      </c>
      <c r="DU33">
        <v>24975.599999999999</v>
      </c>
      <c r="DV33">
        <v>28212.1</v>
      </c>
      <c r="DW33">
        <v>28546.5</v>
      </c>
      <c r="DX33">
        <v>32863.4</v>
      </c>
      <c r="DY33">
        <v>36009.9</v>
      </c>
      <c r="DZ33">
        <v>40718.5</v>
      </c>
      <c r="EA33">
        <v>41888.5</v>
      </c>
      <c r="EB33">
        <v>47536.4</v>
      </c>
      <c r="EC33">
        <v>2.2443300000000002</v>
      </c>
      <c r="ED33">
        <v>1.83097</v>
      </c>
      <c r="EE33">
        <v>0.17280899999999999</v>
      </c>
      <c r="EF33">
        <v>0</v>
      </c>
      <c r="EG33">
        <v>20.097000000000001</v>
      </c>
      <c r="EH33">
        <v>999.9</v>
      </c>
      <c r="EI33">
        <v>51.7</v>
      </c>
      <c r="EJ33">
        <v>29.3</v>
      </c>
      <c r="EK33">
        <v>21.1267</v>
      </c>
      <c r="EL33">
        <v>63.569000000000003</v>
      </c>
      <c r="EM33">
        <v>17.279599999999999</v>
      </c>
      <c r="EN33">
        <v>1</v>
      </c>
      <c r="EO33">
        <v>-0.48329299999999997</v>
      </c>
      <c r="EP33">
        <v>-1.5102199999999999</v>
      </c>
      <c r="EQ33">
        <v>20.222899999999999</v>
      </c>
      <c r="ER33">
        <v>5.2271700000000001</v>
      </c>
      <c r="ES33">
        <v>12.0055</v>
      </c>
      <c r="ET33">
        <v>4.9899500000000003</v>
      </c>
      <c r="EU33">
        <v>3.3050000000000002</v>
      </c>
      <c r="EV33">
        <v>4540</v>
      </c>
      <c r="EW33">
        <v>4948.5</v>
      </c>
      <c r="EX33">
        <v>98.7</v>
      </c>
      <c r="EY33">
        <v>35.6</v>
      </c>
      <c r="EZ33">
        <v>1.85287</v>
      </c>
      <c r="FA33">
        <v>1.8615699999999999</v>
      </c>
      <c r="FB33">
        <v>1.8608100000000001</v>
      </c>
      <c r="FC33">
        <v>1.85684</v>
      </c>
      <c r="FD33">
        <v>1.8611200000000001</v>
      </c>
      <c r="FE33">
        <v>1.85745</v>
      </c>
      <c r="FF33">
        <v>1.8594599999999999</v>
      </c>
      <c r="FG33">
        <v>1.8623499999999999</v>
      </c>
      <c r="FH33">
        <v>0</v>
      </c>
      <c r="FI33">
        <v>0</v>
      </c>
      <c r="FJ33">
        <v>0</v>
      </c>
      <c r="FK33">
        <v>0</v>
      </c>
      <c r="FL33" t="s">
        <v>354</v>
      </c>
      <c r="FM33" t="s">
        <v>355</v>
      </c>
      <c r="FN33" t="s">
        <v>356</v>
      </c>
      <c r="FO33" t="s">
        <v>356</v>
      </c>
      <c r="FP33" t="s">
        <v>356</v>
      </c>
      <c r="FQ33" t="s">
        <v>356</v>
      </c>
      <c r="FR33">
        <v>0</v>
      </c>
      <c r="FS33">
        <v>100</v>
      </c>
      <c r="FT33">
        <v>100</v>
      </c>
      <c r="FU33">
        <v>-2.9460000000000002</v>
      </c>
      <c r="FV33">
        <v>8.6800000000000002E-2</v>
      </c>
      <c r="FW33">
        <v>4.4516955729688279E-2</v>
      </c>
      <c r="FX33">
        <v>-4.0117494158234393E-3</v>
      </c>
      <c r="FY33">
        <v>1.087516141204025E-6</v>
      </c>
      <c r="FZ33">
        <v>-8.657206703991749E-11</v>
      </c>
      <c r="GA33">
        <v>8.6835000000004214E-2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0.5</v>
      </c>
      <c r="GK33">
        <v>2.1044900000000002</v>
      </c>
      <c r="GL33">
        <v>2.3852500000000001</v>
      </c>
      <c r="GM33">
        <v>1.5942400000000001</v>
      </c>
      <c r="GN33">
        <v>2.31812</v>
      </c>
      <c r="GO33">
        <v>1.40015</v>
      </c>
      <c r="GP33">
        <v>2.4035600000000001</v>
      </c>
      <c r="GQ33">
        <v>31.9146</v>
      </c>
      <c r="GR33">
        <v>15.1302</v>
      </c>
      <c r="GS33">
        <v>18</v>
      </c>
      <c r="GT33">
        <v>635.86099999999999</v>
      </c>
      <c r="GU33">
        <v>394.61</v>
      </c>
      <c r="GV33">
        <v>22.7105</v>
      </c>
      <c r="GW33">
        <v>20.910900000000002</v>
      </c>
      <c r="GX33">
        <v>29.999500000000001</v>
      </c>
      <c r="GY33">
        <v>20.899000000000001</v>
      </c>
      <c r="GZ33">
        <v>20.866499999999998</v>
      </c>
      <c r="HA33">
        <v>42.176499999999997</v>
      </c>
      <c r="HB33">
        <v>20</v>
      </c>
      <c r="HC33">
        <v>-30</v>
      </c>
      <c r="HD33">
        <v>22.729099999999999</v>
      </c>
      <c r="HE33">
        <v>1000</v>
      </c>
      <c r="HF33">
        <v>0</v>
      </c>
      <c r="HG33">
        <v>104.794</v>
      </c>
      <c r="HH33">
        <v>104.583</v>
      </c>
    </row>
    <row r="34" spans="1:216" x14ac:dyDescent="0.2">
      <c r="A34">
        <v>16</v>
      </c>
      <c r="B34">
        <v>1689468171.5</v>
      </c>
      <c r="C34">
        <v>1201</v>
      </c>
      <c r="D34" t="s">
        <v>399</v>
      </c>
      <c r="E34" t="s">
        <v>400</v>
      </c>
      <c r="F34" t="s">
        <v>347</v>
      </c>
      <c r="G34" t="s">
        <v>348</v>
      </c>
      <c r="H34" t="s">
        <v>349</v>
      </c>
      <c r="I34" t="s">
        <v>350</v>
      </c>
      <c r="J34" t="s">
        <v>408</v>
      </c>
      <c r="K34" t="s">
        <v>351</v>
      </c>
      <c r="L34">
        <v>1689468171.5</v>
      </c>
      <c r="M34">
        <f t="shared" si="0"/>
        <v>1.5894427538892867E-3</v>
      </c>
      <c r="N34">
        <f t="shared" si="1"/>
        <v>1.5894427538892866</v>
      </c>
      <c r="O34">
        <f t="shared" si="2"/>
        <v>21.140076995010499</v>
      </c>
      <c r="P34">
        <f t="shared" si="3"/>
        <v>1386.89</v>
      </c>
      <c r="Q34">
        <f t="shared" si="4"/>
        <v>1137.2506739075263</v>
      </c>
      <c r="R34">
        <f t="shared" si="5"/>
        <v>113.95816170062875</v>
      </c>
      <c r="S34">
        <f t="shared" si="6"/>
        <v>138.97326113507003</v>
      </c>
      <c r="T34">
        <f t="shared" si="7"/>
        <v>0.15124663158497242</v>
      </c>
      <c r="U34">
        <f t="shared" si="8"/>
        <v>3.6775730274048541</v>
      </c>
      <c r="V34">
        <f t="shared" si="9"/>
        <v>0.1478740414560093</v>
      </c>
      <c r="W34">
        <f t="shared" si="10"/>
        <v>9.2718026078977153E-2</v>
      </c>
      <c r="X34">
        <f t="shared" si="11"/>
        <v>297.73821210096492</v>
      </c>
      <c r="Y34">
        <f t="shared" si="12"/>
        <v>24.066723464564532</v>
      </c>
      <c r="Z34">
        <f t="shared" si="13"/>
        <v>22.866199999999999</v>
      </c>
      <c r="AA34">
        <f t="shared" si="14"/>
        <v>2.7969673008570166</v>
      </c>
      <c r="AB34">
        <f t="shared" si="15"/>
        <v>61.93667830570142</v>
      </c>
      <c r="AC34">
        <f t="shared" si="16"/>
        <v>1.7443078729262</v>
      </c>
      <c r="AD34">
        <f t="shared" si="17"/>
        <v>2.8162761075380955</v>
      </c>
      <c r="AE34">
        <f t="shared" si="18"/>
        <v>1.0526594279308166</v>
      </c>
      <c r="AF34">
        <f t="shared" si="19"/>
        <v>-70.094425446517548</v>
      </c>
      <c r="AG34">
        <f t="shared" si="20"/>
        <v>22.522940017272319</v>
      </c>
      <c r="AH34">
        <f t="shared" si="21"/>
        <v>1.2685604343181363</v>
      </c>
      <c r="AI34">
        <f t="shared" si="22"/>
        <v>251.43528710603783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53871.649476179991</v>
      </c>
      <c r="AO34">
        <f t="shared" si="26"/>
        <v>1800.22</v>
      </c>
      <c r="AP34">
        <f t="shared" si="27"/>
        <v>1517.5853700005</v>
      </c>
      <c r="AQ34">
        <f t="shared" si="28"/>
        <v>0.84299995000638805</v>
      </c>
      <c r="AR34">
        <f t="shared" si="29"/>
        <v>0.16538990351232899</v>
      </c>
      <c r="AS34">
        <v>1689468171.5</v>
      </c>
      <c r="AT34">
        <v>1386.89</v>
      </c>
      <c r="AU34">
        <v>1399.96</v>
      </c>
      <c r="AV34">
        <v>17.407399999999999</v>
      </c>
      <c r="AW34">
        <v>16.533000000000001</v>
      </c>
      <c r="AX34">
        <v>1390.48</v>
      </c>
      <c r="AY34">
        <v>17.326599999999999</v>
      </c>
      <c r="AZ34">
        <v>600.13300000000004</v>
      </c>
      <c r="BA34">
        <v>100.143</v>
      </c>
      <c r="BB34">
        <v>6.1962999999999997E-2</v>
      </c>
      <c r="BC34">
        <v>22.979800000000001</v>
      </c>
      <c r="BD34">
        <v>22.866199999999999</v>
      </c>
      <c r="BE34">
        <v>999.9</v>
      </c>
      <c r="BF34">
        <v>0</v>
      </c>
      <c r="BG34">
        <v>0</v>
      </c>
      <c r="BH34">
        <v>10038.799999999999</v>
      </c>
      <c r="BI34">
        <v>0</v>
      </c>
      <c r="BJ34">
        <v>91.435000000000002</v>
      </c>
      <c r="BK34">
        <v>-13.071899999999999</v>
      </c>
      <c r="BL34">
        <v>1411.46</v>
      </c>
      <c r="BM34">
        <v>1423.5</v>
      </c>
      <c r="BN34">
        <v>0.87442600000000004</v>
      </c>
      <c r="BO34">
        <v>1399.96</v>
      </c>
      <c r="BP34">
        <v>16.533000000000001</v>
      </c>
      <c r="BQ34">
        <v>1.7432300000000001</v>
      </c>
      <c r="BR34">
        <v>1.6556599999999999</v>
      </c>
      <c r="BS34">
        <v>15.286799999999999</v>
      </c>
      <c r="BT34">
        <v>14.486800000000001</v>
      </c>
      <c r="BU34">
        <v>1800.22</v>
      </c>
      <c r="BV34">
        <v>0.90000400000000003</v>
      </c>
      <c r="BW34">
        <v>9.9996299999999996E-2</v>
      </c>
      <c r="BX34">
        <v>0</v>
      </c>
      <c r="BY34">
        <v>2.2602000000000002</v>
      </c>
      <c r="BZ34">
        <v>0</v>
      </c>
      <c r="CA34">
        <v>12300.8</v>
      </c>
      <c r="CB34">
        <v>14602.2</v>
      </c>
      <c r="CC34">
        <v>37.875</v>
      </c>
      <c r="CD34">
        <v>37.75</v>
      </c>
      <c r="CE34">
        <v>38</v>
      </c>
      <c r="CF34">
        <v>35.561999999999998</v>
      </c>
      <c r="CG34">
        <v>37</v>
      </c>
      <c r="CH34">
        <v>1620.21</v>
      </c>
      <c r="CI34">
        <v>180.02</v>
      </c>
      <c r="CJ34">
        <v>0</v>
      </c>
      <c r="CK34">
        <v>1689468181.2</v>
      </c>
      <c r="CL34">
        <v>0</v>
      </c>
      <c r="CM34">
        <v>1689468144.5</v>
      </c>
      <c r="CN34" t="s">
        <v>401</v>
      </c>
      <c r="CO34">
        <v>1689468144.5</v>
      </c>
      <c r="CP34">
        <v>1689468143.5</v>
      </c>
      <c r="CQ34">
        <v>59</v>
      </c>
      <c r="CR34">
        <v>7.8E-2</v>
      </c>
      <c r="CS34">
        <v>-6.0000000000000001E-3</v>
      </c>
      <c r="CT34">
        <v>-3.6080000000000001</v>
      </c>
      <c r="CU34">
        <v>8.1000000000000003E-2</v>
      </c>
      <c r="CV34">
        <v>1400</v>
      </c>
      <c r="CW34">
        <v>17</v>
      </c>
      <c r="CX34">
        <v>0.14000000000000001</v>
      </c>
      <c r="CY34">
        <v>0.09</v>
      </c>
      <c r="CZ34">
        <v>14.003609507851911</v>
      </c>
      <c r="DA34">
        <v>1.1569983482907531</v>
      </c>
      <c r="DB34">
        <v>0.12389040120161381</v>
      </c>
      <c r="DC34">
        <v>1</v>
      </c>
      <c r="DD34">
        <v>1400.0412195121951</v>
      </c>
      <c r="DE34">
        <v>-0.41644599303035651</v>
      </c>
      <c r="DF34">
        <v>6.4209835959188902E-2</v>
      </c>
      <c r="DG34">
        <v>1</v>
      </c>
      <c r="DH34">
        <v>1800.0342499999999</v>
      </c>
      <c r="DI34">
        <v>0.19087992726863559</v>
      </c>
      <c r="DJ34">
        <v>9.452215348795201E-2</v>
      </c>
      <c r="DK34">
        <v>-1</v>
      </c>
      <c r="DL34">
        <v>2</v>
      </c>
      <c r="DM34">
        <v>2</v>
      </c>
      <c r="DN34" t="s">
        <v>353</v>
      </c>
      <c r="DO34">
        <v>3.2123599999999999</v>
      </c>
      <c r="DP34">
        <v>2.67123</v>
      </c>
      <c r="DQ34">
        <v>0.218305</v>
      </c>
      <c r="DR34">
        <v>0.21812200000000001</v>
      </c>
      <c r="DS34">
        <v>9.1767299999999996E-2</v>
      </c>
      <c r="DT34">
        <v>8.7735499999999994E-2</v>
      </c>
      <c r="DU34">
        <v>23728.2</v>
      </c>
      <c r="DV34">
        <v>26816.6</v>
      </c>
      <c r="DW34">
        <v>28550.6</v>
      </c>
      <c r="DX34">
        <v>32869</v>
      </c>
      <c r="DY34">
        <v>36031.9</v>
      </c>
      <c r="DZ34">
        <v>40744.400000000001</v>
      </c>
      <c r="EA34">
        <v>41895.5</v>
      </c>
      <c r="EB34">
        <v>47544.1</v>
      </c>
      <c r="EC34">
        <v>2.24668</v>
      </c>
      <c r="ED34">
        <v>1.8343</v>
      </c>
      <c r="EE34">
        <v>0.178151</v>
      </c>
      <c r="EF34">
        <v>0</v>
      </c>
      <c r="EG34">
        <v>19.925699999999999</v>
      </c>
      <c r="EH34">
        <v>999.9</v>
      </c>
      <c r="EI34">
        <v>51.6</v>
      </c>
      <c r="EJ34">
        <v>29.2</v>
      </c>
      <c r="EK34">
        <v>20.963999999999999</v>
      </c>
      <c r="EL34">
        <v>63.079000000000001</v>
      </c>
      <c r="EM34">
        <v>17.572099999999999</v>
      </c>
      <c r="EN34">
        <v>1</v>
      </c>
      <c r="EO34">
        <v>-0.49199999999999999</v>
      </c>
      <c r="EP34">
        <v>-2.1632899999999999</v>
      </c>
      <c r="EQ34">
        <v>20.2163</v>
      </c>
      <c r="ER34">
        <v>5.2268699999999999</v>
      </c>
      <c r="ES34">
        <v>12.006500000000001</v>
      </c>
      <c r="ET34">
        <v>4.9903000000000004</v>
      </c>
      <c r="EU34">
        <v>3.3050000000000002</v>
      </c>
      <c r="EV34">
        <v>4541.8</v>
      </c>
      <c r="EW34">
        <v>4954.3999999999996</v>
      </c>
      <c r="EX34">
        <v>98.7</v>
      </c>
      <c r="EY34">
        <v>35.6</v>
      </c>
      <c r="EZ34">
        <v>1.85284</v>
      </c>
      <c r="FA34">
        <v>1.8615699999999999</v>
      </c>
      <c r="FB34">
        <v>1.8607800000000001</v>
      </c>
      <c r="FC34">
        <v>1.8568</v>
      </c>
      <c r="FD34">
        <v>1.8611200000000001</v>
      </c>
      <c r="FE34">
        <v>1.85744</v>
      </c>
      <c r="FF34">
        <v>1.85948</v>
      </c>
      <c r="FG34">
        <v>1.8623400000000001</v>
      </c>
      <c r="FH34">
        <v>0</v>
      </c>
      <c r="FI34">
        <v>0</v>
      </c>
      <c r="FJ34">
        <v>0</v>
      </c>
      <c r="FK34">
        <v>0</v>
      </c>
      <c r="FL34" t="s">
        <v>354</v>
      </c>
      <c r="FM34" t="s">
        <v>355</v>
      </c>
      <c r="FN34" t="s">
        <v>356</v>
      </c>
      <c r="FO34" t="s">
        <v>356</v>
      </c>
      <c r="FP34" t="s">
        <v>356</v>
      </c>
      <c r="FQ34" t="s">
        <v>356</v>
      </c>
      <c r="FR34">
        <v>0</v>
      </c>
      <c r="FS34">
        <v>100</v>
      </c>
      <c r="FT34">
        <v>100</v>
      </c>
      <c r="FU34">
        <v>-3.59</v>
      </c>
      <c r="FV34">
        <v>8.0799999999999997E-2</v>
      </c>
      <c r="FW34">
        <v>0.1208810865715642</v>
      </c>
      <c r="FX34">
        <v>-4.0117494158234393E-3</v>
      </c>
      <c r="FY34">
        <v>1.087516141204025E-6</v>
      </c>
      <c r="FZ34">
        <v>-8.657206703991749E-11</v>
      </c>
      <c r="GA34">
        <v>8.0840000000009127E-2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0.5</v>
      </c>
      <c r="GJ34">
        <v>0.5</v>
      </c>
      <c r="GK34">
        <v>2.7734399999999999</v>
      </c>
      <c r="GL34">
        <v>2.3913600000000002</v>
      </c>
      <c r="GM34">
        <v>1.5942400000000001</v>
      </c>
      <c r="GN34">
        <v>2.3168899999999999</v>
      </c>
      <c r="GO34">
        <v>1.40015</v>
      </c>
      <c r="GP34">
        <v>2.31812</v>
      </c>
      <c r="GQ34">
        <v>31.761099999999999</v>
      </c>
      <c r="GR34">
        <v>15.103899999999999</v>
      </c>
      <c r="GS34">
        <v>18</v>
      </c>
      <c r="GT34">
        <v>635.96699999999998</v>
      </c>
      <c r="GU34">
        <v>395.41500000000002</v>
      </c>
      <c r="GV34">
        <v>23.293099999999999</v>
      </c>
      <c r="GW34">
        <v>20.7773</v>
      </c>
      <c r="GX34">
        <v>29.999500000000001</v>
      </c>
      <c r="GY34">
        <v>20.769100000000002</v>
      </c>
      <c r="GZ34">
        <v>20.735800000000001</v>
      </c>
      <c r="HA34">
        <v>55.567399999999999</v>
      </c>
      <c r="HB34">
        <v>20</v>
      </c>
      <c r="HC34">
        <v>-30</v>
      </c>
      <c r="HD34">
        <v>23.348400000000002</v>
      </c>
      <c r="HE34">
        <v>1400</v>
      </c>
      <c r="HF34">
        <v>0</v>
      </c>
      <c r="HG34">
        <v>104.81</v>
      </c>
      <c r="HH34">
        <v>104.601</v>
      </c>
    </row>
    <row r="35" spans="1:216" x14ac:dyDescent="0.2">
      <c r="A35">
        <v>17</v>
      </c>
      <c r="B35">
        <v>1689468259.5</v>
      </c>
      <c r="C35">
        <v>1289</v>
      </c>
      <c r="D35" t="s">
        <v>402</v>
      </c>
      <c r="E35" t="s">
        <v>403</v>
      </c>
      <c r="F35" t="s">
        <v>347</v>
      </c>
      <c r="G35" t="s">
        <v>348</v>
      </c>
      <c r="H35" t="s">
        <v>349</v>
      </c>
      <c r="I35" t="s">
        <v>350</v>
      </c>
      <c r="J35" t="s">
        <v>408</v>
      </c>
      <c r="K35" t="s">
        <v>351</v>
      </c>
      <c r="L35">
        <v>1689468259.5</v>
      </c>
      <c r="M35">
        <f t="shared" si="0"/>
        <v>1.5373245752719315E-3</v>
      </c>
      <c r="N35">
        <f t="shared" si="1"/>
        <v>1.5373245752719316</v>
      </c>
      <c r="O35">
        <f t="shared" si="2"/>
        <v>20.721290852286977</v>
      </c>
      <c r="P35">
        <f t="shared" si="3"/>
        <v>1786.86</v>
      </c>
      <c r="Q35">
        <f t="shared" si="4"/>
        <v>1514.6061842189906</v>
      </c>
      <c r="R35">
        <f t="shared" si="5"/>
        <v>151.76645345812005</v>
      </c>
      <c r="S35">
        <f t="shared" si="6"/>
        <v>179.04680956126796</v>
      </c>
      <c r="T35">
        <f t="shared" si="7"/>
        <v>0.1391533003012278</v>
      </c>
      <c r="U35">
        <f t="shared" si="8"/>
        <v>3.6681167916943975</v>
      </c>
      <c r="V35">
        <f t="shared" si="9"/>
        <v>0.1362857722443413</v>
      </c>
      <c r="W35">
        <f t="shared" si="10"/>
        <v>8.5431322001048388E-2</v>
      </c>
      <c r="X35">
        <f t="shared" si="11"/>
        <v>297.69300300000003</v>
      </c>
      <c r="Y35">
        <f t="shared" si="12"/>
        <v>24.331010380382978</v>
      </c>
      <c r="Z35">
        <f t="shared" si="13"/>
        <v>23.082899999999999</v>
      </c>
      <c r="AA35">
        <f t="shared" si="14"/>
        <v>2.8339010498578197</v>
      </c>
      <c r="AB35">
        <f t="shared" si="15"/>
        <v>60.480287283183721</v>
      </c>
      <c r="AC35">
        <f t="shared" si="16"/>
        <v>1.7293449220946799</v>
      </c>
      <c r="AD35">
        <f t="shared" si="17"/>
        <v>2.8593530219151533</v>
      </c>
      <c r="AE35">
        <f t="shared" si="18"/>
        <v>1.1045561277631397</v>
      </c>
      <c r="AF35">
        <f t="shared" si="19"/>
        <v>-67.796013769492177</v>
      </c>
      <c r="AG35">
        <f t="shared" si="20"/>
        <v>29.2480402948792</v>
      </c>
      <c r="AH35">
        <f t="shared" si="21"/>
        <v>1.655503864001969</v>
      </c>
      <c r="AI35">
        <f t="shared" si="22"/>
        <v>260.80053338938905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53630.57954142215</v>
      </c>
      <c r="AO35">
        <f t="shared" si="26"/>
        <v>1799.94</v>
      </c>
      <c r="AP35">
        <f t="shared" si="27"/>
        <v>1517.3498999999999</v>
      </c>
      <c r="AQ35">
        <f t="shared" si="28"/>
        <v>0.84300026667555583</v>
      </c>
      <c r="AR35">
        <f t="shared" si="29"/>
        <v>0.16539051468382279</v>
      </c>
      <c r="AS35">
        <v>1689468259.5</v>
      </c>
      <c r="AT35">
        <v>1786.86</v>
      </c>
      <c r="AU35">
        <v>1800</v>
      </c>
      <c r="AV35">
        <v>17.258600000000001</v>
      </c>
      <c r="AW35">
        <v>16.412700000000001</v>
      </c>
      <c r="AX35">
        <v>1790.74</v>
      </c>
      <c r="AY35">
        <v>17.181000000000001</v>
      </c>
      <c r="AZ35">
        <v>600.10199999999998</v>
      </c>
      <c r="BA35">
        <v>100.139</v>
      </c>
      <c r="BB35">
        <v>6.2923800000000002E-2</v>
      </c>
      <c r="BC35">
        <v>23.230799999999999</v>
      </c>
      <c r="BD35">
        <v>23.082899999999999</v>
      </c>
      <c r="BE35">
        <v>999.9</v>
      </c>
      <c r="BF35">
        <v>0</v>
      </c>
      <c r="BG35">
        <v>0</v>
      </c>
      <c r="BH35">
        <v>10001.200000000001</v>
      </c>
      <c r="BI35">
        <v>0</v>
      </c>
      <c r="BJ35">
        <v>91.1892</v>
      </c>
      <c r="BK35">
        <v>-13.135899999999999</v>
      </c>
      <c r="BL35">
        <v>1818.24</v>
      </c>
      <c r="BM35">
        <v>1830.03</v>
      </c>
      <c r="BN35">
        <v>0.84596099999999996</v>
      </c>
      <c r="BO35">
        <v>1800</v>
      </c>
      <c r="BP35">
        <v>16.412700000000001</v>
      </c>
      <c r="BQ35">
        <v>1.72827</v>
      </c>
      <c r="BR35">
        <v>1.6435500000000001</v>
      </c>
      <c r="BS35">
        <v>15.152699999999999</v>
      </c>
      <c r="BT35">
        <v>14.3733</v>
      </c>
      <c r="BU35">
        <v>1799.94</v>
      </c>
      <c r="BV35">
        <v>0.89998900000000004</v>
      </c>
      <c r="BW35">
        <v>0.100011</v>
      </c>
      <c r="BX35">
        <v>0</v>
      </c>
      <c r="BY35">
        <v>2.8001</v>
      </c>
      <c r="BZ35">
        <v>0</v>
      </c>
      <c r="CA35">
        <v>12139.2</v>
      </c>
      <c r="CB35">
        <v>14599.8</v>
      </c>
      <c r="CC35">
        <v>39.061999999999998</v>
      </c>
      <c r="CD35">
        <v>39</v>
      </c>
      <c r="CE35">
        <v>39</v>
      </c>
      <c r="CF35">
        <v>36.936999999999998</v>
      </c>
      <c r="CG35">
        <v>38.061999999999998</v>
      </c>
      <c r="CH35">
        <v>1619.93</v>
      </c>
      <c r="CI35">
        <v>180.01</v>
      </c>
      <c r="CJ35">
        <v>0</v>
      </c>
      <c r="CK35">
        <v>1689468269.4000001</v>
      </c>
      <c r="CL35">
        <v>0</v>
      </c>
      <c r="CM35">
        <v>1689468233</v>
      </c>
      <c r="CN35" t="s">
        <v>404</v>
      </c>
      <c r="CO35">
        <v>1689468233</v>
      </c>
      <c r="CP35">
        <v>1689468231.5</v>
      </c>
      <c r="CQ35">
        <v>60</v>
      </c>
      <c r="CR35">
        <v>0.19800000000000001</v>
      </c>
      <c r="CS35">
        <v>-3.0000000000000001E-3</v>
      </c>
      <c r="CT35">
        <v>-3.8889999999999998</v>
      </c>
      <c r="CU35">
        <v>7.8E-2</v>
      </c>
      <c r="CV35">
        <v>1800</v>
      </c>
      <c r="CW35">
        <v>16</v>
      </c>
      <c r="CX35">
        <v>0.25</v>
      </c>
      <c r="CY35">
        <v>7.0000000000000007E-2</v>
      </c>
      <c r="CZ35">
        <v>13.84043393220626</v>
      </c>
      <c r="DA35">
        <v>1.619818045997234</v>
      </c>
      <c r="DB35">
        <v>0.17948370757330601</v>
      </c>
      <c r="DC35">
        <v>1</v>
      </c>
      <c r="DD35">
        <v>1799.9841463414641</v>
      </c>
      <c r="DE35">
        <v>0.26487804878033699</v>
      </c>
      <c r="DF35">
        <v>7.1669145307110979E-2</v>
      </c>
      <c r="DG35">
        <v>1</v>
      </c>
      <c r="DH35">
        <v>1799.9619512195129</v>
      </c>
      <c r="DI35">
        <v>0.1127872991182312</v>
      </c>
      <c r="DJ35">
        <v>0.1068671277162301</v>
      </c>
      <c r="DK35">
        <v>-1</v>
      </c>
      <c r="DL35">
        <v>2</v>
      </c>
      <c r="DM35">
        <v>2</v>
      </c>
      <c r="DN35" t="s">
        <v>353</v>
      </c>
      <c r="DO35">
        <v>3.2125300000000001</v>
      </c>
      <c r="DP35">
        <v>2.6718700000000002</v>
      </c>
      <c r="DQ35">
        <v>0.25322499999999998</v>
      </c>
      <c r="DR35">
        <v>0.25272499999999998</v>
      </c>
      <c r="DS35">
        <v>9.1237799999999994E-2</v>
      </c>
      <c r="DT35">
        <v>8.7303800000000001E-2</v>
      </c>
      <c r="DU35">
        <v>22676</v>
      </c>
      <c r="DV35">
        <v>25637.5</v>
      </c>
      <c r="DW35">
        <v>28555.200000000001</v>
      </c>
      <c r="DX35">
        <v>32872.6</v>
      </c>
      <c r="DY35">
        <v>36059.9</v>
      </c>
      <c r="DZ35">
        <v>40768.699999999997</v>
      </c>
      <c r="EA35">
        <v>41902.9</v>
      </c>
      <c r="EB35">
        <v>47549.5</v>
      </c>
      <c r="EC35">
        <v>2.2486700000000002</v>
      </c>
      <c r="ED35">
        <v>1.8385800000000001</v>
      </c>
      <c r="EE35">
        <v>0.19779099999999999</v>
      </c>
      <c r="EF35">
        <v>0</v>
      </c>
      <c r="EG35">
        <v>19.8185</v>
      </c>
      <c r="EH35">
        <v>999.9</v>
      </c>
      <c r="EI35">
        <v>51.5</v>
      </c>
      <c r="EJ35">
        <v>29.1</v>
      </c>
      <c r="EK35">
        <v>20.802399999999999</v>
      </c>
      <c r="EL35">
        <v>63.429000000000002</v>
      </c>
      <c r="EM35">
        <v>17.612200000000001</v>
      </c>
      <c r="EN35">
        <v>1</v>
      </c>
      <c r="EO35">
        <v>-0.50253000000000003</v>
      </c>
      <c r="EP35">
        <v>-1.0952599999999999</v>
      </c>
      <c r="EQ35">
        <v>20.2286</v>
      </c>
      <c r="ER35">
        <v>5.2279200000000001</v>
      </c>
      <c r="ES35">
        <v>12.0085</v>
      </c>
      <c r="ET35">
        <v>4.9904500000000001</v>
      </c>
      <c r="EU35">
        <v>3.3050000000000002</v>
      </c>
      <c r="EV35">
        <v>4543.5</v>
      </c>
      <c r="EW35">
        <v>4960.3</v>
      </c>
      <c r="EX35">
        <v>98.7</v>
      </c>
      <c r="EY35">
        <v>35.6</v>
      </c>
      <c r="EZ35">
        <v>1.85283</v>
      </c>
      <c r="FA35">
        <v>1.8615699999999999</v>
      </c>
      <c r="FB35">
        <v>1.8607499999999999</v>
      </c>
      <c r="FC35">
        <v>1.8568100000000001</v>
      </c>
      <c r="FD35">
        <v>1.86111</v>
      </c>
      <c r="FE35">
        <v>1.8574200000000001</v>
      </c>
      <c r="FF35">
        <v>1.85944</v>
      </c>
      <c r="FG35">
        <v>1.8623400000000001</v>
      </c>
      <c r="FH35">
        <v>0</v>
      </c>
      <c r="FI35">
        <v>0</v>
      </c>
      <c r="FJ35">
        <v>0</v>
      </c>
      <c r="FK35">
        <v>0</v>
      </c>
      <c r="FL35" t="s">
        <v>354</v>
      </c>
      <c r="FM35" t="s">
        <v>355</v>
      </c>
      <c r="FN35" t="s">
        <v>356</v>
      </c>
      <c r="FO35" t="s">
        <v>356</v>
      </c>
      <c r="FP35" t="s">
        <v>356</v>
      </c>
      <c r="FQ35" t="s">
        <v>356</v>
      </c>
      <c r="FR35">
        <v>0</v>
      </c>
      <c r="FS35">
        <v>100</v>
      </c>
      <c r="FT35">
        <v>100</v>
      </c>
      <c r="FU35">
        <v>-3.88</v>
      </c>
      <c r="FV35">
        <v>7.7600000000000002E-2</v>
      </c>
      <c r="FW35">
        <v>0.31739603884972939</v>
      </c>
      <c r="FX35">
        <v>-4.0117494158234393E-3</v>
      </c>
      <c r="FY35">
        <v>1.087516141204025E-6</v>
      </c>
      <c r="FZ35">
        <v>-8.657206703991749E-11</v>
      </c>
      <c r="GA35">
        <v>7.7615000000001544E-2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0.4</v>
      </c>
      <c r="GJ35">
        <v>0.5</v>
      </c>
      <c r="GK35">
        <v>3.3984399999999999</v>
      </c>
      <c r="GL35">
        <v>2.3767100000000001</v>
      </c>
      <c r="GM35">
        <v>1.5942400000000001</v>
      </c>
      <c r="GN35">
        <v>2.3168899999999999</v>
      </c>
      <c r="GO35">
        <v>1.40015</v>
      </c>
      <c r="GP35">
        <v>2.2985799999999998</v>
      </c>
      <c r="GQ35">
        <v>31.564299999999999</v>
      </c>
      <c r="GR35">
        <v>15.0952</v>
      </c>
      <c r="GS35">
        <v>18</v>
      </c>
      <c r="GT35">
        <v>635.50400000000002</v>
      </c>
      <c r="GU35">
        <v>396.596</v>
      </c>
      <c r="GV35">
        <v>23.097200000000001</v>
      </c>
      <c r="GW35">
        <v>20.613900000000001</v>
      </c>
      <c r="GX35">
        <v>29.999500000000001</v>
      </c>
      <c r="GY35">
        <v>20.616299999999999</v>
      </c>
      <c r="GZ35">
        <v>20.585799999999999</v>
      </c>
      <c r="HA35">
        <v>68.0792</v>
      </c>
      <c r="HB35">
        <v>20</v>
      </c>
      <c r="HC35">
        <v>-30</v>
      </c>
      <c r="HD35">
        <v>23.0869</v>
      </c>
      <c r="HE35">
        <v>1800</v>
      </c>
      <c r="HF35">
        <v>0</v>
      </c>
      <c r="HG35">
        <v>104.828</v>
      </c>
      <c r="HH35">
        <v>104.61199999999999</v>
      </c>
    </row>
    <row r="36" spans="1:216" x14ac:dyDescent="0.2">
      <c r="A36">
        <v>18</v>
      </c>
      <c r="B36">
        <v>1689468345.5</v>
      </c>
      <c r="C36">
        <v>1375</v>
      </c>
      <c r="D36" t="s">
        <v>405</v>
      </c>
      <c r="E36" t="s">
        <v>406</v>
      </c>
      <c r="F36" t="s">
        <v>347</v>
      </c>
      <c r="G36" t="s">
        <v>348</v>
      </c>
      <c r="H36" t="s">
        <v>349</v>
      </c>
      <c r="I36" t="s">
        <v>350</v>
      </c>
      <c r="J36" t="s">
        <v>408</v>
      </c>
      <c r="K36" t="s">
        <v>351</v>
      </c>
      <c r="L36">
        <v>1689468345.5</v>
      </c>
      <c r="M36">
        <f t="shared" si="0"/>
        <v>1.5579928018307489E-3</v>
      </c>
      <c r="N36">
        <f t="shared" si="1"/>
        <v>1.557992801830749</v>
      </c>
      <c r="O36">
        <f t="shared" si="2"/>
        <v>10.544949628307322</v>
      </c>
      <c r="P36">
        <f t="shared" si="3"/>
        <v>393.70100000000002</v>
      </c>
      <c r="Q36">
        <f t="shared" si="4"/>
        <v>267.09946133450404</v>
      </c>
      <c r="R36">
        <f t="shared" si="5"/>
        <v>26.763648510107611</v>
      </c>
      <c r="S36">
        <f t="shared" si="6"/>
        <v>39.449256578177597</v>
      </c>
      <c r="T36">
        <f t="shared" si="7"/>
        <v>0.14235268547643998</v>
      </c>
      <c r="U36">
        <f t="shared" si="8"/>
        <v>3.6643670091412512</v>
      </c>
      <c r="V36">
        <f t="shared" si="9"/>
        <v>0.13935031412299795</v>
      </c>
      <c r="W36">
        <f t="shared" si="10"/>
        <v>8.7358423333478333E-2</v>
      </c>
      <c r="X36">
        <f t="shared" si="11"/>
        <v>297.73449899999997</v>
      </c>
      <c r="Y36">
        <f t="shared" si="12"/>
        <v>24.217274369802698</v>
      </c>
      <c r="Z36">
        <f t="shared" si="13"/>
        <v>22.9773</v>
      </c>
      <c r="AA36">
        <f t="shared" si="14"/>
        <v>2.8158499261564733</v>
      </c>
      <c r="AB36">
        <f t="shared" si="15"/>
        <v>60.589824206966192</v>
      </c>
      <c r="AC36">
        <f t="shared" si="16"/>
        <v>1.72092310396272</v>
      </c>
      <c r="AD36">
        <f t="shared" si="17"/>
        <v>2.8402840352932737</v>
      </c>
      <c r="AE36">
        <f t="shared" si="18"/>
        <v>1.0949268221937534</v>
      </c>
      <c r="AF36">
        <f t="shared" si="19"/>
        <v>-68.707482560736025</v>
      </c>
      <c r="AG36">
        <f t="shared" si="20"/>
        <v>28.210618979306574</v>
      </c>
      <c r="AH36">
        <f t="shared" si="21"/>
        <v>1.596667035286008</v>
      </c>
      <c r="AI36">
        <f t="shared" si="22"/>
        <v>258.83430245385654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53573.158902360163</v>
      </c>
      <c r="AO36">
        <f t="shared" si="26"/>
        <v>1800.2</v>
      </c>
      <c r="AP36">
        <f t="shared" si="27"/>
        <v>1517.5683000000001</v>
      </c>
      <c r="AQ36">
        <f t="shared" si="28"/>
        <v>0.8429998333518498</v>
      </c>
      <c r="AR36">
        <f t="shared" si="29"/>
        <v>0.16538967836907009</v>
      </c>
      <c r="AS36">
        <v>1689468345.5</v>
      </c>
      <c r="AT36">
        <v>393.70100000000002</v>
      </c>
      <c r="AU36">
        <v>399.94900000000001</v>
      </c>
      <c r="AV36">
        <v>17.174700000000001</v>
      </c>
      <c r="AW36">
        <v>16.317299999999999</v>
      </c>
      <c r="AX36">
        <v>395.77</v>
      </c>
      <c r="AY36">
        <v>17.096900000000002</v>
      </c>
      <c r="AZ36">
        <v>600.06399999999996</v>
      </c>
      <c r="BA36">
        <v>100.13800000000001</v>
      </c>
      <c r="BB36">
        <v>6.3057600000000005E-2</v>
      </c>
      <c r="BC36">
        <v>23.120100000000001</v>
      </c>
      <c r="BD36">
        <v>22.9773</v>
      </c>
      <c r="BE36">
        <v>999.9</v>
      </c>
      <c r="BF36">
        <v>0</v>
      </c>
      <c r="BG36">
        <v>0</v>
      </c>
      <c r="BH36">
        <v>9986.25</v>
      </c>
      <c r="BI36">
        <v>0</v>
      </c>
      <c r="BJ36">
        <v>92.4542</v>
      </c>
      <c r="BK36">
        <v>-6.2474400000000001</v>
      </c>
      <c r="BL36">
        <v>400.58100000000002</v>
      </c>
      <c r="BM36">
        <v>406.58300000000003</v>
      </c>
      <c r="BN36">
        <v>0.85742799999999997</v>
      </c>
      <c r="BO36">
        <v>399.94900000000001</v>
      </c>
      <c r="BP36">
        <v>16.317299999999999</v>
      </c>
      <c r="BQ36">
        <v>1.71983</v>
      </c>
      <c r="BR36">
        <v>1.6339699999999999</v>
      </c>
      <c r="BS36">
        <v>15.076599999999999</v>
      </c>
      <c r="BT36">
        <v>14.282999999999999</v>
      </c>
      <c r="BU36">
        <v>1800.2</v>
      </c>
      <c r="BV36">
        <v>0.90000599999999997</v>
      </c>
      <c r="BW36">
        <v>9.9994E-2</v>
      </c>
      <c r="BX36">
        <v>0</v>
      </c>
      <c r="BY36">
        <v>2.9283000000000001</v>
      </c>
      <c r="BZ36">
        <v>0</v>
      </c>
      <c r="CA36">
        <v>12084.9</v>
      </c>
      <c r="CB36">
        <v>14602</v>
      </c>
      <c r="CC36">
        <v>40.125</v>
      </c>
      <c r="CD36">
        <v>39.625</v>
      </c>
      <c r="CE36">
        <v>39.75</v>
      </c>
      <c r="CF36">
        <v>37.625</v>
      </c>
      <c r="CG36">
        <v>39</v>
      </c>
      <c r="CH36">
        <v>1620.19</v>
      </c>
      <c r="CI36">
        <v>180.01</v>
      </c>
      <c r="CJ36">
        <v>0</v>
      </c>
      <c r="CK36">
        <v>1689468355.2</v>
      </c>
      <c r="CL36">
        <v>0</v>
      </c>
      <c r="CM36">
        <v>1689468319</v>
      </c>
      <c r="CN36" t="s">
        <v>407</v>
      </c>
      <c r="CO36">
        <v>1689468319</v>
      </c>
      <c r="CP36">
        <v>1689468315</v>
      </c>
      <c r="CQ36">
        <v>61</v>
      </c>
      <c r="CR36">
        <v>-0.96299999999999997</v>
      </c>
      <c r="CS36">
        <v>0</v>
      </c>
      <c r="CT36">
        <v>-2.085</v>
      </c>
      <c r="CU36">
        <v>7.8E-2</v>
      </c>
      <c r="CV36">
        <v>399</v>
      </c>
      <c r="CW36">
        <v>16</v>
      </c>
      <c r="CX36">
        <v>0.28999999999999998</v>
      </c>
      <c r="CY36">
        <v>7.0000000000000007E-2</v>
      </c>
      <c r="CZ36">
        <v>7.1704375183273212</v>
      </c>
      <c r="DA36">
        <v>-0.63734000622611653</v>
      </c>
      <c r="DB36">
        <v>0.153242816292499</v>
      </c>
      <c r="DC36">
        <v>1</v>
      </c>
      <c r="DD36">
        <v>399.82080487804882</v>
      </c>
      <c r="DE36">
        <v>1.6737282229968451</v>
      </c>
      <c r="DF36">
        <v>0.2198758207752074</v>
      </c>
      <c r="DG36">
        <v>1</v>
      </c>
      <c r="DH36">
        <v>1799.972</v>
      </c>
      <c r="DI36">
        <v>-0.2072581257457389</v>
      </c>
      <c r="DJ36">
        <v>9.3893556754419891E-2</v>
      </c>
      <c r="DK36">
        <v>-1</v>
      </c>
      <c r="DL36">
        <v>2</v>
      </c>
      <c r="DM36">
        <v>2</v>
      </c>
      <c r="DN36" t="s">
        <v>353</v>
      </c>
      <c r="DO36">
        <v>3.21265</v>
      </c>
      <c r="DP36">
        <v>2.6718700000000002</v>
      </c>
      <c r="DQ36">
        <v>9.3714599999999995E-2</v>
      </c>
      <c r="DR36">
        <v>9.4040299999999993E-2</v>
      </c>
      <c r="DS36">
        <v>9.0942899999999993E-2</v>
      </c>
      <c r="DT36">
        <v>8.6966000000000002E-2</v>
      </c>
      <c r="DU36">
        <v>27514.2</v>
      </c>
      <c r="DV36">
        <v>31073.9</v>
      </c>
      <c r="DW36">
        <v>28559.599999999999</v>
      </c>
      <c r="DX36">
        <v>32876.699999999997</v>
      </c>
      <c r="DY36">
        <v>36076.300000000003</v>
      </c>
      <c r="DZ36">
        <v>40788.800000000003</v>
      </c>
      <c r="EA36">
        <v>41909.1</v>
      </c>
      <c r="EB36">
        <v>47556.1</v>
      </c>
      <c r="EC36">
        <v>2.2502800000000001</v>
      </c>
      <c r="ED36">
        <v>1.8352200000000001</v>
      </c>
      <c r="EE36">
        <v>0.193298</v>
      </c>
      <c r="EF36">
        <v>0</v>
      </c>
      <c r="EG36">
        <v>19.7867</v>
      </c>
      <c r="EH36">
        <v>999.9</v>
      </c>
      <c r="EI36">
        <v>51.4</v>
      </c>
      <c r="EJ36">
        <v>29</v>
      </c>
      <c r="EK36">
        <v>20.642499999999998</v>
      </c>
      <c r="EL36">
        <v>63.529000000000003</v>
      </c>
      <c r="EM36">
        <v>17.668299999999999</v>
      </c>
      <c r="EN36">
        <v>1</v>
      </c>
      <c r="EO36">
        <v>-0.51241599999999998</v>
      </c>
      <c r="EP36">
        <v>-1.7480199999999999</v>
      </c>
      <c r="EQ36">
        <v>20.223299999999998</v>
      </c>
      <c r="ER36">
        <v>5.2277699999999996</v>
      </c>
      <c r="ES36">
        <v>12.005800000000001</v>
      </c>
      <c r="ET36">
        <v>4.9898999999999996</v>
      </c>
      <c r="EU36">
        <v>3.3050000000000002</v>
      </c>
      <c r="EV36">
        <v>4545.2</v>
      </c>
      <c r="EW36">
        <v>4966.2</v>
      </c>
      <c r="EX36">
        <v>98.7</v>
      </c>
      <c r="EY36">
        <v>35.6</v>
      </c>
      <c r="EZ36">
        <v>1.8528</v>
      </c>
      <c r="FA36">
        <v>1.8615699999999999</v>
      </c>
      <c r="FB36">
        <v>1.8607400000000001</v>
      </c>
      <c r="FC36">
        <v>1.8568100000000001</v>
      </c>
      <c r="FD36">
        <v>1.86111</v>
      </c>
      <c r="FE36">
        <v>1.85741</v>
      </c>
      <c r="FF36">
        <v>1.85944</v>
      </c>
      <c r="FG36">
        <v>1.8623400000000001</v>
      </c>
      <c r="FH36">
        <v>0</v>
      </c>
      <c r="FI36">
        <v>0</v>
      </c>
      <c r="FJ36">
        <v>0</v>
      </c>
      <c r="FK36">
        <v>0</v>
      </c>
      <c r="FL36" t="s">
        <v>354</v>
      </c>
      <c r="FM36" t="s">
        <v>355</v>
      </c>
      <c r="FN36" t="s">
        <v>356</v>
      </c>
      <c r="FO36" t="s">
        <v>356</v>
      </c>
      <c r="FP36" t="s">
        <v>356</v>
      </c>
      <c r="FQ36" t="s">
        <v>356</v>
      </c>
      <c r="FR36">
        <v>0</v>
      </c>
      <c r="FS36">
        <v>100</v>
      </c>
      <c r="FT36">
        <v>100</v>
      </c>
      <c r="FU36">
        <v>-2.069</v>
      </c>
      <c r="FV36">
        <v>7.7799999999999994E-2</v>
      </c>
      <c r="FW36">
        <v>-0.64605853086908893</v>
      </c>
      <c r="FX36">
        <v>-4.0117494158234393E-3</v>
      </c>
      <c r="FY36">
        <v>1.087516141204025E-6</v>
      </c>
      <c r="FZ36">
        <v>-8.657206703991749E-11</v>
      </c>
      <c r="GA36">
        <v>7.7769999999997452E-2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0.4</v>
      </c>
      <c r="GJ36">
        <v>0.5</v>
      </c>
      <c r="GK36">
        <v>0.99975599999999998</v>
      </c>
      <c r="GL36">
        <v>2.3877000000000002</v>
      </c>
      <c r="GM36">
        <v>1.5942400000000001</v>
      </c>
      <c r="GN36">
        <v>2.3168899999999999</v>
      </c>
      <c r="GO36">
        <v>1.40015</v>
      </c>
      <c r="GP36">
        <v>2.2900399999999999</v>
      </c>
      <c r="GQ36">
        <v>31.367999999999999</v>
      </c>
      <c r="GR36">
        <v>15.068899999999999</v>
      </c>
      <c r="GS36">
        <v>18</v>
      </c>
      <c r="GT36">
        <v>634.899</v>
      </c>
      <c r="GU36">
        <v>393.50900000000001</v>
      </c>
      <c r="GV36">
        <v>23.176300000000001</v>
      </c>
      <c r="GW36">
        <v>20.479299999999999</v>
      </c>
      <c r="GX36">
        <v>29.999600000000001</v>
      </c>
      <c r="GY36">
        <v>20.476299999999998</v>
      </c>
      <c r="GZ36">
        <v>20.445599999999999</v>
      </c>
      <c r="HA36">
        <v>20.071999999999999</v>
      </c>
      <c r="HB36">
        <v>20</v>
      </c>
      <c r="HC36">
        <v>-30</v>
      </c>
      <c r="HD36">
        <v>23.194299999999998</v>
      </c>
      <c r="HE36">
        <v>400</v>
      </c>
      <c r="HF36">
        <v>0</v>
      </c>
      <c r="HG36">
        <v>104.84399999999999</v>
      </c>
      <c r="HH36">
        <v>104.626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29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2023-07-16T00:46:41Z</dcterms:created>
  <dcterms:modified xsi:type="dcterms:W3CDTF">2023-07-21T06:01:50Z</dcterms:modified>
</cp:coreProperties>
</file>