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FAB450B1-60FE-4742-A329-2E2F00D93D30}" xr6:coauthVersionLast="47" xr6:coauthVersionMax="47" xr10:uidLastSave="{00000000-0000-0000-0000-000000000000}"/>
  <bookViews>
    <workbookView xWindow="360" yWindow="760" windowWidth="16100" windowHeight="124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P36" i="1" s="1"/>
  <c r="AD36" i="1"/>
  <c r="AC36" i="1"/>
  <c r="AB36" i="1"/>
  <c r="U36" i="1"/>
  <c r="S36" i="1"/>
  <c r="AR35" i="1"/>
  <c r="X35" i="1" s="1"/>
  <c r="AQ35" i="1"/>
  <c r="AP35" i="1" s="1"/>
  <c r="AO35" i="1"/>
  <c r="AN35" i="1"/>
  <c r="AL35" i="1"/>
  <c r="P35" i="1" s="1"/>
  <c r="AD35" i="1"/>
  <c r="AC35" i="1"/>
  <c r="AB35" i="1"/>
  <c r="U35" i="1"/>
  <c r="S35" i="1"/>
  <c r="AR34" i="1"/>
  <c r="AQ34" i="1"/>
  <c r="AO34" i="1"/>
  <c r="AP34" i="1" s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O33" i="1"/>
  <c r="AP33" i="1" s="1"/>
  <c r="AN33" i="1"/>
  <c r="AL33" i="1" s="1"/>
  <c r="AD33" i="1"/>
  <c r="AC33" i="1"/>
  <c r="AB33" i="1" s="1"/>
  <c r="U33" i="1"/>
  <c r="AR32" i="1"/>
  <c r="AQ32" i="1"/>
  <c r="AO32" i="1"/>
  <c r="AP32" i="1" s="1"/>
  <c r="AN32" i="1"/>
  <c r="AM32" i="1"/>
  <c r="AL32" i="1"/>
  <c r="P32" i="1" s="1"/>
  <c r="AD32" i="1"/>
  <c r="AC32" i="1"/>
  <c r="AB32" i="1" s="1"/>
  <c r="U32" i="1"/>
  <c r="S32" i="1"/>
  <c r="AR31" i="1"/>
  <c r="AQ31" i="1"/>
  <c r="AO31" i="1"/>
  <c r="AP31" i="1" s="1"/>
  <c r="AN31" i="1"/>
  <c r="AL31" i="1"/>
  <c r="P31" i="1" s="1"/>
  <c r="AD31" i="1"/>
  <c r="AC31" i="1"/>
  <c r="AB31" i="1"/>
  <c r="U31" i="1"/>
  <c r="S31" i="1"/>
  <c r="AR30" i="1"/>
  <c r="AQ30" i="1"/>
  <c r="AO30" i="1"/>
  <c r="AP30" i="1" s="1"/>
  <c r="AN30" i="1"/>
  <c r="AM30" i="1"/>
  <c r="AL30" i="1"/>
  <c r="N30" i="1" s="1"/>
  <c r="M30" i="1" s="1"/>
  <c r="AD30" i="1"/>
  <c r="AC30" i="1"/>
  <c r="AB30" i="1" s="1"/>
  <c r="U30" i="1"/>
  <c r="S30" i="1"/>
  <c r="P30" i="1"/>
  <c r="O30" i="1"/>
  <c r="AR29" i="1"/>
  <c r="AQ29" i="1"/>
  <c r="AO29" i="1"/>
  <c r="AP29" i="1" s="1"/>
  <c r="AN29" i="1"/>
  <c r="AL29" i="1" s="1"/>
  <c r="AD29" i="1"/>
  <c r="AC29" i="1"/>
  <c r="AB29" i="1" s="1"/>
  <c r="U29" i="1"/>
  <c r="AR28" i="1"/>
  <c r="AQ28" i="1"/>
  <c r="AO28" i="1"/>
  <c r="AP28" i="1" s="1"/>
  <c r="AN28" i="1"/>
  <c r="AL28" i="1" s="1"/>
  <c r="AD28" i="1"/>
  <c r="AC28" i="1"/>
  <c r="AB28" i="1" s="1"/>
  <c r="U28" i="1"/>
  <c r="AR27" i="1"/>
  <c r="AQ27" i="1"/>
  <c r="AO27" i="1"/>
  <c r="AP27" i="1" s="1"/>
  <c r="AN27" i="1"/>
  <c r="AL27" i="1"/>
  <c r="P27" i="1" s="1"/>
  <c r="AD27" i="1"/>
  <c r="AC27" i="1"/>
  <c r="AB27" i="1"/>
  <c r="U27" i="1"/>
  <c r="S27" i="1"/>
  <c r="AR26" i="1"/>
  <c r="AQ26" i="1"/>
  <c r="AO26" i="1"/>
  <c r="AP26" i="1" s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O25" i="1"/>
  <c r="AP25" i="1" s="1"/>
  <c r="AN25" i="1"/>
  <c r="AL25" i="1" s="1"/>
  <c r="AD25" i="1"/>
  <c r="AC25" i="1"/>
  <c r="AB25" i="1" s="1"/>
  <c r="U25" i="1"/>
  <c r="AR24" i="1"/>
  <c r="AQ24" i="1"/>
  <c r="AO24" i="1"/>
  <c r="AP24" i="1" s="1"/>
  <c r="AN24" i="1"/>
  <c r="AL24" i="1" s="1"/>
  <c r="AD24" i="1"/>
  <c r="AC24" i="1"/>
  <c r="AB24" i="1" s="1"/>
  <c r="U24" i="1"/>
  <c r="AR23" i="1"/>
  <c r="AQ23" i="1"/>
  <c r="AO23" i="1"/>
  <c r="AP23" i="1" s="1"/>
  <c r="AN23" i="1"/>
  <c r="AL23" i="1"/>
  <c r="P23" i="1" s="1"/>
  <c r="AD23" i="1"/>
  <c r="AC23" i="1"/>
  <c r="AB23" i="1"/>
  <c r="U23" i="1"/>
  <c r="S23" i="1"/>
  <c r="AR22" i="1"/>
  <c r="AQ22" i="1"/>
  <c r="AO22" i="1"/>
  <c r="AP22" i="1" s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O21" i="1"/>
  <c r="X21" i="1" s="1"/>
  <c r="AN21" i="1"/>
  <c r="AL21" i="1" s="1"/>
  <c r="AD21" i="1"/>
  <c r="AC21" i="1"/>
  <c r="AB21" i="1" s="1"/>
  <c r="U21" i="1"/>
  <c r="AR20" i="1"/>
  <c r="AQ20" i="1"/>
  <c r="AO20" i="1"/>
  <c r="AP20" i="1" s="1"/>
  <c r="AN20" i="1"/>
  <c r="AL20" i="1" s="1"/>
  <c r="AD20" i="1"/>
  <c r="AC20" i="1"/>
  <c r="AB20" i="1" s="1"/>
  <c r="U20" i="1"/>
  <c r="AR19" i="1"/>
  <c r="AQ19" i="1"/>
  <c r="AO19" i="1"/>
  <c r="AP19" i="1" s="1"/>
  <c r="AN19" i="1"/>
  <c r="AL19" i="1"/>
  <c r="P19" i="1" s="1"/>
  <c r="AD19" i="1"/>
  <c r="AC19" i="1"/>
  <c r="AB19" i="1"/>
  <c r="U19" i="1"/>
  <c r="S19" i="1"/>
  <c r="S25" i="1" l="1"/>
  <c r="P25" i="1"/>
  <c r="O25" i="1"/>
  <c r="AM25" i="1"/>
  <c r="N25" i="1"/>
  <c r="M25" i="1" s="1"/>
  <c r="AM24" i="1"/>
  <c r="P24" i="1"/>
  <c r="O24" i="1"/>
  <c r="N24" i="1"/>
  <c r="M24" i="1" s="1"/>
  <c r="S24" i="1"/>
  <c r="Y35" i="1"/>
  <c r="Z35" i="1" s="1"/>
  <c r="AM21" i="1"/>
  <c r="S21" i="1"/>
  <c r="P21" i="1"/>
  <c r="O21" i="1"/>
  <c r="N21" i="1"/>
  <c r="M21" i="1" s="1"/>
  <c r="AF22" i="1"/>
  <c r="AF26" i="1"/>
  <c r="S33" i="1"/>
  <c r="P33" i="1"/>
  <c r="O33" i="1"/>
  <c r="N33" i="1"/>
  <c r="M33" i="1" s="1"/>
  <c r="AM33" i="1"/>
  <c r="S29" i="1"/>
  <c r="AM29" i="1"/>
  <c r="P29" i="1"/>
  <c r="O29" i="1"/>
  <c r="N29" i="1"/>
  <c r="M29" i="1" s="1"/>
  <c r="P20" i="1"/>
  <c r="S20" i="1"/>
  <c r="AM20" i="1"/>
  <c r="O20" i="1"/>
  <c r="N20" i="1"/>
  <c r="M20" i="1" s="1"/>
  <c r="P28" i="1"/>
  <c r="S28" i="1"/>
  <c r="O28" i="1"/>
  <c r="N28" i="1"/>
  <c r="M28" i="1" s="1"/>
  <c r="AM28" i="1"/>
  <c r="AF30" i="1"/>
  <c r="AF34" i="1"/>
  <c r="X22" i="1"/>
  <c r="X26" i="1"/>
  <c r="X30" i="1"/>
  <c r="X34" i="1"/>
  <c r="AM36" i="1"/>
  <c r="X29" i="1"/>
  <c r="N32" i="1"/>
  <c r="M32" i="1" s="1"/>
  <c r="X33" i="1"/>
  <c r="N36" i="1"/>
  <c r="M36" i="1" s="1"/>
  <c r="AP21" i="1"/>
  <c r="AM23" i="1"/>
  <c r="AM27" i="1"/>
  <c r="AM31" i="1"/>
  <c r="O32" i="1"/>
  <c r="AM35" i="1"/>
  <c r="O36" i="1"/>
  <c r="X25" i="1"/>
  <c r="X20" i="1"/>
  <c r="N23" i="1"/>
  <c r="M23" i="1" s="1"/>
  <c r="X24" i="1"/>
  <c r="N27" i="1"/>
  <c r="M27" i="1" s="1"/>
  <c r="X28" i="1"/>
  <c r="N31" i="1"/>
  <c r="M31" i="1" s="1"/>
  <c r="X32" i="1"/>
  <c r="N35" i="1"/>
  <c r="M35" i="1" s="1"/>
  <c r="X36" i="1"/>
  <c r="O19" i="1"/>
  <c r="O23" i="1"/>
  <c r="AM26" i="1"/>
  <c r="O31" i="1"/>
  <c r="AM34" i="1"/>
  <c r="O35" i="1"/>
  <c r="AM19" i="1"/>
  <c r="N19" i="1"/>
  <c r="M19" i="1" s="1"/>
  <c r="AM22" i="1"/>
  <c r="O27" i="1"/>
  <c r="X19" i="1"/>
  <c r="X23" i="1"/>
  <c r="X27" i="1"/>
  <c r="X31" i="1"/>
  <c r="Y33" i="1" l="1"/>
  <c r="Z33" i="1" s="1"/>
  <c r="Y27" i="1"/>
  <c r="Z27" i="1" s="1"/>
  <c r="V27" i="1" s="1"/>
  <c r="T27" i="1" s="1"/>
  <c r="W27" i="1" s="1"/>
  <c r="Q27" i="1" s="1"/>
  <c r="R27" i="1" s="1"/>
  <c r="AF31" i="1"/>
  <c r="AF32" i="1"/>
  <c r="Y23" i="1"/>
  <c r="Z23" i="1" s="1"/>
  <c r="V23" i="1" s="1"/>
  <c r="T23" i="1" s="1"/>
  <c r="W23" i="1" s="1"/>
  <c r="Q23" i="1" s="1"/>
  <c r="R23" i="1" s="1"/>
  <c r="Y28" i="1"/>
  <c r="Z28" i="1" s="1"/>
  <c r="Y29" i="1"/>
  <c r="Z29" i="1" s="1"/>
  <c r="AF29" i="1"/>
  <c r="V29" i="1"/>
  <c r="T29" i="1" s="1"/>
  <c r="W29" i="1" s="1"/>
  <c r="Q29" i="1" s="1"/>
  <c r="R29" i="1" s="1"/>
  <c r="Y31" i="1"/>
  <c r="Z31" i="1" s="1"/>
  <c r="V31" i="1" s="1"/>
  <c r="T31" i="1" s="1"/>
  <c r="W31" i="1" s="1"/>
  <c r="Q31" i="1" s="1"/>
  <c r="R31" i="1" s="1"/>
  <c r="Y19" i="1"/>
  <c r="Z19" i="1" s="1"/>
  <c r="V19" i="1" s="1"/>
  <c r="T19" i="1" s="1"/>
  <c r="W19" i="1" s="1"/>
  <c r="Q19" i="1" s="1"/>
  <c r="R19" i="1" s="1"/>
  <c r="Y32" i="1"/>
  <c r="Z32" i="1" s="1"/>
  <c r="V32" i="1" s="1"/>
  <c r="T32" i="1" s="1"/>
  <c r="W32" i="1" s="1"/>
  <c r="Q32" i="1" s="1"/>
  <c r="R32" i="1" s="1"/>
  <c r="AF33" i="1"/>
  <c r="V33" i="1"/>
  <c r="T33" i="1" s="1"/>
  <c r="W33" i="1" s="1"/>
  <c r="Q33" i="1" s="1"/>
  <c r="R33" i="1" s="1"/>
  <c r="AF27" i="1"/>
  <c r="AF21" i="1"/>
  <c r="AA35" i="1"/>
  <c r="AE35" i="1" s="1"/>
  <c r="AH35" i="1"/>
  <c r="AG35" i="1"/>
  <c r="AF25" i="1"/>
  <c r="Y24" i="1"/>
  <c r="Z24" i="1" s="1"/>
  <c r="V24" i="1" s="1"/>
  <c r="T24" i="1" s="1"/>
  <c r="W24" i="1" s="1"/>
  <c r="Q24" i="1" s="1"/>
  <c r="R24" i="1" s="1"/>
  <c r="Y34" i="1"/>
  <c r="Z34" i="1" s="1"/>
  <c r="Y21" i="1"/>
  <c r="Z21" i="1" s="1"/>
  <c r="AF23" i="1"/>
  <c r="Y30" i="1"/>
  <c r="Z30" i="1" s="1"/>
  <c r="AF20" i="1"/>
  <c r="V20" i="1"/>
  <c r="T20" i="1" s="1"/>
  <c r="W20" i="1" s="1"/>
  <c r="Q20" i="1" s="1"/>
  <c r="R20" i="1" s="1"/>
  <c r="AF19" i="1"/>
  <c r="Y36" i="1"/>
  <c r="Z36" i="1" s="1"/>
  <c r="Y20" i="1"/>
  <c r="Z20" i="1" s="1"/>
  <c r="Y26" i="1"/>
  <c r="Z26" i="1" s="1"/>
  <c r="AF24" i="1"/>
  <c r="AF35" i="1"/>
  <c r="V35" i="1"/>
  <c r="T35" i="1" s="1"/>
  <c r="W35" i="1" s="1"/>
  <c r="Q35" i="1" s="1"/>
  <c r="R35" i="1" s="1"/>
  <c r="Y25" i="1"/>
  <c r="Z25" i="1" s="1"/>
  <c r="AF36" i="1"/>
  <c r="Y22" i="1"/>
  <c r="Z22" i="1" s="1"/>
  <c r="AF28" i="1"/>
  <c r="V28" i="1"/>
  <c r="T28" i="1" s="1"/>
  <c r="W28" i="1" s="1"/>
  <c r="Q28" i="1" s="1"/>
  <c r="R28" i="1" s="1"/>
  <c r="AH36" i="1" l="1"/>
  <c r="AA36" i="1"/>
  <c r="AE36" i="1" s="1"/>
  <c r="AG36" i="1"/>
  <c r="AA21" i="1"/>
  <c r="AE21" i="1" s="1"/>
  <c r="AH21" i="1"/>
  <c r="AG21" i="1"/>
  <c r="AA29" i="1"/>
  <c r="AE29" i="1" s="1"/>
  <c r="AH29" i="1"/>
  <c r="AI29" i="1" s="1"/>
  <c r="AG29" i="1"/>
  <c r="AA34" i="1"/>
  <c r="AE34" i="1" s="1"/>
  <c r="AH34" i="1"/>
  <c r="AG34" i="1"/>
  <c r="V34" i="1"/>
  <c r="T34" i="1" s="1"/>
  <c r="W34" i="1" s="1"/>
  <c r="Q34" i="1" s="1"/>
  <c r="R34" i="1" s="1"/>
  <c r="AH32" i="1"/>
  <c r="AA32" i="1"/>
  <c r="AE32" i="1" s="1"/>
  <c r="AG32" i="1"/>
  <c r="V36" i="1"/>
  <c r="T36" i="1" s="1"/>
  <c r="W36" i="1" s="1"/>
  <c r="Q36" i="1" s="1"/>
  <c r="R36" i="1" s="1"/>
  <c r="AG19" i="1"/>
  <c r="AA19" i="1"/>
  <c r="AE19" i="1" s="1"/>
  <c r="AH19" i="1"/>
  <c r="AH24" i="1"/>
  <c r="AA24" i="1"/>
  <c r="AE24" i="1" s="1"/>
  <c r="AG24" i="1"/>
  <c r="AI35" i="1"/>
  <c r="AG22" i="1"/>
  <c r="AA22" i="1"/>
  <c r="AE22" i="1" s="1"/>
  <c r="AH22" i="1"/>
  <c r="AI22" i="1" s="1"/>
  <c r="V22" i="1"/>
  <c r="T22" i="1" s="1"/>
  <c r="W22" i="1" s="1"/>
  <c r="Q22" i="1" s="1"/>
  <c r="R22" i="1" s="1"/>
  <c r="V21" i="1"/>
  <c r="T21" i="1" s="1"/>
  <c r="W21" i="1" s="1"/>
  <c r="Q21" i="1" s="1"/>
  <c r="R21" i="1" s="1"/>
  <c r="AH26" i="1"/>
  <c r="AA26" i="1"/>
  <c r="AE26" i="1" s="1"/>
  <c r="AG26" i="1"/>
  <c r="V26" i="1"/>
  <c r="T26" i="1" s="1"/>
  <c r="W26" i="1" s="1"/>
  <c r="Q26" i="1" s="1"/>
  <c r="R26" i="1" s="1"/>
  <c r="AH28" i="1"/>
  <c r="AA28" i="1"/>
  <c r="AE28" i="1" s="1"/>
  <c r="AG28" i="1"/>
  <c r="AG27" i="1"/>
  <c r="AA27" i="1"/>
  <c r="AE27" i="1" s="1"/>
  <c r="AH27" i="1"/>
  <c r="AI27" i="1" s="1"/>
  <c r="AA25" i="1"/>
  <c r="AE25" i="1" s="1"/>
  <c r="AH25" i="1"/>
  <c r="AG25" i="1"/>
  <c r="AG23" i="1"/>
  <c r="AA23" i="1"/>
  <c r="AE23" i="1" s="1"/>
  <c r="AH23" i="1"/>
  <c r="AA33" i="1"/>
  <c r="AE33" i="1" s="1"/>
  <c r="AH33" i="1"/>
  <c r="AG33" i="1"/>
  <c r="AH20" i="1"/>
  <c r="AA20" i="1"/>
  <c r="AE20" i="1" s="1"/>
  <c r="AG20" i="1"/>
  <c r="AA30" i="1"/>
  <c r="AE30" i="1" s="1"/>
  <c r="AH30" i="1"/>
  <c r="AG30" i="1"/>
  <c r="V30" i="1"/>
  <c r="T30" i="1" s="1"/>
  <c r="W30" i="1" s="1"/>
  <c r="Q30" i="1" s="1"/>
  <c r="R30" i="1" s="1"/>
  <c r="V25" i="1"/>
  <c r="T25" i="1" s="1"/>
  <c r="W25" i="1" s="1"/>
  <c r="Q25" i="1" s="1"/>
  <c r="R25" i="1" s="1"/>
  <c r="AA31" i="1"/>
  <c r="AE31" i="1" s="1"/>
  <c r="AH31" i="1"/>
  <c r="AG31" i="1"/>
  <c r="AI34" i="1" l="1"/>
  <c r="AI28" i="1"/>
  <c r="AI32" i="1"/>
  <c r="AI26" i="1"/>
  <c r="AI24" i="1"/>
  <c r="AI21" i="1"/>
  <c r="AI33" i="1"/>
  <c r="AI30" i="1"/>
  <c r="AI23" i="1"/>
  <c r="AI19" i="1"/>
  <c r="AI31" i="1"/>
  <c r="AI20" i="1"/>
  <c r="AI25" i="1"/>
  <c r="AI36" i="1"/>
</calcChain>
</file>

<file path=xl/sharedStrings.xml><?xml version="1.0" encoding="utf-8"?>
<sst xmlns="http://schemas.openxmlformats.org/spreadsheetml/2006/main" count="979" uniqueCount="405">
  <si>
    <t>File opened</t>
  </si>
  <si>
    <t>2023-07-15 13:42:51</t>
  </si>
  <si>
    <t>Console s/n</t>
  </si>
  <si>
    <t>68C-812122</t>
  </si>
  <si>
    <t>Console ver</t>
  </si>
  <si>
    <t>Bluestem v.2.1.08</t>
  </si>
  <si>
    <t>Scripts ver</t>
  </si>
  <si>
    <t>2022.05  2.1.08, Aug 2022</t>
  </si>
  <si>
    <t>Head s/n</t>
  </si>
  <si>
    <t>68H-982112</t>
  </si>
  <si>
    <t>Head ver</t>
  </si>
  <si>
    <t>1.4.22</t>
  </si>
  <si>
    <t>Head cal</t>
  </si>
  <si>
    <t>{"co2aspan2b": "0.303179", "flowmeterzero": "1.00451", "tbzero": "0.0309811", "flowazero": "0.27678", "h2obspanconc1": "12.12", "co2aspan1": "1.00275", "co2bspan1": "1.00256", "h2obspan2b": "0.0709538", "oxygen": "21", "co2azero": "0.93247", "h2oaspan2b": "0.0726308", "co2bspan2a": "0.304297", "h2oaspan2": "0", "co2aspan2": "-0.033707", "co2aspan2a": "0.305485", "h2oaspanconc1": "12.13", "h2oaspanconc2": "0", "h2obspanconc2": "0", "h2obspan2": "0", "co2bspanconc2": "299.3", "co2bspan2": "-0.0338567", "chamberpressurezero": "2.68218", "h2obspan1": "1.00295", "h2obzero": "1.01733", "ssb_ref": "35739", "ssa_ref": "31724", "h2obspan2a": "0.0707451", "co2aspanconc2": "299.3", "co2bspanconc1": "2491", "tazero": "-0.061388", "co2aspanconc1": "2491", "h2oaspan2a": "0.0719315", "co2bspan2b": "0.301941", "h2oaspan1": "1.00972", "co2bzero": "0.935154", "flowbzero": "0.32228", "h2oazero": "1.01368"}</t>
  </si>
  <si>
    <t>CO2 rangematch</t>
  </si>
  <si>
    <t>Mon Jul 10 11:00</t>
  </si>
  <si>
    <t>H2O rangematch</t>
  </si>
  <si>
    <t>Tue Jun  6 13:05</t>
  </si>
  <si>
    <t>Chamber type</t>
  </si>
  <si>
    <t>6800-01A</t>
  </si>
  <si>
    <t>Chamber s/n</t>
  </si>
  <si>
    <t>MPF-281862</t>
  </si>
  <si>
    <t>Chamber rev</t>
  </si>
  <si>
    <t>0</t>
  </si>
  <si>
    <t>Chamber cal</t>
  </si>
  <si>
    <t>Fluorometer</t>
  </si>
  <si>
    <t>Flr. Version</t>
  </si>
  <si>
    <t>13:42:51</t>
  </si>
  <si>
    <t>Stability Definition:	CO2_r (Meas): Std&lt;0.75 Per=20	Qin (LeafQ): Per=20	A (GasEx): Std&lt;0.2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</si>
  <si>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</si>
  <si>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</si>
  <si>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</si>
  <si>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</si>
  <si>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</si>
  <si>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</si>
  <si>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</si>
  <si>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</si>
  <si>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</si>
  <si>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</si>
  <si>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</si>
  <si>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</si>
  <si>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</si>
  <si>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</si>
  <si>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</si>
  <si>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</si>
  <si>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</si>
  <si>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</si>
  <si>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</si>
  <si>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</si>
  <si>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</si>
  <si>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</si>
  <si>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</si>
  <si>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</si>
  <si>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</si>
  <si>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</si>
  <si>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</si>
  <si>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</si>
  <si>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</si>
  <si>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</si>
  <si>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</si>
  <si>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</si>
  <si>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</si>
  <si>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</si>
  <si>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</si>
  <si>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</si>
  <si>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</si>
  <si>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</si>
  <si>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</si>
  <si>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</si>
  <si>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</si>
  <si>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</si>
  <si>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</si>
  <si>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</si>
  <si>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</si>
  <si>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</si>
  <si>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</si>
  <si>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</si>
  <si>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</si>
  <si>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</si>
  <si>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</si>
  <si>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</si>
  <si>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</si>
  <si>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</si>
  <si>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</si>
  <si>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</si>
  <si>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</si>
  <si>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12.8201 95.5649 380.583 611.007 855.732 1079.82 1295.55 1460.22</t>
  </si>
  <si>
    <t>Fs_true</t>
  </si>
  <si>
    <t>0.0373616 103.274 407.772 601.418 804.349 1001 1207.65 1400.91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</si>
  <si>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</si>
  <si>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</si>
  <si>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</si>
  <si>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</si>
  <si>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</si>
  <si>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</si>
  <si>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</si>
  <si>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</si>
  <si>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</si>
  <si>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</si>
  <si>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</si>
  <si>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</si>
  <si>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</si>
  <si>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</si>
  <si>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</si>
  <si>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</si>
  <si>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</si>
  <si>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</si>
  <si>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</si>
  <si>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</si>
  <si>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</si>
  <si>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</si>
  <si>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</si>
  <si>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</si>
  <si>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</si>
  <si>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</si>
  <si>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</si>
  <si>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</si>
  <si>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</si>
  <si>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</si>
  <si>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</si>
  <si>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</si>
  <si>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</si>
  <si>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</si>
  <si>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</si>
  <si>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</si>
  <si>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</si>
  <si>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</si>
  <si>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</si>
  <si>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</si>
  <si>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</si>
  <si>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</si>
  <si>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</si>
  <si>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</si>
  <si>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</si>
  <si>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</si>
  <si>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</si>
  <si>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</si>
  <si>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</si>
  <si>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</si>
  <si>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</si>
  <si>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</si>
  <si>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</si>
  <si>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</si>
  <si>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</si>
  <si>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</si>
  <si>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</si>
  <si>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</si>
  <si>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</si>
  <si>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</si>
  <si>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</si>
  <si>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</si>
  <si>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</si>
  <si>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</si>
  <si>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</si>
  <si>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</si>
  <si>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</si>
  <si>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</si>
  <si>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</si>
  <si>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</si>
  <si>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</si>
  <si>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</si>
  <si>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</si>
  <si>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</si>
  <si>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</si>
  <si>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</si>
  <si>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</si>
  <si>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</si>
  <si>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</si>
  <si>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</si>
  <si>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</si>
  <si>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</si>
  <si>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</si>
  <si>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</si>
  <si>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</si>
  <si>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</si>
  <si>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</si>
  <si>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</si>
  <si>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</si>
  <si>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</si>
  <si>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</si>
  <si>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</si>
  <si>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</si>
  <si>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</si>
  <si>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</si>
  <si>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</si>
  <si>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</si>
  <si>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</si>
  <si>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</si>
  <si>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</si>
  <si>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</si>
  <si>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</si>
  <si>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</si>
  <si>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</si>
  <si>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</si>
  <si>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</si>
  <si>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</si>
  <si>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</si>
  <si>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</si>
  <si>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</si>
  <si>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</si>
  <si>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</si>
  <si>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</si>
  <si>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</si>
  <si>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</si>
  <si>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</si>
  <si>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</si>
  <si>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</si>
  <si>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</si>
  <si>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</si>
  <si>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</si>
  <si>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</si>
  <si>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</si>
  <si>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</si>
  <si>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</si>
  <si>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</si>
  <si>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</si>
  <si>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</si>
  <si>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</si>
  <si>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</si>
  <si>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</si>
  <si>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</si>
  <si>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</si>
  <si>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</si>
  <si>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</si>
  <si>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</si>
  <si>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</si>
  <si>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</si>
  <si>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</si>
  <si>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</si>
  <si>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</si>
  <si>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</si>
  <si>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</si>
  <si>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</si>
  <si>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</si>
  <si>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</si>
  <si>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</si>
  <si>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</si>
  <si>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</si>
  <si>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</si>
  <si>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</si>
  <si>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</si>
  <si>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</si>
  <si>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</si>
  <si>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</si>
  <si>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</si>
  <si>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</si>
  <si>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</si>
  <si>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</si>
  <si>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</si>
  <si>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</si>
  <si>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</si>
  <si>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</si>
  <si>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</si>
  <si>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</si>
  <si>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AccH2O_hum</t>
  </si>
  <si>
    <t>CO2_hrs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</si>
  <si>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</si>
  <si>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</si>
  <si>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</si>
  <si>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</si>
  <si>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</si>
  <si>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</si>
  <si>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</si>
  <si>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</si>
  <si>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</si>
  <si>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</si>
  <si>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</si>
  <si>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</si>
  <si>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</si>
  <si>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</si>
  <si>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</si>
  <si>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</si>
  <si>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</si>
  <si>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</si>
  <si>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</si>
  <si>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</si>
  <si>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</si>
  <si>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</si>
  <si>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</si>
  <si>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</si>
  <si>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</si>
  <si>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</si>
  <si>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</si>
  <si>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</si>
  <si>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</si>
  <si>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</si>
  <si>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</si>
  <si>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</si>
  <si>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</si>
  <si>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</si>
  <si>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</si>
  <si>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</si>
  <si>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</si>
  <si>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</si>
  <si>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</si>
  <si>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</si>
  <si>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</si>
  <si>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</si>
  <si>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</si>
  <si>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</si>
  <si>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</si>
  <si>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</si>
  <si>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</si>
  <si>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</si>
  <si>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</si>
  <si>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</si>
  <si>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</si>
  <si>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</si>
  <si>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</si>
  <si>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</si>
  <si>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</si>
  <si>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</si>
  <si>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</si>
  <si>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</si>
  <si>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</si>
  <si>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</si>
  <si>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</si>
  <si>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</si>
  <si>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</si>
  <si>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</si>
  <si>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</si>
  <si>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</si>
  <si>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</si>
  <si>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</si>
  <si>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</si>
  <si>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</si>
  <si>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</si>
  <si>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</si>
  <si>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</si>
  <si>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</si>
  <si>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</si>
  <si>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</si>
  <si>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</si>
  <si>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</si>
  <si>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</si>
  <si>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</si>
  <si>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</si>
  <si>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</si>
  <si>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</si>
  <si>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</si>
  <si>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</si>
  <si>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20230715 14:30:44</t>
  </si>
  <si>
    <t>14:30:44</t>
  </si>
  <si>
    <t>none</t>
  </si>
  <si>
    <t>20230715</t>
  </si>
  <si>
    <t>kse</t>
  </si>
  <si>
    <t>VAUL</t>
  </si>
  <si>
    <t>BNL21820</t>
  </si>
  <si>
    <t>14:30:15</t>
  </si>
  <si>
    <t>2/2</t>
  </si>
  <si>
    <t>00000000</t>
  </si>
  <si>
    <t>iiiiiiii</t>
  </si>
  <si>
    <t>off</t>
  </si>
  <si>
    <t>20230715 14:32:14</t>
  </si>
  <si>
    <t>14:32:14</t>
  </si>
  <si>
    <t>14:31:44</t>
  </si>
  <si>
    <t>20230715 14:33:44</t>
  </si>
  <si>
    <t>14:33:44</t>
  </si>
  <si>
    <t>14:33:14</t>
  </si>
  <si>
    <t>20230715 14:35:15</t>
  </si>
  <si>
    <t>14:35:15</t>
  </si>
  <si>
    <t>14:34:46</t>
  </si>
  <si>
    <t>20230715 14:36:44</t>
  </si>
  <si>
    <t>14:36:44</t>
  </si>
  <si>
    <t>14:36:16</t>
  </si>
  <si>
    <t>20230715 14:38:14</t>
  </si>
  <si>
    <t>14:38:14</t>
  </si>
  <si>
    <t>14:37:47</t>
  </si>
  <si>
    <t>20230715 14:39:22</t>
  </si>
  <si>
    <t>14:39:22</t>
  </si>
  <si>
    <t>14:39:11</t>
  </si>
  <si>
    <t>20230715 14:40:56</t>
  </si>
  <si>
    <t>14:40:56</t>
  </si>
  <si>
    <t>14:40:26</t>
  </si>
  <si>
    <t>20230715 14:42:23</t>
  </si>
  <si>
    <t>14:42:23</t>
  </si>
  <si>
    <t>14:41:54</t>
  </si>
  <si>
    <t>20230715 14:43:49</t>
  </si>
  <si>
    <t>14:43:49</t>
  </si>
  <si>
    <t>14:43:20</t>
  </si>
  <si>
    <t>20230715 14:45:25</t>
  </si>
  <si>
    <t>14:45:25</t>
  </si>
  <si>
    <t>14:44:57</t>
  </si>
  <si>
    <t>20230715 14:47:01</t>
  </si>
  <si>
    <t>14:47:01</t>
  </si>
  <si>
    <t>14:46:32</t>
  </si>
  <si>
    <t>20230715 14:48:34</t>
  </si>
  <si>
    <t>14:48:34</t>
  </si>
  <si>
    <t>14:48:05</t>
  </si>
  <si>
    <t>20230715 14:50:00</t>
  </si>
  <si>
    <t>14:50:00</t>
  </si>
  <si>
    <t>14:49:31</t>
  </si>
  <si>
    <t>20230715 14:51:29</t>
  </si>
  <si>
    <t>14:51:29</t>
  </si>
  <si>
    <t>14:51:00</t>
  </si>
  <si>
    <t>20230715 14:53:10</t>
  </si>
  <si>
    <t>14:53:10</t>
  </si>
  <si>
    <t>14:52:41</t>
  </si>
  <si>
    <t>20230715 14:55:06</t>
  </si>
  <si>
    <t>14:55:06</t>
  </si>
  <si>
    <t>14:54:33</t>
  </si>
  <si>
    <t>20230715 14:56:52</t>
  </si>
  <si>
    <t>14:56:52</t>
  </si>
  <si>
    <t>14:56:17</t>
  </si>
  <si>
    <t>Mikaela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</si>
</sst>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31</v>
      </c>
    </row>
    <row r="3" spans="1:216" x14ac:dyDescent="0.2">
      <c r="B3">
        <v>4</v>
      </c>
      <c r="C3">
        <v>21</v>
      </c>
    </row>
    <row r="4" spans="1:216" x14ac:dyDescent="0.2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16" x14ac:dyDescent="0.2">
      <c r="B5" t="s">
        <v>19</v>
      </c>
      <c r="C5" t="s">
        <v>35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44</v>
      </c>
      <c r="B6" t="s">
        <v>45</v>
      </c>
      <c r="C6" t="s">
        <v>46</v>
      </c>
      <c r="D6" t="s">
        <v>47</v>
      </c>
      <c r="E6" t="s">
        <v>49</v>
      </c>
    </row>
    <row r="7" spans="1:216" x14ac:dyDescent="0.2">
      <c r="B7">
        <v>4.2789999999999999</v>
      </c>
      <c r="C7">
        <v>0.5</v>
      </c>
      <c r="D7" t="s">
        <v>48</v>
      </c>
      <c r="E7">
        <v>2</v>
      </c>
    </row>
    <row r="8" spans="1:216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55</v>
      </c>
      <c r="B10" t="s">
        <v>56</v>
      </c>
      <c r="C10" t="s">
        <v>58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</row>
    <row r="11" spans="1:216" x14ac:dyDescent="0.2">
      <c r="B11" t="s">
        <v>57</v>
      </c>
      <c r="C11" t="s">
        <v>59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87</v>
      </c>
      <c r="H14" t="s">
        <v>89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86</v>
      </c>
      <c r="G15" t="s">
        <v>88</v>
      </c>
      <c r="H15">
        <v>0</v>
      </c>
    </row>
    <row r="16" spans="1:216" x14ac:dyDescent="0.2">
      <c r="A16" t="s">
        <v>90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94</v>
      </c>
      <c r="AP16" t="s">
        <v>94</v>
      </c>
      <c r="AQ16" t="s">
        <v>94</v>
      </c>
      <c r="AR16" t="s">
        <v>94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  <c r="BG16" t="s">
        <v>95</v>
      </c>
      <c r="BH16" t="s">
        <v>95</v>
      </c>
      <c r="BI16" t="s">
        <v>95</v>
      </c>
      <c r="BJ16" t="s">
        <v>95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 t="s">
        <v>96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98</v>
      </c>
      <c r="CN16" t="s">
        <v>98</v>
      </c>
      <c r="CO16" t="s">
        <v>98</v>
      </c>
      <c r="CP16" t="s">
        <v>98</v>
      </c>
      <c r="CQ16" t="s">
        <v>98</v>
      </c>
      <c r="CR16" t="s">
        <v>98</v>
      </c>
      <c r="CS16" t="s">
        <v>98</v>
      </c>
      <c r="CT16" t="s">
        <v>98</v>
      </c>
      <c r="CU16" t="s">
        <v>98</v>
      </c>
      <c r="CV16" t="s">
        <v>98</v>
      </c>
      <c r="CW16" t="s">
        <v>98</v>
      </c>
      <c r="CX16" t="s">
        <v>98</v>
      </c>
      <c r="CY16" t="s">
        <v>98</v>
      </c>
      <c r="CZ16" t="s">
        <v>99</v>
      </c>
      <c r="DA16" t="s">
        <v>99</v>
      </c>
      <c r="DB16" t="s">
        <v>99</v>
      </c>
      <c r="DC16" t="s">
        <v>99</v>
      </c>
      <c r="DD16" t="s">
        <v>99</v>
      </c>
      <c r="DE16" t="s">
        <v>99</v>
      </c>
      <c r="DF16" t="s">
        <v>99</v>
      </c>
      <c r="DG16" t="s">
        <v>99</v>
      </c>
      <c r="DH16" t="s">
        <v>99</v>
      </c>
      <c r="DI16" t="s">
        <v>99</v>
      </c>
      <c r="DJ16" t="s">
        <v>99</v>
      </c>
      <c r="DK16" t="s">
        <v>99</v>
      </c>
      <c r="DL16" t="s">
        <v>99</v>
      </c>
      <c r="DM16" t="s">
        <v>99</v>
      </c>
      <c r="DN16" t="s">
        <v>99</v>
      </c>
      <c r="DO16" t="s">
        <v>100</v>
      </c>
      <c r="DP16" t="s">
        <v>100</v>
      </c>
      <c r="DQ16" t="s">
        <v>100</v>
      </c>
      <c r="DR16" t="s">
        <v>100</v>
      </c>
      <c r="DS16" t="s">
        <v>100</v>
      </c>
      <c r="DT16" t="s">
        <v>100</v>
      </c>
      <c r="DU16" t="s">
        <v>100</v>
      </c>
      <c r="DV16" t="s">
        <v>100</v>
      </c>
      <c r="DW16" t="s">
        <v>100</v>
      </c>
      <c r="DX16" t="s">
        <v>100</v>
      </c>
      <c r="DY16" t="s">
        <v>100</v>
      </c>
      <c r="DZ16" t="s">
        <v>100</v>
      </c>
      <c r="EA16" t="s">
        <v>100</v>
      </c>
      <c r="EB16" t="s">
        <v>100</v>
      </c>
      <c r="EC16" t="s">
        <v>100</v>
      </c>
      <c r="ED16" t="s">
        <v>100</v>
      </c>
      <c r="EE16" t="s">
        <v>100</v>
      </c>
      <c r="EF16" t="s">
        <v>100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t="s">
        <v>101</v>
      </c>
      <c r="EN16" t="s">
        <v>101</v>
      </c>
      <c r="EO16" t="s">
        <v>101</v>
      </c>
      <c r="EP16" t="s">
        <v>101</v>
      </c>
      <c r="EQ16" t="s">
        <v>101</v>
      </c>
      <c r="ER16" t="s">
        <v>101</v>
      </c>
      <c r="ES16" t="s">
        <v>101</v>
      </c>
      <c r="ET16" t="s">
        <v>101</v>
      </c>
      <c r="EU16" t="s">
        <v>101</v>
      </c>
      <c r="EV16" t="s">
        <v>101</v>
      </c>
      <c r="EW16" t="s">
        <v>101</v>
      </c>
      <c r="EX16" t="s">
        <v>101</v>
      </c>
      <c r="EY16" t="s">
        <v>101</v>
      </c>
      <c r="EZ16" t="s">
        <v>102</v>
      </c>
      <c r="FA16" t="s">
        <v>102</v>
      </c>
      <c r="FB16" t="s">
        <v>102</v>
      </c>
      <c r="FC16" t="s">
        <v>102</v>
      </c>
      <c r="FD16" t="s">
        <v>102</v>
      </c>
      <c r="FE16" t="s">
        <v>102</v>
      </c>
      <c r="FF16" t="s">
        <v>102</v>
      </c>
      <c r="FG16" t="s">
        <v>102</v>
      </c>
      <c r="FH16" t="s">
        <v>102</v>
      </c>
      <c r="FI16" t="s">
        <v>102</v>
      </c>
      <c r="FJ16" t="s">
        <v>102</v>
      </c>
      <c r="FK16" t="s">
        <v>102</v>
      </c>
      <c r="FL16" t="s">
        <v>102</v>
      </c>
      <c r="FM16" t="s">
        <v>102</v>
      </c>
      <c r="FN16" t="s">
        <v>102</v>
      </c>
      <c r="FO16" t="s">
        <v>102</v>
      </c>
      <c r="FP16" t="s">
        <v>102</v>
      </c>
      <c r="FQ16" t="s">
        <v>102</v>
      </c>
      <c r="FR16" t="s">
        <v>102</v>
      </c>
      <c r="FS16" t="s">
        <v>103</v>
      </c>
      <c r="FT16" t="s">
        <v>103</v>
      </c>
      <c r="FU16" t="s">
        <v>103</v>
      </c>
      <c r="FV16" t="s">
        <v>103</v>
      </c>
      <c r="FW16" t="s">
        <v>103</v>
      </c>
      <c r="FX16" t="s">
        <v>103</v>
      </c>
      <c r="FY16" t="s">
        <v>103</v>
      </c>
      <c r="FZ16" t="s">
        <v>103</v>
      </c>
      <c r="GA16" t="s">
        <v>103</v>
      </c>
      <c r="GB16" t="s">
        <v>103</v>
      </c>
      <c r="GC16" t="s">
        <v>103</v>
      </c>
      <c r="GD16" t="s">
        <v>103</v>
      </c>
      <c r="GE16" t="s">
        <v>103</v>
      </c>
      <c r="GF16" t="s">
        <v>103</v>
      </c>
      <c r="GG16" t="s">
        <v>103</v>
      </c>
      <c r="GH16" t="s">
        <v>103</v>
      </c>
      <c r="GI16" t="s">
        <v>103</v>
      </c>
      <c r="GJ16" t="s">
        <v>103</v>
      </c>
      <c r="GK16" t="s">
        <v>104</v>
      </c>
      <c r="GL16" t="s">
        <v>104</v>
      </c>
      <c r="GM16" t="s">
        <v>104</v>
      </c>
      <c r="GN16" t="s">
        <v>104</v>
      </c>
      <c r="GO16" t="s">
        <v>104</v>
      </c>
      <c r="GP16" t="s">
        <v>104</v>
      </c>
      <c r="GQ16" t="s">
        <v>104</v>
      </c>
      <c r="GR16" t="s">
        <v>104</v>
      </c>
      <c r="GS16" t="s">
        <v>105</v>
      </c>
      <c r="GT16" t="s">
        <v>105</v>
      </c>
      <c r="GU16" t="s">
        <v>105</v>
      </c>
      <c r="GV16" t="s">
        <v>105</v>
      </c>
      <c r="GW16" t="s">
        <v>105</v>
      </c>
      <c r="GX16" t="s">
        <v>105</v>
      </c>
      <c r="GY16" t="s">
        <v>105</v>
      </c>
      <c r="GZ16" t="s">
        <v>105</v>
      </c>
      <c r="HA16" t="s">
        <v>105</v>
      </c>
      <c r="HB16" t="s">
        <v>105</v>
      </c>
      <c r="HC16" t="s">
        <v>105</v>
      </c>
      <c r="HD16" t="s">
        <v>105</v>
      </c>
      <c r="HE16" t="s">
        <v>105</v>
      </c>
      <c r="HF16" t="s">
        <v>105</v>
      </c>
      <c r="HG16" t="s">
        <v>105</v>
      </c>
      <c r="HH16" t="s">
        <v>105</v>
      </c>
    </row>
    <row r="17" spans="1:216" x14ac:dyDescent="0.2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  <c r="R17" t="s">
        <v>123</v>
      </c>
      <c r="S17" t="s">
        <v>124</v>
      </c>
      <c r="T17" t="s">
        <v>125</v>
      </c>
      <c r="U17" t="s">
        <v>126</v>
      </c>
      <c r="V17" t="s">
        <v>127</v>
      </c>
      <c r="W17" t="s">
        <v>128</v>
      </c>
      <c r="X17" t="s">
        <v>129</v>
      </c>
      <c r="Y17" t="s">
        <v>130</v>
      </c>
      <c r="Z17" t="s">
        <v>131</v>
      </c>
      <c r="AA17" t="s">
        <v>132</v>
      </c>
      <c r="AB17" t="s">
        <v>133</v>
      </c>
      <c r="AC17" t="s">
        <v>134</v>
      </c>
      <c r="AD17" t="s">
        <v>135</v>
      </c>
      <c r="AE17" t="s">
        <v>136</v>
      </c>
      <c r="AF17" t="s">
        <v>137</v>
      </c>
      <c r="AG17" t="s">
        <v>138</v>
      </c>
      <c r="AH17" t="s">
        <v>139</v>
      </c>
      <c r="AI17" t="s">
        <v>140</v>
      </c>
      <c r="AJ17" t="s">
        <v>93</v>
      </c>
      <c r="AK17" t="s">
        <v>141</v>
      </c>
      <c r="AL17" t="s">
        <v>142</v>
      </c>
      <c r="AM17" t="s">
        <v>143</v>
      </c>
      <c r="AN17" t="s">
        <v>144</v>
      </c>
      <c r="AO17" t="s">
        <v>145</v>
      </c>
      <c r="AP17" t="s">
        <v>146</v>
      </c>
      <c r="AQ17" t="s">
        <v>147</v>
      </c>
      <c r="AR17" t="s">
        <v>148</v>
      </c>
      <c r="AS17" t="s">
        <v>117</v>
      </c>
      <c r="AT17" t="s">
        <v>149</v>
      </c>
      <c r="AU17" t="s">
        <v>150</v>
      </c>
      <c r="AV17" t="s">
        <v>151</v>
      </c>
      <c r="AW17" t="s">
        <v>152</v>
      </c>
      <c r="AX17" t="s">
        <v>153</v>
      </c>
      <c r="AY17" t="s">
        <v>154</v>
      </c>
      <c r="AZ17" t="s">
        <v>155</v>
      </c>
      <c r="BA17" t="s">
        <v>156</v>
      </c>
      <c r="BB17" t="s">
        <v>157</v>
      </c>
      <c r="BC17" t="s">
        <v>158</v>
      </c>
      <c r="BD17" t="s">
        <v>159</v>
      </c>
      <c r="BE17" t="s">
        <v>160</v>
      </c>
      <c r="BF17" t="s">
        <v>161</v>
      </c>
      <c r="BG17" t="s">
        <v>162</v>
      </c>
      <c r="BH17" t="s">
        <v>163</v>
      </c>
      <c r="BI17" t="s">
        <v>164</v>
      </c>
      <c r="BJ17" t="s">
        <v>165</v>
      </c>
      <c r="BK17" t="s">
        <v>166</v>
      </c>
      <c r="BL17" t="s">
        <v>167</v>
      </c>
      <c r="BM17" t="s">
        <v>168</v>
      </c>
      <c r="BN17" t="s">
        <v>169</v>
      </c>
      <c r="BO17" t="s">
        <v>170</v>
      </c>
      <c r="BP17" t="s">
        <v>171</v>
      </c>
      <c r="BQ17" t="s">
        <v>172</v>
      </c>
      <c r="BR17" t="s">
        <v>173</v>
      </c>
      <c r="BS17" t="s">
        <v>174</v>
      </c>
      <c r="BT17" t="s">
        <v>175</v>
      </c>
      <c r="BU17" t="s">
        <v>176</v>
      </c>
      <c r="BV17" t="s">
        <v>177</v>
      </c>
      <c r="BW17" t="s">
        <v>178</v>
      </c>
      <c r="BX17" t="s">
        <v>179</v>
      </c>
      <c r="BY17" t="s">
        <v>180</v>
      </c>
      <c r="BZ17" t="s">
        <v>181</v>
      </c>
      <c r="CA17" t="s">
        <v>182</v>
      </c>
      <c r="CB17" t="s">
        <v>183</v>
      </c>
      <c r="CC17" t="s">
        <v>184</v>
      </c>
      <c r="CD17" t="s">
        <v>185</v>
      </c>
      <c r="CE17" t="s">
        <v>186</v>
      </c>
      <c r="CF17" t="s">
        <v>187</v>
      </c>
      <c r="CG17" t="s">
        <v>188</v>
      </c>
      <c r="CH17" t="s">
        <v>189</v>
      </c>
      <c r="CI17" t="s">
        <v>190</v>
      </c>
      <c r="CJ17" t="s">
        <v>191</v>
      </c>
      <c r="CK17" t="s">
        <v>192</v>
      </c>
      <c r="CL17" t="s">
        <v>193</v>
      </c>
      <c r="CM17" t="s">
        <v>107</v>
      </c>
      <c r="CN17" t="s">
        <v>110</v>
      </c>
      <c r="CO17" t="s">
        <v>194</v>
      </c>
      <c r="CP17" t="s">
        <v>195</v>
      </c>
      <c r="CQ17" t="s">
        <v>196</v>
      </c>
      <c r="CR17" t="s">
        <v>197</v>
      </c>
      <c r="CS17" t="s">
        <v>198</v>
      </c>
      <c r="CT17" t="s">
        <v>199</v>
      </c>
      <c r="CU17" t="s">
        <v>200</v>
      </c>
      <c r="CV17" t="s">
        <v>201</v>
      </c>
      <c r="CW17" t="s">
        <v>202</v>
      </c>
      <c r="CX17" t="s">
        <v>203</v>
      </c>
      <c r="CY17" t="s">
        <v>204</v>
      </c>
      <c r="CZ17" t="s">
        <v>205</v>
      </c>
      <c r="DA17" t="s">
        <v>206</v>
      </c>
      <c r="DB17" t="s">
        <v>207</v>
      </c>
      <c r="DC17" t="s">
        <v>208</v>
      </c>
      <c r="DD17" t="s">
        <v>209</v>
      </c>
      <c r="DE17" t="s">
        <v>210</v>
      </c>
      <c r="DF17" t="s">
        <v>211</v>
      </c>
      <c r="DG17" t="s">
        <v>212</v>
      </c>
      <c r="DH17" t="s">
        <v>213</v>
      </c>
      <c r="DI17" t="s">
        <v>214</v>
      </c>
      <c r="DJ17" t="s">
        <v>215</v>
      </c>
      <c r="DK17" t="s">
        <v>216</v>
      </c>
      <c r="DL17" t="s">
        <v>217</v>
      </c>
      <c r="DM17" t="s">
        <v>218</v>
      </c>
      <c r="DN17" t="s">
        <v>219</v>
      </c>
      <c r="DO17" t="s">
        <v>220</v>
      </c>
      <c r="DP17" t="s">
        <v>221</v>
      </c>
      <c r="DQ17" t="s">
        <v>222</v>
      </c>
      <c r="DR17" t="s">
        <v>223</v>
      </c>
      <c r="DS17" t="s">
        <v>224</v>
      </c>
      <c r="DT17" t="s">
        <v>225</v>
      </c>
      <c r="DU17" t="s">
        <v>226</v>
      </c>
      <c r="DV17" t="s">
        <v>227</v>
      </c>
      <c r="DW17" t="s">
        <v>228</v>
      </c>
      <c r="DX17" t="s">
        <v>229</v>
      </c>
      <c r="DY17" t="s">
        <v>230</v>
      </c>
      <c r="DZ17" t="s">
        <v>231</v>
      </c>
      <c r="EA17" t="s">
        <v>232</v>
      </c>
      <c r="EB17" t="s">
        <v>233</v>
      </c>
      <c r="EC17" t="s">
        <v>234</v>
      </c>
      <c r="ED17" t="s">
        <v>235</v>
      </c>
      <c r="EE17" t="s">
        <v>236</v>
      </c>
      <c r="EF17" t="s">
        <v>237</v>
      </c>
      <c r="EG17" t="s">
        <v>238</v>
      </c>
      <c r="EH17" t="s">
        <v>239</v>
      </c>
      <c r="EI17" t="s">
        <v>240</v>
      </c>
      <c r="EJ17" t="s">
        <v>241</v>
      </c>
      <c r="EK17" t="s">
        <v>242</v>
      </c>
      <c r="EL17" t="s">
        <v>243</v>
      </c>
      <c r="EM17" t="s">
        <v>244</v>
      </c>
      <c r="EN17" t="s">
        <v>245</v>
      </c>
      <c r="EO17" t="s">
        <v>246</v>
      </c>
      <c r="EP17" t="s">
        <v>247</v>
      </c>
      <c r="EQ17" t="s">
        <v>248</v>
      </c>
      <c r="ER17" t="s">
        <v>249</v>
      </c>
      <c r="ES17" t="s">
        <v>250</v>
      </c>
      <c r="ET17" t="s">
        <v>251</v>
      </c>
      <c r="EU17" t="s">
        <v>252</v>
      </c>
      <c r="EV17" t="s">
        <v>253</v>
      </c>
      <c r="EW17" t="s">
        <v>254</v>
      </c>
      <c r="EX17" t="s">
        <v>255</v>
      </c>
      <c r="EY17" t="s">
        <v>256</v>
      </c>
      <c r="EZ17" t="s">
        <v>257</v>
      </c>
      <c r="FA17" t="s">
        <v>258</v>
      </c>
      <c r="FB17" t="s">
        <v>259</v>
      </c>
      <c r="FC17" t="s">
        <v>260</v>
      </c>
      <c r="FD17" t="s">
        <v>261</v>
      </c>
      <c r="FE17" t="s">
        <v>262</v>
      </c>
      <c r="FF17" t="s">
        <v>263</v>
      </c>
      <c r="FG17" t="s">
        <v>264</v>
      </c>
      <c r="FH17" t="s">
        <v>265</v>
      </c>
      <c r="FI17" t="s">
        <v>266</v>
      </c>
      <c r="FJ17" t="s">
        <v>267</v>
      </c>
      <c r="FK17" t="s">
        <v>268</v>
      </c>
      <c r="FL17" t="s">
        <v>269</v>
      </c>
      <c r="FM17" t="s">
        <v>270</v>
      </c>
      <c r="FN17" t="s">
        <v>271</v>
      </c>
      <c r="FO17" t="s">
        <v>272</v>
      </c>
      <c r="FP17" t="s">
        <v>273</v>
      </c>
      <c r="FQ17" t="s">
        <v>274</v>
      </c>
      <c r="FR17" t="s">
        <v>275</v>
      </c>
      <c r="FS17" t="s">
        <v>276</v>
      </c>
      <c r="FT17" t="s">
        <v>277</v>
      </c>
      <c r="FU17" t="s">
        <v>278</v>
      </c>
      <c r="FV17" t="s">
        <v>279</v>
      </c>
      <c r="FW17" t="s">
        <v>280</v>
      </c>
      <c r="FX17" t="s">
        <v>281</v>
      </c>
      <c r="FY17" t="s">
        <v>282</v>
      </c>
      <c r="FZ17" t="s">
        <v>283</v>
      </c>
      <c r="GA17" t="s">
        <v>284</v>
      </c>
      <c r="GB17" t="s">
        <v>285</v>
      </c>
      <c r="GC17" t="s">
        <v>286</v>
      </c>
      <c r="GD17" t="s">
        <v>287</v>
      </c>
      <c r="GE17" t="s">
        <v>288</v>
      </c>
      <c r="GF17" t="s">
        <v>289</v>
      </c>
      <c r="GG17" t="s">
        <v>290</v>
      </c>
      <c r="GH17" t="s">
        <v>291</v>
      </c>
      <c r="GI17" t="s">
        <v>292</v>
      </c>
      <c r="GJ17" t="s">
        <v>293</v>
      </c>
      <c r="GK17" t="s">
        <v>294</v>
      </c>
      <c r="GL17" t="s">
        <v>295</v>
      </c>
      <c r="GM17" t="s">
        <v>296</v>
      </c>
      <c r="GN17" t="s">
        <v>297</v>
      </c>
      <c r="GO17" t="s">
        <v>298</v>
      </c>
      <c r="GP17" t="s">
        <v>299</v>
      </c>
      <c r="GQ17" t="s">
        <v>300</v>
      </c>
      <c r="GR17" t="s">
        <v>301</v>
      </c>
      <c r="GS17" t="s">
        <v>302</v>
      </c>
      <c r="GT17" t="s">
        <v>303</v>
      </c>
      <c r="GU17" t="s">
        <v>304</v>
      </c>
      <c r="GV17" t="s">
        <v>305</v>
      </c>
      <c r="GW17" t="s">
        <v>306</v>
      </c>
      <c r="GX17" t="s">
        <v>307</v>
      </c>
      <c r="GY17" t="s">
        <v>308</v>
      </c>
      <c r="GZ17" t="s">
        <v>309</v>
      </c>
      <c r="HA17" t="s">
        <v>310</v>
      </c>
      <c r="HB17" t="s">
        <v>311</v>
      </c>
      <c r="HC17" t="s">
        <v>312</v>
      </c>
      <c r="HD17" t="s">
        <v>313</v>
      </c>
      <c r="HE17" t="s">
        <v>314</v>
      </c>
      <c r="HF17" t="s">
        <v>315</v>
      </c>
      <c r="HG17" t="s">
        <v>316</v>
      </c>
      <c r="HH17" t="s">
        <v>317</v>
      </c>
    </row>
    <row r="18" spans="1:216" x14ac:dyDescent="0.2">
      <c r="B18" t="s">
        <v>318</v>
      </c>
      <c r="C18" t="s">
        <v>318</v>
      </c>
      <c r="F18" t="s">
        <v>318</v>
      </c>
      <c r="L18" t="s">
        <v>318</v>
      </c>
      <c r="M18" t="s">
        <v>319</v>
      </c>
      <c r="N18" t="s">
        <v>320</v>
      </c>
      <c r="O18" t="s">
        <v>321</v>
      </c>
      <c r="P18" t="s">
        <v>322</v>
      </c>
      <c r="Q18" t="s">
        <v>322</v>
      </c>
      <c r="R18" t="s">
        <v>156</v>
      </c>
      <c r="S18" t="s">
        <v>156</v>
      </c>
      <c r="T18" t="s">
        <v>319</v>
      </c>
      <c r="U18" t="s">
        <v>319</v>
      </c>
      <c r="V18" t="s">
        <v>319</v>
      </c>
      <c r="W18" t="s">
        <v>319</v>
      </c>
      <c r="X18" t="s">
        <v>323</v>
      </c>
      <c r="Y18" t="s">
        <v>324</v>
      </c>
      <c r="Z18" t="s">
        <v>324</v>
      </c>
      <c r="AA18" t="s">
        <v>325</v>
      </c>
      <c r="AB18" t="s">
        <v>326</v>
      </c>
      <c r="AC18" t="s">
        <v>325</v>
      </c>
      <c r="AD18" t="s">
        <v>325</v>
      </c>
      <c r="AE18" t="s">
        <v>325</v>
      </c>
      <c r="AF18" t="s">
        <v>323</v>
      </c>
      <c r="AG18" t="s">
        <v>323</v>
      </c>
      <c r="AH18" t="s">
        <v>323</v>
      </c>
      <c r="AI18" t="s">
        <v>323</v>
      </c>
      <c r="AJ18" t="s">
        <v>327</v>
      </c>
      <c r="AK18" t="s">
        <v>326</v>
      </c>
      <c r="AM18" t="s">
        <v>326</v>
      </c>
      <c r="AN18" t="s">
        <v>327</v>
      </c>
      <c r="AO18" t="s">
        <v>321</v>
      </c>
      <c r="AP18" t="s">
        <v>321</v>
      </c>
      <c r="AR18" t="s">
        <v>328</v>
      </c>
      <c r="AS18" t="s">
        <v>318</v>
      </c>
      <c r="AT18" t="s">
        <v>322</v>
      </c>
      <c r="AU18" t="s">
        <v>322</v>
      </c>
      <c r="AV18" t="s">
        <v>329</v>
      </c>
      <c r="AW18" t="s">
        <v>329</v>
      </c>
      <c r="AX18" t="s">
        <v>322</v>
      </c>
      <c r="AY18" t="s">
        <v>329</v>
      </c>
      <c r="AZ18" t="s">
        <v>327</v>
      </c>
      <c r="BA18" t="s">
        <v>325</v>
      </c>
      <c r="BB18" t="s">
        <v>325</v>
      </c>
      <c r="BC18" t="s">
        <v>324</v>
      </c>
      <c r="BD18" t="s">
        <v>324</v>
      </c>
      <c r="BE18" t="s">
        <v>324</v>
      </c>
      <c r="BF18" t="s">
        <v>324</v>
      </c>
      <c r="BG18" t="s">
        <v>324</v>
      </c>
      <c r="BH18" t="s">
        <v>330</v>
      </c>
      <c r="BI18" t="s">
        <v>321</v>
      </c>
      <c r="BJ18" t="s">
        <v>321</v>
      </c>
      <c r="BK18" t="s">
        <v>322</v>
      </c>
      <c r="BL18" t="s">
        <v>322</v>
      </c>
      <c r="BM18" t="s">
        <v>322</v>
      </c>
      <c r="BN18" t="s">
        <v>329</v>
      </c>
      <c r="BO18" t="s">
        <v>322</v>
      </c>
      <c r="BP18" t="s">
        <v>329</v>
      </c>
      <c r="BQ18" t="s">
        <v>325</v>
      </c>
      <c r="BR18" t="s">
        <v>325</v>
      </c>
      <c r="BS18" t="s">
        <v>324</v>
      </c>
      <c r="BT18" t="s">
        <v>324</v>
      </c>
      <c r="BU18" t="s">
        <v>321</v>
      </c>
      <c r="BZ18" t="s">
        <v>321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321</v>
      </c>
      <c r="CI18" t="s">
        <v>321</v>
      </c>
      <c r="CJ18" t="s">
        <v>321</v>
      </c>
      <c r="CK18" t="s">
        <v>318</v>
      </c>
      <c r="CM18" t="s">
        <v>331</v>
      </c>
      <c r="CO18" t="s">
        <v>318</v>
      </c>
      <c r="CP18" t="s">
        <v>318</v>
      </c>
      <c r="CR18" t="s">
        <v>332</v>
      </c>
      <c r="CS18" t="s">
        <v>333</v>
      </c>
      <c r="CT18" t="s">
        <v>332</v>
      </c>
      <c r="CU18" t="s">
        <v>333</v>
      </c>
      <c r="CV18" t="s">
        <v>332</v>
      </c>
      <c r="CW18" t="s">
        <v>333</v>
      </c>
      <c r="CX18" t="s">
        <v>326</v>
      </c>
      <c r="CY18" t="s">
        <v>326</v>
      </c>
      <c r="CZ18" t="s">
        <v>321</v>
      </c>
      <c r="DA18" t="s">
        <v>334</v>
      </c>
      <c r="DB18" t="s">
        <v>321</v>
      </c>
      <c r="DD18" t="s">
        <v>322</v>
      </c>
      <c r="DE18" t="s">
        <v>335</v>
      </c>
      <c r="DF18" t="s">
        <v>322</v>
      </c>
      <c r="DH18" t="s">
        <v>321</v>
      </c>
      <c r="DI18" t="s">
        <v>334</v>
      </c>
      <c r="DJ18" t="s">
        <v>321</v>
      </c>
      <c r="DO18" t="s">
        <v>336</v>
      </c>
      <c r="DP18" t="s">
        <v>336</v>
      </c>
      <c r="EC18" t="s">
        <v>336</v>
      </c>
      <c r="ED18" t="s">
        <v>336</v>
      </c>
      <c r="EE18" t="s">
        <v>337</v>
      </c>
      <c r="EF18" t="s">
        <v>337</v>
      </c>
      <c r="EG18" t="s">
        <v>324</v>
      </c>
      <c r="EH18" t="s">
        <v>324</v>
      </c>
      <c r="EI18" t="s">
        <v>326</v>
      </c>
      <c r="EJ18" t="s">
        <v>324</v>
      </c>
      <c r="EK18" t="s">
        <v>329</v>
      </c>
      <c r="EL18" t="s">
        <v>326</v>
      </c>
      <c r="EM18" t="s">
        <v>326</v>
      </c>
      <c r="EO18" t="s">
        <v>336</v>
      </c>
      <c r="EP18" t="s">
        <v>336</v>
      </c>
      <c r="EQ18" t="s">
        <v>336</v>
      </c>
      <c r="ER18" t="s">
        <v>336</v>
      </c>
      <c r="ES18" t="s">
        <v>336</v>
      </c>
      <c r="ET18" t="s">
        <v>336</v>
      </c>
      <c r="EU18" t="s">
        <v>336</v>
      </c>
      <c r="EV18" t="s">
        <v>338</v>
      </c>
      <c r="EW18" t="s">
        <v>338</v>
      </c>
      <c r="EX18" t="s">
        <v>339</v>
      </c>
      <c r="EY18" t="s">
        <v>338</v>
      </c>
      <c r="EZ18" t="s">
        <v>336</v>
      </c>
      <c r="FA18" t="s">
        <v>336</v>
      </c>
      <c r="FB18" t="s">
        <v>336</v>
      </c>
      <c r="FC18" t="s">
        <v>336</v>
      </c>
      <c r="FD18" t="s">
        <v>336</v>
      </c>
      <c r="FE18" t="s">
        <v>336</v>
      </c>
      <c r="FF18" t="s">
        <v>336</v>
      </c>
      <c r="FG18" t="s">
        <v>336</v>
      </c>
      <c r="FH18" t="s">
        <v>336</v>
      </c>
      <c r="FI18" t="s">
        <v>336</v>
      </c>
      <c r="FJ18" t="s">
        <v>336</v>
      </c>
      <c r="FK18" t="s">
        <v>336</v>
      </c>
      <c r="FR18" t="s">
        <v>336</v>
      </c>
      <c r="FS18" t="s">
        <v>326</v>
      </c>
      <c r="FT18" t="s">
        <v>326</v>
      </c>
      <c r="FU18" t="s">
        <v>332</v>
      </c>
      <c r="FV18" t="s">
        <v>333</v>
      </c>
      <c r="FW18" t="s">
        <v>333</v>
      </c>
      <c r="GA18" t="s">
        <v>333</v>
      </c>
      <c r="GE18" t="s">
        <v>322</v>
      </c>
      <c r="GF18" t="s">
        <v>322</v>
      </c>
      <c r="GG18" t="s">
        <v>329</v>
      </c>
      <c r="GH18" t="s">
        <v>329</v>
      </c>
      <c r="GI18" t="s">
        <v>340</v>
      </c>
      <c r="GJ18" t="s">
        <v>340</v>
      </c>
      <c r="GK18" t="s">
        <v>336</v>
      </c>
      <c r="GL18" t="s">
        <v>336</v>
      </c>
      <c r="GM18" t="s">
        <v>336</v>
      </c>
      <c r="GN18" t="s">
        <v>336</v>
      </c>
      <c r="GO18" t="s">
        <v>336</v>
      </c>
      <c r="GP18" t="s">
        <v>336</v>
      </c>
      <c r="GQ18" t="s">
        <v>324</v>
      </c>
      <c r="GR18" t="s">
        <v>336</v>
      </c>
      <c r="GT18" t="s">
        <v>327</v>
      </c>
      <c r="GU18" t="s">
        <v>327</v>
      </c>
      <c r="GV18" t="s">
        <v>324</v>
      </c>
      <c r="GW18" t="s">
        <v>324</v>
      </c>
      <c r="GX18" t="s">
        <v>324</v>
      </c>
      <c r="GY18" t="s">
        <v>324</v>
      </c>
      <c r="GZ18" t="s">
        <v>324</v>
      </c>
      <c r="HA18" t="s">
        <v>326</v>
      </c>
      <c r="HB18" t="s">
        <v>326</v>
      </c>
      <c r="HC18" t="s">
        <v>326</v>
      </c>
      <c r="HD18" t="s">
        <v>324</v>
      </c>
      <c r="HE18" t="s">
        <v>322</v>
      </c>
      <c r="HF18" t="s">
        <v>329</v>
      </c>
      <c r="HG18" t="s">
        <v>326</v>
      </c>
      <c r="HH18" t="s">
        <v>326</v>
      </c>
    </row>
    <row r="19" spans="1:216" x14ac:dyDescent="0.2">
      <c r="A19">
        <v>1</v>
      </c>
      <c r="B19">
        <v>1689460244</v>
      </c>
      <c r="C19">
        <v>0</v>
      </c>
      <c r="D19" t="s">
        <v>341</v>
      </c>
      <c r="E19" t="s">
        <v>342</v>
      </c>
      <c r="F19" t="s">
        <v>343</v>
      </c>
      <c r="G19" t="s">
        <v>404</v>
      </c>
      <c r="H19" t="s">
        <v>344</v>
      </c>
      <c r="I19" t="s">
        <v>345</v>
      </c>
      <c r="J19" t="s">
        <v>346</v>
      </c>
      <c r="K19" t="s">
        <v>347</v>
      </c>
      <c r="L19">
        <v>1689460244</v>
      </c>
      <c r="M19">
        <f t="shared" ref="M19:M36" si="0">(N19)/1000</f>
        <v>1.6984477556832443E-3</v>
      </c>
      <c r="N19">
        <f t="shared" ref="N19:N36" si="1">1000*AZ19*AL19*(AV19-AW19)/(100*$B$7*(1000-AL19*AV19))</f>
        <v>1.6984477556832442</v>
      </c>
      <c r="O19">
        <f t="shared" ref="O19:O36" si="2">AZ19*AL19*(AU19-AT19*(1000-AL19*AW19)/(1000-AL19*AV19))/(100*$B$7)</f>
        <v>12.440753418079337</v>
      </c>
      <c r="P19">
        <f t="shared" ref="P19:P36" si="3">AT19 - IF(AL19&gt;1, O19*$B$7*100/(AN19*BH19), 0)</f>
        <v>390.66399999999999</v>
      </c>
      <c r="Q19">
        <f t="shared" ref="Q19:Q36" si="4">((W19-M19/2)*P19-O19)/(W19+M19/2)</f>
        <v>246.56206787216959</v>
      </c>
      <c r="R19">
        <f t="shared" ref="R19:R36" si="5">Q19*(BA19+BB19)/1000</f>
        <v>24.767720966994535</v>
      </c>
      <c r="S19">
        <f t="shared" ref="S19:S36" si="6">(AT19 - IF(AL19&gt;1, O19*$B$7*100/(AN19*BH19), 0))*(BA19+BB19)/1000</f>
        <v>39.243088068463202</v>
      </c>
      <c r="T19">
        <f t="shared" ref="T19:T36" si="7">2/((1/V19-1/U19)+SIGN(V19)*SQRT((1/V19-1/U19)*(1/V19-1/U19) + 4*$C$7/(($C$7+1)*($C$7+1))*(2*1/V19*1/U19-1/U19*1/U19)))</f>
        <v>0.14714518846101446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3.3532558676362001</v>
      </c>
      <c r="V19">
        <f t="shared" ref="V19:V36" si="9">M19*(1000-(1000*0.61365*EXP(17.502*Z19/(240.97+Z19))/(BA19+BB19)+AV19)/2)/(1000*0.61365*EXP(17.502*Z19/(240.97+Z19))/(BA19+BB19)-AV19)</f>
        <v>0.14364991898635718</v>
      </c>
      <c r="W19">
        <f t="shared" ref="W19:W36" si="10">1/(($C$7+1)/(T19/1.6)+1/(U19/1.37)) + $C$7/(($C$7+1)/(T19/1.6) + $C$7/(U19/1.37))</f>
        <v>9.0088320252246806E-2</v>
      </c>
      <c r="X19">
        <f t="shared" ref="X19:X36" si="11">(AO19*AR19)</f>
        <v>297.73130699999996</v>
      </c>
      <c r="Y19">
        <f t="shared" ref="Y19:Y36" si="12">(BC19+(X19+2*0.95*0.0000000567*(((BC19+$B$9)+273)^4-(BC19+273)^4)-44100*M19)/(1.84*29.3*U19+8*0.95*0.0000000567*(BC19+273)^3))</f>
        <v>23.862339983003956</v>
      </c>
      <c r="Z19">
        <f t="shared" ref="Z19:Z36" si="13">($C$9*BD19+$D$9*BE19+$E$9*Y19)</f>
        <v>23.862339983003956</v>
      </c>
      <c r="AA19">
        <f t="shared" ref="AA19:AA36" si="14">0.61365*EXP(17.502*Z19/(240.97+Z19))</f>
        <v>2.9702976967922763</v>
      </c>
      <c r="AB19">
        <f t="shared" ref="AB19:AB36" si="15">(AC19/AD19*100)</f>
        <v>65.394307779796563</v>
      </c>
      <c r="AC19">
        <f t="shared" ref="AC19:AC36" si="16">AV19*(BA19+BB19)/1000</f>
        <v>1.8108632300877301</v>
      </c>
      <c r="AD19">
        <f t="shared" ref="AD19:AD36" si="17">0.61365*EXP(17.502*BC19/(240.97+BC19))</f>
        <v>2.7691450396347683</v>
      </c>
      <c r="AE19">
        <f t="shared" ref="AE19:AE36" si="18">(AA19-AV19*(BA19+BB19)/1000)</f>
        <v>1.1594344667045462</v>
      </c>
      <c r="AF19">
        <f t="shared" ref="AF19:AF36" si="19">(-M19*44100)</f>
        <v>-74.901546025631077</v>
      </c>
      <c r="AG19">
        <f t="shared" ref="AG19:AG36" si="20">2*29.3*U19*0.92*(BC19-Z19)</f>
        <v>-209.89365607675549</v>
      </c>
      <c r="AH19">
        <f t="shared" ref="AH19:AH36" si="21">2*0.95*0.0000000567*(((BC19+$B$9)+273)^4-(Z19+273)^4)</f>
        <v>-13.012492902123007</v>
      </c>
      <c r="AI19">
        <f t="shared" ref="AI19:AI36" si="22">X19+AH19+AF19+AG19</f>
        <v>-7.6388004509652774E-2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53790.513675138842</v>
      </c>
      <c r="AO19">
        <f t="shared" ref="AO19:AO36" si="26">$B$13*BI19+$C$13*BJ19+$F$13*BU19*(1-BX19)</f>
        <v>1800.18</v>
      </c>
      <c r="AP19">
        <f t="shared" ref="AP19:AP36" si="27">AO19*AQ19</f>
        <v>1517.5515</v>
      </c>
      <c r="AQ19">
        <f t="shared" ref="AQ19:AQ36" si="28">($B$13*$D$11+$C$13*$D$11+$F$13*((CH19+BZ19)/MAX(CH19+BZ19+CI19, 0.1)*$I$11+CI19/MAX(CH19+BZ19+CI19, 0.1)*$J$11))/($B$13+$C$13+$F$13)</f>
        <v>0.8429998666799986</v>
      </c>
      <c r="AR19">
        <f t="shared" ref="AR19:AR36" si="29">($B$13*$K$11+$C$13*$K$11+$F$13*((CH19+BZ19)/MAX(CH19+BZ19+CI19, 0.1)*$P$11+CI19/MAX(CH19+BZ19+CI19, 0.1)*$Q$11))/($B$13+$C$13+$F$13)</f>
        <v>0.1653897426923974</v>
      </c>
      <c r="AS19">
        <v>1689460244</v>
      </c>
      <c r="AT19">
        <v>390.66399999999999</v>
      </c>
      <c r="AU19">
        <v>400.01</v>
      </c>
      <c r="AV19">
        <v>18.027100000000001</v>
      </c>
      <c r="AW19">
        <v>16.837599999999998</v>
      </c>
      <c r="AX19">
        <v>391.78899999999999</v>
      </c>
      <c r="AY19">
        <v>17.874099999999999</v>
      </c>
      <c r="AZ19">
        <v>599.97</v>
      </c>
      <c r="BA19">
        <v>100.396</v>
      </c>
      <c r="BB19">
        <v>5.6276300000000001E-2</v>
      </c>
      <c r="BC19">
        <v>22.7013</v>
      </c>
      <c r="BD19">
        <v>22.1831</v>
      </c>
      <c r="BE19">
        <v>999.9</v>
      </c>
      <c r="BF19">
        <v>0</v>
      </c>
      <c r="BG19">
        <v>0</v>
      </c>
      <c r="BH19">
        <v>9986.8799999999992</v>
      </c>
      <c r="BI19">
        <v>0</v>
      </c>
      <c r="BJ19">
        <v>38.078299999999999</v>
      </c>
      <c r="BK19">
        <v>-9.3467699999999994</v>
      </c>
      <c r="BL19">
        <v>397.83499999999998</v>
      </c>
      <c r="BM19">
        <v>406.86099999999999</v>
      </c>
      <c r="BN19">
        <v>1.1894199999999999</v>
      </c>
      <c r="BO19">
        <v>400.01</v>
      </c>
      <c r="BP19">
        <v>16.837599999999998</v>
      </c>
      <c r="BQ19">
        <v>1.80985</v>
      </c>
      <c r="BR19">
        <v>1.6904399999999999</v>
      </c>
      <c r="BS19">
        <v>15.8721</v>
      </c>
      <c r="BT19">
        <v>14.8089</v>
      </c>
      <c r="BU19">
        <v>1800.18</v>
      </c>
      <c r="BV19">
        <v>0.90000500000000005</v>
      </c>
      <c r="BW19">
        <v>9.9995200000000006E-2</v>
      </c>
      <c r="BX19">
        <v>0</v>
      </c>
      <c r="BY19">
        <v>2.0156999999999998</v>
      </c>
      <c r="BZ19">
        <v>0</v>
      </c>
      <c r="CA19">
        <v>3625.8</v>
      </c>
      <c r="CB19">
        <v>13896.4</v>
      </c>
      <c r="CC19">
        <v>47.186999999999998</v>
      </c>
      <c r="CD19">
        <v>48.561999999999998</v>
      </c>
      <c r="CE19">
        <v>48.25</v>
      </c>
      <c r="CF19">
        <v>46.5</v>
      </c>
      <c r="CG19">
        <v>46.186999999999998</v>
      </c>
      <c r="CH19">
        <v>1620.17</v>
      </c>
      <c r="CI19">
        <v>180.01</v>
      </c>
      <c r="CJ19">
        <v>0</v>
      </c>
      <c r="CK19">
        <v>1689460249.9000001</v>
      </c>
      <c r="CL19">
        <v>0</v>
      </c>
      <c r="CM19">
        <v>1689460215</v>
      </c>
      <c r="CN19" t="s">
        <v>348</v>
      </c>
      <c r="CO19">
        <v>1689460211</v>
      </c>
      <c r="CP19">
        <v>1689460215</v>
      </c>
      <c r="CQ19">
        <v>28</v>
      </c>
      <c r="CR19">
        <v>-3.5999999999999997E-2</v>
      </c>
      <c r="CS19">
        <v>2E-3</v>
      </c>
      <c r="CT19">
        <v>-1.1259999999999999</v>
      </c>
      <c r="CU19">
        <v>0.153</v>
      </c>
      <c r="CV19">
        <v>400</v>
      </c>
      <c r="CW19">
        <v>17</v>
      </c>
      <c r="CX19">
        <v>0.22</v>
      </c>
      <c r="CY19">
        <v>7.0000000000000007E-2</v>
      </c>
      <c r="CZ19">
        <v>13.294052643548399</v>
      </c>
      <c r="DA19">
        <v>6.3169733811499401E-2</v>
      </c>
      <c r="DB19">
        <v>6.9035648618163095E-2</v>
      </c>
      <c r="DC19">
        <v>1</v>
      </c>
      <c r="DD19">
        <v>399.9871</v>
      </c>
      <c r="DE19">
        <v>8.8240601504112698E-2</v>
      </c>
      <c r="DF19">
        <v>1.70789343929886E-2</v>
      </c>
      <c r="DG19">
        <v>1</v>
      </c>
      <c r="DH19">
        <v>1800.00714285714</v>
      </c>
      <c r="DI19">
        <v>-0.164490021921229</v>
      </c>
      <c r="DJ19">
        <v>0.15470841566501101</v>
      </c>
      <c r="DK19">
        <v>-1</v>
      </c>
      <c r="DL19">
        <v>2</v>
      </c>
      <c r="DM19">
        <v>2</v>
      </c>
      <c r="DN19" t="s">
        <v>349</v>
      </c>
      <c r="DO19">
        <v>3.2381600000000001</v>
      </c>
      <c r="DP19">
        <v>2.7877999999999998</v>
      </c>
      <c r="DQ19">
        <v>9.4980499999999995E-2</v>
      </c>
      <c r="DR19">
        <v>9.6035800000000004E-2</v>
      </c>
      <c r="DS19">
        <v>9.8006599999999999E-2</v>
      </c>
      <c r="DT19">
        <v>9.2100500000000002E-2</v>
      </c>
      <c r="DU19">
        <v>26296</v>
      </c>
      <c r="DV19">
        <v>28014</v>
      </c>
      <c r="DW19">
        <v>27198.7</v>
      </c>
      <c r="DX19">
        <v>29092.6</v>
      </c>
      <c r="DY19">
        <v>32349.5</v>
      </c>
      <c r="DZ19">
        <v>35320.699999999997</v>
      </c>
      <c r="EA19">
        <v>36375.5</v>
      </c>
      <c r="EB19">
        <v>39592</v>
      </c>
      <c r="EC19">
        <v>2.2731300000000001</v>
      </c>
      <c r="ED19">
        <v>1.6626000000000001</v>
      </c>
      <c r="EE19">
        <v>3.3508999999999997E-2</v>
      </c>
      <c r="EF19">
        <v>0</v>
      </c>
      <c r="EG19">
        <v>21.630500000000001</v>
      </c>
      <c r="EH19">
        <v>999.9</v>
      </c>
      <c r="EI19">
        <v>52.82</v>
      </c>
      <c r="EJ19">
        <v>27.634</v>
      </c>
      <c r="EK19">
        <v>19.5441</v>
      </c>
      <c r="EL19">
        <v>62.125100000000003</v>
      </c>
      <c r="EM19">
        <v>34.763599999999997</v>
      </c>
      <c r="EN19">
        <v>1</v>
      </c>
      <c r="EO19">
        <v>-0.178872</v>
      </c>
      <c r="EP19">
        <v>3.15964</v>
      </c>
      <c r="EQ19">
        <v>19.7958</v>
      </c>
      <c r="ER19">
        <v>5.2166899999999998</v>
      </c>
      <c r="ES19">
        <v>11.9261</v>
      </c>
      <c r="ET19">
        <v>4.9551499999999997</v>
      </c>
      <c r="EU19">
        <v>3.29705</v>
      </c>
      <c r="EV19">
        <v>2369.6999999999998</v>
      </c>
      <c r="EW19">
        <v>74.2</v>
      </c>
      <c r="EX19">
        <v>34.4</v>
      </c>
      <c r="EY19">
        <v>8027.2</v>
      </c>
      <c r="EZ19">
        <v>1.86005</v>
      </c>
      <c r="FA19">
        <v>1.8592599999999999</v>
      </c>
      <c r="FB19">
        <v>1.8647899999999999</v>
      </c>
      <c r="FC19">
        <v>1.8689</v>
      </c>
      <c r="FD19">
        <v>1.86371</v>
      </c>
      <c r="FE19">
        <v>1.86371</v>
      </c>
      <c r="FF19">
        <v>1.86371</v>
      </c>
      <c r="FG19">
        <v>1.86354</v>
      </c>
      <c r="FH19">
        <v>0</v>
      </c>
      <c r="FI19">
        <v>0</v>
      </c>
      <c r="FJ19">
        <v>0</v>
      </c>
      <c r="FK19">
        <v>0</v>
      </c>
      <c r="FL19" t="s">
        <v>350</v>
      </c>
      <c r="FM19" t="s">
        <v>351</v>
      </c>
      <c r="FN19" t="s">
        <v>352</v>
      </c>
      <c r="FO19" t="s">
        <v>352</v>
      </c>
      <c r="FP19" t="s">
        <v>352</v>
      </c>
      <c r="FQ19" t="s">
        <v>352</v>
      </c>
      <c r="FR19">
        <v>0</v>
      </c>
      <c r="FS19">
        <v>100</v>
      </c>
      <c r="FT19">
        <v>100</v>
      </c>
      <c r="FU19">
        <v>-1.125</v>
      </c>
      <c r="FV19">
        <v>0.153</v>
      </c>
      <c r="FW19">
        <v>-1.1254999999999999</v>
      </c>
      <c r="FX19">
        <v>0</v>
      </c>
      <c r="FY19">
        <v>0</v>
      </c>
      <c r="FZ19">
        <v>0</v>
      </c>
      <c r="GA19">
        <v>0.15298999999999899</v>
      </c>
      <c r="GB19">
        <v>0</v>
      </c>
      <c r="GC19">
        <v>0</v>
      </c>
      <c r="GD19">
        <v>0</v>
      </c>
      <c r="GE19">
        <v>-1</v>
      </c>
      <c r="GF19">
        <v>-1</v>
      </c>
      <c r="GG19">
        <v>-1</v>
      </c>
      <c r="GH19">
        <v>-1</v>
      </c>
      <c r="GI19">
        <v>0.6</v>
      </c>
      <c r="GJ19">
        <v>0.5</v>
      </c>
      <c r="GK19">
        <v>1.03027</v>
      </c>
      <c r="GL19">
        <v>2.5610400000000002</v>
      </c>
      <c r="GM19">
        <v>1.4489700000000001</v>
      </c>
      <c r="GN19">
        <v>2.3107899999999999</v>
      </c>
      <c r="GO19">
        <v>1.5466299999999999</v>
      </c>
      <c r="GP19">
        <v>2.4499499999999999</v>
      </c>
      <c r="GQ19">
        <v>30.3079</v>
      </c>
      <c r="GR19">
        <v>13.8606</v>
      </c>
      <c r="GS19">
        <v>18</v>
      </c>
      <c r="GT19">
        <v>649.98400000000004</v>
      </c>
      <c r="GU19">
        <v>347.483</v>
      </c>
      <c r="GV19">
        <v>18.0031</v>
      </c>
      <c r="GW19">
        <v>24.9617</v>
      </c>
      <c r="GX19">
        <v>29.999400000000001</v>
      </c>
      <c r="GY19">
        <v>25.030899999999999</v>
      </c>
      <c r="GZ19">
        <v>25.030999999999999</v>
      </c>
      <c r="HA19">
        <v>20.615300000000001</v>
      </c>
      <c r="HB19">
        <v>20</v>
      </c>
      <c r="HC19">
        <v>-30</v>
      </c>
      <c r="HD19">
        <v>18</v>
      </c>
      <c r="HE19">
        <v>400</v>
      </c>
      <c r="HF19">
        <v>0</v>
      </c>
      <c r="HG19">
        <v>100.199</v>
      </c>
      <c r="HH19">
        <v>96.091999999999999</v>
      </c>
    </row>
    <row r="20" spans="1:216" x14ac:dyDescent="0.2">
      <c r="A20">
        <v>2</v>
      </c>
      <c r="B20">
        <v>1689460334</v>
      </c>
      <c r="C20">
        <v>90</v>
      </c>
      <c r="D20" t="s">
        <v>353</v>
      </c>
      <c r="E20" t="s">
        <v>354</v>
      </c>
      <c r="F20" t="s">
        <v>343</v>
      </c>
      <c r="G20" t="s">
        <v>404</v>
      </c>
      <c r="H20" t="s">
        <v>344</v>
      </c>
      <c r="I20" t="s">
        <v>345</v>
      </c>
      <c r="J20" t="s">
        <v>346</v>
      </c>
      <c r="K20" t="s">
        <v>347</v>
      </c>
      <c r="L20">
        <v>1689460334</v>
      </c>
      <c r="M20">
        <f t="shared" si="0"/>
        <v>1.7173726842364531E-3</v>
      </c>
      <c r="N20">
        <f t="shared" si="1"/>
        <v>1.7173726842364532</v>
      </c>
      <c r="O20">
        <f t="shared" si="2"/>
        <v>9.3859576908963955</v>
      </c>
      <c r="P20">
        <f t="shared" si="3"/>
        <v>292.93400000000003</v>
      </c>
      <c r="Q20">
        <f t="shared" si="4"/>
        <v>184.17264479991783</v>
      </c>
      <c r="R20">
        <f t="shared" si="5"/>
        <v>18.500652402046899</v>
      </c>
      <c r="S20">
        <f t="shared" si="6"/>
        <v>29.426031844353606</v>
      </c>
      <c r="T20">
        <f t="shared" si="7"/>
        <v>0.14710051049594799</v>
      </c>
      <c r="U20">
        <f t="shared" si="8"/>
        <v>3.3604832787209924</v>
      </c>
      <c r="V20">
        <f t="shared" si="9"/>
        <v>0.14361465711173646</v>
      </c>
      <c r="W20">
        <f t="shared" si="10"/>
        <v>9.0065470704180167E-2</v>
      </c>
      <c r="X20">
        <f t="shared" si="11"/>
        <v>297.73928699999999</v>
      </c>
      <c r="Y20">
        <f t="shared" si="12"/>
        <v>23.924042908980908</v>
      </c>
      <c r="Z20">
        <f t="shared" si="13"/>
        <v>23.924042908980908</v>
      </c>
      <c r="AA20">
        <f t="shared" si="14"/>
        <v>2.9813364223882406</v>
      </c>
      <c r="AB20">
        <f t="shared" si="15"/>
        <v>65.047329690312822</v>
      </c>
      <c r="AC20">
        <f t="shared" si="16"/>
        <v>1.8087425385453602</v>
      </c>
      <c r="AD20">
        <f t="shared" si="17"/>
        <v>2.7806560963481446</v>
      </c>
      <c r="AE20">
        <f t="shared" si="18"/>
        <v>1.1725938838428804</v>
      </c>
      <c r="AF20">
        <f t="shared" si="19"/>
        <v>-75.736135374827583</v>
      </c>
      <c r="AG20">
        <f t="shared" si="20"/>
        <v>-209.1327371473549</v>
      </c>
      <c r="AH20">
        <f t="shared" si="21"/>
        <v>-12.945957537691042</v>
      </c>
      <c r="AI20">
        <f t="shared" si="22"/>
        <v>-7.5543059873524498E-2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53949.64252817446</v>
      </c>
      <c r="AO20">
        <f t="shared" si="26"/>
        <v>1800.23</v>
      </c>
      <c r="AP20">
        <f t="shared" si="27"/>
        <v>1517.5934999999999</v>
      </c>
      <c r="AQ20">
        <f t="shared" si="28"/>
        <v>0.84299978336101489</v>
      </c>
      <c r="AR20">
        <f t="shared" si="29"/>
        <v>0.1653895818867589</v>
      </c>
      <c r="AS20">
        <v>1689460334</v>
      </c>
      <c r="AT20">
        <v>292.93400000000003</v>
      </c>
      <c r="AU20">
        <v>299.98700000000002</v>
      </c>
      <c r="AV20">
        <v>18.0059</v>
      </c>
      <c r="AW20">
        <v>16.803100000000001</v>
      </c>
      <c r="AX20">
        <v>294.11799999999999</v>
      </c>
      <c r="AY20">
        <v>17.854199999999999</v>
      </c>
      <c r="AZ20">
        <v>599.96</v>
      </c>
      <c r="BA20">
        <v>100.39700000000001</v>
      </c>
      <c r="BB20">
        <v>5.5770399999999998E-2</v>
      </c>
      <c r="BC20">
        <v>22.7697</v>
      </c>
      <c r="BD20">
        <v>22.224399999999999</v>
      </c>
      <c r="BE20">
        <v>999.9</v>
      </c>
      <c r="BF20">
        <v>0</v>
      </c>
      <c r="BG20">
        <v>0</v>
      </c>
      <c r="BH20">
        <v>10020</v>
      </c>
      <c r="BI20">
        <v>0</v>
      </c>
      <c r="BJ20">
        <v>41.055100000000003</v>
      </c>
      <c r="BK20">
        <v>-7.0534999999999997</v>
      </c>
      <c r="BL20">
        <v>298.30500000000001</v>
      </c>
      <c r="BM20">
        <v>305.11399999999998</v>
      </c>
      <c r="BN20">
        <v>1.2027600000000001</v>
      </c>
      <c r="BO20">
        <v>299.98700000000002</v>
      </c>
      <c r="BP20">
        <v>16.803100000000001</v>
      </c>
      <c r="BQ20">
        <v>1.8077300000000001</v>
      </c>
      <c r="BR20">
        <v>1.6869799999999999</v>
      </c>
      <c r="BS20">
        <v>15.8538</v>
      </c>
      <c r="BT20">
        <v>14.777100000000001</v>
      </c>
      <c r="BU20">
        <v>1800.23</v>
      </c>
      <c r="BV20">
        <v>0.90000500000000005</v>
      </c>
      <c r="BW20">
        <v>9.9995200000000006E-2</v>
      </c>
      <c r="BX20">
        <v>0</v>
      </c>
      <c r="BY20">
        <v>1.774</v>
      </c>
      <c r="BZ20">
        <v>0</v>
      </c>
      <c r="CA20">
        <v>3556.93</v>
      </c>
      <c r="CB20">
        <v>13896.7</v>
      </c>
      <c r="CC20">
        <v>47.061999999999998</v>
      </c>
      <c r="CD20">
        <v>48.5</v>
      </c>
      <c r="CE20">
        <v>48.186999999999998</v>
      </c>
      <c r="CF20">
        <v>46.436999999999998</v>
      </c>
      <c r="CG20">
        <v>46.186999999999998</v>
      </c>
      <c r="CH20">
        <v>1620.22</v>
      </c>
      <c r="CI20">
        <v>180.01</v>
      </c>
      <c r="CJ20">
        <v>0</v>
      </c>
      <c r="CK20">
        <v>1689460339.9000001</v>
      </c>
      <c r="CL20">
        <v>0</v>
      </c>
      <c r="CM20">
        <v>1689460304</v>
      </c>
      <c r="CN20" t="s">
        <v>355</v>
      </c>
      <c r="CO20">
        <v>1689460302</v>
      </c>
      <c r="CP20">
        <v>1689460304</v>
      </c>
      <c r="CQ20">
        <v>29</v>
      </c>
      <c r="CR20">
        <v>-5.8999999999999997E-2</v>
      </c>
      <c r="CS20">
        <v>-1E-3</v>
      </c>
      <c r="CT20">
        <v>-1.1839999999999999</v>
      </c>
      <c r="CU20">
        <v>0.152</v>
      </c>
      <c r="CV20">
        <v>300</v>
      </c>
      <c r="CW20">
        <v>17</v>
      </c>
      <c r="CX20">
        <v>0.26</v>
      </c>
      <c r="CY20">
        <v>0.04</v>
      </c>
      <c r="CZ20">
        <v>10.006986093859499</v>
      </c>
      <c r="DA20">
        <v>-0.285793038044522</v>
      </c>
      <c r="DB20">
        <v>6.0636766331057801E-2</v>
      </c>
      <c r="DC20">
        <v>1</v>
      </c>
      <c r="DD20">
        <v>299.9776</v>
      </c>
      <c r="DE20">
        <v>-9.1127819546277401E-3</v>
      </c>
      <c r="DF20">
        <v>1.8524038436584199E-2</v>
      </c>
      <c r="DG20">
        <v>1</v>
      </c>
      <c r="DH20">
        <v>1800.0266666666701</v>
      </c>
      <c r="DI20">
        <v>-0.20566139054690499</v>
      </c>
      <c r="DJ20">
        <v>0.16024782394578099</v>
      </c>
      <c r="DK20">
        <v>-1</v>
      </c>
      <c r="DL20">
        <v>2</v>
      </c>
      <c r="DM20">
        <v>2</v>
      </c>
      <c r="DN20" t="s">
        <v>349</v>
      </c>
      <c r="DO20">
        <v>3.2382399999999998</v>
      </c>
      <c r="DP20">
        <v>2.7875800000000002</v>
      </c>
      <c r="DQ20">
        <v>7.5639300000000007E-2</v>
      </c>
      <c r="DR20">
        <v>7.6497899999999994E-2</v>
      </c>
      <c r="DS20">
        <v>9.79569E-2</v>
      </c>
      <c r="DT20">
        <v>9.1991900000000001E-2</v>
      </c>
      <c r="DU20">
        <v>26863.3</v>
      </c>
      <c r="DV20">
        <v>28626.6</v>
      </c>
      <c r="DW20">
        <v>27203.8</v>
      </c>
      <c r="DX20">
        <v>29099.5</v>
      </c>
      <c r="DY20">
        <v>32357.8</v>
      </c>
      <c r="DZ20">
        <v>35333.199999999997</v>
      </c>
      <c r="EA20">
        <v>36383.199999999997</v>
      </c>
      <c r="EB20">
        <v>39601.5</v>
      </c>
      <c r="EC20">
        <v>2.2744</v>
      </c>
      <c r="ED20">
        <v>1.6640699999999999</v>
      </c>
      <c r="EE20">
        <v>3.74168E-2</v>
      </c>
      <c r="EF20">
        <v>0</v>
      </c>
      <c r="EG20">
        <v>21.607399999999998</v>
      </c>
      <c r="EH20">
        <v>999.9</v>
      </c>
      <c r="EI20">
        <v>52.704000000000001</v>
      </c>
      <c r="EJ20">
        <v>27.634</v>
      </c>
      <c r="EK20">
        <v>19.4999</v>
      </c>
      <c r="EL20">
        <v>61.945099999999996</v>
      </c>
      <c r="EM20">
        <v>34.887799999999999</v>
      </c>
      <c r="EN20">
        <v>1</v>
      </c>
      <c r="EO20">
        <v>-0.18776200000000001</v>
      </c>
      <c r="EP20">
        <v>3.4201600000000001</v>
      </c>
      <c r="EQ20">
        <v>19.772500000000001</v>
      </c>
      <c r="ER20">
        <v>5.2163899999999996</v>
      </c>
      <c r="ES20">
        <v>11.9261</v>
      </c>
      <c r="ET20">
        <v>4.9548500000000004</v>
      </c>
      <c r="EU20">
        <v>3.2970299999999999</v>
      </c>
      <c r="EV20">
        <v>2371.5</v>
      </c>
      <c r="EW20">
        <v>74.2</v>
      </c>
      <c r="EX20">
        <v>34.4</v>
      </c>
      <c r="EY20">
        <v>8032.8</v>
      </c>
      <c r="EZ20">
        <v>1.86005</v>
      </c>
      <c r="FA20">
        <v>1.8592500000000001</v>
      </c>
      <c r="FB20">
        <v>1.8648</v>
      </c>
      <c r="FC20">
        <v>1.8688800000000001</v>
      </c>
      <c r="FD20">
        <v>1.86371</v>
      </c>
      <c r="FE20">
        <v>1.86371</v>
      </c>
      <c r="FF20">
        <v>1.86371</v>
      </c>
      <c r="FG20">
        <v>1.86355</v>
      </c>
      <c r="FH20">
        <v>0</v>
      </c>
      <c r="FI20">
        <v>0</v>
      </c>
      <c r="FJ20">
        <v>0</v>
      </c>
      <c r="FK20">
        <v>0</v>
      </c>
      <c r="FL20" t="s">
        <v>350</v>
      </c>
      <c r="FM20" t="s">
        <v>351</v>
      </c>
      <c r="FN20" t="s">
        <v>352</v>
      </c>
      <c r="FO20" t="s">
        <v>352</v>
      </c>
      <c r="FP20" t="s">
        <v>352</v>
      </c>
      <c r="FQ20" t="s">
        <v>352</v>
      </c>
      <c r="FR20">
        <v>0</v>
      </c>
      <c r="FS20">
        <v>100</v>
      </c>
      <c r="FT20">
        <v>100</v>
      </c>
      <c r="FU20">
        <v>-1.1839999999999999</v>
      </c>
      <c r="FV20">
        <v>0.1517</v>
      </c>
      <c r="FW20">
        <v>-1.1841000000000601</v>
      </c>
      <c r="FX20">
        <v>0</v>
      </c>
      <c r="FY20">
        <v>0</v>
      </c>
      <c r="FZ20">
        <v>0</v>
      </c>
      <c r="GA20">
        <v>0.15165999999999999</v>
      </c>
      <c r="GB20">
        <v>0</v>
      </c>
      <c r="GC20">
        <v>0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0.5</v>
      </c>
      <c r="GJ20">
        <v>0.5</v>
      </c>
      <c r="GK20">
        <v>0.82275399999999999</v>
      </c>
      <c r="GL20">
        <v>2.5781200000000002</v>
      </c>
      <c r="GM20">
        <v>1.4489700000000001</v>
      </c>
      <c r="GN20">
        <v>2.3059099999999999</v>
      </c>
      <c r="GO20">
        <v>1.5466299999999999</v>
      </c>
      <c r="GP20">
        <v>2.4157700000000002</v>
      </c>
      <c r="GQ20">
        <v>30.264900000000001</v>
      </c>
      <c r="GR20">
        <v>13.8256</v>
      </c>
      <c r="GS20">
        <v>18</v>
      </c>
      <c r="GT20">
        <v>649.53</v>
      </c>
      <c r="GU20">
        <v>347.54</v>
      </c>
      <c r="GV20">
        <v>18.0029</v>
      </c>
      <c r="GW20">
        <v>24.860499999999998</v>
      </c>
      <c r="GX20">
        <v>29.999700000000001</v>
      </c>
      <c r="GY20">
        <v>24.912400000000002</v>
      </c>
      <c r="GZ20">
        <v>24.914899999999999</v>
      </c>
      <c r="HA20">
        <v>16.470400000000001</v>
      </c>
      <c r="HB20">
        <v>20</v>
      </c>
      <c r="HC20">
        <v>-30</v>
      </c>
      <c r="HD20">
        <v>18</v>
      </c>
      <c r="HE20">
        <v>300</v>
      </c>
      <c r="HF20">
        <v>0</v>
      </c>
      <c r="HG20">
        <v>100.21899999999999</v>
      </c>
      <c r="HH20">
        <v>96.114900000000006</v>
      </c>
    </row>
    <row r="21" spans="1:216" x14ac:dyDescent="0.2">
      <c r="A21">
        <v>3</v>
      </c>
      <c r="B21">
        <v>1689460424</v>
      </c>
      <c r="C21">
        <v>180</v>
      </c>
      <c r="D21" t="s">
        <v>356</v>
      </c>
      <c r="E21" t="s">
        <v>357</v>
      </c>
      <c r="F21" t="s">
        <v>343</v>
      </c>
      <c r="G21" t="s">
        <v>404</v>
      </c>
      <c r="H21" t="s">
        <v>344</v>
      </c>
      <c r="I21" t="s">
        <v>345</v>
      </c>
      <c r="J21" t="s">
        <v>346</v>
      </c>
      <c r="K21" t="s">
        <v>347</v>
      </c>
      <c r="L21">
        <v>1689460424</v>
      </c>
      <c r="M21">
        <f t="shared" si="0"/>
        <v>1.7277795843859331E-3</v>
      </c>
      <c r="N21">
        <f t="shared" si="1"/>
        <v>1.7277795843859332</v>
      </c>
      <c r="O21">
        <f t="shared" si="2"/>
        <v>7.5586525053310805</v>
      </c>
      <c r="P21">
        <f t="shared" si="3"/>
        <v>244.31</v>
      </c>
      <c r="Q21">
        <f t="shared" si="4"/>
        <v>156.21707781870217</v>
      </c>
      <c r="R21">
        <f t="shared" si="5"/>
        <v>15.69206667273972</v>
      </c>
      <c r="S21">
        <f t="shared" si="6"/>
        <v>24.541035220657999</v>
      </c>
      <c r="T21">
        <f t="shared" si="7"/>
        <v>0.14654305170072046</v>
      </c>
      <c r="U21">
        <f t="shared" si="8"/>
        <v>3.3603094703854652</v>
      </c>
      <c r="V21">
        <f t="shared" si="9"/>
        <v>0.14308305943504798</v>
      </c>
      <c r="W21">
        <f t="shared" si="10"/>
        <v>8.973097456215047E-2</v>
      </c>
      <c r="X21">
        <f t="shared" si="11"/>
        <v>297.695178</v>
      </c>
      <c r="Y21">
        <f t="shared" si="12"/>
        <v>23.976945719383988</v>
      </c>
      <c r="Z21">
        <f t="shared" si="13"/>
        <v>23.976945719383988</v>
      </c>
      <c r="AA21">
        <f t="shared" si="14"/>
        <v>2.9908293415853682</v>
      </c>
      <c r="AB21">
        <f t="shared" si="15"/>
        <v>64.759994004227295</v>
      </c>
      <c r="AC21">
        <f t="shared" si="16"/>
        <v>1.8068212873849601</v>
      </c>
      <c r="AD21">
        <f t="shared" si="17"/>
        <v>2.7900269528545931</v>
      </c>
      <c r="AE21">
        <f t="shared" si="18"/>
        <v>1.1840080542004081</v>
      </c>
      <c r="AF21">
        <f t="shared" si="19"/>
        <v>-76.195079671419649</v>
      </c>
      <c r="AG21">
        <f t="shared" si="20"/>
        <v>-208.65141106913237</v>
      </c>
      <c r="AH21">
        <f t="shared" si="21"/>
        <v>-12.923918517870915</v>
      </c>
      <c r="AI21">
        <f t="shared" si="22"/>
        <v>-7.5231258422917335E-2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53935.350160364316</v>
      </c>
      <c r="AO21">
        <f t="shared" si="26"/>
        <v>1799.95</v>
      </c>
      <c r="AP21">
        <f t="shared" si="27"/>
        <v>1517.3586</v>
      </c>
      <c r="AQ21">
        <f t="shared" si="28"/>
        <v>0.84300041667824099</v>
      </c>
      <c r="AR21">
        <f t="shared" si="29"/>
        <v>0.16539080418900523</v>
      </c>
      <c r="AS21">
        <v>1689460424</v>
      </c>
      <c r="AT21">
        <v>244.31</v>
      </c>
      <c r="AU21">
        <v>250.001</v>
      </c>
      <c r="AV21">
        <v>17.987200000000001</v>
      </c>
      <c r="AW21">
        <v>16.7773</v>
      </c>
      <c r="AX21">
        <v>245.518</v>
      </c>
      <c r="AY21">
        <v>17.836099999999998</v>
      </c>
      <c r="AZ21">
        <v>600.06500000000005</v>
      </c>
      <c r="BA21">
        <v>100.395</v>
      </c>
      <c r="BB21">
        <v>5.5391799999999998E-2</v>
      </c>
      <c r="BC21">
        <v>22.825199999999999</v>
      </c>
      <c r="BD21">
        <v>22.286799999999999</v>
      </c>
      <c r="BE21">
        <v>999.9</v>
      </c>
      <c r="BF21">
        <v>0</v>
      </c>
      <c r="BG21">
        <v>0</v>
      </c>
      <c r="BH21">
        <v>10019.4</v>
      </c>
      <c r="BI21">
        <v>0</v>
      </c>
      <c r="BJ21">
        <v>42.89</v>
      </c>
      <c r="BK21">
        <v>-5.6913499999999999</v>
      </c>
      <c r="BL21">
        <v>248.785</v>
      </c>
      <c r="BM21">
        <v>254.267</v>
      </c>
      <c r="BN21">
        <v>1.2098899999999999</v>
      </c>
      <c r="BO21">
        <v>250.001</v>
      </c>
      <c r="BP21">
        <v>16.7773</v>
      </c>
      <c r="BQ21">
        <v>1.80582</v>
      </c>
      <c r="BR21">
        <v>1.68435</v>
      </c>
      <c r="BS21">
        <v>15.837300000000001</v>
      </c>
      <c r="BT21">
        <v>14.753</v>
      </c>
      <c r="BU21">
        <v>1799.95</v>
      </c>
      <c r="BV21">
        <v>0.89998699999999998</v>
      </c>
      <c r="BW21">
        <v>0.100013</v>
      </c>
      <c r="BX21">
        <v>0</v>
      </c>
      <c r="BY21">
        <v>2.1217000000000001</v>
      </c>
      <c r="BZ21">
        <v>0</v>
      </c>
      <c r="CA21">
        <v>3495.59</v>
      </c>
      <c r="CB21">
        <v>13894.5</v>
      </c>
      <c r="CC21">
        <v>47.061999999999998</v>
      </c>
      <c r="CD21">
        <v>48.5</v>
      </c>
      <c r="CE21">
        <v>48.125</v>
      </c>
      <c r="CF21">
        <v>46.5</v>
      </c>
      <c r="CG21">
        <v>46.125</v>
      </c>
      <c r="CH21">
        <v>1619.93</v>
      </c>
      <c r="CI21">
        <v>180.02</v>
      </c>
      <c r="CJ21">
        <v>0</v>
      </c>
      <c r="CK21">
        <v>1689460429.9000001</v>
      </c>
      <c r="CL21">
        <v>0</v>
      </c>
      <c r="CM21">
        <v>1689460394</v>
      </c>
      <c r="CN21" t="s">
        <v>358</v>
      </c>
      <c r="CO21">
        <v>1689460394</v>
      </c>
      <c r="CP21">
        <v>1689460392</v>
      </c>
      <c r="CQ21">
        <v>30</v>
      </c>
      <c r="CR21">
        <v>-2.4E-2</v>
      </c>
      <c r="CS21">
        <v>-1E-3</v>
      </c>
      <c r="CT21">
        <v>-1.208</v>
      </c>
      <c r="CU21">
        <v>0.151</v>
      </c>
      <c r="CV21">
        <v>250</v>
      </c>
      <c r="CW21">
        <v>17</v>
      </c>
      <c r="CX21">
        <v>0.28000000000000003</v>
      </c>
      <c r="CY21">
        <v>0.06</v>
      </c>
      <c r="CZ21">
        <v>8.0710068308780691</v>
      </c>
      <c r="DA21">
        <v>-0.23016819509127001</v>
      </c>
      <c r="DB21">
        <v>4.59696421246895E-2</v>
      </c>
      <c r="DC21">
        <v>1</v>
      </c>
      <c r="DD21">
        <v>249.98865000000001</v>
      </c>
      <c r="DE21">
        <v>5.5984962405706398E-2</v>
      </c>
      <c r="DF21">
        <v>1.7908866519127601E-2</v>
      </c>
      <c r="DG21">
        <v>1</v>
      </c>
      <c r="DH21">
        <v>1800.0042857142901</v>
      </c>
      <c r="DI21">
        <v>4.6100796304632E-2</v>
      </c>
      <c r="DJ21">
        <v>0.123618900873027</v>
      </c>
      <c r="DK21">
        <v>-1</v>
      </c>
      <c r="DL21">
        <v>2</v>
      </c>
      <c r="DM21">
        <v>2</v>
      </c>
      <c r="DN21" t="s">
        <v>349</v>
      </c>
      <c r="DO21">
        <v>3.2385199999999998</v>
      </c>
      <c r="DP21">
        <v>2.7871999999999999</v>
      </c>
      <c r="DQ21">
        <v>6.5029000000000003E-2</v>
      </c>
      <c r="DR21">
        <v>6.5715300000000004E-2</v>
      </c>
      <c r="DS21">
        <v>9.7901500000000002E-2</v>
      </c>
      <c r="DT21">
        <v>9.1906600000000005E-2</v>
      </c>
      <c r="DU21">
        <v>27174.400000000001</v>
      </c>
      <c r="DV21">
        <v>28963.8</v>
      </c>
      <c r="DW21">
        <v>27206.5</v>
      </c>
      <c r="DX21">
        <v>29102.400000000001</v>
      </c>
      <c r="DY21">
        <v>32362.799999999999</v>
      </c>
      <c r="DZ21">
        <v>35339.800000000003</v>
      </c>
      <c r="EA21">
        <v>36386.800000000003</v>
      </c>
      <c r="EB21">
        <v>39605.199999999997</v>
      </c>
      <c r="EC21">
        <v>2.2749999999999999</v>
      </c>
      <c r="ED21">
        <v>1.6644000000000001</v>
      </c>
      <c r="EE21">
        <v>3.9748800000000001E-2</v>
      </c>
      <c r="EF21">
        <v>0</v>
      </c>
      <c r="EG21">
        <v>21.6313</v>
      </c>
      <c r="EH21">
        <v>999.9</v>
      </c>
      <c r="EI21">
        <v>52.637</v>
      </c>
      <c r="EJ21">
        <v>27.634</v>
      </c>
      <c r="EK21">
        <v>19.474799999999998</v>
      </c>
      <c r="EL21">
        <v>62.005099999999999</v>
      </c>
      <c r="EM21">
        <v>34.635399999999997</v>
      </c>
      <c r="EN21">
        <v>1</v>
      </c>
      <c r="EO21">
        <v>-0.19143499999999999</v>
      </c>
      <c r="EP21">
        <v>3.5393300000000001</v>
      </c>
      <c r="EQ21">
        <v>19.759699999999999</v>
      </c>
      <c r="ER21">
        <v>5.2163899999999996</v>
      </c>
      <c r="ES21">
        <v>11.9261</v>
      </c>
      <c r="ET21">
        <v>4.95505</v>
      </c>
      <c r="EU21">
        <v>3.2970799999999998</v>
      </c>
      <c r="EV21">
        <v>2373.1999999999998</v>
      </c>
      <c r="EW21">
        <v>74.2</v>
      </c>
      <c r="EX21">
        <v>34.4</v>
      </c>
      <c r="EY21">
        <v>8038.4</v>
      </c>
      <c r="EZ21">
        <v>1.86005</v>
      </c>
      <c r="FA21">
        <v>1.8592299999999999</v>
      </c>
      <c r="FB21">
        <v>1.8647800000000001</v>
      </c>
      <c r="FC21">
        <v>1.86887</v>
      </c>
      <c r="FD21">
        <v>1.86371</v>
      </c>
      <c r="FE21">
        <v>1.86371</v>
      </c>
      <c r="FF21">
        <v>1.86371</v>
      </c>
      <c r="FG21">
        <v>1.8635200000000001</v>
      </c>
      <c r="FH21">
        <v>0</v>
      </c>
      <c r="FI21">
        <v>0</v>
      </c>
      <c r="FJ21">
        <v>0</v>
      </c>
      <c r="FK21">
        <v>0</v>
      </c>
      <c r="FL21" t="s">
        <v>350</v>
      </c>
      <c r="FM21" t="s">
        <v>351</v>
      </c>
      <c r="FN21" t="s">
        <v>352</v>
      </c>
      <c r="FO21" t="s">
        <v>352</v>
      </c>
      <c r="FP21" t="s">
        <v>352</v>
      </c>
      <c r="FQ21" t="s">
        <v>352</v>
      </c>
      <c r="FR21">
        <v>0</v>
      </c>
      <c r="FS21">
        <v>100</v>
      </c>
      <c r="FT21">
        <v>100</v>
      </c>
      <c r="FU21">
        <v>-1.208</v>
      </c>
      <c r="FV21">
        <v>0.15110000000000001</v>
      </c>
      <c r="FW21">
        <v>-1.208</v>
      </c>
      <c r="FX21">
        <v>0</v>
      </c>
      <c r="FY21">
        <v>0</v>
      </c>
      <c r="FZ21">
        <v>0</v>
      </c>
      <c r="GA21">
        <v>0.15114999999999801</v>
      </c>
      <c r="GB21">
        <v>0</v>
      </c>
      <c r="GC21">
        <v>0</v>
      </c>
      <c r="GD21">
        <v>0</v>
      </c>
      <c r="GE21">
        <v>-1</v>
      </c>
      <c r="GF21">
        <v>-1</v>
      </c>
      <c r="GG21">
        <v>-1</v>
      </c>
      <c r="GH21">
        <v>-1</v>
      </c>
      <c r="GI21">
        <v>0.5</v>
      </c>
      <c r="GJ21">
        <v>0.5</v>
      </c>
      <c r="GK21">
        <v>0.71533199999999997</v>
      </c>
      <c r="GL21">
        <v>2.5756800000000002</v>
      </c>
      <c r="GM21">
        <v>1.4489700000000001</v>
      </c>
      <c r="GN21">
        <v>2.3107899999999999</v>
      </c>
      <c r="GO21">
        <v>1.5466299999999999</v>
      </c>
      <c r="GP21">
        <v>2.4230999999999998</v>
      </c>
      <c r="GQ21">
        <v>30.243400000000001</v>
      </c>
      <c r="GR21">
        <v>13.8081</v>
      </c>
      <c r="GS21">
        <v>18</v>
      </c>
      <c r="GT21">
        <v>649.07799999999997</v>
      </c>
      <c r="GU21">
        <v>347.21</v>
      </c>
      <c r="GV21">
        <v>18.0017</v>
      </c>
      <c r="GW21">
        <v>24.813400000000001</v>
      </c>
      <c r="GX21">
        <v>29.9999</v>
      </c>
      <c r="GY21">
        <v>24.836300000000001</v>
      </c>
      <c r="GZ21">
        <v>24.8369</v>
      </c>
      <c r="HA21">
        <v>14.330500000000001</v>
      </c>
      <c r="HB21">
        <v>20</v>
      </c>
      <c r="HC21">
        <v>-30</v>
      </c>
      <c r="HD21">
        <v>18</v>
      </c>
      <c r="HE21">
        <v>250</v>
      </c>
      <c r="HF21">
        <v>0</v>
      </c>
      <c r="HG21">
        <v>100.229</v>
      </c>
      <c r="HH21">
        <v>96.124200000000002</v>
      </c>
    </row>
    <row r="22" spans="1:216" x14ac:dyDescent="0.2">
      <c r="A22">
        <v>4</v>
      </c>
      <c r="B22">
        <v>1689460515</v>
      </c>
      <c r="C22">
        <v>271</v>
      </c>
      <c r="D22" t="s">
        <v>359</v>
      </c>
      <c r="E22" t="s">
        <v>360</v>
      </c>
      <c r="F22" t="s">
        <v>343</v>
      </c>
      <c r="G22" t="s">
        <v>404</v>
      </c>
      <c r="H22" t="s">
        <v>344</v>
      </c>
      <c r="I22" t="s">
        <v>345</v>
      </c>
      <c r="J22" t="s">
        <v>346</v>
      </c>
      <c r="K22" t="s">
        <v>347</v>
      </c>
      <c r="L22">
        <v>1689460515</v>
      </c>
      <c r="M22">
        <f t="shared" si="0"/>
        <v>1.7344552973983197E-3</v>
      </c>
      <c r="N22">
        <f t="shared" si="1"/>
        <v>1.7344552973983196</v>
      </c>
      <c r="O22">
        <f t="shared" si="2"/>
        <v>4.8096302592369584</v>
      </c>
      <c r="P22">
        <f t="shared" si="3"/>
        <v>171.363</v>
      </c>
      <c r="Q22">
        <f t="shared" si="4"/>
        <v>114.91769389660217</v>
      </c>
      <c r="R22">
        <f t="shared" si="5"/>
        <v>11.543432971780621</v>
      </c>
      <c r="S22">
        <f t="shared" si="6"/>
        <v>17.213339715318899</v>
      </c>
      <c r="T22">
        <f t="shared" si="7"/>
        <v>0.14634384509413736</v>
      </c>
      <c r="U22">
        <f t="shared" si="8"/>
        <v>3.3522586330863988</v>
      </c>
      <c r="V22">
        <f t="shared" si="9"/>
        <v>0.14288505768086465</v>
      </c>
      <c r="W22">
        <f t="shared" si="10"/>
        <v>8.9607110695930914E-2</v>
      </c>
      <c r="X22">
        <f t="shared" si="11"/>
        <v>297.69663299999996</v>
      </c>
      <c r="Y22">
        <f t="shared" si="12"/>
        <v>24.008603473132709</v>
      </c>
      <c r="Z22">
        <f t="shared" si="13"/>
        <v>24.008603473132709</v>
      </c>
      <c r="AA22">
        <f t="shared" si="14"/>
        <v>2.9965226628967714</v>
      </c>
      <c r="AB22">
        <f t="shared" si="15"/>
        <v>64.622599888868365</v>
      </c>
      <c r="AC22">
        <f t="shared" si="16"/>
        <v>1.8063343979197501</v>
      </c>
      <c r="AD22">
        <f t="shared" si="17"/>
        <v>2.7952053941285366</v>
      </c>
      <c r="AE22">
        <f t="shared" si="18"/>
        <v>1.1901882649770212</v>
      </c>
      <c r="AF22">
        <f t="shared" si="19"/>
        <v>-76.489478615265895</v>
      </c>
      <c r="AG22">
        <f t="shared" si="20"/>
        <v>-208.34267573853475</v>
      </c>
      <c r="AH22">
        <f t="shared" si="21"/>
        <v>-12.939863904114958</v>
      </c>
      <c r="AI22">
        <f t="shared" si="22"/>
        <v>-7.5385257915627335E-2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53738.72892129705</v>
      </c>
      <c r="AO22">
        <f t="shared" si="26"/>
        <v>1799.97</v>
      </c>
      <c r="AP22">
        <f t="shared" si="27"/>
        <v>1517.3744999999999</v>
      </c>
      <c r="AQ22">
        <f t="shared" si="28"/>
        <v>0.84299988333138876</v>
      </c>
      <c r="AR22">
        <f t="shared" si="29"/>
        <v>0.16538977482958048</v>
      </c>
      <c r="AS22">
        <v>1689460515</v>
      </c>
      <c r="AT22">
        <v>171.363</v>
      </c>
      <c r="AU22">
        <v>175.005</v>
      </c>
      <c r="AV22">
        <v>17.982500000000002</v>
      </c>
      <c r="AW22">
        <v>16.767800000000001</v>
      </c>
      <c r="AX22">
        <v>172.505</v>
      </c>
      <c r="AY22">
        <v>17.830100000000002</v>
      </c>
      <c r="AZ22">
        <v>600.00599999999997</v>
      </c>
      <c r="BA22">
        <v>100.39400000000001</v>
      </c>
      <c r="BB22">
        <v>5.5570300000000003E-2</v>
      </c>
      <c r="BC22">
        <v>22.855799999999999</v>
      </c>
      <c r="BD22">
        <v>22.342700000000001</v>
      </c>
      <c r="BE22">
        <v>999.9</v>
      </c>
      <c r="BF22">
        <v>0</v>
      </c>
      <c r="BG22">
        <v>0</v>
      </c>
      <c r="BH22">
        <v>9982.5</v>
      </c>
      <c r="BI22">
        <v>0</v>
      </c>
      <c r="BJ22">
        <v>43.271099999999997</v>
      </c>
      <c r="BK22">
        <v>-3.6427499999999999</v>
      </c>
      <c r="BL22">
        <v>174.501</v>
      </c>
      <c r="BM22">
        <v>177.99</v>
      </c>
      <c r="BN22">
        <v>1.2146699999999999</v>
      </c>
      <c r="BO22">
        <v>175.005</v>
      </c>
      <c r="BP22">
        <v>16.767800000000001</v>
      </c>
      <c r="BQ22">
        <v>1.8053300000000001</v>
      </c>
      <c r="BR22">
        <v>1.6833800000000001</v>
      </c>
      <c r="BS22">
        <v>15.833</v>
      </c>
      <c r="BT22">
        <v>14.7441</v>
      </c>
      <c r="BU22">
        <v>1799.97</v>
      </c>
      <c r="BV22">
        <v>0.90000199999999997</v>
      </c>
      <c r="BW22">
        <v>9.9998100000000006E-2</v>
      </c>
      <c r="BX22">
        <v>0</v>
      </c>
      <c r="BY22">
        <v>2.4369000000000001</v>
      </c>
      <c r="BZ22">
        <v>0</v>
      </c>
      <c r="CA22">
        <v>3436.38</v>
      </c>
      <c r="CB22">
        <v>13894.7</v>
      </c>
      <c r="CC22">
        <v>47</v>
      </c>
      <c r="CD22">
        <v>48.436999999999998</v>
      </c>
      <c r="CE22">
        <v>48.061999999999998</v>
      </c>
      <c r="CF22">
        <v>46.5</v>
      </c>
      <c r="CG22">
        <v>46.125</v>
      </c>
      <c r="CH22">
        <v>1619.98</v>
      </c>
      <c r="CI22">
        <v>179.99</v>
      </c>
      <c r="CJ22">
        <v>0</v>
      </c>
      <c r="CK22">
        <v>1689460520.5</v>
      </c>
      <c r="CL22">
        <v>0</v>
      </c>
      <c r="CM22">
        <v>1689460486</v>
      </c>
      <c r="CN22" t="s">
        <v>361</v>
      </c>
      <c r="CO22">
        <v>1689460482</v>
      </c>
      <c r="CP22">
        <v>1689460486</v>
      </c>
      <c r="CQ22">
        <v>31</v>
      </c>
      <c r="CR22">
        <v>6.6000000000000003E-2</v>
      </c>
      <c r="CS22">
        <v>1E-3</v>
      </c>
      <c r="CT22">
        <v>-1.1419999999999999</v>
      </c>
      <c r="CU22">
        <v>0.152</v>
      </c>
      <c r="CV22">
        <v>175</v>
      </c>
      <c r="CW22">
        <v>17</v>
      </c>
      <c r="CX22">
        <v>0.28000000000000003</v>
      </c>
      <c r="CY22">
        <v>0.08</v>
      </c>
      <c r="CZ22">
        <v>5.0918923634678697</v>
      </c>
      <c r="DA22">
        <v>-7.76204080410548E-2</v>
      </c>
      <c r="DB22">
        <v>1.99753338261493E-2</v>
      </c>
      <c r="DC22">
        <v>1</v>
      </c>
      <c r="DD22">
        <v>174.97714285714301</v>
      </c>
      <c r="DE22">
        <v>0.17890909090896301</v>
      </c>
      <c r="DF22">
        <v>2.14726530715709E-2</v>
      </c>
      <c r="DG22">
        <v>1</v>
      </c>
      <c r="DH22">
        <v>1800.0019047619001</v>
      </c>
      <c r="DI22">
        <v>0.27229965730955902</v>
      </c>
      <c r="DJ22">
        <v>9.8155321405295107E-2</v>
      </c>
      <c r="DK22">
        <v>-1</v>
      </c>
      <c r="DL22">
        <v>2</v>
      </c>
      <c r="DM22">
        <v>2</v>
      </c>
      <c r="DN22" t="s">
        <v>349</v>
      </c>
      <c r="DO22">
        <v>3.2383999999999999</v>
      </c>
      <c r="DP22">
        <v>2.7870599999999999</v>
      </c>
      <c r="DQ22">
        <v>4.7610300000000001E-2</v>
      </c>
      <c r="DR22">
        <v>4.7996299999999999E-2</v>
      </c>
      <c r="DS22">
        <v>9.78884E-2</v>
      </c>
      <c r="DT22">
        <v>9.1879699999999995E-2</v>
      </c>
      <c r="DU22">
        <v>27681.5</v>
      </c>
      <c r="DV22">
        <v>29514</v>
      </c>
      <c r="DW22">
        <v>27207.200000000001</v>
      </c>
      <c r="DX22">
        <v>29103.3</v>
      </c>
      <c r="DY22">
        <v>32364.2</v>
      </c>
      <c r="DZ22">
        <v>35341.599999999999</v>
      </c>
      <c r="EA22">
        <v>36387.9</v>
      </c>
      <c r="EB22">
        <v>39606.199999999997</v>
      </c>
      <c r="EC22">
        <v>2.2751000000000001</v>
      </c>
      <c r="ED22">
        <v>1.6640200000000001</v>
      </c>
      <c r="EE22">
        <v>4.0382099999999997E-2</v>
      </c>
      <c r="EF22">
        <v>0</v>
      </c>
      <c r="EG22">
        <v>21.6769</v>
      </c>
      <c r="EH22">
        <v>999.9</v>
      </c>
      <c r="EI22">
        <v>52.576000000000001</v>
      </c>
      <c r="EJ22">
        <v>27.634</v>
      </c>
      <c r="EK22">
        <v>19.453800000000001</v>
      </c>
      <c r="EL22">
        <v>62.205100000000002</v>
      </c>
      <c r="EM22">
        <v>34.807699999999997</v>
      </c>
      <c r="EN22">
        <v>1</v>
      </c>
      <c r="EO22">
        <v>-0.19311</v>
      </c>
      <c r="EP22">
        <v>3.5755300000000001</v>
      </c>
      <c r="EQ22">
        <v>19.754300000000001</v>
      </c>
      <c r="ER22">
        <v>5.2168400000000004</v>
      </c>
      <c r="ES22">
        <v>11.9261</v>
      </c>
      <c r="ET22">
        <v>4.9546999999999999</v>
      </c>
      <c r="EU22">
        <v>3.2970299999999999</v>
      </c>
      <c r="EV22">
        <v>2375.1999999999998</v>
      </c>
      <c r="EW22">
        <v>74.2</v>
      </c>
      <c r="EX22">
        <v>34.5</v>
      </c>
      <c r="EY22">
        <v>8044.6</v>
      </c>
      <c r="EZ22">
        <v>1.8600399999999999</v>
      </c>
      <c r="FA22">
        <v>1.85921</v>
      </c>
      <c r="FB22">
        <v>1.8648100000000001</v>
      </c>
      <c r="FC22">
        <v>1.8688800000000001</v>
      </c>
      <c r="FD22">
        <v>1.8636699999999999</v>
      </c>
      <c r="FE22">
        <v>1.86371</v>
      </c>
      <c r="FF22">
        <v>1.86371</v>
      </c>
      <c r="FG22">
        <v>1.8635299999999999</v>
      </c>
      <c r="FH22">
        <v>0</v>
      </c>
      <c r="FI22">
        <v>0</v>
      </c>
      <c r="FJ22">
        <v>0</v>
      </c>
      <c r="FK22">
        <v>0</v>
      </c>
      <c r="FL22" t="s">
        <v>350</v>
      </c>
      <c r="FM22" t="s">
        <v>351</v>
      </c>
      <c r="FN22" t="s">
        <v>352</v>
      </c>
      <c r="FO22" t="s">
        <v>352</v>
      </c>
      <c r="FP22" t="s">
        <v>352</v>
      </c>
      <c r="FQ22" t="s">
        <v>352</v>
      </c>
      <c r="FR22">
        <v>0</v>
      </c>
      <c r="FS22">
        <v>100</v>
      </c>
      <c r="FT22">
        <v>100</v>
      </c>
      <c r="FU22">
        <v>-1.1419999999999999</v>
      </c>
      <c r="FV22">
        <v>0.15240000000000001</v>
      </c>
      <c r="FW22">
        <v>-1.1419999999999699</v>
      </c>
      <c r="FX22">
        <v>0</v>
      </c>
      <c r="FY22">
        <v>0</v>
      </c>
      <c r="FZ22">
        <v>0</v>
      </c>
      <c r="GA22">
        <v>0.152339999999999</v>
      </c>
      <c r="GB22">
        <v>0</v>
      </c>
      <c r="GC22">
        <v>0</v>
      </c>
      <c r="GD22">
        <v>0</v>
      </c>
      <c r="GE22">
        <v>-1</v>
      </c>
      <c r="GF22">
        <v>-1</v>
      </c>
      <c r="GG22">
        <v>-1</v>
      </c>
      <c r="GH22">
        <v>-1</v>
      </c>
      <c r="GI22">
        <v>0.6</v>
      </c>
      <c r="GJ22">
        <v>0.5</v>
      </c>
      <c r="GK22">
        <v>0.55053700000000005</v>
      </c>
      <c r="GL22">
        <v>2.5817899999999998</v>
      </c>
      <c r="GM22">
        <v>1.4489700000000001</v>
      </c>
      <c r="GN22">
        <v>2.3107899999999999</v>
      </c>
      <c r="GO22">
        <v>1.5466299999999999</v>
      </c>
      <c r="GP22">
        <v>2.4719199999999999</v>
      </c>
      <c r="GQ22">
        <v>30.222000000000001</v>
      </c>
      <c r="GR22">
        <v>13.799300000000001</v>
      </c>
      <c r="GS22">
        <v>18</v>
      </c>
      <c r="GT22">
        <v>648.61</v>
      </c>
      <c r="GU22">
        <v>346.678</v>
      </c>
      <c r="GV22">
        <v>17.998000000000001</v>
      </c>
      <c r="GW22">
        <v>24.7988</v>
      </c>
      <c r="GX22">
        <v>30.0001</v>
      </c>
      <c r="GY22">
        <v>24.7896</v>
      </c>
      <c r="GZ22">
        <v>24.786899999999999</v>
      </c>
      <c r="HA22">
        <v>11.0222</v>
      </c>
      <c r="HB22">
        <v>20</v>
      </c>
      <c r="HC22">
        <v>-30</v>
      </c>
      <c r="HD22">
        <v>18</v>
      </c>
      <c r="HE22">
        <v>175</v>
      </c>
      <c r="HF22">
        <v>0</v>
      </c>
      <c r="HG22">
        <v>100.232</v>
      </c>
      <c r="HH22">
        <v>96.1267</v>
      </c>
    </row>
    <row r="23" spans="1:216" x14ac:dyDescent="0.2">
      <c r="A23">
        <v>5</v>
      </c>
      <c r="B23">
        <v>1689460604</v>
      </c>
      <c r="C23">
        <v>360</v>
      </c>
      <c r="D23" t="s">
        <v>362</v>
      </c>
      <c r="E23" t="s">
        <v>363</v>
      </c>
      <c r="F23" t="s">
        <v>343</v>
      </c>
      <c r="G23" t="s">
        <v>404</v>
      </c>
      <c r="H23" t="s">
        <v>344</v>
      </c>
      <c r="I23" t="s">
        <v>345</v>
      </c>
      <c r="J23" t="s">
        <v>346</v>
      </c>
      <c r="K23" t="s">
        <v>347</v>
      </c>
      <c r="L23">
        <v>1689460604</v>
      </c>
      <c r="M23">
        <f t="shared" si="0"/>
        <v>1.7497778901516558E-3</v>
      </c>
      <c r="N23">
        <f t="shared" si="1"/>
        <v>1.7497778901516559</v>
      </c>
      <c r="O23">
        <f t="shared" si="2"/>
        <v>2.854356699301225</v>
      </c>
      <c r="P23">
        <f t="shared" si="3"/>
        <v>122.806</v>
      </c>
      <c r="Q23">
        <f t="shared" si="4"/>
        <v>89.087260647029481</v>
      </c>
      <c r="R23">
        <f t="shared" si="5"/>
        <v>8.9487042490888111</v>
      </c>
      <c r="S23">
        <f t="shared" si="6"/>
        <v>12.335709573198601</v>
      </c>
      <c r="T23">
        <f t="shared" si="7"/>
        <v>0.14724364665095194</v>
      </c>
      <c r="U23">
        <f t="shared" si="8"/>
        <v>3.3578090462394399</v>
      </c>
      <c r="V23">
        <f t="shared" si="9"/>
        <v>0.14374838248631128</v>
      </c>
      <c r="W23">
        <f t="shared" si="10"/>
        <v>9.0149864108415703E-2</v>
      </c>
      <c r="X23">
        <f t="shared" si="11"/>
        <v>297.69822900000003</v>
      </c>
      <c r="Y23">
        <f t="shared" si="12"/>
        <v>24.031381858505771</v>
      </c>
      <c r="Z23">
        <f t="shared" si="13"/>
        <v>24.031381858505771</v>
      </c>
      <c r="AA23">
        <f t="shared" si="14"/>
        <v>3.0006249809230248</v>
      </c>
      <c r="AB23">
        <f t="shared" si="15"/>
        <v>64.542645156954578</v>
      </c>
      <c r="AC23">
        <f t="shared" si="16"/>
        <v>1.8071735170220999</v>
      </c>
      <c r="AD23">
        <f t="shared" si="17"/>
        <v>2.7999681646567502</v>
      </c>
      <c r="AE23">
        <f t="shared" si="18"/>
        <v>1.1934514639009248</v>
      </c>
      <c r="AF23">
        <f t="shared" si="19"/>
        <v>-77.165204955688026</v>
      </c>
      <c r="AG23">
        <f t="shared" si="20"/>
        <v>-207.72428190695135</v>
      </c>
      <c r="AH23">
        <f t="shared" si="21"/>
        <v>-12.88344628438935</v>
      </c>
      <c r="AI23">
        <f t="shared" si="22"/>
        <v>-7.4704147028654688E-2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53865.264553388581</v>
      </c>
      <c r="AO23">
        <f t="shared" si="26"/>
        <v>1799.98</v>
      </c>
      <c r="AP23">
        <f t="shared" si="27"/>
        <v>1517.3828999999998</v>
      </c>
      <c r="AQ23">
        <f t="shared" si="28"/>
        <v>0.84299986666518512</v>
      </c>
      <c r="AR23">
        <f t="shared" si="29"/>
        <v>0.16538974266380738</v>
      </c>
      <c r="AS23">
        <v>1689460604</v>
      </c>
      <c r="AT23">
        <v>122.806</v>
      </c>
      <c r="AU23">
        <v>124.995</v>
      </c>
      <c r="AV23">
        <v>17.991</v>
      </c>
      <c r="AW23">
        <v>16.765499999999999</v>
      </c>
      <c r="AX23">
        <v>123.89400000000001</v>
      </c>
      <c r="AY23">
        <v>17.837900000000001</v>
      </c>
      <c r="AZ23">
        <v>599.96699999999998</v>
      </c>
      <c r="BA23">
        <v>100.393</v>
      </c>
      <c r="BB23">
        <v>5.57531E-2</v>
      </c>
      <c r="BC23">
        <v>22.883900000000001</v>
      </c>
      <c r="BD23">
        <v>22.373899999999999</v>
      </c>
      <c r="BE23">
        <v>999.9</v>
      </c>
      <c r="BF23">
        <v>0</v>
      </c>
      <c r="BG23">
        <v>0</v>
      </c>
      <c r="BH23">
        <v>10008.1</v>
      </c>
      <c r="BI23">
        <v>0</v>
      </c>
      <c r="BJ23">
        <v>41.508699999999997</v>
      </c>
      <c r="BK23">
        <v>-2.18865</v>
      </c>
      <c r="BL23">
        <v>125.056</v>
      </c>
      <c r="BM23">
        <v>127.126</v>
      </c>
      <c r="BN23">
        <v>1.22546</v>
      </c>
      <c r="BO23">
        <v>124.995</v>
      </c>
      <c r="BP23">
        <v>16.765499999999999</v>
      </c>
      <c r="BQ23">
        <v>1.8061700000000001</v>
      </c>
      <c r="BR23">
        <v>1.6831400000000001</v>
      </c>
      <c r="BS23">
        <v>15.840299999999999</v>
      </c>
      <c r="BT23">
        <v>14.7418</v>
      </c>
      <c r="BU23">
        <v>1799.98</v>
      </c>
      <c r="BV23">
        <v>0.90000199999999997</v>
      </c>
      <c r="BW23">
        <v>9.9998100000000006E-2</v>
      </c>
      <c r="BX23">
        <v>0</v>
      </c>
      <c r="BY23">
        <v>1.9763999999999999</v>
      </c>
      <c r="BZ23">
        <v>0</v>
      </c>
      <c r="CA23">
        <v>3406</v>
      </c>
      <c r="CB23">
        <v>13894.8</v>
      </c>
      <c r="CC23">
        <v>46.936999999999998</v>
      </c>
      <c r="CD23">
        <v>48.436999999999998</v>
      </c>
      <c r="CE23">
        <v>48.061999999999998</v>
      </c>
      <c r="CF23">
        <v>46.5</v>
      </c>
      <c r="CG23">
        <v>46.061999999999998</v>
      </c>
      <c r="CH23">
        <v>1619.99</v>
      </c>
      <c r="CI23">
        <v>179.99</v>
      </c>
      <c r="CJ23">
        <v>0</v>
      </c>
      <c r="CK23">
        <v>1689460609.9000001</v>
      </c>
      <c r="CL23">
        <v>0</v>
      </c>
      <c r="CM23">
        <v>1689460576</v>
      </c>
      <c r="CN23" t="s">
        <v>364</v>
      </c>
      <c r="CO23">
        <v>1689460576</v>
      </c>
      <c r="CP23">
        <v>1689460574</v>
      </c>
      <c r="CQ23">
        <v>32</v>
      </c>
      <c r="CR23">
        <v>5.5E-2</v>
      </c>
      <c r="CS23">
        <v>1E-3</v>
      </c>
      <c r="CT23">
        <v>-1.0880000000000001</v>
      </c>
      <c r="CU23">
        <v>0.153</v>
      </c>
      <c r="CV23">
        <v>125</v>
      </c>
      <c r="CW23">
        <v>17</v>
      </c>
      <c r="CX23">
        <v>0.3</v>
      </c>
      <c r="CY23">
        <v>7.0000000000000007E-2</v>
      </c>
      <c r="CZ23">
        <v>3.0568229423632101</v>
      </c>
      <c r="DA23">
        <v>0.46104032246342402</v>
      </c>
      <c r="DB23">
        <v>0.17783347690322601</v>
      </c>
      <c r="DC23">
        <v>1</v>
      </c>
      <c r="DD23">
        <v>124.98095000000001</v>
      </c>
      <c r="DE23">
        <v>6.2481203007473597E-2</v>
      </c>
      <c r="DF23">
        <v>2.0148138871865302E-2</v>
      </c>
      <c r="DG23">
        <v>1</v>
      </c>
      <c r="DH23">
        <v>1800.0080952380999</v>
      </c>
      <c r="DI23">
        <v>-7.6518444395757404E-2</v>
      </c>
      <c r="DJ23">
        <v>6.9393223740734006E-2</v>
      </c>
      <c r="DK23">
        <v>-1</v>
      </c>
      <c r="DL23">
        <v>2</v>
      </c>
      <c r="DM23">
        <v>2</v>
      </c>
      <c r="DN23" t="s">
        <v>349</v>
      </c>
      <c r="DO23">
        <v>3.2383099999999998</v>
      </c>
      <c r="DP23">
        <v>2.7874599999999998</v>
      </c>
      <c r="DQ23">
        <v>3.4969899999999998E-2</v>
      </c>
      <c r="DR23">
        <v>3.5083900000000001E-2</v>
      </c>
      <c r="DS23">
        <v>9.79236E-2</v>
      </c>
      <c r="DT23">
        <v>9.1876600000000003E-2</v>
      </c>
      <c r="DU23">
        <v>28048</v>
      </c>
      <c r="DV23">
        <v>29913</v>
      </c>
      <c r="DW23">
        <v>27206.400000000001</v>
      </c>
      <c r="DX23">
        <v>29102</v>
      </c>
      <c r="DY23">
        <v>32362.5</v>
      </c>
      <c r="DZ23">
        <v>35340.300000000003</v>
      </c>
      <c r="EA23">
        <v>36387.4</v>
      </c>
      <c r="EB23">
        <v>39604.6</v>
      </c>
      <c r="EC23">
        <v>2.2748499999999998</v>
      </c>
      <c r="ED23">
        <v>1.66378</v>
      </c>
      <c r="EE23">
        <v>3.97302E-2</v>
      </c>
      <c r="EF23">
        <v>0</v>
      </c>
      <c r="EG23">
        <v>21.718900000000001</v>
      </c>
      <c r="EH23">
        <v>999.9</v>
      </c>
      <c r="EI23">
        <v>52.564</v>
      </c>
      <c r="EJ23">
        <v>27.654</v>
      </c>
      <c r="EK23">
        <v>19.470800000000001</v>
      </c>
      <c r="EL23">
        <v>62.2151</v>
      </c>
      <c r="EM23">
        <v>34.695500000000003</v>
      </c>
      <c r="EN23">
        <v>1</v>
      </c>
      <c r="EO23">
        <v>-0.19242100000000001</v>
      </c>
      <c r="EP23">
        <v>3.6795399999999998</v>
      </c>
      <c r="EQ23">
        <v>19.744700000000002</v>
      </c>
      <c r="ER23">
        <v>5.2163899999999996</v>
      </c>
      <c r="ES23">
        <v>11.9261</v>
      </c>
      <c r="ET23">
        <v>4.9547499999999998</v>
      </c>
      <c r="EU23">
        <v>3.2970299999999999</v>
      </c>
      <c r="EV23">
        <v>2376.9</v>
      </c>
      <c r="EW23">
        <v>74.2</v>
      </c>
      <c r="EX23">
        <v>34.5</v>
      </c>
      <c r="EY23">
        <v>8050.1</v>
      </c>
      <c r="EZ23">
        <v>1.8600099999999999</v>
      </c>
      <c r="FA23">
        <v>1.8591899999999999</v>
      </c>
      <c r="FB23">
        <v>1.8647800000000001</v>
      </c>
      <c r="FC23">
        <v>1.8688199999999999</v>
      </c>
      <c r="FD23">
        <v>1.8636699999999999</v>
      </c>
      <c r="FE23">
        <v>1.86371</v>
      </c>
      <c r="FF23">
        <v>1.86371</v>
      </c>
      <c r="FG23">
        <v>1.8634999999999999</v>
      </c>
      <c r="FH23">
        <v>0</v>
      </c>
      <c r="FI23">
        <v>0</v>
      </c>
      <c r="FJ23">
        <v>0</v>
      </c>
      <c r="FK23">
        <v>0</v>
      </c>
      <c r="FL23" t="s">
        <v>350</v>
      </c>
      <c r="FM23" t="s">
        <v>351</v>
      </c>
      <c r="FN23" t="s">
        <v>352</v>
      </c>
      <c r="FO23" t="s">
        <v>352</v>
      </c>
      <c r="FP23" t="s">
        <v>352</v>
      </c>
      <c r="FQ23" t="s">
        <v>352</v>
      </c>
      <c r="FR23">
        <v>0</v>
      </c>
      <c r="FS23">
        <v>100</v>
      </c>
      <c r="FT23">
        <v>100</v>
      </c>
      <c r="FU23">
        <v>-1.0880000000000001</v>
      </c>
      <c r="FV23">
        <v>0.15310000000000001</v>
      </c>
      <c r="FW23">
        <v>-1.0874999999999999</v>
      </c>
      <c r="FX23">
        <v>0</v>
      </c>
      <c r="FY23">
        <v>0</v>
      </c>
      <c r="FZ23">
        <v>0</v>
      </c>
      <c r="GA23">
        <v>0.153109999999998</v>
      </c>
      <c r="GB23">
        <v>0</v>
      </c>
      <c r="GC23">
        <v>0</v>
      </c>
      <c r="GD23">
        <v>0</v>
      </c>
      <c r="GE23">
        <v>-1</v>
      </c>
      <c r="GF23">
        <v>-1</v>
      </c>
      <c r="GG23">
        <v>-1</v>
      </c>
      <c r="GH23">
        <v>-1</v>
      </c>
      <c r="GI23">
        <v>0.5</v>
      </c>
      <c r="GJ23">
        <v>0.5</v>
      </c>
      <c r="GK23">
        <v>0.43823200000000001</v>
      </c>
      <c r="GL23">
        <v>2.5939899999999998</v>
      </c>
      <c r="GM23">
        <v>1.4477500000000001</v>
      </c>
      <c r="GN23">
        <v>2.3120099999999999</v>
      </c>
      <c r="GO23">
        <v>1.5466299999999999</v>
      </c>
      <c r="GP23">
        <v>2.4658199999999999</v>
      </c>
      <c r="GQ23">
        <v>30.200500000000002</v>
      </c>
      <c r="GR23">
        <v>13.773</v>
      </c>
      <c r="GS23">
        <v>18</v>
      </c>
      <c r="GT23">
        <v>648.15599999999995</v>
      </c>
      <c r="GU23">
        <v>346.34699999999998</v>
      </c>
      <c r="GV23">
        <v>18.001899999999999</v>
      </c>
      <c r="GW23">
        <v>24.802900000000001</v>
      </c>
      <c r="GX23">
        <v>30.0002</v>
      </c>
      <c r="GY23">
        <v>24.765799999999999</v>
      </c>
      <c r="GZ23">
        <v>24.757300000000001</v>
      </c>
      <c r="HA23">
        <v>8.7762600000000006</v>
      </c>
      <c r="HB23">
        <v>20</v>
      </c>
      <c r="HC23">
        <v>-30</v>
      </c>
      <c r="HD23">
        <v>18</v>
      </c>
      <c r="HE23">
        <v>125</v>
      </c>
      <c r="HF23">
        <v>0</v>
      </c>
      <c r="HG23">
        <v>100.23</v>
      </c>
      <c r="HH23">
        <v>96.122600000000006</v>
      </c>
    </row>
    <row r="24" spans="1:216" x14ac:dyDescent="0.2">
      <c r="A24">
        <v>6</v>
      </c>
      <c r="B24">
        <v>1689460694</v>
      </c>
      <c r="C24">
        <v>450</v>
      </c>
      <c r="D24" t="s">
        <v>365</v>
      </c>
      <c r="E24" t="s">
        <v>366</v>
      </c>
      <c r="F24" t="s">
        <v>343</v>
      </c>
      <c r="G24" t="s">
        <v>404</v>
      </c>
      <c r="H24" t="s">
        <v>344</v>
      </c>
      <c r="I24" t="s">
        <v>345</v>
      </c>
      <c r="J24" t="s">
        <v>346</v>
      </c>
      <c r="K24" t="s">
        <v>347</v>
      </c>
      <c r="L24">
        <v>1689460694</v>
      </c>
      <c r="M24">
        <f t="shared" si="0"/>
        <v>1.7396513932434897E-3</v>
      </c>
      <c r="N24">
        <f t="shared" si="1"/>
        <v>1.7396513932434896</v>
      </c>
      <c r="O24">
        <f t="shared" si="2"/>
        <v>0.76606580469700802</v>
      </c>
      <c r="P24">
        <f t="shared" si="3"/>
        <v>69.3536</v>
      </c>
      <c r="Q24">
        <f t="shared" si="4"/>
        <v>59.611358987667906</v>
      </c>
      <c r="R24">
        <f t="shared" si="5"/>
        <v>5.9878346282690504</v>
      </c>
      <c r="S24">
        <f t="shared" si="6"/>
        <v>6.96642208343264</v>
      </c>
      <c r="T24">
        <f t="shared" si="7"/>
        <v>0.14723721087373526</v>
      </c>
      <c r="U24">
        <f t="shared" si="8"/>
        <v>3.3613310781268453</v>
      </c>
      <c r="V24">
        <f t="shared" si="9"/>
        <v>0.14374581684574717</v>
      </c>
      <c r="W24">
        <f t="shared" si="10"/>
        <v>9.014792786141701E-2</v>
      </c>
      <c r="X24">
        <f t="shared" si="11"/>
        <v>297.70838400000002</v>
      </c>
      <c r="Y24">
        <f t="shared" si="12"/>
        <v>23.989852341356233</v>
      </c>
      <c r="Z24">
        <f t="shared" si="13"/>
        <v>23.989852341356233</v>
      </c>
      <c r="AA24">
        <f t="shared" si="14"/>
        <v>2.9931493217704634</v>
      </c>
      <c r="AB24">
        <f t="shared" si="15"/>
        <v>64.687732169317854</v>
      </c>
      <c r="AC24">
        <f t="shared" si="16"/>
        <v>1.8065450752135097</v>
      </c>
      <c r="AD24">
        <f t="shared" si="17"/>
        <v>2.7927166630064288</v>
      </c>
      <c r="AE24">
        <f t="shared" si="18"/>
        <v>1.1866042465569537</v>
      </c>
      <c r="AF24">
        <f t="shared" si="19"/>
        <v>-76.718626442037902</v>
      </c>
      <c r="AG24">
        <f t="shared" si="20"/>
        <v>-208.17239743661654</v>
      </c>
      <c r="AH24">
        <f t="shared" si="21"/>
        <v>-12.892208367337748</v>
      </c>
      <c r="AI24">
        <f t="shared" si="22"/>
        <v>-7.4848245992143347E-2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53956.638547052375</v>
      </c>
      <c r="AO24">
        <f t="shared" si="26"/>
        <v>1800.04</v>
      </c>
      <c r="AP24">
        <f t="shared" si="27"/>
        <v>1517.4336000000001</v>
      </c>
      <c r="AQ24">
        <f t="shared" si="28"/>
        <v>0.84299993333481482</v>
      </c>
      <c r="AR24">
        <f t="shared" si="29"/>
        <v>0.16538987133619254</v>
      </c>
      <c r="AS24">
        <v>1689460694</v>
      </c>
      <c r="AT24">
        <v>69.3536</v>
      </c>
      <c r="AU24">
        <v>69.985900000000001</v>
      </c>
      <c r="AV24">
        <v>17.9849</v>
      </c>
      <c r="AW24">
        <v>16.7667</v>
      </c>
      <c r="AX24">
        <v>70.500200000000007</v>
      </c>
      <c r="AY24">
        <v>17.829000000000001</v>
      </c>
      <c r="AZ24">
        <v>600.07299999999998</v>
      </c>
      <c r="BA24">
        <v>100.392</v>
      </c>
      <c r="BB24">
        <v>5.5879900000000003E-2</v>
      </c>
      <c r="BC24">
        <v>22.841100000000001</v>
      </c>
      <c r="BD24">
        <v>22.368400000000001</v>
      </c>
      <c r="BE24">
        <v>999.9</v>
      </c>
      <c r="BF24">
        <v>0</v>
      </c>
      <c r="BG24">
        <v>0</v>
      </c>
      <c r="BH24">
        <v>10024.4</v>
      </c>
      <c r="BI24">
        <v>0</v>
      </c>
      <c r="BJ24">
        <v>43.702500000000001</v>
      </c>
      <c r="BK24">
        <v>-0.63233899999999998</v>
      </c>
      <c r="BL24">
        <v>70.623699999999999</v>
      </c>
      <c r="BM24">
        <v>71.179400000000001</v>
      </c>
      <c r="BN24">
        <v>1.2181900000000001</v>
      </c>
      <c r="BO24">
        <v>69.985900000000001</v>
      </c>
      <c r="BP24">
        <v>16.7667</v>
      </c>
      <c r="BQ24">
        <v>1.8055399999999999</v>
      </c>
      <c r="BR24">
        <v>1.6832400000000001</v>
      </c>
      <c r="BS24">
        <v>15.8348</v>
      </c>
      <c r="BT24">
        <v>14.742800000000001</v>
      </c>
      <c r="BU24">
        <v>1800.04</v>
      </c>
      <c r="BV24">
        <v>0.90000199999999997</v>
      </c>
      <c r="BW24">
        <v>9.9998100000000006E-2</v>
      </c>
      <c r="BX24">
        <v>0</v>
      </c>
      <c r="BY24">
        <v>2.4746999999999999</v>
      </c>
      <c r="BZ24">
        <v>0</v>
      </c>
      <c r="CA24">
        <v>3417.06</v>
      </c>
      <c r="CB24">
        <v>13895.3</v>
      </c>
      <c r="CC24">
        <v>46.936999999999998</v>
      </c>
      <c r="CD24">
        <v>48.436999999999998</v>
      </c>
      <c r="CE24">
        <v>48.061999999999998</v>
      </c>
      <c r="CF24">
        <v>46.436999999999998</v>
      </c>
      <c r="CG24">
        <v>46.061999999999998</v>
      </c>
      <c r="CH24">
        <v>1620.04</v>
      </c>
      <c r="CI24">
        <v>180</v>
      </c>
      <c r="CJ24">
        <v>0</v>
      </c>
      <c r="CK24">
        <v>1689460699.9000001</v>
      </c>
      <c r="CL24">
        <v>0</v>
      </c>
      <c r="CM24">
        <v>1689460667</v>
      </c>
      <c r="CN24" t="s">
        <v>367</v>
      </c>
      <c r="CO24">
        <v>1689460659</v>
      </c>
      <c r="CP24">
        <v>1689460667</v>
      </c>
      <c r="CQ24">
        <v>33</v>
      </c>
      <c r="CR24">
        <v>-5.8999999999999997E-2</v>
      </c>
      <c r="CS24">
        <v>3.0000000000000001E-3</v>
      </c>
      <c r="CT24">
        <v>-1.147</v>
      </c>
      <c r="CU24">
        <v>0.156</v>
      </c>
      <c r="CV24">
        <v>70</v>
      </c>
      <c r="CW24">
        <v>17</v>
      </c>
      <c r="CX24">
        <v>0.3</v>
      </c>
      <c r="CY24">
        <v>0.06</v>
      </c>
      <c r="CZ24">
        <v>0.86530872280010196</v>
      </c>
      <c r="DA24">
        <v>0.40382980369246602</v>
      </c>
      <c r="DB24">
        <v>0.102902974551331</v>
      </c>
      <c r="DC24">
        <v>1</v>
      </c>
      <c r="DD24">
        <v>69.974675000000005</v>
      </c>
      <c r="DE24">
        <v>0.26140601503758398</v>
      </c>
      <c r="DF24">
        <v>3.8475640020667397E-2</v>
      </c>
      <c r="DG24">
        <v>1</v>
      </c>
      <c r="DH24">
        <v>1800.0014285714301</v>
      </c>
      <c r="DI24">
        <v>-6.6447084025567496E-2</v>
      </c>
      <c r="DJ24">
        <v>9.3772049561199097E-2</v>
      </c>
      <c r="DK24">
        <v>-1</v>
      </c>
      <c r="DL24">
        <v>2</v>
      </c>
      <c r="DM24">
        <v>2</v>
      </c>
      <c r="DN24" t="s">
        <v>349</v>
      </c>
      <c r="DO24">
        <v>3.23854</v>
      </c>
      <c r="DP24">
        <v>2.7877299999999998</v>
      </c>
      <c r="DQ24">
        <v>2.0216000000000001E-2</v>
      </c>
      <c r="DR24">
        <v>1.9961699999999999E-2</v>
      </c>
      <c r="DS24">
        <v>9.7890900000000003E-2</v>
      </c>
      <c r="DT24">
        <v>9.1883699999999999E-2</v>
      </c>
      <c r="DU24">
        <v>28476.9</v>
      </c>
      <c r="DV24">
        <v>30381.8</v>
      </c>
      <c r="DW24">
        <v>27206.400000000001</v>
      </c>
      <c r="DX24">
        <v>29102</v>
      </c>
      <c r="DY24">
        <v>32363.599999999999</v>
      </c>
      <c r="DZ24">
        <v>35339.800000000003</v>
      </c>
      <c r="EA24">
        <v>36387.300000000003</v>
      </c>
      <c r="EB24">
        <v>39604.400000000001</v>
      </c>
      <c r="EC24">
        <v>2.27502</v>
      </c>
      <c r="ED24">
        <v>1.66317</v>
      </c>
      <c r="EE24">
        <v>3.8035199999999998E-2</v>
      </c>
      <c r="EF24">
        <v>0</v>
      </c>
      <c r="EG24">
        <v>21.741299999999999</v>
      </c>
      <c r="EH24">
        <v>999.9</v>
      </c>
      <c r="EI24">
        <v>52.545000000000002</v>
      </c>
      <c r="EJ24">
        <v>27.654</v>
      </c>
      <c r="EK24">
        <v>19.465</v>
      </c>
      <c r="EL24">
        <v>62.095100000000002</v>
      </c>
      <c r="EM24">
        <v>34.887799999999999</v>
      </c>
      <c r="EN24">
        <v>1</v>
      </c>
      <c r="EO24">
        <v>-0.191745</v>
      </c>
      <c r="EP24">
        <v>3.5516100000000002</v>
      </c>
      <c r="EQ24">
        <v>19.756900000000002</v>
      </c>
      <c r="ER24">
        <v>5.21549</v>
      </c>
      <c r="ES24">
        <v>11.9261</v>
      </c>
      <c r="ET24">
        <v>4.9549500000000002</v>
      </c>
      <c r="EU24">
        <v>3.2970000000000002</v>
      </c>
      <c r="EV24">
        <v>2378.6</v>
      </c>
      <c r="EW24">
        <v>74.2</v>
      </c>
      <c r="EX24">
        <v>34.5</v>
      </c>
      <c r="EY24">
        <v>8055.6</v>
      </c>
      <c r="EZ24">
        <v>1.86005</v>
      </c>
      <c r="FA24">
        <v>1.8591800000000001</v>
      </c>
      <c r="FB24">
        <v>1.8647800000000001</v>
      </c>
      <c r="FC24">
        <v>1.86886</v>
      </c>
      <c r="FD24">
        <v>1.86371</v>
      </c>
      <c r="FE24">
        <v>1.8636999999999999</v>
      </c>
      <c r="FF24">
        <v>1.86371</v>
      </c>
      <c r="FG24">
        <v>1.8634999999999999</v>
      </c>
      <c r="FH24">
        <v>0</v>
      </c>
      <c r="FI24">
        <v>0</v>
      </c>
      <c r="FJ24">
        <v>0</v>
      </c>
      <c r="FK24">
        <v>0</v>
      </c>
      <c r="FL24" t="s">
        <v>350</v>
      </c>
      <c r="FM24" t="s">
        <v>351</v>
      </c>
      <c r="FN24" t="s">
        <v>352</v>
      </c>
      <c r="FO24" t="s">
        <v>352</v>
      </c>
      <c r="FP24" t="s">
        <v>352</v>
      </c>
      <c r="FQ24" t="s">
        <v>352</v>
      </c>
      <c r="FR24">
        <v>0</v>
      </c>
      <c r="FS24">
        <v>100</v>
      </c>
      <c r="FT24">
        <v>100</v>
      </c>
      <c r="FU24">
        <v>-1.147</v>
      </c>
      <c r="FV24">
        <v>0.15590000000000001</v>
      </c>
      <c r="FW24">
        <v>-1.1465700000000001</v>
      </c>
      <c r="FX24">
        <v>0</v>
      </c>
      <c r="FY24">
        <v>0</v>
      </c>
      <c r="FZ24">
        <v>0</v>
      </c>
      <c r="GA24">
        <v>0.155829999999998</v>
      </c>
      <c r="GB24">
        <v>0</v>
      </c>
      <c r="GC24">
        <v>0</v>
      </c>
      <c r="GD24">
        <v>0</v>
      </c>
      <c r="GE24">
        <v>-1</v>
      </c>
      <c r="GF24">
        <v>-1</v>
      </c>
      <c r="GG24">
        <v>-1</v>
      </c>
      <c r="GH24">
        <v>-1</v>
      </c>
      <c r="GI24">
        <v>0.6</v>
      </c>
      <c r="GJ24">
        <v>0.5</v>
      </c>
      <c r="GK24">
        <v>0.31494100000000003</v>
      </c>
      <c r="GL24">
        <v>2.6061999999999999</v>
      </c>
      <c r="GM24">
        <v>1.4489700000000001</v>
      </c>
      <c r="GN24">
        <v>2.3132299999999999</v>
      </c>
      <c r="GO24">
        <v>1.5466299999999999</v>
      </c>
      <c r="GP24">
        <v>2.4584999999999999</v>
      </c>
      <c r="GQ24">
        <v>30.222000000000001</v>
      </c>
      <c r="GR24">
        <v>13.7555</v>
      </c>
      <c r="GS24">
        <v>18</v>
      </c>
      <c r="GT24">
        <v>648.149</v>
      </c>
      <c r="GU24">
        <v>345.92</v>
      </c>
      <c r="GV24">
        <v>17.997299999999999</v>
      </c>
      <c r="GW24">
        <v>24.807099999999998</v>
      </c>
      <c r="GX24">
        <v>30.0002</v>
      </c>
      <c r="GY24">
        <v>24.7544</v>
      </c>
      <c r="GZ24">
        <v>24.7424</v>
      </c>
      <c r="HA24">
        <v>6.2997899999999998</v>
      </c>
      <c r="HB24">
        <v>20</v>
      </c>
      <c r="HC24">
        <v>-30</v>
      </c>
      <c r="HD24">
        <v>18</v>
      </c>
      <c r="HE24">
        <v>70</v>
      </c>
      <c r="HF24">
        <v>0</v>
      </c>
      <c r="HG24">
        <v>100.23</v>
      </c>
      <c r="HH24">
        <v>96.122399999999999</v>
      </c>
    </row>
    <row r="25" spans="1:216" x14ac:dyDescent="0.2">
      <c r="A25">
        <v>7</v>
      </c>
      <c r="B25">
        <v>1689460762</v>
      </c>
      <c r="C25">
        <v>518</v>
      </c>
      <c r="D25" t="s">
        <v>368</v>
      </c>
      <c r="E25" t="s">
        <v>369</v>
      </c>
      <c r="F25" t="s">
        <v>343</v>
      </c>
      <c r="G25" t="s">
        <v>404</v>
      </c>
      <c r="H25" t="s">
        <v>344</v>
      </c>
      <c r="I25" t="s">
        <v>345</v>
      </c>
      <c r="J25" t="s">
        <v>346</v>
      </c>
      <c r="K25" t="s">
        <v>347</v>
      </c>
      <c r="L25">
        <v>1689460762</v>
      </c>
      <c r="M25">
        <f t="shared" si="0"/>
        <v>1.7271531064642538E-3</v>
      </c>
      <c r="N25">
        <f t="shared" si="1"/>
        <v>1.7271531064642538</v>
      </c>
      <c r="O25">
        <f t="shared" si="2"/>
        <v>-2.5362901636306227E-2</v>
      </c>
      <c r="P25">
        <f t="shared" si="3"/>
        <v>49.9221</v>
      </c>
      <c r="Q25">
        <f t="shared" si="4"/>
        <v>49.252704743506825</v>
      </c>
      <c r="R25">
        <f t="shared" si="5"/>
        <v>4.9471917204198084</v>
      </c>
      <c r="S25">
        <f t="shared" si="6"/>
        <v>5.0144291785017003</v>
      </c>
      <c r="T25">
        <f t="shared" si="7"/>
        <v>0.1470839389639364</v>
      </c>
      <c r="U25">
        <f t="shared" si="8"/>
        <v>3.3588096684440609</v>
      </c>
      <c r="V25">
        <f t="shared" si="9"/>
        <v>0.14359716872725281</v>
      </c>
      <c r="W25">
        <f t="shared" si="10"/>
        <v>9.0054618443767526E-2</v>
      </c>
      <c r="X25">
        <f t="shared" si="11"/>
        <v>297.66572999999994</v>
      </c>
      <c r="Y25">
        <f t="shared" si="12"/>
        <v>23.948240490299828</v>
      </c>
      <c r="Z25">
        <f t="shared" si="13"/>
        <v>23.948240490299828</v>
      </c>
      <c r="AA25">
        <f t="shared" si="14"/>
        <v>2.9856751798303347</v>
      </c>
      <c r="AB25">
        <f t="shared" si="15"/>
        <v>64.8582979747313</v>
      </c>
      <c r="AC25">
        <f t="shared" si="16"/>
        <v>1.8063640867371999</v>
      </c>
      <c r="AD25">
        <f t="shared" si="17"/>
        <v>2.785093261992408</v>
      </c>
      <c r="AE25">
        <f t="shared" si="18"/>
        <v>1.1793110930931348</v>
      </c>
      <c r="AF25">
        <f t="shared" si="19"/>
        <v>-76.167451995073591</v>
      </c>
      <c r="AG25">
        <f t="shared" si="20"/>
        <v>-208.64787718442773</v>
      </c>
      <c r="AH25">
        <f t="shared" si="21"/>
        <v>-12.925681968459887</v>
      </c>
      <c r="AI25">
        <f t="shared" si="22"/>
        <v>-7.5281147961277384E-2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53904.934997429358</v>
      </c>
      <c r="AO25">
        <f t="shared" si="26"/>
        <v>1799.78</v>
      </c>
      <c r="AP25">
        <f t="shared" si="27"/>
        <v>1517.2145999999998</v>
      </c>
      <c r="AQ25">
        <f t="shared" si="28"/>
        <v>0.84300003333740781</v>
      </c>
      <c r="AR25">
        <f t="shared" si="29"/>
        <v>0.16539006434119724</v>
      </c>
      <c r="AS25">
        <v>1689460762</v>
      </c>
      <c r="AT25">
        <v>49.9221</v>
      </c>
      <c r="AU25">
        <v>49.965499999999999</v>
      </c>
      <c r="AV25">
        <v>17.983599999999999</v>
      </c>
      <c r="AW25">
        <v>16.774100000000001</v>
      </c>
      <c r="AX25">
        <v>51.012099999999997</v>
      </c>
      <c r="AY25">
        <v>17.8292</v>
      </c>
      <c r="AZ25">
        <v>600.048</v>
      </c>
      <c r="BA25">
        <v>100.389</v>
      </c>
      <c r="BB25">
        <v>5.6077000000000002E-2</v>
      </c>
      <c r="BC25">
        <v>22.795999999999999</v>
      </c>
      <c r="BD25">
        <v>22.3157</v>
      </c>
      <c r="BE25">
        <v>999.9</v>
      </c>
      <c r="BF25">
        <v>0</v>
      </c>
      <c r="BG25">
        <v>0</v>
      </c>
      <c r="BH25">
        <v>10013.1</v>
      </c>
      <c r="BI25">
        <v>0</v>
      </c>
      <c r="BJ25">
        <v>50.619399999999999</v>
      </c>
      <c r="BK25">
        <v>-4.3418900000000003E-2</v>
      </c>
      <c r="BL25">
        <v>50.836399999999998</v>
      </c>
      <c r="BM25">
        <v>50.817999999999998</v>
      </c>
      <c r="BN25">
        <v>1.2095800000000001</v>
      </c>
      <c r="BO25">
        <v>49.965499999999999</v>
      </c>
      <c r="BP25">
        <v>16.774100000000001</v>
      </c>
      <c r="BQ25">
        <v>1.8053600000000001</v>
      </c>
      <c r="BR25">
        <v>1.68394</v>
      </c>
      <c r="BS25">
        <v>15.833299999999999</v>
      </c>
      <c r="BT25">
        <v>14.7491</v>
      </c>
      <c r="BU25">
        <v>1799.78</v>
      </c>
      <c r="BV25">
        <v>0.89999899999999999</v>
      </c>
      <c r="BW25">
        <v>0.10000100000000001</v>
      </c>
      <c r="BX25">
        <v>0</v>
      </c>
      <c r="BY25">
        <v>2.1135999999999999</v>
      </c>
      <c r="BZ25">
        <v>0</v>
      </c>
      <c r="CA25">
        <v>3454.22</v>
      </c>
      <c r="CB25">
        <v>13893.3</v>
      </c>
      <c r="CC25">
        <v>46.936999999999998</v>
      </c>
      <c r="CD25">
        <v>48.311999999999998</v>
      </c>
      <c r="CE25">
        <v>48</v>
      </c>
      <c r="CF25">
        <v>46.375</v>
      </c>
      <c r="CG25">
        <v>46</v>
      </c>
      <c r="CH25">
        <v>1619.8</v>
      </c>
      <c r="CI25">
        <v>179.98</v>
      </c>
      <c r="CJ25">
        <v>0</v>
      </c>
      <c r="CK25">
        <v>1689460767.7</v>
      </c>
      <c r="CL25">
        <v>0</v>
      </c>
      <c r="CM25">
        <v>1689460751</v>
      </c>
      <c r="CN25" t="s">
        <v>370</v>
      </c>
      <c r="CO25">
        <v>1689460751</v>
      </c>
      <c r="CP25">
        <v>1689460750</v>
      </c>
      <c r="CQ25">
        <v>34</v>
      </c>
      <c r="CR25">
        <v>5.7000000000000002E-2</v>
      </c>
      <c r="CS25">
        <v>-1E-3</v>
      </c>
      <c r="CT25">
        <v>-1.0900000000000001</v>
      </c>
      <c r="CU25">
        <v>0.154</v>
      </c>
      <c r="CV25">
        <v>50</v>
      </c>
      <c r="CW25">
        <v>17</v>
      </c>
      <c r="CX25">
        <v>0.46</v>
      </c>
      <c r="CY25">
        <v>7.0000000000000007E-2</v>
      </c>
      <c r="CZ25">
        <v>3.1923425089877902E-2</v>
      </c>
      <c r="DA25">
        <v>-0.61491775133755</v>
      </c>
      <c r="DB25">
        <v>6.8047152820648896E-2</v>
      </c>
      <c r="DC25">
        <v>1</v>
      </c>
      <c r="DD25">
        <v>49.965004761904801</v>
      </c>
      <c r="DE25">
        <v>-8.5005194805171103E-2</v>
      </c>
      <c r="DF25">
        <v>1.4290438901270301E-2</v>
      </c>
      <c r="DG25">
        <v>1</v>
      </c>
      <c r="DH25">
        <v>1799.97</v>
      </c>
      <c r="DI25">
        <v>-0.38807488596754303</v>
      </c>
      <c r="DJ25">
        <v>0.156722381177337</v>
      </c>
      <c r="DK25">
        <v>-1</v>
      </c>
      <c r="DL25">
        <v>2</v>
      </c>
      <c r="DM25">
        <v>2</v>
      </c>
      <c r="DN25" t="s">
        <v>349</v>
      </c>
      <c r="DO25">
        <v>3.2384900000000001</v>
      </c>
      <c r="DP25">
        <v>2.78783</v>
      </c>
      <c r="DQ25">
        <v>1.46642E-2</v>
      </c>
      <c r="DR25">
        <v>1.42851E-2</v>
      </c>
      <c r="DS25">
        <v>9.7888199999999995E-2</v>
      </c>
      <c r="DT25">
        <v>9.1910800000000001E-2</v>
      </c>
      <c r="DU25">
        <v>28637.9</v>
      </c>
      <c r="DV25">
        <v>30556.7</v>
      </c>
      <c r="DW25">
        <v>27206</v>
      </c>
      <c r="DX25">
        <v>29100.9</v>
      </c>
      <c r="DY25">
        <v>32363.200000000001</v>
      </c>
      <c r="DZ25">
        <v>35337</v>
      </c>
      <c r="EA25">
        <v>36386.699999999997</v>
      </c>
      <c r="EB25">
        <v>39602.5</v>
      </c>
      <c r="EC25">
        <v>2.2715000000000001</v>
      </c>
      <c r="ED25">
        <v>1.66157</v>
      </c>
      <c r="EE25">
        <v>3.5464799999999998E-2</v>
      </c>
      <c r="EF25">
        <v>0</v>
      </c>
      <c r="EG25">
        <v>21.731000000000002</v>
      </c>
      <c r="EH25">
        <v>999.9</v>
      </c>
      <c r="EI25">
        <v>52.521000000000001</v>
      </c>
      <c r="EJ25">
        <v>27.664000000000001</v>
      </c>
      <c r="EK25">
        <v>19.467700000000001</v>
      </c>
      <c r="EL25">
        <v>62.165100000000002</v>
      </c>
      <c r="EM25">
        <v>34.787700000000001</v>
      </c>
      <c r="EN25">
        <v>1</v>
      </c>
      <c r="EO25">
        <v>-0.191471</v>
      </c>
      <c r="EP25">
        <v>3.4041399999999999</v>
      </c>
      <c r="EQ25">
        <v>19.769500000000001</v>
      </c>
      <c r="ER25">
        <v>5.2132500000000004</v>
      </c>
      <c r="ES25">
        <v>11.9261</v>
      </c>
      <c r="ET25">
        <v>4.9539999999999997</v>
      </c>
      <c r="EU25">
        <v>3.2965499999999999</v>
      </c>
      <c r="EV25">
        <v>2379.9</v>
      </c>
      <c r="EW25">
        <v>74.2</v>
      </c>
      <c r="EX25">
        <v>34.5</v>
      </c>
      <c r="EY25">
        <v>8059.6</v>
      </c>
      <c r="EZ25">
        <v>1.86005</v>
      </c>
      <c r="FA25">
        <v>1.85921</v>
      </c>
      <c r="FB25">
        <v>1.8647800000000001</v>
      </c>
      <c r="FC25">
        <v>1.8688800000000001</v>
      </c>
      <c r="FD25">
        <v>1.8636999999999999</v>
      </c>
      <c r="FE25">
        <v>1.86371</v>
      </c>
      <c r="FF25">
        <v>1.86371</v>
      </c>
      <c r="FG25">
        <v>1.8634999999999999</v>
      </c>
      <c r="FH25">
        <v>0</v>
      </c>
      <c r="FI25">
        <v>0</v>
      </c>
      <c r="FJ25">
        <v>0</v>
      </c>
      <c r="FK25">
        <v>0</v>
      </c>
      <c r="FL25" t="s">
        <v>350</v>
      </c>
      <c r="FM25" t="s">
        <v>351</v>
      </c>
      <c r="FN25" t="s">
        <v>352</v>
      </c>
      <c r="FO25" t="s">
        <v>352</v>
      </c>
      <c r="FP25" t="s">
        <v>352</v>
      </c>
      <c r="FQ25" t="s">
        <v>352</v>
      </c>
      <c r="FR25">
        <v>0</v>
      </c>
      <c r="FS25">
        <v>100</v>
      </c>
      <c r="FT25">
        <v>100</v>
      </c>
      <c r="FU25">
        <v>-1.0900000000000001</v>
      </c>
      <c r="FV25">
        <v>0.15440000000000001</v>
      </c>
      <c r="FW25">
        <v>-1.09000909090909</v>
      </c>
      <c r="FX25">
        <v>0</v>
      </c>
      <c r="FY25">
        <v>0</v>
      </c>
      <c r="FZ25">
        <v>0</v>
      </c>
      <c r="GA25">
        <v>0.15439999999999501</v>
      </c>
      <c r="GB25">
        <v>0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0.2</v>
      </c>
      <c r="GJ25">
        <v>0.2</v>
      </c>
      <c r="GK25">
        <v>0.27099600000000001</v>
      </c>
      <c r="GL25">
        <v>2.6196299999999999</v>
      </c>
      <c r="GM25">
        <v>1.4489700000000001</v>
      </c>
      <c r="GN25">
        <v>2.3132299999999999</v>
      </c>
      <c r="GO25">
        <v>1.5466299999999999</v>
      </c>
      <c r="GP25">
        <v>2.4108900000000002</v>
      </c>
      <c r="GQ25">
        <v>30.222000000000001</v>
      </c>
      <c r="GR25">
        <v>13.738</v>
      </c>
      <c r="GS25">
        <v>18</v>
      </c>
      <c r="GT25">
        <v>645.654</v>
      </c>
      <c r="GU25">
        <v>345.01</v>
      </c>
      <c r="GV25">
        <v>17.997</v>
      </c>
      <c r="GW25">
        <v>24.800599999999999</v>
      </c>
      <c r="GX25">
        <v>30</v>
      </c>
      <c r="GY25">
        <v>24.756399999999999</v>
      </c>
      <c r="GZ25">
        <v>24.737400000000001</v>
      </c>
      <c r="HA25">
        <v>5.4105299999999996</v>
      </c>
      <c r="HB25">
        <v>20</v>
      </c>
      <c r="HC25">
        <v>-30</v>
      </c>
      <c r="HD25">
        <v>18</v>
      </c>
      <c r="HE25">
        <v>50</v>
      </c>
      <c r="HF25">
        <v>0</v>
      </c>
      <c r="HG25">
        <v>100.22799999999999</v>
      </c>
      <c r="HH25">
        <v>96.118200000000002</v>
      </c>
    </row>
    <row r="26" spans="1:216" x14ac:dyDescent="0.2">
      <c r="A26">
        <v>8</v>
      </c>
      <c r="B26">
        <v>1689460856</v>
      </c>
      <c r="C26">
        <v>612</v>
      </c>
      <c r="D26" t="s">
        <v>371</v>
      </c>
      <c r="E26" t="s">
        <v>372</v>
      </c>
      <c r="F26" t="s">
        <v>343</v>
      </c>
      <c r="G26" t="s">
        <v>404</v>
      </c>
      <c r="H26" t="s">
        <v>344</v>
      </c>
      <c r="I26" t="s">
        <v>345</v>
      </c>
      <c r="J26" t="s">
        <v>346</v>
      </c>
      <c r="K26" t="s">
        <v>347</v>
      </c>
      <c r="L26">
        <v>1689460856</v>
      </c>
      <c r="M26">
        <f t="shared" si="0"/>
        <v>1.750652955991008E-3</v>
      </c>
      <c r="N26">
        <f t="shared" si="1"/>
        <v>1.750652955991008</v>
      </c>
      <c r="O26">
        <f t="shared" si="2"/>
        <v>11.818537015805079</v>
      </c>
      <c r="P26">
        <f t="shared" si="3"/>
        <v>391.11099999999999</v>
      </c>
      <c r="Q26">
        <f t="shared" si="4"/>
        <v>254.95157130213585</v>
      </c>
      <c r="R26">
        <f t="shared" si="5"/>
        <v>25.608509440154698</v>
      </c>
      <c r="S26">
        <f t="shared" si="6"/>
        <v>39.284989241266295</v>
      </c>
      <c r="T26">
        <f t="shared" si="7"/>
        <v>0.14858082947664186</v>
      </c>
      <c r="U26">
        <f t="shared" si="8"/>
        <v>3.3593532329455247</v>
      </c>
      <c r="V26">
        <f t="shared" si="9"/>
        <v>0.14502421279471073</v>
      </c>
      <c r="W26">
        <f t="shared" si="10"/>
        <v>9.0952589984698948E-2</v>
      </c>
      <c r="X26">
        <f t="shared" si="11"/>
        <v>297.67051799999996</v>
      </c>
      <c r="Y26">
        <f t="shared" si="12"/>
        <v>23.986070220198521</v>
      </c>
      <c r="Z26">
        <f t="shared" si="13"/>
        <v>23.986070220198521</v>
      </c>
      <c r="AA26">
        <f t="shared" si="14"/>
        <v>2.9924693181998432</v>
      </c>
      <c r="AB26">
        <f t="shared" si="15"/>
        <v>64.780053851873561</v>
      </c>
      <c r="AC26">
        <f t="shared" si="16"/>
        <v>1.8089369942106899</v>
      </c>
      <c r="AD26">
        <f t="shared" si="17"/>
        <v>2.7924289756643543</v>
      </c>
      <c r="AE26">
        <f t="shared" si="18"/>
        <v>1.1835323239891533</v>
      </c>
      <c r="AF26">
        <f t="shared" si="19"/>
        <v>-77.203795359203454</v>
      </c>
      <c r="AG26">
        <f t="shared" si="20"/>
        <v>-207.67281462529917</v>
      </c>
      <c r="AH26">
        <f t="shared" si="21"/>
        <v>-12.86848397584097</v>
      </c>
      <c r="AI26">
        <f t="shared" si="22"/>
        <v>-7.4575960343622683E-2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53909.928985656778</v>
      </c>
      <c r="AO26">
        <f t="shared" si="26"/>
        <v>1799.81</v>
      </c>
      <c r="AP26">
        <f t="shared" si="27"/>
        <v>1517.2397999999998</v>
      </c>
      <c r="AQ26">
        <f t="shared" si="28"/>
        <v>0.84299998333157378</v>
      </c>
      <c r="AR26">
        <f t="shared" si="29"/>
        <v>0.16538996782993759</v>
      </c>
      <c r="AS26">
        <v>1689460856</v>
      </c>
      <c r="AT26">
        <v>391.11099999999999</v>
      </c>
      <c r="AU26">
        <v>400.02699999999999</v>
      </c>
      <c r="AV26">
        <v>18.0093</v>
      </c>
      <c r="AW26">
        <v>16.7834</v>
      </c>
      <c r="AX26">
        <v>392.19900000000001</v>
      </c>
      <c r="AY26">
        <v>17.854900000000001</v>
      </c>
      <c r="AZ26">
        <v>600.05999999999995</v>
      </c>
      <c r="BA26">
        <v>100.389</v>
      </c>
      <c r="BB26">
        <v>5.5603300000000001E-2</v>
      </c>
      <c r="BC26">
        <v>22.839400000000001</v>
      </c>
      <c r="BD26">
        <v>22.372800000000002</v>
      </c>
      <c r="BE26">
        <v>999.9</v>
      </c>
      <c r="BF26">
        <v>0</v>
      </c>
      <c r="BG26">
        <v>0</v>
      </c>
      <c r="BH26">
        <v>10015.6</v>
      </c>
      <c r="BI26">
        <v>0</v>
      </c>
      <c r="BJ26">
        <v>63.3673</v>
      </c>
      <c r="BK26">
        <v>-8.9164999999999992</v>
      </c>
      <c r="BL26">
        <v>398.28300000000002</v>
      </c>
      <c r="BM26">
        <v>406.85599999999999</v>
      </c>
      <c r="BN26">
        <v>1.22584</v>
      </c>
      <c r="BO26">
        <v>400.02699999999999</v>
      </c>
      <c r="BP26">
        <v>16.7834</v>
      </c>
      <c r="BQ26">
        <v>1.80792</v>
      </c>
      <c r="BR26">
        <v>1.68486</v>
      </c>
      <c r="BS26">
        <v>15.855499999999999</v>
      </c>
      <c r="BT26">
        <v>14.7577</v>
      </c>
      <c r="BU26">
        <v>1799.81</v>
      </c>
      <c r="BV26">
        <v>0.89999899999999999</v>
      </c>
      <c r="BW26">
        <v>0.10000100000000001</v>
      </c>
      <c r="BX26">
        <v>0</v>
      </c>
      <c r="BY26">
        <v>2.2101000000000002</v>
      </c>
      <c r="BZ26">
        <v>0</v>
      </c>
      <c r="CA26">
        <v>3662.19</v>
      </c>
      <c r="CB26">
        <v>13893.5</v>
      </c>
      <c r="CC26">
        <v>46.875</v>
      </c>
      <c r="CD26">
        <v>48.311999999999998</v>
      </c>
      <c r="CE26">
        <v>47.936999999999998</v>
      </c>
      <c r="CF26">
        <v>46.311999999999998</v>
      </c>
      <c r="CG26">
        <v>46</v>
      </c>
      <c r="CH26">
        <v>1619.83</v>
      </c>
      <c r="CI26">
        <v>179.98</v>
      </c>
      <c r="CJ26">
        <v>0</v>
      </c>
      <c r="CK26">
        <v>1689460861.9000001</v>
      </c>
      <c r="CL26">
        <v>0</v>
      </c>
      <c r="CM26">
        <v>1689460826</v>
      </c>
      <c r="CN26" t="s">
        <v>373</v>
      </c>
      <c r="CO26">
        <v>1689460825</v>
      </c>
      <c r="CP26">
        <v>1689460826</v>
      </c>
      <c r="CQ26">
        <v>35</v>
      </c>
      <c r="CR26">
        <v>2E-3</v>
      </c>
      <c r="CS26">
        <v>0</v>
      </c>
      <c r="CT26">
        <v>-1.0880000000000001</v>
      </c>
      <c r="CU26">
        <v>0.154</v>
      </c>
      <c r="CV26">
        <v>400</v>
      </c>
      <c r="CW26">
        <v>17</v>
      </c>
      <c r="CX26">
        <v>0.23</v>
      </c>
      <c r="CY26">
        <v>0.06</v>
      </c>
      <c r="CZ26">
        <v>12.4351929373448</v>
      </c>
      <c r="DA26">
        <v>0.90211596319635401</v>
      </c>
      <c r="DB26">
        <v>0.102375157989364</v>
      </c>
      <c r="DC26">
        <v>1</v>
      </c>
      <c r="DD26">
        <v>400.02969999999999</v>
      </c>
      <c r="DE26">
        <v>-0.461142857143019</v>
      </c>
      <c r="DF26">
        <v>6.2752768863220496E-2</v>
      </c>
      <c r="DG26">
        <v>1</v>
      </c>
      <c r="DH26">
        <v>1800.0138095238101</v>
      </c>
      <c r="DI26">
        <v>-0.14550141777165301</v>
      </c>
      <c r="DJ26">
        <v>0.164446436220163</v>
      </c>
      <c r="DK26">
        <v>-1</v>
      </c>
      <c r="DL26">
        <v>2</v>
      </c>
      <c r="DM26">
        <v>2</v>
      </c>
      <c r="DN26" t="s">
        <v>349</v>
      </c>
      <c r="DO26">
        <v>3.2385100000000002</v>
      </c>
      <c r="DP26">
        <v>2.7873800000000002</v>
      </c>
      <c r="DQ26">
        <v>9.5120099999999999E-2</v>
      </c>
      <c r="DR26">
        <v>9.6105899999999994E-2</v>
      </c>
      <c r="DS26">
        <v>9.7991599999999998E-2</v>
      </c>
      <c r="DT26">
        <v>9.1948799999999997E-2</v>
      </c>
      <c r="DU26">
        <v>26299.1</v>
      </c>
      <c r="DV26">
        <v>28019.4</v>
      </c>
      <c r="DW26">
        <v>27205.5</v>
      </c>
      <c r="DX26">
        <v>29099.7</v>
      </c>
      <c r="DY26">
        <v>32358.1</v>
      </c>
      <c r="DZ26">
        <v>35335.300000000003</v>
      </c>
      <c r="EA26">
        <v>36385.1</v>
      </c>
      <c r="EB26">
        <v>39602</v>
      </c>
      <c r="EC26">
        <v>2.2753999999999999</v>
      </c>
      <c r="ED26">
        <v>1.6638999999999999</v>
      </c>
      <c r="EE26">
        <v>3.8798899999999997E-2</v>
      </c>
      <c r="EF26">
        <v>0</v>
      </c>
      <c r="EG26">
        <v>21.7331</v>
      </c>
      <c r="EH26">
        <v>999.9</v>
      </c>
      <c r="EI26">
        <v>52.497</v>
      </c>
      <c r="EJ26">
        <v>27.664000000000001</v>
      </c>
      <c r="EK26">
        <v>19.457599999999999</v>
      </c>
      <c r="EL26">
        <v>62.0351</v>
      </c>
      <c r="EM26">
        <v>34.6875</v>
      </c>
      <c r="EN26">
        <v>1</v>
      </c>
      <c r="EO26">
        <v>-0.190826</v>
      </c>
      <c r="EP26">
        <v>3.5453600000000001</v>
      </c>
      <c r="EQ26">
        <v>19.759599999999999</v>
      </c>
      <c r="ER26">
        <v>5.2153400000000003</v>
      </c>
      <c r="ES26">
        <v>11.9261</v>
      </c>
      <c r="ET26">
        <v>4.9547999999999996</v>
      </c>
      <c r="EU26">
        <v>3.2970000000000002</v>
      </c>
      <c r="EV26">
        <v>2381.8000000000002</v>
      </c>
      <c r="EW26">
        <v>74.2</v>
      </c>
      <c r="EX26">
        <v>34.6</v>
      </c>
      <c r="EY26">
        <v>8065.9</v>
      </c>
      <c r="EZ26">
        <v>1.8600399999999999</v>
      </c>
      <c r="FA26">
        <v>1.8592200000000001</v>
      </c>
      <c r="FB26">
        <v>1.8647899999999999</v>
      </c>
      <c r="FC26">
        <v>1.86879</v>
      </c>
      <c r="FD26">
        <v>1.8636900000000001</v>
      </c>
      <c r="FE26">
        <v>1.8636900000000001</v>
      </c>
      <c r="FF26">
        <v>1.86371</v>
      </c>
      <c r="FG26">
        <v>1.8634999999999999</v>
      </c>
      <c r="FH26">
        <v>0</v>
      </c>
      <c r="FI26">
        <v>0</v>
      </c>
      <c r="FJ26">
        <v>0</v>
      </c>
      <c r="FK26">
        <v>0</v>
      </c>
      <c r="FL26" t="s">
        <v>350</v>
      </c>
      <c r="FM26" t="s">
        <v>351</v>
      </c>
      <c r="FN26" t="s">
        <v>352</v>
      </c>
      <c r="FO26" t="s">
        <v>352</v>
      </c>
      <c r="FP26" t="s">
        <v>352</v>
      </c>
      <c r="FQ26" t="s">
        <v>352</v>
      </c>
      <c r="FR26">
        <v>0</v>
      </c>
      <c r="FS26">
        <v>100</v>
      </c>
      <c r="FT26">
        <v>100</v>
      </c>
      <c r="FU26">
        <v>-1.0880000000000001</v>
      </c>
      <c r="FV26">
        <v>0.15440000000000001</v>
      </c>
      <c r="FW26">
        <v>-1.0880000000000201</v>
      </c>
      <c r="FX26">
        <v>0</v>
      </c>
      <c r="FY26">
        <v>0</v>
      </c>
      <c r="FZ26">
        <v>0</v>
      </c>
      <c r="GA26">
        <v>0.154389999999999</v>
      </c>
      <c r="GB26">
        <v>0</v>
      </c>
      <c r="GC26">
        <v>0</v>
      </c>
      <c r="GD26">
        <v>0</v>
      </c>
      <c r="GE26">
        <v>-1</v>
      </c>
      <c r="GF26">
        <v>-1</v>
      </c>
      <c r="GG26">
        <v>-1</v>
      </c>
      <c r="GH26">
        <v>-1</v>
      </c>
      <c r="GI26">
        <v>0.5</v>
      </c>
      <c r="GJ26">
        <v>0.5</v>
      </c>
      <c r="GK26">
        <v>1.03027</v>
      </c>
      <c r="GL26">
        <v>2.5952099999999998</v>
      </c>
      <c r="GM26">
        <v>1.4477500000000001</v>
      </c>
      <c r="GN26">
        <v>2.3144499999999999</v>
      </c>
      <c r="GO26">
        <v>1.5466299999999999</v>
      </c>
      <c r="GP26">
        <v>2.4316399999999998</v>
      </c>
      <c r="GQ26">
        <v>30.264900000000001</v>
      </c>
      <c r="GR26">
        <v>13.720499999999999</v>
      </c>
      <c r="GS26">
        <v>18</v>
      </c>
      <c r="GT26">
        <v>648.28499999999997</v>
      </c>
      <c r="GU26">
        <v>346.22300000000001</v>
      </c>
      <c r="GV26">
        <v>18.003900000000002</v>
      </c>
      <c r="GW26">
        <v>24.802199999999999</v>
      </c>
      <c r="GX26">
        <v>30.0001</v>
      </c>
      <c r="GY26">
        <v>24.742899999999999</v>
      </c>
      <c r="GZ26">
        <v>24.727799999999998</v>
      </c>
      <c r="HA26">
        <v>20.6297</v>
      </c>
      <c r="HB26">
        <v>20</v>
      </c>
      <c r="HC26">
        <v>-30</v>
      </c>
      <c r="HD26">
        <v>18</v>
      </c>
      <c r="HE26">
        <v>400</v>
      </c>
      <c r="HF26">
        <v>0</v>
      </c>
      <c r="HG26">
        <v>100.22499999999999</v>
      </c>
      <c r="HH26">
        <v>96.115899999999996</v>
      </c>
    </row>
    <row r="27" spans="1:216" x14ac:dyDescent="0.2">
      <c r="A27">
        <v>9</v>
      </c>
      <c r="B27">
        <v>1689460943</v>
      </c>
      <c r="C27">
        <v>699</v>
      </c>
      <c r="D27" t="s">
        <v>374</v>
      </c>
      <c r="E27" t="s">
        <v>375</v>
      </c>
      <c r="F27" t="s">
        <v>343</v>
      </c>
      <c r="G27" t="s">
        <v>404</v>
      </c>
      <c r="H27" t="s">
        <v>344</v>
      </c>
      <c r="I27" t="s">
        <v>345</v>
      </c>
      <c r="J27" t="s">
        <v>346</v>
      </c>
      <c r="K27" t="s">
        <v>347</v>
      </c>
      <c r="L27">
        <v>1689460943</v>
      </c>
      <c r="M27">
        <f t="shared" si="0"/>
        <v>1.7546852778588392E-3</v>
      </c>
      <c r="N27">
        <f t="shared" si="1"/>
        <v>1.7546852778588391</v>
      </c>
      <c r="O27">
        <f t="shared" si="2"/>
        <v>11.817165889256563</v>
      </c>
      <c r="P27">
        <f t="shared" si="3"/>
        <v>391.10399999999998</v>
      </c>
      <c r="Q27">
        <f t="shared" si="4"/>
        <v>254.31836658447693</v>
      </c>
      <c r="R27">
        <f t="shared" si="5"/>
        <v>25.543697447557228</v>
      </c>
      <c r="S27">
        <f t="shared" si="6"/>
        <v>39.282425334432006</v>
      </c>
      <c r="T27">
        <f t="shared" si="7"/>
        <v>0.14788409609025335</v>
      </c>
      <c r="U27">
        <f t="shared" si="8"/>
        <v>3.3535402568419226</v>
      </c>
      <c r="V27">
        <f t="shared" si="9"/>
        <v>0.14435437988475205</v>
      </c>
      <c r="W27">
        <f t="shared" si="10"/>
        <v>9.0531601472808892E-2</v>
      </c>
      <c r="X27">
        <f t="shared" si="11"/>
        <v>297.73130699999996</v>
      </c>
      <c r="Y27">
        <f t="shared" si="12"/>
        <v>24.049390570980176</v>
      </c>
      <c r="Z27">
        <f t="shared" si="13"/>
        <v>24.049390570980176</v>
      </c>
      <c r="AA27">
        <f t="shared" si="14"/>
        <v>3.0038717702378013</v>
      </c>
      <c r="AB27">
        <f t="shared" si="15"/>
        <v>64.655205178977965</v>
      </c>
      <c r="AC27">
        <f t="shared" si="16"/>
        <v>1.8122562203256001</v>
      </c>
      <c r="AD27">
        <f t="shared" si="17"/>
        <v>2.8029548669885567</v>
      </c>
      <c r="AE27">
        <f t="shared" si="18"/>
        <v>1.1916155499122012</v>
      </c>
      <c r="AF27">
        <f t="shared" si="19"/>
        <v>-77.381620753574808</v>
      </c>
      <c r="AG27">
        <f t="shared" si="20"/>
        <v>-207.53409521534903</v>
      </c>
      <c r="AH27">
        <f t="shared" si="21"/>
        <v>-12.890357355270126</v>
      </c>
      <c r="AI27">
        <f t="shared" si="22"/>
        <v>-7.4766324193973333E-2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53760.603660373723</v>
      </c>
      <c r="AO27">
        <f t="shared" si="26"/>
        <v>1800.18</v>
      </c>
      <c r="AP27">
        <f t="shared" si="27"/>
        <v>1517.5515</v>
      </c>
      <c r="AQ27">
        <f t="shared" si="28"/>
        <v>0.8429998666799986</v>
      </c>
      <c r="AR27">
        <f t="shared" si="29"/>
        <v>0.1653897426923974</v>
      </c>
      <c r="AS27">
        <v>1689460943</v>
      </c>
      <c r="AT27">
        <v>391.10399999999998</v>
      </c>
      <c r="AU27">
        <v>400.02100000000002</v>
      </c>
      <c r="AV27">
        <v>18.043199999999999</v>
      </c>
      <c r="AW27">
        <v>16.814399999999999</v>
      </c>
      <c r="AX27">
        <v>392.22300000000001</v>
      </c>
      <c r="AY27">
        <v>17.8903</v>
      </c>
      <c r="AZ27">
        <v>600.00199999999995</v>
      </c>
      <c r="BA27">
        <v>100.384</v>
      </c>
      <c r="BB27">
        <v>5.5845499999999999E-2</v>
      </c>
      <c r="BC27">
        <v>22.901499999999999</v>
      </c>
      <c r="BD27">
        <v>22.430199999999999</v>
      </c>
      <c r="BE27">
        <v>999.9</v>
      </c>
      <c r="BF27">
        <v>0</v>
      </c>
      <c r="BG27">
        <v>0</v>
      </c>
      <c r="BH27">
        <v>9989.3799999999992</v>
      </c>
      <c r="BI27">
        <v>0</v>
      </c>
      <c r="BJ27">
        <v>127.04600000000001</v>
      </c>
      <c r="BK27">
        <v>-8.9168099999999999</v>
      </c>
      <c r="BL27">
        <v>398.291</v>
      </c>
      <c r="BM27">
        <v>406.86200000000002</v>
      </c>
      <c r="BN27">
        <v>1.22881</v>
      </c>
      <c r="BO27">
        <v>400.02100000000002</v>
      </c>
      <c r="BP27">
        <v>16.814399999999999</v>
      </c>
      <c r="BQ27">
        <v>1.81125</v>
      </c>
      <c r="BR27">
        <v>1.6879</v>
      </c>
      <c r="BS27">
        <v>15.8842</v>
      </c>
      <c r="BT27">
        <v>14.785600000000001</v>
      </c>
      <c r="BU27">
        <v>1800.18</v>
      </c>
      <c r="BV27">
        <v>0.90000199999999997</v>
      </c>
      <c r="BW27">
        <v>9.9998100000000006E-2</v>
      </c>
      <c r="BX27">
        <v>0</v>
      </c>
      <c r="BY27">
        <v>2.2961999999999998</v>
      </c>
      <c r="BZ27">
        <v>0</v>
      </c>
      <c r="CA27">
        <v>3863.86</v>
      </c>
      <c r="CB27">
        <v>13896.3</v>
      </c>
      <c r="CC27">
        <v>46.936999999999998</v>
      </c>
      <c r="CD27">
        <v>48.436999999999998</v>
      </c>
      <c r="CE27">
        <v>48</v>
      </c>
      <c r="CF27">
        <v>46.375</v>
      </c>
      <c r="CG27">
        <v>46</v>
      </c>
      <c r="CH27">
        <v>1620.17</v>
      </c>
      <c r="CI27">
        <v>180.01</v>
      </c>
      <c r="CJ27">
        <v>0</v>
      </c>
      <c r="CK27">
        <v>1689460948.9000001</v>
      </c>
      <c r="CL27">
        <v>0</v>
      </c>
      <c r="CM27">
        <v>1689460914</v>
      </c>
      <c r="CN27" t="s">
        <v>376</v>
      </c>
      <c r="CO27">
        <v>1689460914</v>
      </c>
      <c r="CP27">
        <v>1689460911</v>
      </c>
      <c r="CQ27">
        <v>36</v>
      </c>
      <c r="CR27">
        <v>-3.1E-2</v>
      </c>
      <c r="CS27">
        <v>-1E-3</v>
      </c>
      <c r="CT27">
        <v>-1.119</v>
      </c>
      <c r="CU27">
        <v>0.153</v>
      </c>
      <c r="CV27">
        <v>400</v>
      </c>
      <c r="CW27">
        <v>17</v>
      </c>
      <c r="CX27">
        <v>0.24</v>
      </c>
      <c r="CY27">
        <v>0.03</v>
      </c>
      <c r="CZ27">
        <v>12.541255700804699</v>
      </c>
      <c r="DA27">
        <v>0.45769338410629001</v>
      </c>
      <c r="DB27">
        <v>7.8447118119598994E-2</v>
      </c>
      <c r="DC27">
        <v>1</v>
      </c>
      <c r="DD27">
        <v>400.01900000000001</v>
      </c>
      <c r="DE27">
        <v>-0.112753246753048</v>
      </c>
      <c r="DF27">
        <v>3.76133208419802E-2</v>
      </c>
      <c r="DG27">
        <v>1</v>
      </c>
      <c r="DH27">
        <v>1800.0180952380999</v>
      </c>
      <c r="DI27">
        <v>-0.72224677326797804</v>
      </c>
      <c r="DJ27">
        <v>0.16401565104243199</v>
      </c>
      <c r="DK27">
        <v>-1</v>
      </c>
      <c r="DL27">
        <v>2</v>
      </c>
      <c r="DM27">
        <v>2</v>
      </c>
      <c r="DN27" t="s">
        <v>349</v>
      </c>
      <c r="DO27">
        <v>3.2383500000000001</v>
      </c>
      <c r="DP27">
        <v>2.7873899999999998</v>
      </c>
      <c r="DQ27">
        <v>9.5113600000000006E-2</v>
      </c>
      <c r="DR27">
        <v>9.6092700000000003E-2</v>
      </c>
      <c r="DS27">
        <v>9.8119399999999996E-2</v>
      </c>
      <c r="DT27">
        <v>9.2058299999999996E-2</v>
      </c>
      <c r="DU27">
        <v>26297.599999999999</v>
      </c>
      <c r="DV27">
        <v>28017.8</v>
      </c>
      <c r="DW27">
        <v>27203.9</v>
      </c>
      <c r="DX27">
        <v>29097.8</v>
      </c>
      <c r="DY27">
        <v>32351.599999999999</v>
      </c>
      <c r="DZ27">
        <v>35328.300000000003</v>
      </c>
      <c r="EA27">
        <v>36382.9</v>
      </c>
      <c r="EB27">
        <v>39598.9</v>
      </c>
      <c r="EC27">
        <v>2.2746</v>
      </c>
      <c r="ED27">
        <v>1.66317</v>
      </c>
      <c r="EE27">
        <v>3.8649900000000001E-2</v>
      </c>
      <c r="EF27">
        <v>0</v>
      </c>
      <c r="EG27">
        <v>21.793099999999999</v>
      </c>
      <c r="EH27">
        <v>999.9</v>
      </c>
      <c r="EI27">
        <v>52.472000000000001</v>
      </c>
      <c r="EJ27">
        <v>27.693999999999999</v>
      </c>
      <c r="EK27">
        <v>19.485600000000002</v>
      </c>
      <c r="EL27">
        <v>62.245100000000001</v>
      </c>
      <c r="EM27">
        <v>34.739600000000003</v>
      </c>
      <c r="EN27">
        <v>1</v>
      </c>
      <c r="EO27">
        <v>-0.18632099999999999</v>
      </c>
      <c r="EP27">
        <v>3.7116699999999998</v>
      </c>
      <c r="EQ27">
        <v>19.741199999999999</v>
      </c>
      <c r="ER27">
        <v>5.21699</v>
      </c>
      <c r="ES27">
        <v>11.9261</v>
      </c>
      <c r="ET27">
        <v>4.9554999999999998</v>
      </c>
      <c r="EU27">
        <v>3.2970000000000002</v>
      </c>
      <c r="EV27">
        <v>2383.6</v>
      </c>
      <c r="EW27">
        <v>74.2</v>
      </c>
      <c r="EX27">
        <v>34.6</v>
      </c>
      <c r="EY27">
        <v>8071.5</v>
      </c>
      <c r="EZ27">
        <v>1.86005</v>
      </c>
      <c r="FA27">
        <v>1.8592200000000001</v>
      </c>
      <c r="FB27">
        <v>1.8647800000000001</v>
      </c>
      <c r="FC27">
        <v>1.8688100000000001</v>
      </c>
      <c r="FD27">
        <v>1.86368</v>
      </c>
      <c r="FE27">
        <v>1.8636999999999999</v>
      </c>
      <c r="FF27">
        <v>1.86371</v>
      </c>
      <c r="FG27">
        <v>1.8635200000000001</v>
      </c>
      <c r="FH27">
        <v>0</v>
      </c>
      <c r="FI27">
        <v>0</v>
      </c>
      <c r="FJ27">
        <v>0</v>
      </c>
      <c r="FK27">
        <v>0</v>
      </c>
      <c r="FL27" t="s">
        <v>350</v>
      </c>
      <c r="FM27" t="s">
        <v>351</v>
      </c>
      <c r="FN27" t="s">
        <v>352</v>
      </c>
      <c r="FO27" t="s">
        <v>352</v>
      </c>
      <c r="FP27" t="s">
        <v>352</v>
      </c>
      <c r="FQ27" t="s">
        <v>352</v>
      </c>
      <c r="FR27">
        <v>0</v>
      </c>
      <c r="FS27">
        <v>100</v>
      </c>
      <c r="FT27">
        <v>100</v>
      </c>
      <c r="FU27">
        <v>-1.119</v>
      </c>
      <c r="FV27">
        <v>0.15290000000000001</v>
      </c>
      <c r="FW27">
        <v>-1.1186363636363701</v>
      </c>
      <c r="FX27">
        <v>0</v>
      </c>
      <c r="FY27">
        <v>0</v>
      </c>
      <c r="FZ27">
        <v>0</v>
      </c>
      <c r="GA27">
        <v>0.152950000000004</v>
      </c>
      <c r="GB27">
        <v>0</v>
      </c>
      <c r="GC27">
        <v>0</v>
      </c>
      <c r="GD27">
        <v>0</v>
      </c>
      <c r="GE27">
        <v>-1</v>
      </c>
      <c r="GF27">
        <v>-1</v>
      </c>
      <c r="GG27">
        <v>-1</v>
      </c>
      <c r="GH27">
        <v>-1</v>
      </c>
      <c r="GI27">
        <v>0.5</v>
      </c>
      <c r="GJ27">
        <v>0.5</v>
      </c>
      <c r="GK27">
        <v>1.03027</v>
      </c>
      <c r="GL27">
        <v>2.5854499999999998</v>
      </c>
      <c r="GM27">
        <v>1.4477500000000001</v>
      </c>
      <c r="GN27">
        <v>2.3144499999999999</v>
      </c>
      <c r="GO27">
        <v>1.5466299999999999</v>
      </c>
      <c r="GP27">
        <v>2.4389599999999998</v>
      </c>
      <c r="GQ27">
        <v>30.350899999999999</v>
      </c>
      <c r="GR27">
        <v>13.6942</v>
      </c>
      <c r="GS27">
        <v>18</v>
      </c>
      <c r="GT27">
        <v>648.04200000000003</v>
      </c>
      <c r="GU27">
        <v>346.036</v>
      </c>
      <c r="GV27">
        <v>18.000599999999999</v>
      </c>
      <c r="GW27">
        <v>24.844200000000001</v>
      </c>
      <c r="GX27">
        <v>30.000599999999999</v>
      </c>
      <c r="GY27">
        <v>24.771599999999999</v>
      </c>
      <c r="GZ27">
        <v>24.760400000000001</v>
      </c>
      <c r="HA27">
        <v>20.6236</v>
      </c>
      <c r="HB27">
        <v>20</v>
      </c>
      <c r="HC27">
        <v>-30</v>
      </c>
      <c r="HD27">
        <v>18</v>
      </c>
      <c r="HE27">
        <v>400</v>
      </c>
      <c r="HF27">
        <v>0</v>
      </c>
      <c r="HG27">
        <v>100.21899999999999</v>
      </c>
      <c r="HH27">
        <v>96.108900000000006</v>
      </c>
    </row>
    <row r="28" spans="1:216" x14ac:dyDescent="0.2">
      <c r="A28">
        <v>10</v>
      </c>
      <c r="B28">
        <v>1689461029</v>
      </c>
      <c r="C28">
        <v>785</v>
      </c>
      <c r="D28" t="s">
        <v>377</v>
      </c>
      <c r="E28" t="s">
        <v>378</v>
      </c>
      <c r="F28" t="s">
        <v>343</v>
      </c>
      <c r="G28" t="s">
        <v>404</v>
      </c>
      <c r="H28" t="s">
        <v>344</v>
      </c>
      <c r="I28" t="s">
        <v>345</v>
      </c>
      <c r="J28" t="s">
        <v>346</v>
      </c>
      <c r="K28" t="s">
        <v>347</v>
      </c>
      <c r="L28">
        <v>1689461029</v>
      </c>
      <c r="M28">
        <f t="shared" si="0"/>
        <v>1.8237620550031425E-3</v>
      </c>
      <c r="N28">
        <f t="shared" si="1"/>
        <v>1.8237620550031426</v>
      </c>
      <c r="O28">
        <f t="shared" si="2"/>
        <v>12.139584210081837</v>
      </c>
      <c r="P28">
        <f t="shared" si="3"/>
        <v>390.9</v>
      </c>
      <c r="Q28">
        <f t="shared" si="4"/>
        <v>251.93890407577479</v>
      </c>
      <c r="R28">
        <f t="shared" si="5"/>
        <v>25.304507055515451</v>
      </c>
      <c r="S28">
        <f t="shared" si="6"/>
        <v>39.261629101259999</v>
      </c>
      <c r="T28">
        <f t="shared" si="7"/>
        <v>0.14962582915299849</v>
      </c>
      <c r="U28">
        <f t="shared" si="8"/>
        <v>3.357461711986621</v>
      </c>
      <c r="V28">
        <f t="shared" si="9"/>
        <v>0.14601768284649203</v>
      </c>
      <c r="W28">
        <f t="shared" si="10"/>
        <v>9.1577982497977314E-2</v>
      </c>
      <c r="X28">
        <f t="shared" si="11"/>
        <v>297.69822900000003</v>
      </c>
      <c r="Y28">
        <f t="shared" si="12"/>
        <v>24.305521403542848</v>
      </c>
      <c r="Z28">
        <f t="shared" si="13"/>
        <v>24.305521403542848</v>
      </c>
      <c r="AA28">
        <f t="shared" si="14"/>
        <v>3.050383218103133</v>
      </c>
      <c r="AB28">
        <f t="shared" si="15"/>
        <v>64.088338346944496</v>
      </c>
      <c r="AC28">
        <f t="shared" si="16"/>
        <v>1.8263537607791802</v>
      </c>
      <c r="AD28">
        <f t="shared" si="17"/>
        <v>2.8497442871621188</v>
      </c>
      <c r="AE28">
        <f t="shared" si="18"/>
        <v>1.2240294573239527</v>
      </c>
      <c r="AF28">
        <f t="shared" si="19"/>
        <v>-80.427906625638585</v>
      </c>
      <c r="AG28">
        <f t="shared" si="20"/>
        <v>-204.61472486437464</v>
      </c>
      <c r="AH28">
        <f t="shared" si="21"/>
        <v>-12.728236608761827</v>
      </c>
      <c r="AI28">
        <f t="shared" si="22"/>
        <v>-7.2639098775027833E-2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53803.850588982634</v>
      </c>
      <c r="AO28">
        <f t="shared" si="26"/>
        <v>1799.98</v>
      </c>
      <c r="AP28">
        <f t="shared" si="27"/>
        <v>1517.3828999999998</v>
      </c>
      <c r="AQ28">
        <f t="shared" si="28"/>
        <v>0.84299986666518512</v>
      </c>
      <c r="AR28">
        <f t="shared" si="29"/>
        <v>0.16538974266380738</v>
      </c>
      <c r="AS28">
        <v>1689461029</v>
      </c>
      <c r="AT28">
        <v>390.9</v>
      </c>
      <c r="AU28">
        <v>400.06599999999997</v>
      </c>
      <c r="AV28">
        <v>18.183700000000002</v>
      </c>
      <c r="AW28">
        <v>16.906700000000001</v>
      </c>
      <c r="AX28">
        <v>392.01799999999997</v>
      </c>
      <c r="AY28">
        <v>18.026399999999999</v>
      </c>
      <c r="AZ28">
        <v>599.99800000000005</v>
      </c>
      <c r="BA28">
        <v>100.383</v>
      </c>
      <c r="BB28">
        <v>5.6061399999999997E-2</v>
      </c>
      <c r="BC28">
        <v>23.1751</v>
      </c>
      <c r="BD28">
        <v>22.755099999999999</v>
      </c>
      <c r="BE28">
        <v>999.9</v>
      </c>
      <c r="BF28">
        <v>0</v>
      </c>
      <c r="BG28">
        <v>0</v>
      </c>
      <c r="BH28">
        <v>10007.5</v>
      </c>
      <c r="BI28">
        <v>0</v>
      </c>
      <c r="BJ28">
        <v>204.804</v>
      </c>
      <c r="BK28">
        <v>-9.1664399999999997</v>
      </c>
      <c r="BL28">
        <v>398.14</v>
      </c>
      <c r="BM28">
        <v>406.94600000000003</v>
      </c>
      <c r="BN28">
        <v>1.27698</v>
      </c>
      <c r="BO28">
        <v>400.06599999999997</v>
      </c>
      <c r="BP28">
        <v>16.906700000000001</v>
      </c>
      <c r="BQ28">
        <v>1.8253299999999999</v>
      </c>
      <c r="BR28">
        <v>1.6971400000000001</v>
      </c>
      <c r="BS28">
        <v>16.005400000000002</v>
      </c>
      <c r="BT28">
        <v>14.8703</v>
      </c>
      <c r="BU28">
        <v>1799.98</v>
      </c>
      <c r="BV28">
        <v>0.90000199999999997</v>
      </c>
      <c r="BW28">
        <v>9.9998100000000006E-2</v>
      </c>
      <c r="BX28">
        <v>0</v>
      </c>
      <c r="BY28">
        <v>2.0478999999999998</v>
      </c>
      <c r="BZ28">
        <v>0</v>
      </c>
      <c r="CA28">
        <v>4103.95</v>
      </c>
      <c r="CB28">
        <v>13894.8</v>
      </c>
      <c r="CC28">
        <v>47.186999999999998</v>
      </c>
      <c r="CD28">
        <v>48.811999999999998</v>
      </c>
      <c r="CE28">
        <v>48.25</v>
      </c>
      <c r="CF28">
        <v>46.75</v>
      </c>
      <c r="CG28">
        <v>46.25</v>
      </c>
      <c r="CH28">
        <v>1619.99</v>
      </c>
      <c r="CI28">
        <v>179.99</v>
      </c>
      <c r="CJ28">
        <v>0</v>
      </c>
      <c r="CK28">
        <v>1689461034.7</v>
      </c>
      <c r="CL28">
        <v>0</v>
      </c>
      <c r="CM28">
        <v>1689461000</v>
      </c>
      <c r="CN28" t="s">
        <v>379</v>
      </c>
      <c r="CO28">
        <v>1689460996</v>
      </c>
      <c r="CP28">
        <v>1689461000</v>
      </c>
      <c r="CQ28">
        <v>37</v>
      </c>
      <c r="CR28">
        <v>0</v>
      </c>
      <c r="CS28">
        <v>4.0000000000000001E-3</v>
      </c>
      <c r="CT28">
        <v>-1.1180000000000001</v>
      </c>
      <c r="CU28">
        <v>0.157</v>
      </c>
      <c r="CV28">
        <v>400</v>
      </c>
      <c r="CW28">
        <v>17</v>
      </c>
      <c r="CX28">
        <v>0.19</v>
      </c>
      <c r="CY28">
        <v>0.06</v>
      </c>
      <c r="CZ28">
        <v>12.8271521879449</v>
      </c>
      <c r="DA28">
        <v>0.38919452173854502</v>
      </c>
      <c r="DB28">
        <v>5.9555402504282103E-2</v>
      </c>
      <c r="DC28">
        <v>1</v>
      </c>
      <c r="DD28">
        <v>399.99719047618999</v>
      </c>
      <c r="DE28">
        <v>8.3766233766481402E-2</v>
      </c>
      <c r="DF28">
        <v>3.1933888623695901E-2</v>
      </c>
      <c r="DG28">
        <v>1</v>
      </c>
      <c r="DH28">
        <v>1799.9884999999999</v>
      </c>
      <c r="DI28">
        <v>8.1004635204376702E-2</v>
      </c>
      <c r="DJ28">
        <v>0.117272119448714</v>
      </c>
      <c r="DK28">
        <v>-1</v>
      </c>
      <c r="DL28">
        <v>2</v>
      </c>
      <c r="DM28">
        <v>2</v>
      </c>
      <c r="DN28" t="s">
        <v>349</v>
      </c>
      <c r="DO28">
        <v>3.2381500000000001</v>
      </c>
      <c r="DP28">
        <v>2.78776</v>
      </c>
      <c r="DQ28">
        <v>9.5041899999999999E-2</v>
      </c>
      <c r="DR28">
        <v>9.60651E-2</v>
      </c>
      <c r="DS28">
        <v>9.8619399999999996E-2</v>
      </c>
      <c r="DT28">
        <v>9.23847E-2</v>
      </c>
      <c r="DU28">
        <v>26289</v>
      </c>
      <c r="DV28">
        <v>28007.9</v>
      </c>
      <c r="DW28">
        <v>27193.599999999999</v>
      </c>
      <c r="DX28">
        <v>29087.599999999999</v>
      </c>
      <c r="DY28">
        <v>32321.200000000001</v>
      </c>
      <c r="DZ28">
        <v>35303.4</v>
      </c>
      <c r="EA28">
        <v>36368.5</v>
      </c>
      <c r="EB28">
        <v>39584.9</v>
      </c>
      <c r="EC28">
        <v>2.2739500000000001</v>
      </c>
      <c r="ED28">
        <v>1.65987</v>
      </c>
      <c r="EE28">
        <v>4.7218099999999999E-2</v>
      </c>
      <c r="EF28">
        <v>0</v>
      </c>
      <c r="EG28">
        <v>21.977</v>
      </c>
      <c r="EH28">
        <v>999.9</v>
      </c>
      <c r="EI28">
        <v>52.484000000000002</v>
      </c>
      <c r="EJ28">
        <v>27.734000000000002</v>
      </c>
      <c r="EK28">
        <v>19.535499999999999</v>
      </c>
      <c r="EL28">
        <v>62.2851</v>
      </c>
      <c r="EM28">
        <v>34.915900000000001</v>
      </c>
      <c r="EN28">
        <v>1</v>
      </c>
      <c r="EO28">
        <v>-0.16733000000000001</v>
      </c>
      <c r="EP28">
        <v>4.3808800000000003</v>
      </c>
      <c r="EQ28">
        <v>19.659400000000002</v>
      </c>
      <c r="ER28">
        <v>5.2172900000000002</v>
      </c>
      <c r="ES28">
        <v>11.9261</v>
      </c>
      <c r="ET28">
        <v>4.9553500000000001</v>
      </c>
      <c r="EU28">
        <v>3.2970000000000002</v>
      </c>
      <c r="EV28">
        <v>2385.1</v>
      </c>
      <c r="EW28">
        <v>74.2</v>
      </c>
      <c r="EX28">
        <v>34.6</v>
      </c>
      <c r="EY28">
        <v>8076.3</v>
      </c>
      <c r="EZ28">
        <v>1.86005</v>
      </c>
      <c r="FA28">
        <v>1.8592</v>
      </c>
      <c r="FB28">
        <v>1.8647899999999999</v>
      </c>
      <c r="FC28">
        <v>1.8688499999999999</v>
      </c>
      <c r="FD28">
        <v>1.8636999999999999</v>
      </c>
      <c r="FE28">
        <v>1.86371</v>
      </c>
      <c r="FF28">
        <v>1.86371</v>
      </c>
      <c r="FG28">
        <v>1.86351</v>
      </c>
      <c r="FH28">
        <v>0</v>
      </c>
      <c r="FI28">
        <v>0</v>
      </c>
      <c r="FJ28">
        <v>0</v>
      </c>
      <c r="FK28">
        <v>0</v>
      </c>
      <c r="FL28" t="s">
        <v>350</v>
      </c>
      <c r="FM28" t="s">
        <v>351</v>
      </c>
      <c r="FN28" t="s">
        <v>352</v>
      </c>
      <c r="FO28" t="s">
        <v>352</v>
      </c>
      <c r="FP28" t="s">
        <v>352</v>
      </c>
      <c r="FQ28" t="s">
        <v>352</v>
      </c>
      <c r="FR28">
        <v>0</v>
      </c>
      <c r="FS28">
        <v>100</v>
      </c>
      <c r="FT28">
        <v>100</v>
      </c>
      <c r="FU28">
        <v>-1.1180000000000001</v>
      </c>
      <c r="FV28">
        <v>0.1573</v>
      </c>
      <c r="FW28">
        <v>-1.1182999999999801</v>
      </c>
      <c r="FX28">
        <v>0</v>
      </c>
      <c r="FY28">
        <v>0</v>
      </c>
      <c r="FZ28">
        <v>0</v>
      </c>
      <c r="GA28">
        <v>0.15729000000000001</v>
      </c>
      <c r="GB28">
        <v>0</v>
      </c>
      <c r="GC28">
        <v>0</v>
      </c>
      <c r="GD28">
        <v>0</v>
      </c>
      <c r="GE28">
        <v>-1</v>
      </c>
      <c r="GF28">
        <v>-1</v>
      </c>
      <c r="GG28">
        <v>-1</v>
      </c>
      <c r="GH28">
        <v>-1</v>
      </c>
      <c r="GI28">
        <v>0.6</v>
      </c>
      <c r="GJ28">
        <v>0.5</v>
      </c>
      <c r="GK28">
        <v>1.03027</v>
      </c>
      <c r="GL28">
        <v>2.5903299999999998</v>
      </c>
      <c r="GM28">
        <v>1.4489700000000001</v>
      </c>
      <c r="GN28">
        <v>2.3095699999999999</v>
      </c>
      <c r="GO28">
        <v>1.5466299999999999</v>
      </c>
      <c r="GP28">
        <v>2.48169</v>
      </c>
      <c r="GQ28">
        <v>30.6309</v>
      </c>
      <c r="GR28">
        <v>13.6592</v>
      </c>
      <c r="GS28">
        <v>18</v>
      </c>
      <c r="GT28">
        <v>649.17100000000005</v>
      </c>
      <c r="GU28">
        <v>345.16699999999997</v>
      </c>
      <c r="GV28">
        <v>18.011399999999998</v>
      </c>
      <c r="GW28">
        <v>25.037600000000001</v>
      </c>
      <c r="GX28">
        <v>30.001799999999999</v>
      </c>
      <c r="GY28">
        <v>24.909700000000001</v>
      </c>
      <c r="GZ28">
        <v>24.905899999999999</v>
      </c>
      <c r="HA28">
        <v>20.625299999999999</v>
      </c>
      <c r="HB28">
        <v>20</v>
      </c>
      <c r="HC28">
        <v>-30</v>
      </c>
      <c r="HD28">
        <v>18</v>
      </c>
      <c r="HE28">
        <v>400</v>
      </c>
      <c r="HF28">
        <v>0</v>
      </c>
      <c r="HG28">
        <v>100.18</v>
      </c>
      <c r="HH28">
        <v>96.0749</v>
      </c>
    </row>
    <row r="29" spans="1:216" x14ac:dyDescent="0.2">
      <c r="A29">
        <v>11</v>
      </c>
      <c r="B29">
        <v>1689461125</v>
      </c>
      <c r="C29">
        <v>881</v>
      </c>
      <c r="D29" t="s">
        <v>380</v>
      </c>
      <c r="E29" t="s">
        <v>381</v>
      </c>
      <c r="F29" t="s">
        <v>343</v>
      </c>
      <c r="G29" t="s">
        <v>404</v>
      </c>
      <c r="H29" t="s">
        <v>344</v>
      </c>
      <c r="I29" t="s">
        <v>345</v>
      </c>
      <c r="J29" t="s">
        <v>346</v>
      </c>
      <c r="K29" t="s">
        <v>347</v>
      </c>
      <c r="L29">
        <v>1689461125</v>
      </c>
      <c r="M29">
        <f t="shared" si="0"/>
        <v>1.759014763692593E-3</v>
      </c>
      <c r="N29">
        <f t="shared" si="1"/>
        <v>1.759014763692593</v>
      </c>
      <c r="O29">
        <f t="shared" si="2"/>
        <v>14.05747432134657</v>
      </c>
      <c r="P29">
        <f t="shared" si="3"/>
        <v>464.459</v>
      </c>
      <c r="Q29">
        <f t="shared" si="4"/>
        <v>299.88757614934161</v>
      </c>
      <c r="R29">
        <f t="shared" si="5"/>
        <v>30.122809550652221</v>
      </c>
      <c r="S29">
        <f t="shared" si="6"/>
        <v>46.653516563550703</v>
      </c>
      <c r="T29">
        <f t="shared" si="7"/>
        <v>0.14616770660251027</v>
      </c>
      <c r="U29">
        <f t="shared" si="8"/>
        <v>3.3561123932946373</v>
      </c>
      <c r="V29">
        <f t="shared" si="9"/>
        <v>0.14272099595878923</v>
      </c>
      <c r="W29">
        <f t="shared" si="10"/>
        <v>8.9503526388186649E-2</v>
      </c>
      <c r="X29">
        <f t="shared" si="11"/>
        <v>297.74465399999997</v>
      </c>
      <c r="Y29">
        <f t="shared" si="12"/>
        <v>24.282378775757572</v>
      </c>
      <c r="Z29">
        <f t="shared" si="13"/>
        <v>24.282378775757572</v>
      </c>
      <c r="AA29">
        <f t="shared" si="14"/>
        <v>3.0461549735613263</v>
      </c>
      <c r="AB29">
        <f t="shared" si="15"/>
        <v>64.657254137948144</v>
      </c>
      <c r="AC29">
        <f t="shared" si="16"/>
        <v>1.8382605911958398</v>
      </c>
      <c r="AD29">
        <f t="shared" si="17"/>
        <v>2.8430848412984835</v>
      </c>
      <c r="AE29">
        <f t="shared" si="18"/>
        <v>1.2078943823654864</v>
      </c>
      <c r="AF29">
        <f t="shared" si="19"/>
        <v>-77.572551078843347</v>
      </c>
      <c r="AG29">
        <f t="shared" si="20"/>
        <v>-207.34736192140483</v>
      </c>
      <c r="AH29">
        <f t="shared" si="21"/>
        <v>-12.899376370506211</v>
      </c>
      <c r="AI29">
        <f t="shared" si="22"/>
        <v>-7.4635370754407404E-2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53779.049625915417</v>
      </c>
      <c r="AO29">
        <f t="shared" si="26"/>
        <v>1800.26</v>
      </c>
      <c r="AP29">
        <f t="shared" si="27"/>
        <v>1517.6189999999997</v>
      </c>
      <c r="AQ29">
        <f t="shared" si="28"/>
        <v>0.84299990001444225</v>
      </c>
      <c r="AR29">
        <f t="shared" si="29"/>
        <v>0.16538980702787373</v>
      </c>
      <c r="AS29">
        <v>1689461125</v>
      </c>
      <c r="AT29">
        <v>464.459</v>
      </c>
      <c r="AU29">
        <v>475.06599999999997</v>
      </c>
      <c r="AV29">
        <v>18.300799999999999</v>
      </c>
      <c r="AW29">
        <v>17.069400000000002</v>
      </c>
      <c r="AX29">
        <v>465.61099999999999</v>
      </c>
      <c r="AY29">
        <v>18.143699999999999</v>
      </c>
      <c r="AZ29">
        <v>600.05499999999995</v>
      </c>
      <c r="BA29">
        <v>100.39</v>
      </c>
      <c r="BB29">
        <v>5.7007299999999997E-2</v>
      </c>
      <c r="BC29">
        <v>23.136399999999998</v>
      </c>
      <c r="BD29">
        <v>22.6495</v>
      </c>
      <c r="BE29">
        <v>999.9</v>
      </c>
      <c r="BF29">
        <v>0</v>
      </c>
      <c r="BG29">
        <v>0</v>
      </c>
      <c r="BH29">
        <v>10000.6</v>
      </c>
      <c r="BI29">
        <v>0</v>
      </c>
      <c r="BJ29">
        <v>72.998099999999994</v>
      </c>
      <c r="BK29">
        <v>-10.6069</v>
      </c>
      <c r="BL29">
        <v>473.11799999999999</v>
      </c>
      <c r="BM29">
        <v>483.31599999999997</v>
      </c>
      <c r="BN29">
        <v>1.23139</v>
      </c>
      <c r="BO29">
        <v>475.06599999999997</v>
      </c>
      <c r="BP29">
        <v>17.069400000000002</v>
      </c>
      <c r="BQ29">
        <v>1.8372200000000001</v>
      </c>
      <c r="BR29">
        <v>1.7136</v>
      </c>
      <c r="BS29">
        <v>16.107099999999999</v>
      </c>
      <c r="BT29">
        <v>15.020200000000001</v>
      </c>
      <c r="BU29">
        <v>1800.26</v>
      </c>
      <c r="BV29">
        <v>0.90000500000000005</v>
      </c>
      <c r="BW29">
        <v>9.9995200000000006E-2</v>
      </c>
      <c r="BX29">
        <v>0</v>
      </c>
      <c r="BY29">
        <v>1.8907</v>
      </c>
      <c r="BZ29">
        <v>0</v>
      </c>
      <c r="CA29">
        <v>3847.8</v>
      </c>
      <c r="CB29">
        <v>13897</v>
      </c>
      <c r="CC29">
        <v>47.375</v>
      </c>
      <c r="CD29">
        <v>49.061999999999998</v>
      </c>
      <c r="CE29">
        <v>48.436999999999998</v>
      </c>
      <c r="CF29">
        <v>47</v>
      </c>
      <c r="CG29">
        <v>46.436999999999998</v>
      </c>
      <c r="CH29">
        <v>1620.24</v>
      </c>
      <c r="CI29">
        <v>180.02</v>
      </c>
      <c r="CJ29">
        <v>0</v>
      </c>
      <c r="CK29">
        <v>1689461130.7</v>
      </c>
      <c r="CL29">
        <v>0</v>
      </c>
      <c r="CM29">
        <v>1689461097</v>
      </c>
      <c r="CN29" t="s">
        <v>382</v>
      </c>
      <c r="CO29">
        <v>1689461097</v>
      </c>
      <c r="CP29">
        <v>1689461091</v>
      </c>
      <c r="CQ29">
        <v>38</v>
      </c>
      <c r="CR29">
        <v>-3.3000000000000002E-2</v>
      </c>
      <c r="CS29">
        <v>0</v>
      </c>
      <c r="CT29">
        <v>-1.151</v>
      </c>
      <c r="CU29">
        <v>0.157</v>
      </c>
      <c r="CV29">
        <v>475</v>
      </c>
      <c r="CW29">
        <v>17</v>
      </c>
      <c r="CX29">
        <v>0.1</v>
      </c>
      <c r="CY29">
        <v>0.04</v>
      </c>
      <c r="CZ29">
        <v>14.9578963340826</v>
      </c>
      <c r="DA29">
        <v>0.57522477872575095</v>
      </c>
      <c r="DB29">
        <v>9.2087114292934202E-2</v>
      </c>
      <c r="DC29">
        <v>1</v>
      </c>
      <c r="DD29">
        <v>474.9982</v>
      </c>
      <c r="DE29">
        <v>-3.9789473684142901E-2</v>
      </c>
      <c r="DF29">
        <v>7.5912186110009605E-2</v>
      </c>
      <c r="DG29">
        <v>1</v>
      </c>
      <c r="DH29">
        <v>1799.9957142857099</v>
      </c>
      <c r="DI29">
        <v>0.122816573227545</v>
      </c>
      <c r="DJ29">
        <v>0.10869666961959</v>
      </c>
      <c r="DK29">
        <v>-1</v>
      </c>
      <c r="DL29">
        <v>2</v>
      </c>
      <c r="DM29">
        <v>2</v>
      </c>
      <c r="DN29" t="s">
        <v>349</v>
      </c>
      <c r="DO29">
        <v>3.2378999999999998</v>
      </c>
      <c r="DP29">
        <v>2.7886500000000001</v>
      </c>
      <c r="DQ29">
        <v>0.10813399999999999</v>
      </c>
      <c r="DR29">
        <v>0.10922</v>
      </c>
      <c r="DS29">
        <v>9.9010500000000001E-2</v>
      </c>
      <c r="DT29">
        <v>9.2956399999999995E-2</v>
      </c>
      <c r="DU29">
        <v>25887.3</v>
      </c>
      <c r="DV29">
        <v>27576.5</v>
      </c>
      <c r="DW29">
        <v>27172.7</v>
      </c>
      <c r="DX29">
        <v>29064.1</v>
      </c>
      <c r="DY29">
        <v>32281.9</v>
      </c>
      <c r="DZ29">
        <v>35252.300000000003</v>
      </c>
      <c r="EA29">
        <v>36339.1</v>
      </c>
      <c r="EB29">
        <v>39551.9</v>
      </c>
      <c r="EC29">
        <v>2.2693300000000001</v>
      </c>
      <c r="ED29">
        <v>1.65235</v>
      </c>
      <c r="EE29">
        <v>3.3900100000000002E-2</v>
      </c>
      <c r="EF29">
        <v>0</v>
      </c>
      <c r="EG29">
        <v>22.090900000000001</v>
      </c>
      <c r="EH29">
        <v>999.9</v>
      </c>
      <c r="EI29">
        <v>52.521000000000001</v>
      </c>
      <c r="EJ29">
        <v>27.875</v>
      </c>
      <c r="EK29">
        <v>19.709800000000001</v>
      </c>
      <c r="EL29">
        <v>62.375100000000003</v>
      </c>
      <c r="EM29">
        <v>34.707500000000003</v>
      </c>
      <c r="EN29">
        <v>1</v>
      </c>
      <c r="EO29">
        <v>-0.13101599999999999</v>
      </c>
      <c r="EP29">
        <v>4.2920699999999998</v>
      </c>
      <c r="EQ29">
        <v>19.666699999999999</v>
      </c>
      <c r="ER29">
        <v>5.2145900000000003</v>
      </c>
      <c r="ES29">
        <v>11.9262</v>
      </c>
      <c r="ET29">
        <v>4.9548500000000004</v>
      </c>
      <c r="EU29">
        <v>3.2970000000000002</v>
      </c>
      <c r="EV29">
        <v>2387</v>
      </c>
      <c r="EW29">
        <v>74.2</v>
      </c>
      <c r="EX29">
        <v>34.6</v>
      </c>
      <c r="EY29">
        <v>8082.5</v>
      </c>
      <c r="EZ29">
        <v>1.86005</v>
      </c>
      <c r="FA29">
        <v>1.85928</v>
      </c>
      <c r="FB29">
        <v>1.8648</v>
      </c>
      <c r="FC29">
        <v>1.86886</v>
      </c>
      <c r="FD29">
        <v>1.86371</v>
      </c>
      <c r="FE29">
        <v>1.86371</v>
      </c>
      <c r="FF29">
        <v>1.86371</v>
      </c>
      <c r="FG29">
        <v>1.86354</v>
      </c>
      <c r="FH29">
        <v>0</v>
      </c>
      <c r="FI29">
        <v>0</v>
      </c>
      <c r="FJ29">
        <v>0</v>
      </c>
      <c r="FK29">
        <v>0</v>
      </c>
      <c r="FL29" t="s">
        <v>350</v>
      </c>
      <c r="FM29" t="s">
        <v>351</v>
      </c>
      <c r="FN29" t="s">
        <v>352</v>
      </c>
      <c r="FO29" t="s">
        <v>352</v>
      </c>
      <c r="FP29" t="s">
        <v>352</v>
      </c>
      <c r="FQ29" t="s">
        <v>352</v>
      </c>
      <c r="FR29">
        <v>0</v>
      </c>
      <c r="FS29">
        <v>100</v>
      </c>
      <c r="FT29">
        <v>100</v>
      </c>
      <c r="FU29">
        <v>-1.1519999999999999</v>
      </c>
      <c r="FV29">
        <v>0.15709999999999999</v>
      </c>
      <c r="FW29">
        <v>-1.1512000000000699</v>
      </c>
      <c r="FX29">
        <v>0</v>
      </c>
      <c r="FY29">
        <v>0</v>
      </c>
      <c r="FZ29">
        <v>0</v>
      </c>
      <c r="GA29">
        <v>0.157060000000001</v>
      </c>
      <c r="GB29">
        <v>0</v>
      </c>
      <c r="GC29">
        <v>0</v>
      </c>
      <c r="GD29">
        <v>0</v>
      </c>
      <c r="GE29">
        <v>-1</v>
      </c>
      <c r="GF29">
        <v>-1</v>
      </c>
      <c r="GG29">
        <v>-1</v>
      </c>
      <c r="GH29">
        <v>-1</v>
      </c>
      <c r="GI29">
        <v>0.5</v>
      </c>
      <c r="GJ29">
        <v>0.6</v>
      </c>
      <c r="GK29">
        <v>1.18042</v>
      </c>
      <c r="GL29">
        <v>2.5878899999999998</v>
      </c>
      <c r="GM29">
        <v>1.4489700000000001</v>
      </c>
      <c r="GN29">
        <v>2.3095699999999999</v>
      </c>
      <c r="GO29">
        <v>1.5466299999999999</v>
      </c>
      <c r="GP29">
        <v>2.3986800000000001</v>
      </c>
      <c r="GQ29">
        <v>31.193899999999999</v>
      </c>
      <c r="GR29">
        <v>13.615399999999999</v>
      </c>
      <c r="GS29">
        <v>18</v>
      </c>
      <c r="GT29">
        <v>649.46</v>
      </c>
      <c r="GU29">
        <v>342.959</v>
      </c>
      <c r="GV29">
        <v>18.0044</v>
      </c>
      <c r="GW29">
        <v>25.428100000000001</v>
      </c>
      <c r="GX29">
        <v>30.001999999999999</v>
      </c>
      <c r="GY29">
        <v>25.222999999999999</v>
      </c>
      <c r="GZ29">
        <v>25.203700000000001</v>
      </c>
      <c r="HA29">
        <v>23.6173</v>
      </c>
      <c r="HB29">
        <v>20</v>
      </c>
      <c r="HC29">
        <v>-30</v>
      </c>
      <c r="HD29">
        <v>18</v>
      </c>
      <c r="HE29">
        <v>475</v>
      </c>
      <c r="HF29">
        <v>0</v>
      </c>
      <c r="HG29">
        <v>100.101</v>
      </c>
      <c r="HH29">
        <v>95.995999999999995</v>
      </c>
    </row>
    <row r="30" spans="1:216" x14ac:dyDescent="0.2">
      <c r="A30">
        <v>12</v>
      </c>
      <c r="B30">
        <v>1689461221</v>
      </c>
      <c r="C30">
        <v>977</v>
      </c>
      <c r="D30" t="s">
        <v>383</v>
      </c>
      <c r="E30" t="s">
        <v>384</v>
      </c>
      <c r="F30" t="s">
        <v>343</v>
      </c>
      <c r="G30" t="s">
        <v>404</v>
      </c>
      <c r="H30" t="s">
        <v>344</v>
      </c>
      <c r="I30" t="s">
        <v>345</v>
      </c>
      <c r="J30" t="s">
        <v>346</v>
      </c>
      <c r="K30" t="s">
        <v>347</v>
      </c>
      <c r="L30">
        <v>1689461221</v>
      </c>
      <c r="M30">
        <f t="shared" si="0"/>
        <v>1.6399761525637024E-3</v>
      </c>
      <c r="N30">
        <f t="shared" si="1"/>
        <v>1.6399761525637024</v>
      </c>
      <c r="O30">
        <f t="shared" si="2"/>
        <v>16.097962062022948</v>
      </c>
      <c r="P30">
        <f t="shared" si="3"/>
        <v>562.89499999999998</v>
      </c>
      <c r="Q30">
        <f t="shared" si="4"/>
        <v>368.41453065910326</v>
      </c>
      <c r="R30">
        <f t="shared" si="5"/>
        <v>37.004251247082934</v>
      </c>
      <c r="S30">
        <f t="shared" si="6"/>
        <v>56.538236883496999</v>
      </c>
      <c r="T30">
        <f t="shared" si="7"/>
        <v>0.14149871605862457</v>
      </c>
      <c r="U30">
        <f t="shared" si="8"/>
        <v>3.3566785503145069</v>
      </c>
      <c r="V30">
        <f t="shared" si="9"/>
        <v>0.13826659168899721</v>
      </c>
      <c r="W30">
        <f t="shared" si="10"/>
        <v>8.6700864254574642E-2</v>
      </c>
      <c r="X30">
        <f t="shared" si="11"/>
        <v>297.71694299999996</v>
      </c>
      <c r="Y30">
        <f t="shared" si="12"/>
        <v>24.071736430131544</v>
      </c>
      <c r="Z30">
        <f t="shared" si="13"/>
        <v>24.071736430131544</v>
      </c>
      <c r="AA30">
        <f t="shared" si="14"/>
        <v>3.0079047734120854</v>
      </c>
      <c r="AB30">
        <f t="shared" si="15"/>
        <v>65.847392362722587</v>
      </c>
      <c r="AC30">
        <f t="shared" si="16"/>
        <v>1.8453485099257798</v>
      </c>
      <c r="AD30">
        <f t="shared" si="17"/>
        <v>2.8024625481911496</v>
      </c>
      <c r="AE30">
        <f t="shared" si="18"/>
        <v>1.1625562634863056</v>
      </c>
      <c r="AF30">
        <f t="shared" si="19"/>
        <v>-72.322948328059269</v>
      </c>
      <c r="AG30">
        <f t="shared" si="20"/>
        <v>-212.29693206075291</v>
      </c>
      <c r="AH30">
        <f t="shared" si="21"/>
        <v>-13.175156721209811</v>
      </c>
      <c r="AI30">
        <f t="shared" si="22"/>
        <v>-7.8094110022050245E-2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53835.568738292408</v>
      </c>
      <c r="AO30">
        <f t="shared" si="26"/>
        <v>1800.09</v>
      </c>
      <c r="AP30">
        <f t="shared" si="27"/>
        <v>1517.4758999999999</v>
      </c>
      <c r="AQ30">
        <f t="shared" si="28"/>
        <v>0.84300001666583335</v>
      </c>
      <c r="AR30">
        <f t="shared" si="29"/>
        <v>0.1653900321650584</v>
      </c>
      <c r="AS30">
        <v>1689461221</v>
      </c>
      <c r="AT30">
        <v>562.89499999999998</v>
      </c>
      <c r="AU30">
        <v>575.03399999999999</v>
      </c>
      <c r="AV30">
        <v>18.372299999999999</v>
      </c>
      <c r="AW30">
        <v>17.2242</v>
      </c>
      <c r="AX30">
        <v>563.85599999999999</v>
      </c>
      <c r="AY30">
        <v>18.212700000000002</v>
      </c>
      <c r="AZ30">
        <v>599.99400000000003</v>
      </c>
      <c r="BA30">
        <v>100.384</v>
      </c>
      <c r="BB30">
        <v>5.7888599999999998E-2</v>
      </c>
      <c r="BC30">
        <v>22.898599999999998</v>
      </c>
      <c r="BD30">
        <v>22.340499999999999</v>
      </c>
      <c r="BE30">
        <v>999.9</v>
      </c>
      <c r="BF30">
        <v>0</v>
      </c>
      <c r="BG30">
        <v>0</v>
      </c>
      <c r="BH30">
        <v>10003.799999999999</v>
      </c>
      <c r="BI30">
        <v>0</v>
      </c>
      <c r="BJ30">
        <v>86.5792</v>
      </c>
      <c r="BK30">
        <v>-12.1394</v>
      </c>
      <c r="BL30">
        <v>573.42999999999995</v>
      </c>
      <c r="BM30">
        <v>585.11199999999997</v>
      </c>
      <c r="BN30">
        <v>1.14811</v>
      </c>
      <c r="BO30">
        <v>575.03399999999999</v>
      </c>
      <c r="BP30">
        <v>17.2242</v>
      </c>
      <c r="BQ30">
        <v>1.84429</v>
      </c>
      <c r="BR30">
        <v>1.7290300000000001</v>
      </c>
      <c r="BS30">
        <v>16.167300000000001</v>
      </c>
      <c r="BT30">
        <v>15.159599999999999</v>
      </c>
      <c r="BU30">
        <v>1800.09</v>
      </c>
      <c r="BV30">
        <v>0.90000199999999997</v>
      </c>
      <c r="BW30">
        <v>9.9998100000000006E-2</v>
      </c>
      <c r="BX30">
        <v>0</v>
      </c>
      <c r="BY30">
        <v>2.2042999999999999</v>
      </c>
      <c r="BZ30">
        <v>0</v>
      </c>
      <c r="CA30">
        <v>3995.72</v>
      </c>
      <c r="CB30">
        <v>13895.7</v>
      </c>
      <c r="CC30">
        <v>47.311999999999998</v>
      </c>
      <c r="CD30">
        <v>49</v>
      </c>
      <c r="CE30">
        <v>48.436999999999998</v>
      </c>
      <c r="CF30">
        <v>46.936999999999998</v>
      </c>
      <c r="CG30">
        <v>46.436999999999998</v>
      </c>
      <c r="CH30">
        <v>1620.08</v>
      </c>
      <c r="CI30">
        <v>180.01</v>
      </c>
      <c r="CJ30">
        <v>0</v>
      </c>
      <c r="CK30">
        <v>1689461226.7</v>
      </c>
      <c r="CL30">
        <v>0</v>
      </c>
      <c r="CM30">
        <v>1689461192</v>
      </c>
      <c r="CN30" t="s">
        <v>385</v>
      </c>
      <c r="CO30">
        <v>1689461192</v>
      </c>
      <c r="CP30">
        <v>1689461187</v>
      </c>
      <c r="CQ30">
        <v>39</v>
      </c>
      <c r="CR30">
        <v>0.19</v>
      </c>
      <c r="CS30">
        <v>3.0000000000000001E-3</v>
      </c>
      <c r="CT30">
        <v>-0.96099999999999997</v>
      </c>
      <c r="CU30">
        <v>0.16</v>
      </c>
      <c r="CV30">
        <v>575</v>
      </c>
      <c r="CW30">
        <v>17</v>
      </c>
      <c r="CX30">
        <v>0.17</v>
      </c>
      <c r="CY30">
        <v>7.0000000000000007E-2</v>
      </c>
      <c r="CZ30">
        <v>17.147844153039799</v>
      </c>
      <c r="DA30">
        <v>-4.78838030293222E-2</v>
      </c>
      <c r="DB30">
        <v>5.7644979568862199E-2</v>
      </c>
      <c r="DC30">
        <v>1</v>
      </c>
      <c r="DD30">
        <v>575.046333333333</v>
      </c>
      <c r="DE30">
        <v>-0.48350649350602898</v>
      </c>
      <c r="DF30">
        <v>6.94051825520237E-2</v>
      </c>
      <c r="DG30">
        <v>1</v>
      </c>
      <c r="DH30">
        <v>1800.009</v>
      </c>
      <c r="DI30">
        <v>0.26053653052472098</v>
      </c>
      <c r="DJ30">
        <v>0.145426957610995</v>
      </c>
      <c r="DK30">
        <v>-1</v>
      </c>
      <c r="DL30">
        <v>2</v>
      </c>
      <c r="DM30">
        <v>2</v>
      </c>
      <c r="DN30" t="s">
        <v>349</v>
      </c>
      <c r="DO30">
        <v>3.2374800000000001</v>
      </c>
      <c r="DP30">
        <v>2.7895599999999998</v>
      </c>
      <c r="DQ30">
        <v>0.124137</v>
      </c>
      <c r="DR30">
        <v>0.125276</v>
      </c>
      <c r="DS30">
        <v>9.9208400000000002E-2</v>
      </c>
      <c r="DT30">
        <v>9.3493199999999999E-2</v>
      </c>
      <c r="DU30">
        <v>25407.9</v>
      </c>
      <c r="DV30">
        <v>27065.5</v>
      </c>
      <c r="DW30">
        <v>27158</v>
      </c>
      <c r="DX30">
        <v>29050.400000000001</v>
      </c>
      <c r="DY30">
        <v>32257.5</v>
      </c>
      <c r="DZ30">
        <v>35214.1</v>
      </c>
      <c r="EA30">
        <v>36318.699999999997</v>
      </c>
      <c r="EB30">
        <v>39531.9</v>
      </c>
      <c r="EC30">
        <v>2.26627</v>
      </c>
      <c r="ED30">
        <v>1.64655</v>
      </c>
      <c r="EE30">
        <v>2.25566E-2</v>
      </c>
      <c r="EF30">
        <v>0</v>
      </c>
      <c r="EG30">
        <v>21.968699999999998</v>
      </c>
      <c r="EH30">
        <v>999.9</v>
      </c>
      <c r="EI30">
        <v>52.497</v>
      </c>
      <c r="EJ30">
        <v>28.026</v>
      </c>
      <c r="EK30">
        <v>19.877400000000002</v>
      </c>
      <c r="EL30">
        <v>62.435099999999998</v>
      </c>
      <c r="EM30">
        <v>34.819699999999997</v>
      </c>
      <c r="EN30">
        <v>1</v>
      </c>
      <c r="EO30">
        <v>-0.10657999999999999</v>
      </c>
      <c r="EP30">
        <v>3.68838</v>
      </c>
      <c r="EQ30">
        <v>19.737500000000001</v>
      </c>
      <c r="ER30">
        <v>5.2171399999999997</v>
      </c>
      <c r="ES30">
        <v>11.9283</v>
      </c>
      <c r="ET30">
        <v>4.9547499999999998</v>
      </c>
      <c r="EU30">
        <v>3.2970299999999999</v>
      </c>
      <c r="EV30">
        <v>2389</v>
      </c>
      <c r="EW30">
        <v>74.2</v>
      </c>
      <c r="EX30">
        <v>34.700000000000003</v>
      </c>
      <c r="EY30">
        <v>8088.7</v>
      </c>
      <c r="EZ30">
        <v>1.86005</v>
      </c>
      <c r="FA30">
        <v>1.85928</v>
      </c>
      <c r="FB30">
        <v>1.86487</v>
      </c>
      <c r="FC30">
        <v>1.86887</v>
      </c>
      <c r="FD30">
        <v>1.86371</v>
      </c>
      <c r="FE30">
        <v>1.86371</v>
      </c>
      <c r="FF30">
        <v>1.86371</v>
      </c>
      <c r="FG30">
        <v>1.8635600000000001</v>
      </c>
      <c r="FH30">
        <v>0</v>
      </c>
      <c r="FI30">
        <v>0</v>
      </c>
      <c r="FJ30">
        <v>0</v>
      </c>
      <c r="FK30">
        <v>0</v>
      </c>
      <c r="FL30" t="s">
        <v>350</v>
      </c>
      <c r="FM30" t="s">
        <v>351</v>
      </c>
      <c r="FN30" t="s">
        <v>352</v>
      </c>
      <c r="FO30" t="s">
        <v>352</v>
      </c>
      <c r="FP30" t="s">
        <v>352</v>
      </c>
      <c r="FQ30" t="s">
        <v>352</v>
      </c>
      <c r="FR30">
        <v>0</v>
      </c>
      <c r="FS30">
        <v>100</v>
      </c>
      <c r="FT30">
        <v>100</v>
      </c>
      <c r="FU30">
        <v>-0.96099999999999997</v>
      </c>
      <c r="FV30">
        <v>0.15959999999999999</v>
      </c>
      <c r="FW30">
        <v>-0.960909090909013</v>
      </c>
      <c r="FX30">
        <v>0</v>
      </c>
      <c r="FY30">
        <v>0</v>
      </c>
      <c r="FZ30">
        <v>0</v>
      </c>
      <c r="GA30">
        <v>0.15959000000000501</v>
      </c>
      <c r="GB30">
        <v>0</v>
      </c>
      <c r="GC30">
        <v>0</v>
      </c>
      <c r="GD30">
        <v>0</v>
      </c>
      <c r="GE30">
        <v>-1</v>
      </c>
      <c r="GF30">
        <v>-1</v>
      </c>
      <c r="GG30">
        <v>-1</v>
      </c>
      <c r="GH30">
        <v>-1</v>
      </c>
      <c r="GI30">
        <v>0.5</v>
      </c>
      <c r="GJ30">
        <v>0.6</v>
      </c>
      <c r="GK30">
        <v>1.3732899999999999</v>
      </c>
      <c r="GL30">
        <v>2.5854499999999998</v>
      </c>
      <c r="GM30">
        <v>1.4489700000000001</v>
      </c>
      <c r="GN30">
        <v>2.3120099999999999</v>
      </c>
      <c r="GO30">
        <v>1.5466299999999999</v>
      </c>
      <c r="GP30">
        <v>2.4157700000000002</v>
      </c>
      <c r="GQ30">
        <v>31.608000000000001</v>
      </c>
      <c r="GR30">
        <v>13.597899999999999</v>
      </c>
      <c r="GS30">
        <v>18</v>
      </c>
      <c r="GT30">
        <v>650.41899999999998</v>
      </c>
      <c r="GU30">
        <v>341.38499999999999</v>
      </c>
      <c r="GV30">
        <v>17.994900000000001</v>
      </c>
      <c r="GW30">
        <v>25.718499999999999</v>
      </c>
      <c r="GX30">
        <v>30.000800000000002</v>
      </c>
      <c r="GY30">
        <v>25.497599999999998</v>
      </c>
      <c r="GZ30">
        <v>25.4544</v>
      </c>
      <c r="HA30">
        <v>27.475200000000001</v>
      </c>
      <c r="HB30">
        <v>20</v>
      </c>
      <c r="HC30">
        <v>-30</v>
      </c>
      <c r="HD30">
        <v>18</v>
      </c>
      <c r="HE30">
        <v>575</v>
      </c>
      <c r="HF30">
        <v>0</v>
      </c>
      <c r="HG30">
        <v>100.045</v>
      </c>
      <c r="HH30">
        <v>95.948800000000006</v>
      </c>
    </row>
    <row r="31" spans="1:216" x14ac:dyDescent="0.2">
      <c r="A31">
        <v>13</v>
      </c>
      <c r="B31">
        <v>1689461314</v>
      </c>
      <c r="C31">
        <v>1070</v>
      </c>
      <c r="D31" t="s">
        <v>386</v>
      </c>
      <c r="E31" t="s">
        <v>387</v>
      </c>
      <c r="F31" t="s">
        <v>343</v>
      </c>
      <c r="G31" t="s">
        <v>404</v>
      </c>
      <c r="H31" t="s">
        <v>344</v>
      </c>
      <c r="I31" t="s">
        <v>345</v>
      </c>
      <c r="J31" t="s">
        <v>346</v>
      </c>
      <c r="K31" t="s">
        <v>347</v>
      </c>
      <c r="L31">
        <v>1689461314</v>
      </c>
      <c r="M31">
        <f t="shared" si="0"/>
        <v>1.5710512937507201E-3</v>
      </c>
      <c r="N31">
        <f t="shared" si="1"/>
        <v>1.5710512937507202</v>
      </c>
      <c r="O31">
        <f t="shared" si="2"/>
        <v>17.400646496381057</v>
      </c>
      <c r="P31">
        <f t="shared" si="3"/>
        <v>661.88699999999994</v>
      </c>
      <c r="Q31">
        <f t="shared" si="4"/>
        <v>448.9420652361635</v>
      </c>
      <c r="R31">
        <f t="shared" si="5"/>
        <v>45.091374516018206</v>
      </c>
      <c r="S31">
        <f t="shared" si="6"/>
        <v>66.479389915453197</v>
      </c>
      <c r="T31">
        <f t="shared" si="7"/>
        <v>0.14001796954328977</v>
      </c>
      <c r="U31">
        <f t="shared" si="8"/>
        <v>3.3583752305692576</v>
      </c>
      <c r="V31">
        <f t="shared" si="9"/>
        <v>0.13685388298361204</v>
      </c>
      <c r="W31">
        <f t="shared" si="10"/>
        <v>8.5812002228107975E-2</v>
      </c>
      <c r="X31">
        <f t="shared" si="11"/>
        <v>297.70678799999996</v>
      </c>
      <c r="Y31">
        <f t="shared" si="12"/>
        <v>23.876285752845874</v>
      </c>
      <c r="Z31">
        <f t="shared" si="13"/>
        <v>23.876285752845874</v>
      </c>
      <c r="AA31">
        <f t="shared" si="14"/>
        <v>2.9727894804072972</v>
      </c>
      <c r="AB31">
        <f t="shared" si="15"/>
        <v>66.769771980213193</v>
      </c>
      <c r="AC31">
        <f t="shared" si="16"/>
        <v>1.84743816746496</v>
      </c>
      <c r="AD31">
        <f t="shared" si="17"/>
        <v>2.766878053758274</v>
      </c>
      <c r="AE31">
        <f t="shared" si="18"/>
        <v>1.1253513129423371</v>
      </c>
      <c r="AF31">
        <f t="shared" si="19"/>
        <v>-69.283362054406751</v>
      </c>
      <c r="AG31">
        <f t="shared" si="20"/>
        <v>-215.18333863101697</v>
      </c>
      <c r="AH31">
        <f t="shared" si="21"/>
        <v>-13.320127120281093</v>
      </c>
      <c r="AI31">
        <f t="shared" si="22"/>
        <v>-8.0039805704842593E-2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53914.167053189209</v>
      </c>
      <c r="AO31">
        <f t="shared" si="26"/>
        <v>1800.03</v>
      </c>
      <c r="AP31">
        <f t="shared" si="27"/>
        <v>1517.4251999999999</v>
      </c>
      <c r="AQ31">
        <f t="shared" si="28"/>
        <v>0.84299995000083328</v>
      </c>
      <c r="AR31">
        <f t="shared" si="29"/>
        <v>0.16538990350160829</v>
      </c>
      <c r="AS31">
        <v>1689461314</v>
      </c>
      <c r="AT31">
        <v>661.88699999999994</v>
      </c>
      <c r="AU31">
        <v>675.03800000000001</v>
      </c>
      <c r="AV31">
        <v>18.393599999999999</v>
      </c>
      <c r="AW31">
        <v>17.293800000000001</v>
      </c>
      <c r="AX31">
        <v>662.63400000000001</v>
      </c>
      <c r="AY31">
        <v>18.232399999999998</v>
      </c>
      <c r="AZ31">
        <v>600.00699999999995</v>
      </c>
      <c r="BA31">
        <v>100.381</v>
      </c>
      <c r="BB31">
        <v>5.8183600000000002E-2</v>
      </c>
      <c r="BC31">
        <v>22.687799999999999</v>
      </c>
      <c r="BD31">
        <v>22.107500000000002</v>
      </c>
      <c r="BE31">
        <v>999.9</v>
      </c>
      <c r="BF31">
        <v>0</v>
      </c>
      <c r="BG31">
        <v>0</v>
      </c>
      <c r="BH31">
        <v>10011.9</v>
      </c>
      <c r="BI31">
        <v>0</v>
      </c>
      <c r="BJ31">
        <v>72.483999999999995</v>
      </c>
      <c r="BK31">
        <v>-13.1517</v>
      </c>
      <c r="BL31">
        <v>674.28899999999999</v>
      </c>
      <c r="BM31">
        <v>686.91800000000001</v>
      </c>
      <c r="BN31">
        <v>1.0998000000000001</v>
      </c>
      <c r="BO31">
        <v>675.03800000000001</v>
      </c>
      <c r="BP31">
        <v>17.293800000000001</v>
      </c>
      <c r="BQ31">
        <v>1.84636</v>
      </c>
      <c r="BR31">
        <v>1.7359599999999999</v>
      </c>
      <c r="BS31">
        <v>16.184899999999999</v>
      </c>
      <c r="BT31">
        <v>15.2218</v>
      </c>
      <c r="BU31">
        <v>1800.03</v>
      </c>
      <c r="BV31">
        <v>0.89999899999999999</v>
      </c>
      <c r="BW31">
        <v>0.10000100000000001</v>
      </c>
      <c r="BX31">
        <v>0</v>
      </c>
      <c r="BY31">
        <v>2.3803000000000001</v>
      </c>
      <c r="BZ31">
        <v>0</v>
      </c>
      <c r="CA31">
        <v>3955.6</v>
      </c>
      <c r="CB31">
        <v>13895.1</v>
      </c>
      <c r="CC31">
        <v>47.061999999999998</v>
      </c>
      <c r="CD31">
        <v>48.625</v>
      </c>
      <c r="CE31">
        <v>48.186999999999998</v>
      </c>
      <c r="CF31">
        <v>46.625</v>
      </c>
      <c r="CG31">
        <v>46.186999999999998</v>
      </c>
      <c r="CH31">
        <v>1620.03</v>
      </c>
      <c r="CI31">
        <v>180</v>
      </c>
      <c r="CJ31">
        <v>0</v>
      </c>
      <c r="CK31">
        <v>1689461319.7</v>
      </c>
      <c r="CL31">
        <v>0</v>
      </c>
      <c r="CM31">
        <v>1689461285</v>
      </c>
      <c r="CN31" t="s">
        <v>388</v>
      </c>
      <c r="CO31">
        <v>1689461285</v>
      </c>
      <c r="CP31">
        <v>1689461275</v>
      </c>
      <c r="CQ31">
        <v>40</v>
      </c>
      <c r="CR31">
        <v>0.214</v>
      </c>
      <c r="CS31">
        <v>2E-3</v>
      </c>
      <c r="CT31">
        <v>-0.747</v>
      </c>
      <c r="CU31">
        <v>0.161</v>
      </c>
      <c r="CV31">
        <v>675</v>
      </c>
      <c r="CW31">
        <v>17</v>
      </c>
      <c r="CX31">
        <v>0.16</v>
      </c>
      <c r="CY31">
        <v>0.06</v>
      </c>
      <c r="CZ31">
        <v>18.483821614800501</v>
      </c>
      <c r="DA31">
        <v>0.90021315489369602</v>
      </c>
      <c r="DB31">
        <v>0.14254969506567799</v>
      </c>
      <c r="DC31">
        <v>1</v>
      </c>
      <c r="DD31">
        <v>675.03134999999997</v>
      </c>
      <c r="DE31">
        <v>0.16660150375934399</v>
      </c>
      <c r="DF31">
        <v>4.3918418687382603E-2</v>
      </c>
      <c r="DG31">
        <v>1</v>
      </c>
      <c r="DH31">
        <v>1800.0035</v>
      </c>
      <c r="DI31">
        <v>-2.4150783134785198E-3</v>
      </c>
      <c r="DJ31">
        <v>6.8794985282343804E-2</v>
      </c>
      <c r="DK31">
        <v>-1</v>
      </c>
      <c r="DL31">
        <v>2</v>
      </c>
      <c r="DM31">
        <v>2</v>
      </c>
      <c r="DN31" t="s">
        <v>349</v>
      </c>
      <c r="DO31">
        <v>3.2374499999999999</v>
      </c>
      <c r="DP31">
        <v>2.78992</v>
      </c>
      <c r="DQ31">
        <v>0.13891300000000001</v>
      </c>
      <c r="DR31">
        <v>0.14002600000000001</v>
      </c>
      <c r="DS31">
        <v>9.9253099999999997E-2</v>
      </c>
      <c r="DT31">
        <v>9.3732099999999999E-2</v>
      </c>
      <c r="DU31">
        <v>24975.200000000001</v>
      </c>
      <c r="DV31">
        <v>26606.2</v>
      </c>
      <c r="DW31">
        <v>27153.7</v>
      </c>
      <c r="DX31">
        <v>29047.4</v>
      </c>
      <c r="DY31">
        <v>32251.8</v>
      </c>
      <c r="DZ31">
        <v>35201.800000000003</v>
      </c>
      <c r="EA31">
        <v>36313.9</v>
      </c>
      <c r="EB31">
        <v>39528.400000000001</v>
      </c>
      <c r="EC31">
        <v>2.2650199999999998</v>
      </c>
      <c r="ED31">
        <v>1.64473</v>
      </c>
      <c r="EE31">
        <v>2.2351699999999999E-2</v>
      </c>
      <c r="EF31">
        <v>0</v>
      </c>
      <c r="EG31">
        <v>21.739000000000001</v>
      </c>
      <c r="EH31">
        <v>999.9</v>
      </c>
      <c r="EI31">
        <v>52.405000000000001</v>
      </c>
      <c r="EJ31">
        <v>28.167999999999999</v>
      </c>
      <c r="EK31">
        <v>20.007400000000001</v>
      </c>
      <c r="EL31">
        <v>62.465200000000003</v>
      </c>
      <c r="EM31">
        <v>34.775599999999997</v>
      </c>
      <c r="EN31">
        <v>1</v>
      </c>
      <c r="EO31">
        <v>-0.102566</v>
      </c>
      <c r="EP31">
        <v>3.19937</v>
      </c>
      <c r="EQ31">
        <v>19.7851</v>
      </c>
      <c r="ER31">
        <v>5.2171399999999997</v>
      </c>
      <c r="ES31">
        <v>11.926399999999999</v>
      </c>
      <c r="ET31">
        <v>4.9555999999999996</v>
      </c>
      <c r="EU31">
        <v>3.2970000000000002</v>
      </c>
      <c r="EV31">
        <v>2390.6</v>
      </c>
      <c r="EW31">
        <v>74.2</v>
      </c>
      <c r="EX31">
        <v>34.700000000000003</v>
      </c>
      <c r="EY31">
        <v>8094.3</v>
      </c>
      <c r="EZ31">
        <v>1.8600699999999999</v>
      </c>
      <c r="FA31">
        <v>1.85928</v>
      </c>
      <c r="FB31">
        <v>1.8648499999999999</v>
      </c>
      <c r="FC31">
        <v>1.8688899999999999</v>
      </c>
      <c r="FD31">
        <v>1.86371</v>
      </c>
      <c r="FE31">
        <v>1.86371</v>
      </c>
      <c r="FF31">
        <v>1.8637300000000001</v>
      </c>
      <c r="FG31">
        <v>1.8635600000000001</v>
      </c>
      <c r="FH31">
        <v>0</v>
      </c>
      <c r="FI31">
        <v>0</v>
      </c>
      <c r="FJ31">
        <v>0</v>
      </c>
      <c r="FK31">
        <v>0</v>
      </c>
      <c r="FL31" t="s">
        <v>350</v>
      </c>
      <c r="FM31" t="s">
        <v>351</v>
      </c>
      <c r="FN31" t="s">
        <v>352</v>
      </c>
      <c r="FO31" t="s">
        <v>352</v>
      </c>
      <c r="FP31" t="s">
        <v>352</v>
      </c>
      <c r="FQ31" t="s">
        <v>352</v>
      </c>
      <c r="FR31">
        <v>0</v>
      </c>
      <c r="FS31">
        <v>100</v>
      </c>
      <c r="FT31">
        <v>100</v>
      </c>
      <c r="FU31">
        <v>-0.747</v>
      </c>
      <c r="FV31">
        <v>0.16120000000000001</v>
      </c>
      <c r="FW31">
        <v>-0.74710000000015997</v>
      </c>
      <c r="FX31">
        <v>0</v>
      </c>
      <c r="FY31">
        <v>0</v>
      </c>
      <c r="FZ31">
        <v>0</v>
      </c>
      <c r="GA31">
        <v>0.16112000000000001</v>
      </c>
      <c r="GB31">
        <v>0</v>
      </c>
      <c r="GC31">
        <v>0</v>
      </c>
      <c r="GD31">
        <v>0</v>
      </c>
      <c r="GE31">
        <v>-1</v>
      </c>
      <c r="GF31">
        <v>-1</v>
      </c>
      <c r="GG31">
        <v>-1</v>
      </c>
      <c r="GH31">
        <v>-1</v>
      </c>
      <c r="GI31">
        <v>0.5</v>
      </c>
      <c r="GJ31">
        <v>0.7</v>
      </c>
      <c r="GK31">
        <v>1.56128</v>
      </c>
      <c r="GL31">
        <v>2.5854499999999998</v>
      </c>
      <c r="GM31">
        <v>1.4489700000000001</v>
      </c>
      <c r="GN31">
        <v>2.3120099999999999</v>
      </c>
      <c r="GO31">
        <v>1.5466299999999999</v>
      </c>
      <c r="GP31">
        <v>2.47925</v>
      </c>
      <c r="GQ31">
        <v>31.783000000000001</v>
      </c>
      <c r="GR31">
        <v>13.5892</v>
      </c>
      <c r="GS31">
        <v>18</v>
      </c>
      <c r="GT31">
        <v>650.88099999999997</v>
      </c>
      <c r="GU31">
        <v>341.11099999999999</v>
      </c>
      <c r="GV31">
        <v>17.9954</v>
      </c>
      <c r="GW31">
        <v>25.777100000000001</v>
      </c>
      <c r="GX31">
        <v>29.9998</v>
      </c>
      <c r="GY31">
        <v>25.616399999999999</v>
      </c>
      <c r="GZ31">
        <v>25.5686</v>
      </c>
      <c r="HA31">
        <v>31.2242</v>
      </c>
      <c r="HB31">
        <v>20</v>
      </c>
      <c r="HC31">
        <v>-30</v>
      </c>
      <c r="HD31">
        <v>18</v>
      </c>
      <c r="HE31">
        <v>675</v>
      </c>
      <c r="HF31">
        <v>0</v>
      </c>
      <c r="HG31">
        <v>100.03100000000001</v>
      </c>
      <c r="HH31">
        <v>95.939700000000002</v>
      </c>
    </row>
    <row r="32" spans="1:216" x14ac:dyDescent="0.2">
      <c r="A32">
        <v>14</v>
      </c>
      <c r="B32">
        <v>1689461400</v>
      </c>
      <c r="C32">
        <v>1156</v>
      </c>
      <c r="D32" t="s">
        <v>389</v>
      </c>
      <c r="E32" t="s">
        <v>390</v>
      </c>
      <c r="F32" t="s">
        <v>343</v>
      </c>
      <c r="G32" t="s">
        <v>404</v>
      </c>
      <c r="H32" t="s">
        <v>344</v>
      </c>
      <c r="I32" t="s">
        <v>345</v>
      </c>
      <c r="J32" t="s">
        <v>346</v>
      </c>
      <c r="K32" t="s">
        <v>347</v>
      </c>
      <c r="L32">
        <v>1689461400</v>
      </c>
      <c r="M32">
        <f t="shared" si="0"/>
        <v>1.5613685074899453E-3</v>
      </c>
      <c r="N32">
        <f t="shared" si="1"/>
        <v>1.5613685074899453</v>
      </c>
      <c r="O32">
        <f t="shared" si="2"/>
        <v>18.43662493156689</v>
      </c>
      <c r="P32">
        <f t="shared" si="3"/>
        <v>785.97699999999998</v>
      </c>
      <c r="Q32">
        <f t="shared" si="4"/>
        <v>560.53796647383479</v>
      </c>
      <c r="R32">
        <f t="shared" si="5"/>
        <v>56.301852578709287</v>
      </c>
      <c r="S32">
        <f t="shared" si="6"/>
        <v>78.945519895166299</v>
      </c>
      <c r="T32">
        <f t="shared" si="7"/>
        <v>0.14107267423496631</v>
      </c>
      <c r="U32">
        <f t="shared" si="8"/>
        <v>3.3546503848549838</v>
      </c>
      <c r="V32">
        <f t="shared" si="9"/>
        <v>0.13785785106290246</v>
      </c>
      <c r="W32">
        <f t="shared" si="10"/>
        <v>8.6443894202833882E-2</v>
      </c>
      <c r="X32">
        <f t="shared" si="11"/>
        <v>297.73711199999997</v>
      </c>
      <c r="Y32">
        <f t="shared" si="12"/>
        <v>23.787175930256435</v>
      </c>
      <c r="Z32">
        <f t="shared" si="13"/>
        <v>23.787175930256435</v>
      </c>
      <c r="AA32">
        <f t="shared" si="14"/>
        <v>2.9568990574695824</v>
      </c>
      <c r="AB32">
        <f t="shared" si="15"/>
        <v>67.112618576723705</v>
      </c>
      <c r="AC32">
        <f t="shared" si="16"/>
        <v>1.8464953294368402</v>
      </c>
      <c r="AD32">
        <f t="shared" si="17"/>
        <v>2.7513385241046904</v>
      </c>
      <c r="AE32">
        <f t="shared" si="18"/>
        <v>1.1104037280327421</v>
      </c>
      <c r="AF32">
        <f t="shared" si="19"/>
        <v>-68.856351180306589</v>
      </c>
      <c r="AG32">
        <f t="shared" si="20"/>
        <v>-215.61206459247256</v>
      </c>
      <c r="AH32">
        <f t="shared" si="21"/>
        <v>-13.349184034641379</v>
      </c>
      <c r="AI32">
        <f t="shared" si="22"/>
        <v>-8.0487807420581703E-2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53842.724753450137</v>
      </c>
      <c r="AO32">
        <f t="shared" si="26"/>
        <v>1800.22</v>
      </c>
      <c r="AP32">
        <f t="shared" si="27"/>
        <v>1517.5848000000001</v>
      </c>
      <c r="AQ32">
        <f t="shared" si="28"/>
        <v>0.84299963337814265</v>
      </c>
      <c r="AR32">
        <f t="shared" si="29"/>
        <v>0.16538929241981534</v>
      </c>
      <c r="AS32">
        <v>1689461400</v>
      </c>
      <c r="AT32">
        <v>785.97699999999998</v>
      </c>
      <c r="AU32">
        <v>800</v>
      </c>
      <c r="AV32">
        <v>18.383600000000001</v>
      </c>
      <c r="AW32">
        <v>17.290600000000001</v>
      </c>
      <c r="AX32">
        <v>786.58799999999997</v>
      </c>
      <c r="AY32">
        <v>18.222799999999999</v>
      </c>
      <c r="AZ32">
        <v>600.02499999999998</v>
      </c>
      <c r="BA32">
        <v>100.38500000000001</v>
      </c>
      <c r="BB32">
        <v>5.7531899999999997E-2</v>
      </c>
      <c r="BC32">
        <v>22.594999999999999</v>
      </c>
      <c r="BD32">
        <v>21.989599999999999</v>
      </c>
      <c r="BE32">
        <v>999.9</v>
      </c>
      <c r="BF32">
        <v>0</v>
      </c>
      <c r="BG32">
        <v>0</v>
      </c>
      <c r="BH32">
        <v>9994.3799999999992</v>
      </c>
      <c r="BI32">
        <v>0</v>
      </c>
      <c r="BJ32">
        <v>59.840899999999998</v>
      </c>
      <c r="BK32">
        <v>-14.0229</v>
      </c>
      <c r="BL32">
        <v>800.69600000000003</v>
      </c>
      <c r="BM32">
        <v>814.07600000000002</v>
      </c>
      <c r="BN32">
        <v>1.0929899999999999</v>
      </c>
      <c r="BO32">
        <v>800</v>
      </c>
      <c r="BP32">
        <v>17.290600000000001</v>
      </c>
      <c r="BQ32">
        <v>1.84544</v>
      </c>
      <c r="BR32">
        <v>1.7357199999999999</v>
      </c>
      <c r="BS32">
        <v>16.177099999999999</v>
      </c>
      <c r="BT32">
        <v>15.2196</v>
      </c>
      <c r="BU32">
        <v>1800.22</v>
      </c>
      <c r="BV32">
        <v>0.90001399999999998</v>
      </c>
      <c r="BW32">
        <v>9.9986500000000006E-2</v>
      </c>
      <c r="BX32">
        <v>0</v>
      </c>
      <c r="BY32">
        <v>2.3309000000000002</v>
      </c>
      <c r="BZ32">
        <v>0</v>
      </c>
      <c r="CA32">
        <v>3917.16</v>
      </c>
      <c r="CB32">
        <v>13896.7</v>
      </c>
      <c r="CC32">
        <v>46.875</v>
      </c>
      <c r="CD32">
        <v>48.375</v>
      </c>
      <c r="CE32">
        <v>48</v>
      </c>
      <c r="CF32">
        <v>46.375</v>
      </c>
      <c r="CG32">
        <v>46</v>
      </c>
      <c r="CH32">
        <v>1620.22</v>
      </c>
      <c r="CI32">
        <v>180</v>
      </c>
      <c r="CJ32">
        <v>0</v>
      </c>
      <c r="CK32">
        <v>1689461405.5</v>
      </c>
      <c r="CL32">
        <v>0</v>
      </c>
      <c r="CM32">
        <v>1689461371</v>
      </c>
      <c r="CN32" t="s">
        <v>391</v>
      </c>
      <c r="CO32">
        <v>1689461371</v>
      </c>
      <c r="CP32">
        <v>1689461369</v>
      </c>
      <c r="CQ32">
        <v>41</v>
      </c>
      <c r="CR32">
        <v>0.13600000000000001</v>
      </c>
      <c r="CS32">
        <v>0</v>
      </c>
      <c r="CT32">
        <v>-0.61099999999999999</v>
      </c>
      <c r="CU32">
        <v>0.161</v>
      </c>
      <c r="CV32">
        <v>800</v>
      </c>
      <c r="CW32">
        <v>17</v>
      </c>
      <c r="CX32">
        <v>0.12</v>
      </c>
      <c r="CY32">
        <v>0.11</v>
      </c>
      <c r="CZ32">
        <v>19.768933827337801</v>
      </c>
      <c r="DA32">
        <v>5.1956239782714901E-2</v>
      </c>
      <c r="DB32">
        <v>4.0740307767372898E-2</v>
      </c>
      <c r="DC32">
        <v>1</v>
      </c>
      <c r="DD32">
        <v>800.02565000000004</v>
      </c>
      <c r="DE32">
        <v>0.241759398495723</v>
      </c>
      <c r="DF32">
        <v>5.2739240608863799E-2</v>
      </c>
      <c r="DG32">
        <v>1</v>
      </c>
      <c r="DH32">
        <v>1799.9490476190499</v>
      </c>
      <c r="DI32">
        <v>0.28002238662175999</v>
      </c>
      <c r="DJ32">
        <v>0.14209000373359201</v>
      </c>
      <c r="DK32">
        <v>-1</v>
      </c>
      <c r="DL32">
        <v>2</v>
      </c>
      <c r="DM32">
        <v>2</v>
      </c>
      <c r="DN32" t="s">
        <v>349</v>
      </c>
      <c r="DO32">
        <v>3.2375600000000002</v>
      </c>
      <c r="DP32">
        <v>2.78912</v>
      </c>
      <c r="DQ32">
        <v>0.15601699999999999</v>
      </c>
      <c r="DR32">
        <v>0.15703400000000001</v>
      </c>
      <c r="DS32">
        <v>9.9218500000000001E-2</v>
      </c>
      <c r="DT32">
        <v>9.3719899999999995E-2</v>
      </c>
      <c r="DU32">
        <v>24483.200000000001</v>
      </c>
      <c r="DV32">
        <v>26084.400000000001</v>
      </c>
      <c r="DW32">
        <v>27157.8</v>
      </c>
      <c r="DX32">
        <v>29051.7</v>
      </c>
      <c r="DY32">
        <v>32257.200000000001</v>
      </c>
      <c r="DZ32">
        <v>35206.800000000003</v>
      </c>
      <c r="EA32">
        <v>36318.699999999997</v>
      </c>
      <c r="EB32">
        <v>39533.5</v>
      </c>
      <c r="EC32">
        <v>2.2659699999999998</v>
      </c>
      <c r="ED32">
        <v>1.64592</v>
      </c>
      <c r="EE32">
        <v>2.5019E-2</v>
      </c>
      <c r="EF32">
        <v>0</v>
      </c>
      <c r="EG32">
        <v>21.576899999999998</v>
      </c>
      <c r="EH32">
        <v>999.9</v>
      </c>
      <c r="EI32">
        <v>52.259</v>
      </c>
      <c r="EJ32">
        <v>28.277999999999999</v>
      </c>
      <c r="EK32">
        <v>20.078600000000002</v>
      </c>
      <c r="EL32">
        <v>62.6252</v>
      </c>
      <c r="EM32">
        <v>34.903799999999997</v>
      </c>
      <c r="EN32">
        <v>1</v>
      </c>
      <c r="EO32">
        <v>-0.109421</v>
      </c>
      <c r="EP32">
        <v>3.1029499999999999</v>
      </c>
      <c r="EQ32">
        <v>19.797000000000001</v>
      </c>
      <c r="ER32">
        <v>5.2168400000000004</v>
      </c>
      <c r="ES32">
        <v>11.9262</v>
      </c>
      <c r="ET32">
        <v>4.9552500000000004</v>
      </c>
      <c r="EU32">
        <v>3.2970000000000002</v>
      </c>
      <c r="EV32">
        <v>2392.4</v>
      </c>
      <c r="EW32">
        <v>74.2</v>
      </c>
      <c r="EX32">
        <v>34.700000000000003</v>
      </c>
      <c r="EY32">
        <v>8099.9</v>
      </c>
      <c r="EZ32">
        <v>1.86009</v>
      </c>
      <c r="FA32">
        <v>1.85928</v>
      </c>
      <c r="FB32">
        <v>1.86483</v>
      </c>
      <c r="FC32">
        <v>1.8688899999999999</v>
      </c>
      <c r="FD32">
        <v>1.86371</v>
      </c>
      <c r="FE32">
        <v>1.86371</v>
      </c>
      <c r="FF32">
        <v>1.86372</v>
      </c>
      <c r="FG32">
        <v>1.8635600000000001</v>
      </c>
      <c r="FH32">
        <v>0</v>
      </c>
      <c r="FI32">
        <v>0</v>
      </c>
      <c r="FJ32">
        <v>0</v>
      </c>
      <c r="FK32">
        <v>0</v>
      </c>
      <c r="FL32" t="s">
        <v>350</v>
      </c>
      <c r="FM32" t="s">
        <v>351</v>
      </c>
      <c r="FN32" t="s">
        <v>352</v>
      </c>
      <c r="FO32" t="s">
        <v>352</v>
      </c>
      <c r="FP32" t="s">
        <v>352</v>
      </c>
      <c r="FQ32" t="s">
        <v>352</v>
      </c>
      <c r="FR32">
        <v>0</v>
      </c>
      <c r="FS32">
        <v>100</v>
      </c>
      <c r="FT32">
        <v>100</v>
      </c>
      <c r="FU32">
        <v>-0.61099999999999999</v>
      </c>
      <c r="FV32">
        <v>0.1608</v>
      </c>
      <c r="FW32">
        <v>-0.61150000000000004</v>
      </c>
      <c r="FX32">
        <v>0</v>
      </c>
      <c r="FY32">
        <v>0</v>
      </c>
      <c r="FZ32">
        <v>0</v>
      </c>
      <c r="GA32">
        <v>0.160769999999996</v>
      </c>
      <c r="GB32">
        <v>0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0.5</v>
      </c>
      <c r="GJ32">
        <v>0.5</v>
      </c>
      <c r="GK32">
        <v>1.79077</v>
      </c>
      <c r="GL32">
        <v>2.5830099999999998</v>
      </c>
      <c r="GM32">
        <v>1.4489700000000001</v>
      </c>
      <c r="GN32">
        <v>2.3120099999999999</v>
      </c>
      <c r="GO32">
        <v>1.5466299999999999</v>
      </c>
      <c r="GP32">
        <v>2.4352999999999998</v>
      </c>
      <c r="GQ32">
        <v>31.8049</v>
      </c>
      <c r="GR32">
        <v>13.5541</v>
      </c>
      <c r="GS32">
        <v>18</v>
      </c>
      <c r="GT32">
        <v>651.66800000000001</v>
      </c>
      <c r="GU32">
        <v>341.899</v>
      </c>
      <c r="GV32">
        <v>17.995799999999999</v>
      </c>
      <c r="GW32">
        <v>25.710699999999999</v>
      </c>
      <c r="GX32">
        <v>29.999600000000001</v>
      </c>
      <c r="GY32">
        <v>25.6252</v>
      </c>
      <c r="GZ32">
        <v>25.589400000000001</v>
      </c>
      <c r="HA32">
        <v>35.799300000000002</v>
      </c>
      <c r="HB32">
        <v>20</v>
      </c>
      <c r="HC32">
        <v>-30</v>
      </c>
      <c r="HD32">
        <v>18</v>
      </c>
      <c r="HE32">
        <v>800</v>
      </c>
      <c r="HF32">
        <v>0</v>
      </c>
      <c r="HG32">
        <v>100.045</v>
      </c>
      <c r="HH32">
        <v>95.953000000000003</v>
      </c>
    </row>
    <row r="33" spans="1:216" x14ac:dyDescent="0.2">
      <c r="A33">
        <v>15</v>
      </c>
      <c r="B33">
        <v>1689461489</v>
      </c>
      <c r="C33">
        <v>1245</v>
      </c>
      <c r="D33" t="s">
        <v>392</v>
      </c>
      <c r="E33" t="s">
        <v>393</v>
      </c>
      <c r="F33" t="s">
        <v>343</v>
      </c>
      <c r="G33" t="s">
        <v>404</v>
      </c>
      <c r="H33" t="s">
        <v>344</v>
      </c>
      <c r="I33" t="s">
        <v>345</v>
      </c>
      <c r="J33" t="s">
        <v>346</v>
      </c>
      <c r="K33" t="s">
        <v>347</v>
      </c>
      <c r="L33">
        <v>1689461489</v>
      </c>
      <c r="M33">
        <f t="shared" si="0"/>
        <v>1.5706488342066337E-3</v>
      </c>
      <c r="N33">
        <f t="shared" si="1"/>
        <v>1.5706488342066336</v>
      </c>
      <c r="O33">
        <f t="shared" si="2"/>
        <v>18.83240448002476</v>
      </c>
      <c r="P33">
        <f t="shared" si="3"/>
        <v>985.476</v>
      </c>
      <c r="Q33">
        <f t="shared" si="4"/>
        <v>753.48682198977872</v>
      </c>
      <c r="R33">
        <f t="shared" si="5"/>
        <v>75.683814601623112</v>
      </c>
      <c r="S33">
        <f t="shared" si="6"/>
        <v>98.985915482090405</v>
      </c>
      <c r="T33">
        <f t="shared" si="7"/>
        <v>0.14210473680033137</v>
      </c>
      <c r="U33">
        <f t="shared" si="8"/>
        <v>3.3561995931132333</v>
      </c>
      <c r="V33">
        <f t="shared" si="9"/>
        <v>0.13884475748405942</v>
      </c>
      <c r="W33">
        <f t="shared" si="10"/>
        <v>8.7064640763882165E-2</v>
      </c>
      <c r="X33">
        <f t="shared" si="11"/>
        <v>297.70403399999998</v>
      </c>
      <c r="Y33">
        <f t="shared" si="12"/>
        <v>23.781956168027307</v>
      </c>
      <c r="Z33">
        <f t="shared" si="13"/>
        <v>23.781956168027307</v>
      </c>
      <c r="AA33">
        <f t="shared" si="14"/>
        <v>2.9559705556416698</v>
      </c>
      <c r="AB33">
        <f t="shared" si="15"/>
        <v>67.136311942039683</v>
      </c>
      <c r="AC33">
        <f t="shared" si="16"/>
        <v>1.8468780852798001</v>
      </c>
      <c r="AD33">
        <f t="shared" si="17"/>
        <v>2.7509376548331286</v>
      </c>
      <c r="AE33">
        <f t="shared" si="18"/>
        <v>1.1090924703618696</v>
      </c>
      <c r="AF33">
        <f t="shared" si="19"/>
        <v>-69.265613588512551</v>
      </c>
      <c r="AG33">
        <f t="shared" si="20"/>
        <v>-215.20143004032417</v>
      </c>
      <c r="AH33">
        <f t="shared" si="21"/>
        <v>-13.317096077424504</v>
      </c>
      <c r="AI33">
        <f t="shared" si="22"/>
        <v>-8.010570626123581E-2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53880.013488689787</v>
      </c>
      <c r="AO33">
        <f t="shared" si="26"/>
        <v>1800.02</v>
      </c>
      <c r="AP33">
        <f t="shared" si="27"/>
        <v>1517.4161999999999</v>
      </c>
      <c r="AQ33">
        <f t="shared" si="28"/>
        <v>0.84299963333740735</v>
      </c>
      <c r="AR33">
        <f t="shared" si="29"/>
        <v>0.1653892923411962</v>
      </c>
      <c r="AS33">
        <v>1689461489</v>
      </c>
      <c r="AT33">
        <v>985.476</v>
      </c>
      <c r="AU33">
        <v>1000.01</v>
      </c>
      <c r="AV33">
        <v>18.387</v>
      </c>
      <c r="AW33">
        <v>17.287500000000001</v>
      </c>
      <c r="AX33">
        <v>985.81</v>
      </c>
      <c r="AY33">
        <v>18.227</v>
      </c>
      <c r="AZ33">
        <v>600.02099999999996</v>
      </c>
      <c r="BA33">
        <v>100.38800000000001</v>
      </c>
      <c r="BB33">
        <v>5.6775399999999997E-2</v>
      </c>
      <c r="BC33">
        <v>22.592600000000001</v>
      </c>
      <c r="BD33">
        <v>21.9634</v>
      </c>
      <c r="BE33">
        <v>999.9</v>
      </c>
      <c r="BF33">
        <v>0</v>
      </c>
      <c r="BG33">
        <v>0</v>
      </c>
      <c r="BH33">
        <v>10001.200000000001</v>
      </c>
      <c r="BI33">
        <v>0</v>
      </c>
      <c r="BJ33">
        <v>59.619300000000003</v>
      </c>
      <c r="BK33">
        <v>-14.535399999999999</v>
      </c>
      <c r="BL33">
        <v>1003.94</v>
      </c>
      <c r="BM33">
        <v>1017.6</v>
      </c>
      <c r="BN33">
        <v>1.0994600000000001</v>
      </c>
      <c r="BO33">
        <v>1000.01</v>
      </c>
      <c r="BP33">
        <v>17.287500000000001</v>
      </c>
      <c r="BQ33">
        <v>1.8458300000000001</v>
      </c>
      <c r="BR33">
        <v>1.73546</v>
      </c>
      <c r="BS33">
        <v>16.180399999999999</v>
      </c>
      <c r="BT33">
        <v>15.2173</v>
      </c>
      <c r="BU33">
        <v>1800.02</v>
      </c>
      <c r="BV33">
        <v>0.90001100000000001</v>
      </c>
      <c r="BW33">
        <v>9.9989300000000003E-2</v>
      </c>
      <c r="BX33">
        <v>0</v>
      </c>
      <c r="BY33">
        <v>2.4969000000000001</v>
      </c>
      <c r="BZ33">
        <v>0</v>
      </c>
      <c r="CA33">
        <v>3883.8</v>
      </c>
      <c r="CB33">
        <v>13895.2</v>
      </c>
      <c r="CC33">
        <v>46.686999999999998</v>
      </c>
      <c r="CD33">
        <v>48.125</v>
      </c>
      <c r="CE33">
        <v>47.75</v>
      </c>
      <c r="CF33">
        <v>46.125</v>
      </c>
      <c r="CG33">
        <v>45.75</v>
      </c>
      <c r="CH33">
        <v>1620.04</v>
      </c>
      <c r="CI33">
        <v>179.98</v>
      </c>
      <c r="CJ33">
        <v>0</v>
      </c>
      <c r="CK33">
        <v>1689461494.9000001</v>
      </c>
      <c r="CL33">
        <v>0</v>
      </c>
      <c r="CM33">
        <v>1689461460</v>
      </c>
      <c r="CN33" t="s">
        <v>394</v>
      </c>
      <c r="CO33">
        <v>1689461460</v>
      </c>
      <c r="CP33">
        <v>1689461458</v>
      </c>
      <c r="CQ33">
        <v>42</v>
      </c>
      <c r="CR33">
        <v>0.27900000000000003</v>
      </c>
      <c r="CS33">
        <v>-1E-3</v>
      </c>
      <c r="CT33">
        <v>-0.33400000000000002</v>
      </c>
      <c r="CU33">
        <v>0.16</v>
      </c>
      <c r="CV33">
        <v>1000</v>
      </c>
      <c r="CW33">
        <v>17</v>
      </c>
      <c r="CX33">
        <v>0.21</v>
      </c>
      <c r="CY33">
        <v>7.0000000000000007E-2</v>
      </c>
      <c r="CZ33">
        <v>20.015673825354</v>
      </c>
      <c r="DA33">
        <v>-0.12931870365235101</v>
      </c>
      <c r="DB33">
        <v>9.5884594003773804E-2</v>
      </c>
      <c r="DC33">
        <v>1</v>
      </c>
      <c r="DD33">
        <v>1000.00780952381</v>
      </c>
      <c r="DE33">
        <v>-0.305142857141532</v>
      </c>
      <c r="DF33">
        <v>4.3544852681011999E-2</v>
      </c>
      <c r="DG33">
        <v>1</v>
      </c>
      <c r="DH33">
        <v>1799.99238095238</v>
      </c>
      <c r="DI33">
        <v>-0.105520666377259</v>
      </c>
      <c r="DJ33">
        <v>9.4107575825013903E-2</v>
      </c>
      <c r="DK33">
        <v>-1</v>
      </c>
      <c r="DL33">
        <v>2</v>
      </c>
      <c r="DM33">
        <v>2</v>
      </c>
      <c r="DN33" t="s">
        <v>349</v>
      </c>
      <c r="DO33">
        <v>3.23766</v>
      </c>
      <c r="DP33">
        <v>2.7884199999999999</v>
      </c>
      <c r="DQ33">
        <v>0.18088299999999999</v>
      </c>
      <c r="DR33">
        <v>0.18169199999999999</v>
      </c>
      <c r="DS33">
        <v>9.9249599999999993E-2</v>
      </c>
      <c r="DT33">
        <v>9.3718999999999997E-2</v>
      </c>
      <c r="DU33">
        <v>23768.9</v>
      </c>
      <c r="DV33">
        <v>25328.7</v>
      </c>
      <c r="DW33">
        <v>27164.799999999999</v>
      </c>
      <c r="DX33">
        <v>29059.1</v>
      </c>
      <c r="DY33">
        <v>32264.6</v>
      </c>
      <c r="DZ33">
        <v>35215.800000000003</v>
      </c>
      <c r="EA33">
        <v>36328.699999999997</v>
      </c>
      <c r="EB33">
        <v>39543.800000000003</v>
      </c>
      <c r="EC33">
        <v>2.2671000000000001</v>
      </c>
      <c r="ED33">
        <v>1.64785</v>
      </c>
      <c r="EE33">
        <v>3.0368599999999999E-2</v>
      </c>
      <c r="EF33">
        <v>0</v>
      </c>
      <c r="EG33">
        <v>21.462399999999999</v>
      </c>
      <c r="EH33">
        <v>999.9</v>
      </c>
      <c r="EI33">
        <v>52.106000000000002</v>
      </c>
      <c r="EJ33">
        <v>28.329000000000001</v>
      </c>
      <c r="EK33">
        <v>20.078499999999998</v>
      </c>
      <c r="EL33">
        <v>62.5152</v>
      </c>
      <c r="EM33">
        <v>34.6755</v>
      </c>
      <c r="EN33">
        <v>1</v>
      </c>
      <c r="EO33">
        <v>-0.120836</v>
      </c>
      <c r="EP33">
        <v>3.0950199999999999</v>
      </c>
      <c r="EQ33">
        <v>19.797799999999999</v>
      </c>
      <c r="ER33">
        <v>5.2137000000000002</v>
      </c>
      <c r="ES33">
        <v>11.9261</v>
      </c>
      <c r="ET33">
        <v>4.9543999999999997</v>
      </c>
      <c r="EU33">
        <v>3.2970299999999999</v>
      </c>
      <c r="EV33">
        <v>2394.1</v>
      </c>
      <c r="EW33">
        <v>74.2</v>
      </c>
      <c r="EX33">
        <v>34.700000000000003</v>
      </c>
      <c r="EY33">
        <v>8105.6</v>
      </c>
      <c r="EZ33">
        <v>1.86008</v>
      </c>
      <c r="FA33">
        <v>1.85928</v>
      </c>
      <c r="FB33">
        <v>1.8648199999999999</v>
      </c>
      <c r="FC33">
        <v>1.8689</v>
      </c>
      <c r="FD33">
        <v>1.86371</v>
      </c>
      <c r="FE33">
        <v>1.86371</v>
      </c>
      <c r="FF33">
        <v>1.86372</v>
      </c>
      <c r="FG33">
        <v>1.8635600000000001</v>
      </c>
      <c r="FH33">
        <v>0</v>
      </c>
      <c r="FI33">
        <v>0</v>
      </c>
      <c r="FJ33">
        <v>0</v>
      </c>
      <c r="FK33">
        <v>0</v>
      </c>
      <c r="FL33" t="s">
        <v>350</v>
      </c>
      <c r="FM33" t="s">
        <v>351</v>
      </c>
      <c r="FN33" t="s">
        <v>352</v>
      </c>
      <c r="FO33" t="s">
        <v>352</v>
      </c>
      <c r="FP33" t="s">
        <v>352</v>
      </c>
      <c r="FQ33" t="s">
        <v>352</v>
      </c>
      <c r="FR33">
        <v>0</v>
      </c>
      <c r="FS33">
        <v>100</v>
      </c>
      <c r="FT33">
        <v>100</v>
      </c>
      <c r="FU33">
        <v>-0.33400000000000002</v>
      </c>
      <c r="FV33">
        <v>0.16</v>
      </c>
      <c r="FW33">
        <v>-0.33399999999983299</v>
      </c>
      <c r="FX33">
        <v>0</v>
      </c>
      <c r="FY33">
        <v>0</v>
      </c>
      <c r="FZ33">
        <v>0</v>
      </c>
      <c r="GA33">
        <v>0.15994999999999801</v>
      </c>
      <c r="GB33">
        <v>0</v>
      </c>
      <c r="GC33">
        <v>0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0.5</v>
      </c>
      <c r="GJ33">
        <v>0.5</v>
      </c>
      <c r="GK33">
        <v>2.1459999999999999</v>
      </c>
      <c r="GL33">
        <v>2.5769000000000002</v>
      </c>
      <c r="GM33">
        <v>1.4489700000000001</v>
      </c>
      <c r="GN33">
        <v>2.3144499999999999</v>
      </c>
      <c r="GO33">
        <v>1.5466299999999999</v>
      </c>
      <c r="GP33">
        <v>2.47559</v>
      </c>
      <c r="GQ33">
        <v>31.8049</v>
      </c>
      <c r="GR33">
        <v>13.5366</v>
      </c>
      <c r="GS33">
        <v>18</v>
      </c>
      <c r="GT33">
        <v>651.89800000000002</v>
      </c>
      <c r="GU33">
        <v>342.714</v>
      </c>
      <c r="GV33">
        <v>18.002500000000001</v>
      </c>
      <c r="GW33">
        <v>25.593</v>
      </c>
      <c r="GX33">
        <v>29.999500000000001</v>
      </c>
      <c r="GY33">
        <v>25.574400000000001</v>
      </c>
      <c r="GZ33">
        <v>25.5517</v>
      </c>
      <c r="HA33">
        <v>42.9208</v>
      </c>
      <c r="HB33">
        <v>20</v>
      </c>
      <c r="HC33">
        <v>-30</v>
      </c>
      <c r="HD33">
        <v>18</v>
      </c>
      <c r="HE33">
        <v>1000</v>
      </c>
      <c r="HF33">
        <v>0</v>
      </c>
      <c r="HG33">
        <v>100.072</v>
      </c>
      <c r="HH33">
        <v>95.977699999999999</v>
      </c>
    </row>
    <row r="34" spans="1:216" x14ac:dyDescent="0.2">
      <c r="A34">
        <v>16</v>
      </c>
      <c r="B34">
        <v>1689461590</v>
      </c>
      <c r="C34">
        <v>1346</v>
      </c>
      <c r="D34" t="s">
        <v>395</v>
      </c>
      <c r="E34" t="s">
        <v>396</v>
      </c>
      <c r="F34" t="s">
        <v>343</v>
      </c>
      <c r="G34" t="s">
        <v>404</v>
      </c>
      <c r="H34" t="s">
        <v>344</v>
      </c>
      <c r="I34" t="s">
        <v>345</v>
      </c>
      <c r="J34" t="s">
        <v>346</v>
      </c>
      <c r="K34" t="s">
        <v>347</v>
      </c>
      <c r="L34">
        <v>1689461590</v>
      </c>
      <c r="M34">
        <f t="shared" si="0"/>
        <v>1.6010207238947563E-3</v>
      </c>
      <c r="N34">
        <f t="shared" si="1"/>
        <v>1.6010207238947562</v>
      </c>
      <c r="O34">
        <f t="shared" si="2"/>
        <v>18.468150228561381</v>
      </c>
      <c r="P34">
        <f t="shared" si="3"/>
        <v>1384.92</v>
      </c>
      <c r="Q34">
        <f t="shared" si="4"/>
        <v>1151.9522761778157</v>
      </c>
      <c r="R34">
        <f t="shared" si="5"/>
        <v>115.70637890867609</v>
      </c>
      <c r="S34">
        <f t="shared" si="6"/>
        <v>139.10652515041201</v>
      </c>
      <c r="T34">
        <f t="shared" si="7"/>
        <v>0.14364690621972734</v>
      </c>
      <c r="U34">
        <f t="shared" si="8"/>
        <v>3.3557818967197228</v>
      </c>
      <c r="V34">
        <f t="shared" si="9"/>
        <v>0.14031627519144069</v>
      </c>
      <c r="W34">
        <f t="shared" si="10"/>
        <v>8.7990483987493678E-2</v>
      </c>
      <c r="X34">
        <f t="shared" si="11"/>
        <v>297.69300300000003</v>
      </c>
      <c r="Y34">
        <f t="shared" si="12"/>
        <v>23.852909643662713</v>
      </c>
      <c r="Z34">
        <f t="shared" si="13"/>
        <v>23.852909643662713</v>
      </c>
      <c r="AA34">
        <f t="shared" si="14"/>
        <v>2.9686137504476706</v>
      </c>
      <c r="AB34">
        <f t="shared" si="15"/>
        <v>66.933767291999828</v>
      </c>
      <c r="AC34">
        <f t="shared" si="16"/>
        <v>1.8500328135454602</v>
      </c>
      <c r="AD34">
        <f t="shared" si="17"/>
        <v>2.7639753272435077</v>
      </c>
      <c r="AE34">
        <f t="shared" si="18"/>
        <v>1.1185809369022104</v>
      </c>
      <c r="AF34">
        <f t="shared" si="19"/>
        <v>-70.605013923758747</v>
      </c>
      <c r="AG34">
        <f t="shared" si="20"/>
        <v>-213.91790336119749</v>
      </c>
      <c r="AH34">
        <f t="shared" si="21"/>
        <v>-13.249298866838995</v>
      </c>
      <c r="AI34">
        <f t="shared" si="22"/>
        <v>-7.9213151795215708E-2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53855.879576561099</v>
      </c>
      <c r="AO34">
        <f t="shared" si="26"/>
        <v>1799.94</v>
      </c>
      <c r="AP34">
        <f t="shared" si="27"/>
        <v>1517.3498999999999</v>
      </c>
      <c r="AQ34">
        <f t="shared" si="28"/>
        <v>0.84300026667555583</v>
      </c>
      <c r="AR34">
        <f t="shared" si="29"/>
        <v>0.16539051468382279</v>
      </c>
      <c r="AS34">
        <v>1689461590</v>
      </c>
      <c r="AT34">
        <v>1384.92</v>
      </c>
      <c r="AU34">
        <v>1399.67</v>
      </c>
      <c r="AV34">
        <v>18.418600000000001</v>
      </c>
      <c r="AW34">
        <v>17.297999999999998</v>
      </c>
      <c r="AX34">
        <v>1384.67</v>
      </c>
      <c r="AY34">
        <v>18.257400000000001</v>
      </c>
      <c r="AZ34">
        <v>600.08799999999997</v>
      </c>
      <c r="BA34">
        <v>100.387</v>
      </c>
      <c r="BB34">
        <v>5.6726100000000002E-2</v>
      </c>
      <c r="BC34">
        <v>22.670500000000001</v>
      </c>
      <c r="BD34">
        <v>22.068100000000001</v>
      </c>
      <c r="BE34">
        <v>999.9</v>
      </c>
      <c r="BF34">
        <v>0</v>
      </c>
      <c r="BG34">
        <v>0</v>
      </c>
      <c r="BH34">
        <v>9999.3799999999992</v>
      </c>
      <c r="BI34">
        <v>0</v>
      </c>
      <c r="BJ34">
        <v>91.175200000000004</v>
      </c>
      <c r="BK34">
        <v>-14.754200000000001</v>
      </c>
      <c r="BL34">
        <v>1410.91</v>
      </c>
      <c r="BM34">
        <v>1424.31</v>
      </c>
      <c r="BN34">
        <v>1.12059</v>
      </c>
      <c r="BO34">
        <v>1399.67</v>
      </c>
      <c r="BP34">
        <v>17.297999999999998</v>
      </c>
      <c r="BQ34">
        <v>1.8489800000000001</v>
      </c>
      <c r="BR34">
        <v>1.7364900000000001</v>
      </c>
      <c r="BS34">
        <v>16.2072</v>
      </c>
      <c r="BT34">
        <v>15.2265</v>
      </c>
      <c r="BU34">
        <v>1799.94</v>
      </c>
      <c r="BV34">
        <v>0.89999300000000004</v>
      </c>
      <c r="BW34">
        <v>0.100007</v>
      </c>
      <c r="BX34">
        <v>0</v>
      </c>
      <c r="BY34">
        <v>2.2107000000000001</v>
      </c>
      <c r="BZ34">
        <v>0</v>
      </c>
      <c r="CA34">
        <v>3877.31</v>
      </c>
      <c r="CB34">
        <v>13894.4</v>
      </c>
      <c r="CC34">
        <v>46.5</v>
      </c>
      <c r="CD34">
        <v>48</v>
      </c>
      <c r="CE34">
        <v>47.625</v>
      </c>
      <c r="CF34">
        <v>46.061999999999998</v>
      </c>
      <c r="CG34">
        <v>45.686999999999998</v>
      </c>
      <c r="CH34">
        <v>1619.93</v>
      </c>
      <c r="CI34">
        <v>180.01</v>
      </c>
      <c r="CJ34">
        <v>0</v>
      </c>
      <c r="CK34">
        <v>1689461595.7</v>
      </c>
      <c r="CL34">
        <v>0</v>
      </c>
      <c r="CM34">
        <v>1689461561</v>
      </c>
      <c r="CN34" t="s">
        <v>397</v>
      </c>
      <c r="CO34">
        <v>1689461561</v>
      </c>
      <c r="CP34">
        <v>1689461545</v>
      </c>
      <c r="CQ34">
        <v>43</v>
      </c>
      <c r="CR34">
        <v>0.58699999999999997</v>
      </c>
      <c r="CS34">
        <v>1E-3</v>
      </c>
      <c r="CT34">
        <v>0.252</v>
      </c>
      <c r="CU34">
        <v>0.161</v>
      </c>
      <c r="CV34">
        <v>1400</v>
      </c>
      <c r="CW34">
        <v>17</v>
      </c>
      <c r="CX34">
        <v>0.11</v>
      </c>
      <c r="CY34">
        <v>0.05</v>
      </c>
      <c r="CZ34">
        <v>19.8978061018306</v>
      </c>
      <c r="DA34">
        <v>1.2083083896153399</v>
      </c>
      <c r="DB34">
        <v>0.17892578213229801</v>
      </c>
      <c r="DC34">
        <v>1</v>
      </c>
      <c r="DD34">
        <v>1400.011</v>
      </c>
      <c r="DE34">
        <v>-0.62165413533832703</v>
      </c>
      <c r="DF34">
        <v>8.23346828499259E-2</v>
      </c>
      <c r="DG34">
        <v>1</v>
      </c>
      <c r="DH34">
        <v>1800.028</v>
      </c>
      <c r="DI34">
        <v>-0.179219514356423</v>
      </c>
      <c r="DJ34">
        <v>0.14410412901787401</v>
      </c>
      <c r="DK34">
        <v>-1</v>
      </c>
      <c r="DL34">
        <v>2</v>
      </c>
      <c r="DM34">
        <v>2</v>
      </c>
      <c r="DN34" t="s">
        <v>349</v>
      </c>
      <c r="DO34">
        <v>3.2378900000000002</v>
      </c>
      <c r="DP34">
        <v>2.7883599999999999</v>
      </c>
      <c r="DQ34">
        <v>0.22379599999999999</v>
      </c>
      <c r="DR34">
        <v>0.224247</v>
      </c>
      <c r="DS34">
        <v>9.9380700000000002E-2</v>
      </c>
      <c r="DT34">
        <v>9.3768299999999999E-2</v>
      </c>
      <c r="DU34">
        <v>22529.200000000001</v>
      </c>
      <c r="DV34">
        <v>24017.4</v>
      </c>
      <c r="DW34">
        <v>27170.1</v>
      </c>
      <c r="DX34">
        <v>29064.799999999999</v>
      </c>
      <c r="DY34">
        <v>32266.3</v>
      </c>
      <c r="DZ34">
        <v>35220.6</v>
      </c>
      <c r="EA34">
        <v>36336.1</v>
      </c>
      <c r="EB34">
        <v>39551.4</v>
      </c>
      <c r="EC34">
        <v>2.2677</v>
      </c>
      <c r="ED34">
        <v>1.6507000000000001</v>
      </c>
      <c r="EE34">
        <v>3.7230600000000003E-2</v>
      </c>
      <c r="EF34">
        <v>0</v>
      </c>
      <c r="EG34">
        <v>21.454000000000001</v>
      </c>
      <c r="EH34">
        <v>999.9</v>
      </c>
      <c r="EI34">
        <v>51.935000000000002</v>
      </c>
      <c r="EJ34">
        <v>28.419</v>
      </c>
      <c r="EK34">
        <v>20.1174</v>
      </c>
      <c r="EL34">
        <v>62.405200000000001</v>
      </c>
      <c r="EM34">
        <v>34.531199999999998</v>
      </c>
      <c r="EN34">
        <v>1</v>
      </c>
      <c r="EO34">
        <v>-0.12991900000000001</v>
      </c>
      <c r="EP34">
        <v>3.3838900000000001</v>
      </c>
      <c r="EQ34">
        <v>19.771699999999999</v>
      </c>
      <c r="ER34">
        <v>5.2165400000000002</v>
      </c>
      <c r="ES34">
        <v>11.9261</v>
      </c>
      <c r="ET34">
        <v>4.9551499999999997</v>
      </c>
      <c r="EU34">
        <v>3.29705</v>
      </c>
      <c r="EV34">
        <v>2396</v>
      </c>
      <c r="EW34">
        <v>74.2</v>
      </c>
      <c r="EX34">
        <v>34.799999999999997</v>
      </c>
      <c r="EY34">
        <v>8111.8</v>
      </c>
      <c r="EZ34">
        <v>1.86006</v>
      </c>
      <c r="FA34">
        <v>1.85928</v>
      </c>
      <c r="FB34">
        <v>1.8648100000000001</v>
      </c>
      <c r="FC34">
        <v>1.8688499999999999</v>
      </c>
      <c r="FD34">
        <v>1.86371</v>
      </c>
      <c r="FE34">
        <v>1.86371</v>
      </c>
      <c r="FF34">
        <v>1.86372</v>
      </c>
      <c r="FG34">
        <v>1.86355</v>
      </c>
      <c r="FH34">
        <v>0</v>
      </c>
      <c r="FI34">
        <v>0</v>
      </c>
      <c r="FJ34">
        <v>0</v>
      </c>
      <c r="FK34">
        <v>0</v>
      </c>
      <c r="FL34" t="s">
        <v>350</v>
      </c>
      <c r="FM34" t="s">
        <v>351</v>
      </c>
      <c r="FN34" t="s">
        <v>352</v>
      </c>
      <c r="FO34" t="s">
        <v>352</v>
      </c>
      <c r="FP34" t="s">
        <v>352</v>
      </c>
      <c r="FQ34" t="s">
        <v>352</v>
      </c>
      <c r="FR34">
        <v>0</v>
      </c>
      <c r="FS34">
        <v>100</v>
      </c>
      <c r="FT34">
        <v>100</v>
      </c>
      <c r="FU34">
        <v>0.25</v>
      </c>
      <c r="FV34">
        <v>0.16120000000000001</v>
      </c>
      <c r="FW34">
        <v>0.25200000000018002</v>
      </c>
      <c r="FX34">
        <v>0</v>
      </c>
      <c r="FY34">
        <v>0</v>
      </c>
      <c r="FZ34">
        <v>0</v>
      </c>
      <c r="GA34">
        <v>0.16122</v>
      </c>
      <c r="GB34">
        <v>0</v>
      </c>
      <c r="GC34">
        <v>0</v>
      </c>
      <c r="GD34">
        <v>0</v>
      </c>
      <c r="GE34">
        <v>-1</v>
      </c>
      <c r="GF34">
        <v>-1</v>
      </c>
      <c r="GG34">
        <v>-1</v>
      </c>
      <c r="GH34">
        <v>-1</v>
      </c>
      <c r="GI34">
        <v>0.5</v>
      </c>
      <c r="GJ34">
        <v>0.8</v>
      </c>
      <c r="GK34">
        <v>2.8283700000000001</v>
      </c>
      <c r="GL34">
        <v>2.5769000000000002</v>
      </c>
      <c r="GM34">
        <v>1.4477500000000001</v>
      </c>
      <c r="GN34">
        <v>2.3034699999999999</v>
      </c>
      <c r="GO34">
        <v>1.5466299999999999</v>
      </c>
      <c r="GP34">
        <v>2.4096700000000002</v>
      </c>
      <c r="GQ34">
        <v>31.826899999999998</v>
      </c>
      <c r="GR34">
        <v>13.492900000000001</v>
      </c>
      <c r="GS34">
        <v>18</v>
      </c>
      <c r="GT34">
        <v>651.64800000000002</v>
      </c>
      <c r="GU34">
        <v>343.99099999999999</v>
      </c>
      <c r="GV34">
        <v>18.004899999999999</v>
      </c>
      <c r="GW34">
        <v>25.501000000000001</v>
      </c>
      <c r="GX34">
        <v>29.9999</v>
      </c>
      <c r="GY34">
        <v>25.514800000000001</v>
      </c>
      <c r="GZ34">
        <v>25.506699999999999</v>
      </c>
      <c r="HA34">
        <v>56.546999999999997</v>
      </c>
      <c r="HB34">
        <v>20</v>
      </c>
      <c r="HC34">
        <v>-30</v>
      </c>
      <c r="HD34">
        <v>18</v>
      </c>
      <c r="HE34">
        <v>1400</v>
      </c>
      <c r="HF34">
        <v>0</v>
      </c>
      <c r="HG34">
        <v>100.092</v>
      </c>
      <c r="HH34">
        <v>95.996200000000002</v>
      </c>
    </row>
    <row r="35" spans="1:216" x14ac:dyDescent="0.2">
      <c r="A35">
        <v>17</v>
      </c>
      <c r="B35">
        <v>1689461706</v>
      </c>
      <c r="C35">
        <v>1462</v>
      </c>
      <c r="D35" t="s">
        <v>398</v>
      </c>
      <c r="E35" t="s">
        <v>399</v>
      </c>
      <c r="F35" t="s">
        <v>343</v>
      </c>
      <c r="G35" t="s">
        <v>404</v>
      </c>
      <c r="H35" t="s">
        <v>344</v>
      </c>
      <c r="I35" t="s">
        <v>345</v>
      </c>
      <c r="J35" t="s">
        <v>346</v>
      </c>
      <c r="K35" t="s">
        <v>347</v>
      </c>
      <c r="L35">
        <v>1689461706</v>
      </c>
      <c r="M35">
        <f t="shared" si="0"/>
        <v>1.5771251480441912E-3</v>
      </c>
      <c r="N35">
        <f t="shared" si="1"/>
        <v>1.5771251480441912</v>
      </c>
      <c r="O35">
        <f t="shared" si="2"/>
        <v>19.552403529584517</v>
      </c>
      <c r="P35">
        <f t="shared" si="3"/>
        <v>1784.15</v>
      </c>
      <c r="Q35">
        <f t="shared" si="4"/>
        <v>1528.3892080219564</v>
      </c>
      <c r="R35">
        <f t="shared" si="5"/>
        <v>153.52279717777478</v>
      </c>
      <c r="S35">
        <f t="shared" si="6"/>
        <v>179.213316311765</v>
      </c>
      <c r="T35">
        <f t="shared" si="7"/>
        <v>0.14143529461975668</v>
      </c>
      <c r="U35">
        <f t="shared" si="8"/>
        <v>3.3536702497263953</v>
      </c>
      <c r="V35">
        <f t="shared" si="9"/>
        <v>0.13820320594777663</v>
      </c>
      <c r="W35">
        <f t="shared" si="10"/>
        <v>8.6661242337387673E-2</v>
      </c>
      <c r="X35">
        <f t="shared" si="11"/>
        <v>297.70243799999997</v>
      </c>
      <c r="Y35">
        <f t="shared" si="12"/>
        <v>23.892826705192672</v>
      </c>
      <c r="Z35">
        <f t="shared" si="13"/>
        <v>23.892826705192672</v>
      </c>
      <c r="AA35">
        <f t="shared" si="14"/>
        <v>2.9757473320916774</v>
      </c>
      <c r="AB35">
        <f t="shared" si="15"/>
        <v>67.050503197499808</v>
      </c>
      <c r="AC35">
        <f t="shared" si="16"/>
        <v>1.8570523494709801</v>
      </c>
      <c r="AD35">
        <f t="shared" si="17"/>
        <v>2.7696322337819921</v>
      </c>
      <c r="AE35">
        <f t="shared" si="18"/>
        <v>1.1186949826206973</v>
      </c>
      <c r="AF35">
        <f t="shared" si="19"/>
        <v>-69.551219028748832</v>
      </c>
      <c r="AG35">
        <f t="shared" si="20"/>
        <v>-214.90735798099564</v>
      </c>
      <c r="AH35">
        <f t="shared" si="21"/>
        <v>-13.323928676777161</v>
      </c>
      <c r="AI35">
        <f t="shared" si="22"/>
        <v>-8.0067686521658743E-2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53799.689295786899</v>
      </c>
      <c r="AO35">
        <f t="shared" si="26"/>
        <v>1800.01</v>
      </c>
      <c r="AP35">
        <f t="shared" si="27"/>
        <v>1517.4078</v>
      </c>
      <c r="AQ35">
        <f t="shared" si="28"/>
        <v>0.84299965000194443</v>
      </c>
      <c r="AR35">
        <f t="shared" si="29"/>
        <v>0.16538932450375274</v>
      </c>
      <c r="AS35">
        <v>1689461706</v>
      </c>
      <c r="AT35">
        <v>1784.15</v>
      </c>
      <c r="AU35">
        <v>1800.1</v>
      </c>
      <c r="AV35">
        <v>18.4878</v>
      </c>
      <c r="AW35">
        <v>17.383900000000001</v>
      </c>
      <c r="AX35">
        <v>1783.28</v>
      </c>
      <c r="AY35">
        <v>18.319900000000001</v>
      </c>
      <c r="AZ35">
        <v>600.03200000000004</v>
      </c>
      <c r="BA35">
        <v>100.39</v>
      </c>
      <c r="BB35">
        <v>5.7449100000000003E-2</v>
      </c>
      <c r="BC35">
        <v>22.7042</v>
      </c>
      <c r="BD35">
        <v>22.112500000000001</v>
      </c>
      <c r="BE35">
        <v>999.9</v>
      </c>
      <c r="BF35">
        <v>0</v>
      </c>
      <c r="BG35">
        <v>0</v>
      </c>
      <c r="BH35">
        <v>9989.3799999999992</v>
      </c>
      <c r="BI35">
        <v>0</v>
      </c>
      <c r="BJ35">
        <v>99.155799999999999</v>
      </c>
      <c r="BK35">
        <v>-15.9512</v>
      </c>
      <c r="BL35">
        <v>1817.75</v>
      </c>
      <c r="BM35">
        <v>1831.94</v>
      </c>
      <c r="BN35">
        <v>1.10385</v>
      </c>
      <c r="BO35">
        <v>1800.1</v>
      </c>
      <c r="BP35">
        <v>17.383900000000001</v>
      </c>
      <c r="BQ35">
        <v>1.85598</v>
      </c>
      <c r="BR35">
        <v>1.74516</v>
      </c>
      <c r="BS35">
        <v>16.266400000000001</v>
      </c>
      <c r="BT35">
        <v>15.3041</v>
      </c>
      <c r="BU35">
        <v>1800.01</v>
      </c>
      <c r="BV35">
        <v>0.90001399999999998</v>
      </c>
      <c r="BW35">
        <v>9.9986500000000006E-2</v>
      </c>
      <c r="BX35">
        <v>0</v>
      </c>
      <c r="BY35">
        <v>2.1360999999999999</v>
      </c>
      <c r="BZ35">
        <v>0</v>
      </c>
      <c r="CA35">
        <v>3938.76</v>
      </c>
      <c r="CB35">
        <v>13895.1</v>
      </c>
      <c r="CC35">
        <v>47</v>
      </c>
      <c r="CD35">
        <v>48.625</v>
      </c>
      <c r="CE35">
        <v>48.186999999999998</v>
      </c>
      <c r="CF35">
        <v>46.75</v>
      </c>
      <c r="CG35">
        <v>46.061999999999998</v>
      </c>
      <c r="CH35">
        <v>1620.03</v>
      </c>
      <c r="CI35">
        <v>179.98</v>
      </c>
      <c r="CJ35">
        <v>0</v>
      </c>
      <c r="CK35">
        <v>1689461711.5</v>
      </c>
      <c r="CL35">
        <v>0</v>
      </c>
      <c r="CM35">
        <v>1689461673</v>
      </c>
      <c r="CN35" t="s">
        <v>400</v>
      </c>
      <c r="CO35">
        <v>1689461673</v>
      </c>
      <c r="CP35">
        <v>1689461660</v>
      </c>
      <c r="CQ35">
        <v>44</v>
      </c>
      <c r="CR35">
        <v>0.61299999999999999</v>
      </c>
      <c r="CS35">
        <v>7.0000000000000001E-3</v>
      </c>
      <c r="CT35">
        <v>0.86799999999999999</v>
      </c>
      <c r="CU35">
        <v>0.16800000000000001</v>
      </c>
      <c r="CV35">
        <v>1800</v>
      </c>
      <c r="CW35">
        <v>17</v>
      </c>
      <c r="CX35">
        <v>0.22</v>
      </c>
      <c r="CY35">
        <v>0.1</v>
      </c>
      <c r="CZ35">
        <v>20.6436889008584</v>
      </c>
      <c r="DA35">
        <v>0.81336649334357802</v>
      </c>
      <c r="DB35">
        <v>0.18668302970695799</v>
      </c>
      <c r="DC35">
        <v>1</v>
      </c>
      <c r="DD35">
        <v>1799.933</v>
      </c>
      <c r="DE35">
        <v>0.34827067669125999</v>
      </c>
      <c r="DF35">
        <v>7.5504966724045497E-2</v>
      </c>
      <c r="DG35">
        <v>1</v>
      </c>
      <c r="DH35">
        <v>1799.989</v>
      </c>
      <c r="DI35">
        <v>8.2300578646281694E-2</v>
      </c>
      <c r="DJ35">
        <v>0.156745015869721</v>
      </c>
      <c r="DK35">
        <v>-1</v>
      </c>
      <c r="DL35">
        <v>2</v>
      </c>
      <c r="DM35">
        <v>2</v>
      </c>
      <c r="DN35" t="s">
        <v>349</v>
      </c>
      <c r="DO35">
        <v>3.2377400000000001</v>
      </c>
      <c r="DP35">
        <v>2.7889900000000001</v>
      </c>
      <c r="DQ35">
        <v>0.26016</v>
      </c>
      <c r="DR35">
        <v>0.26044400000000001</v>
      </c>
      <c r="DS35">
        <v>9.9620100000000003E-2</v>
      </c>
      <c r="DT35">
        <v>9.4093499999999997E-2</v>
      </c>
      <c r="DU35">
        <v>21471.4</v>
      </c>
      <c r="DV35">
        <v>22894</v>
      </c>
      <c r="DW35">
        <v>27166.400000000001</v>
      </c>
      <c r="DX35">
        <v>29060.5</v>
      </c>
      <c r="DY35">
        <v>32253.4</v>
      </c>
      <c r="DZ35">
        <v>35202.800000000003</v>
      </c>
      <c r="EA35">
        <v>36331.199999999997</v>
      </c>
      <c r="EB35">
        <v>39545.4</v>
      </c>
      <c r="EC35">
        <v>2.2677</v>
      </c>
      <c r="ED35">
        <v>1.65035</v>
      </c>
      <c r="EE35">
        <v>3.48464E-2</v>
      </c>
      <c r="EF35">
        <v>0</v>
      </c>
      <c r="EG35">
        <v>21.537700000000001</v>
      </c>
      <c r="EH35">
        <v>999.9</v>
      </c>
      <c r="EI35">
        <v>51.825000000000003</v>
      </c>
      <c r="EJ35">
        <v>28.54</v>
      </c>
      <c r="EK35">
        <v>20.2133</v>
      </c>
      <c r="EL35">
        <v>62.415199999999999</v>
      </c>
      <c r="EM35">
        <v>34.591299999999997</v>
      </c>
      <c r="EN35">
        <v>1</v>
      </c>
      <c r="EO35">
        <v>-0.124695</v>
      </c>
      <c r="EP35">
        <v>3.4769700000000001</v>
      </c>
      <c r="EQ35">
        <v>19.7578</v>
      </c>
      <c r="ER35">
        <v>5.2138499999999999</v>
      </c>
      <c r="ES35">
        <v>11.9262</v>
      </c>
      <c r="ET35">
        <v>4.9549000000000003</v>
      </c>
      <c r="EU35">
        <v>3.2965499999999999</v>
      </c>
      <c r="EV35">
        <v>2398.4</v>
      </c>
      <c r="EW35">
        <v>74.2</v>
      </c>
      <c r="EX35">
        <v>34.799999999999997</v>
      </c>
      <c r="EY35">
        <v>8119.7</v>
      </c>
      <c r="EZ35">
        <v>1.86006</v>
      </c>
      <c r="FA35">
        <v>1.85928</v>
      </c>
      <c r="FB35">
        <v>1.8647800000000001</v>
      </c>
      <c r="FC35">
        <v>1.8688499999999999</v>
      </c>
      <c r="FD35">
        <v>1.86371</v>
      </c>
      <c r="FE35">
        <v>1.86371</v>
      </c>
      <c r="FF35">
        <v>1.86371</v>
      </c>
      <c r="FG35">
        <v>1.8635600000000001</v>
      </c>
      <c r="FH35">
        <v>0</v>
      </c>
      <c r="FI35">
        <v>0</v>
      </c>
      <c r="FJ35">
        <v>0</v>
      </c>
      <c r="FK35">
        <v>0</v>
      </c>
      <c r="FL35" t="s">
        <v>350</v>
      </c>
      <c r="FM35" t="s">
        <v>351</v>
      </c>
      <c r="FN35" t="s">
        <v>352</v>
      </c>
      <c r="FO35" t="s">
        <v>352</v>
      </c>
      <c r="FP35" t="s">
        <v>352</v>
      </c>
      <c r="FQ35" t="s">
        <v>352</v>
      </c>
      <c r="FR35">
        <v>0</v>
      </c>
      <c r="FS35">
        <v>100</v>
      </c>
      <c r="FT35">
        <v>100</v>
      </c>
      <c r="FU35">
        <v>0.87</v>
      </c>
      <c r="FV35">
        <v>0.16789999999999999</v>
      </c>
      <c r="FW35">
        <v>0.86818181818193796</v>
      </c>
      <c r="FX35">
        <v>0</v>
      </c>
      <c r="FY35">
        <v>0</v>
      </c>
      <c r="FZ35">
        <v>0</v>
      </c>
      <c r="GA35">
        <v>0.16784000000000199</v>
      </c>
      <c r="GB35">
        <v>0</v>
      </c>
      <c r="GC35">
        <v>0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0.6</v>
      </c>
      <c r="GJ35">
        <v>0.8</v>
      </c>
      <c r="GK35">
        <v>3.4680200000000001</v>
      </c>
      <c r="GL35">
        <v>2.5561500000000001</v>
      </c>
      <c r="GM35">
        <v>1.4477500000000001</v>
      </c>
      <c r="GN35">
        <v>2.3071299999999999</v>
      </c>
      <c r="GO35">
        <v>1.5466299999999999</v>
      </c>
      <c r="GP35">
        <v>2.4719199999999999</v>
      </c>
      <c r="GQ35">
        <v>31.980499999999999</v>
      </c>
      <c r="GR35">
        <v>13.475300000000001</v>
      </c>
      <c r="GS35">
        <v>18</v>
      </c>
      <c r="GT35">
        <v>651.95100000000002</v>
      </c>
      <c r="GU35">
        <v>344.012</v>
      </c>
      <c r="GV35">
        <v>18.001100000000001</v>
      </c>
      <c r="GW35">
        <v>25.543099999999999</v>
      </c>
      <c r="GX35">
        <v>30.000499999999999</v>
      </c>
      <c r="GY35">
        <v>25.541399999999999</v>
      </c>
      <c r="GZ35">
        <v>25.540199999999999</v>
      </c>
      <c r="HA35">
        <v>69.356899999999996</v>
      </c>
      <c r="HB35">
        <v>20</v>
      </c>
      <c r="HC35">
        <v>-30</v>
      </c>
      <c r="HD35">
        <v>18</v>
      </c>
      <c r="HE35">
        <v>1800</v>
      </c>
      <c r="HF35">
        <v>0</v>
      </c>
      <c r="HG35">
        <v>100.078</v>
      </c>
      <c r="HH35">
        <v>95.981899999999996</v>
      </c>
    </row>
    <row r="36" spans="1:216" x14ac:dyDescent="0.2">
      <c r="A36">
        <v>18</v>
      </c>
      <c r="B36">
        <v>1689461812.0999999</v>
      </c>
      <c r="C36">
        <v>1568.0999999046301</v>
      </c>
      <c r="D36" t="s">
        <v>401</v>
      </c>
      <c r="E36" t="s">
        <v>402</v>
      </c>
      <c r="F36" t="s">
        <v>343</v>
      </c>
      <c r="G36" t="s">
        <v>404</v>
      </c>
      <c r="H36" t="s">
        <v>344</v>
      </c>
      <c r="I36" t="s">
        <v>345</v>
      </c>
      <c r="J36" t="s">
        <v>346</v>
      </c>
      <c r="K36" t="s">
        <v>347</v>
      </c>
      <c r="L36">
        <v>1689461812.0999999</v>
      </c>
      <c r="M36">
        <f t="shared" si="0"/>
        <v>1.5563943954644917E-3</v>
      </c>
      <c r="N36">
        <f t="shared" si="1"/>
        <v>1.5563943954644917</v>
      </c>
      <c r="O36">
        <f t="shared" si="2"/>
        <v>11.295936121994444</v>
      </c>
      <c r="P36">
        <f t="shared" si="3"/>
        <v>391.471</v>
      </c>
      <c r="Q36">
        <f t="shared" si="4"/>
        <v>253.78906137548626</v>
      </c>
      <c r="R36">
        <f t="shared" si="5"/>
        <v>25.490770214107656</v>
      </c>
      <c r="S36">
        <f t="shared" si="6"/>
        <v>39.3196509432018</v>
      </c>
      <c r="T36">
        <f t="shared" si="7"/>
        <v>0.13982367491552894</v>
      </c>
      <c r="U36">
        <f t="shared" si="8"/>
        <v>3.3494320341420267</v>
      </c>
      <c r="V36">
        <f t="shared" si="9"/>
        <v>0.13666003710357505</v>
      </c>
      <c r="W36">
        <f t="shared" si="10"/>
        <v>8.569080165076047E-2</v>
      </c>
      <c r="X36">
        <f t="shared" si="11"/>
        <v>297.70998000000003</v>
      </c>
      <c r="Y36">
        <f t="shared" si="12"/>
        <v>23.941221562707618</v>
      </c>
      <c r="Z36">
        <f t="shared" si="13"/>
        <v>23.941221562707618</v>
      </c>
      <c r="AA36">
        <f t="shared" si="14"/>
        <v>2.9844160799868225</v>
      </c>
      <c r="AB36">
        <f t="shared" si="15"/>
        <v>67.278707267861719</v>
      </c>
      <c r="AC36">
        <f t="shared" si="16"/>
        <v>1.8681482094920998</v>
      </c>
      <c r="AD36">
        <f t="shared" si="17"/>
        <v>2.7767302395604934</v>
      </c>
      <c r="AE36">
        <f t="shared" si="18"/>
        <v>1.1162678704947226</v>
      </c>
      <c r="AF36">
        <f t="shared" si="19"/>
        <v>-68.636992839984089</v>
      </c>
      <c r="AG36">
        <f t="shared" si="20"/>
        <v>-215.75440165137746</v>
      </c>
      <c r="AH36">
        <f t="shared" si="21"/>
        <v>-13.399514151737959</v>
      </c>
      <c r="AI36">
        <f t="shared" si="22"/>
        <v>-8.09286430994689E-2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53691.324084479937</v>
      </c>
      <c r="AO36">
        <f t="shared" si="26"/>
        <v>1800.05</v>
      </c>
      <c r="AP36">
        <f t="shared" si="27"/>
        <v>1517.442</v>
      </c>
      <c r="AQ36">
        <f t="shared" si="28"/>
        <v>0.84299991666898144</v>
      </c>
      <c r="AR36">
        <f t="shared" si="29"/>
        <v>0.16538983917113415</v>
      </c>
      <c r="AS36">
        <v>1689461812.0999999</v>
      </c>
      <c r="AT36">
        <v>391.471</v>
      </c>
      <c r="AU36">
        <v>399.96199999999999</v>
      </c>
      <c r="AV36">
        <v>18.599499999999999</v>
      </c>
      <c r="AW36">
        <v>17.510100000000001</v>
      </c>
      <c r="AX36">
        <v>392.851</v>
      </c>
      <c r="AY36">
        <v>18.430700000000002</v>
      </c>
      <c r="AZ36">
        <v>599.95799999999997</v>
      </c>
      <c r="BA36">
        <v>100.383</v>
      </c>
      <c r="BB36">
        <v>5.7775800000000002E-2</v>
      </c>
      <c r="BC36">
        <v>22.746400000000001</v>
      </c>
      <c r="BD36">
        <v>22.160599999999999</v>
      </c>
      <c r="BE36">
        <v>999.9</v>
      </c>
      <c r="BF36">
        <v>0</v>
      </c>
      <c r="BG36">
        <v>0</v>
      </c>
      <c r="BH36">
        <v>9970.6200000000008</v>
      </c>
      <c r="BI36">
        <v>0</v>
      </c>
      <c r="BJ36">
        <v>74.580299999999994</v>
      </c>
      <c r="BK36">
        <v>-8.4909099999999995</v>
      </c>
      <c r="BL36">
        <v>398.89</v>
      </c>
      <c r="BM36">
        <v>407.09</v>
      </c>
      <c r="BN36">
        <v>1.0894699999999999</v>
      </c>
      <c r="BO36">
        <v>399.96199999999999</v>
      </c>
      <c r="BP36">
        <v>17.510100000000001</v>
      </c>
      <c r="BQ36">
        <v>1.8670800000000001</v>
      </c>
      <c r="BR36">
        <v>1.7577100000000001</v>
      </c>
      <c r="BS36">
        <v>16.36</v>
      </c>
      <c r="BT36">
        <v>15.415699999999999</v>
      </c>
      <c r="BU36">
        <v>1800.05</v>
      </c>
      <c r="BV36">
        <v>0.90000199999999997</v>
      </c>
      <c r="BW36">
        <v>9.9998100000000006E-2</v>
      </c>
      <c r="BX36">
        <v>0</v>
      </c>
      <c r="BY36">
        <v>2.0802</v>
      </c>
      <c r="BZ36">
        <v>0</v>
      </c>
      <c r="CA36">
        <v>3680.44</v>
      </c>
      <c r="CB36">
        <v>13895.3</v>
      </c>
      <c r="CC36">
        <v>47.436999999999998</v>
      </c>
      <c r="CD36">
        <v>49</v>
      </c>
      <c r="CE36">
        <v>48.625</v>
      </c>
      <c r="CF36">
        <v>47.125</v>
      </c>
      <c r="CG36">
        <v>46.436999999999998</v>
      </c>
      <c r="CH36">
        <v>1620.05</v>
      </c>
      <c r="CI36">
        <v>180</v>
      </c>
      <c r="CJ36">
        <v>0</v>
      </c>
      <c r="CK36">
        <v>1689461817.7</v>
      </c>
      <c r="CL36">
        <v>0</v>
      </c>
      <c r="CM36">
        <v>1689461777.0999999</v>
      </c>
      <c r="CN36" t="s">
        <v>403</v>
      </c>
      <c r="CO36">
        <v>1689461777.0999999</v>
      </c>
      <c r="CP36">
        <v>1689461764.0999999</v>
      </c>
      <c r="CQ36">
        <v>45</v>
      </c>
      <c r="CR36">
        <v>-2.2480000000000002</v>
      </c>
      <c r="CS36">
        <v>1E-3</v>
      </c>
      <c r="CT36">
        <v>-1.38</v>
      </c>
      <c r="CU36">
        <v>0.16900000000000001</v>
      </c>
      <c r="CV36">
        <v>399</v>
      </c>
      <c r="CW36">
        <v>17</v>
      </c>
      <c r="CX36">
        <v>0.18</v>
      </c>
      <c r="CY36">
        <v>0.1</v>
      </c>
      <c r="CZ36">
        <v>12.2619974069639</v>
      </c>
      <c r="DA36">
        <v>-1.74591462660953</v>
      </c>
      <c r="DB36">
        <v>0.19174039965626499</v>
      </c>
      <c r="DC36">
        <v>1</v>
      </c>
      <c r="DD36">
        <v>399.95161904761898</v>
      </c>
      <c r="DE36">
        <v>0.26563636363672</v>
      </c>
      <c r="DF36">
        <v>3.6230053547363902E-2</v>
      </c>
      <c r="DG36">
        <v>1</v>
      </c>
      <c r="DH36">
        <v>1799.9929999999999</v>
      </c>
      <c r="DI36">
        <v>8.5186137814460106E-2</v>
      </c>
      <c r="DJ36">
        <v>0.14498620624042199</v>
      </c>
      <c r="DK36">
        <v>-1</v>
      </c>
      <c r="DL36">
        <v>2</v>
      </c>
      <c r="DM36">
        <v>2</v>
      </c>
      <c r="DN36" t="s">
        <v>349</v>
      </c>
      <c r="DO36">
        <v>3.2374499999999999</v>
      </c>
      <c r="DP36">
        <v>2.7891599999999999</v>
      </c>
      <c r="DQ36">
        <v>9.5023899999999994E-2</v>
      </c>
      <c r="DR36">
        <v>9.5874100000000004E-2</v>
      </c>
      <c r="DS36">
        <v>0.100022</v>
      </c>
      <c r="DT36">
        <v>9.4551899999999994E-2</v>
      </c>
      <c r="DU36">
        <v>26256.5</v>
      </c>
      <c r="DV36">
        <v>27977.7</v>
      </c>
      <c r="DW36">
        <v>27162.2</v>
      </c>
      <c r="DX36">
        <v>29052.9</v>
      </c>
      <c r="DY36">
        <v>32232.6</v>
      </c>
      <c r="DZ36">
        <v>35175.800000000003</v>
      </c>
      <c r="EA36">
        <v>36324.199999999997</v>
      </c>
      <c r="EB36">
        <v>39535.4</v>
      </c>
      <c r="EC36">
        <v>2.2667999999999999</v>
      </c>
      <c r="ED36">
        <v>1.6420699999999999</v>
      </c>
      <c r="EE36">
        <v>3.5446100000000001E-2</v>
      </c>
      <c r="EF36">
        <v>0</v>
      </c>
      <c r="EG36">
        <v>21.576000000000001</v>
      </c>
      <c r="EH36">
        <v>999.9</v>
      </c>
      <c r="EI36">
        <v>51.752000000000002</v>
      </c>
      <c r="EJ36">
        <v>28.651</v>
      </c>
      <c r="EK36">
        <v>20.317499999999999</v>
      </c>
      <c r="EL36">
        <v>62.688800000000001</v>
      </c>
      <c r="EM36">
        <v>34.819699999999997</v>
      </c>
      <c r="EN36">
        <v>1</v>
      </c>
      <c r="EO36">
        <v>-0.113163</v>
      </c>
      <c r="EP36">
        <v>3.6133299999999999</v>
      </c>
      <c r="EQ36">
        <v>19.7438</v>
      </c>
      <c r="ER36">
        <v>5.2130999999999998</v>
      </c>
      <c r="ES36">
        <v>11.9261</v>
      </c>
      <c r="ET36">
        <v>4.9541500000000003</v>
      </c>
      <c r="EU36">
        <v>3.2965</v>
      </c>
      <c r="EV36">
        <v>2400.5</v>
      </c>
      <c r="EW36">
        <v>74.2</v>
      </c>
      <c r="EX36">
        <v>34.799999999999997</v>
      </c>
      <c r="EY36">
        <v>8126.6</v>
      </c>
      <c r="EZ36">
        <v>1.86009</v>
      </c>
      <c r="FA36">
        <v>1.85928</v>
      </c>
      <c r="FB36">
        <v>1.8647800000000001</v>
      </c>
      <c r="FC36">
        <v>1.8688800000000001</v>
      </c>
      <c r="FD36">
        <v>1.86371</v>
      </c>
      <c r="FE36">
        <v>1.86371</v>
      </c>
      <c r="FF36">
        <v>1.86371</v>
      </c>
      <c r="FG36">
        <v>1.8635600000000001</v>
      </c>
      <c r="FH36">
        <v>0</v>
      </c>
      <c r="FI36">
        <v>0</v>
      </c>
      <c r="FJ36">
        <v>0</v>
      </c>
      <c r="FK36">
        <v>0</v>
      </c>
      <c r="FL36" t="s">
        <v>350</v>
      </c>
      <c r="FM36" t="s">
        <v>351</v>
      </c>
      <c r="FN36" t="s">
        <v>352</v>
      </c>
      <c r="FO36" t="s">
        <v>352</v>
      </c>
      <c r="FP36" t="s">
        <v>352</v>
      </c>
      <c r="FQ36" t="s">
        <v>352</v>
      </c>
      <c r="FR36">
        <v>0</v>
      </c>
      <c r="FS36">
        <v>100</v>
      </c>
      <c r="FT36">
        <v>100</v>
      </c>
      <c r="FU36">
        <v>-1.38</v>
      </c>
      <c r="FV36">
        <v>0.16880000000000001</v>
      </c>
      <c r="FW36">
        <v>-1.3799000000000201</v>
      </c>
      <c r="FX36">
        <v>0</v>
      </c>
      <c r="FY36">
        <v>0</v>
      </c>
      <c r="FZ36">
        <v>0</v>
      </c>
      <c r="GA36">
        <v>0.16879090909090899</v>
      </c>
      <c r="GB36">
        <v>0</v>
      </c>
      <c r="GC36">
        <v>0</v>
      </c>
      <c r="GD36">
        <v>0</v>
      </c>
      <c r="GE36">
        <v>-1</v>
      </c>
      <c r="GF36">
        <v>-1</v>
      </c>
      <c r="GG36">
        <v>-1</v>
      </c>
      <c r="GH36">
        <v>-1</v>
      </c>
      <c r="GI36">
        <v>0.6</v>
      </c>
      <c r="GJ36">
        <v>0.8</v>
      </c>
      <c r="GK36">
        <v>1.02661</v>
      </c>
      <c r="GL36">
        <v>2.5695800000000002</v>
      </c>
      <c r="GM36">
        <v>1.4477500000000001</v>
      </c>
      <c r="GN36">
        <v>2.3083499999999999</v>
      </c>
      <c r="GO36">
        <v>1.5466299999999999</v>
      </c>
      <c r="GP36">
        <v>2.4694799999999999</v>
      </c>
      <c r="GQ36">
        <v>32.266599999999997</v>
      </c>
      <c r="GR36">
        <v>13.4491</v>
      </c>
      <c r="GS36">
        <v>18</v>
      </c>
      <c r="GT36">
        <v>652.33299999999997</v>
      </c>
      <c r="GU36">
        <v>340.02600000000001</v>
      </c>
      <c r="GV36">
        <v>17.9998</v>
      </c>
      <c r="GW36">
        <v>25.666799999999999</v>
      </c>
      <c r="GX36">
        <v>30.000599999999999</v>
      </c>
      <c r="GY36">
        <v>25.631399999999999</v>
      </c>
      <c r="GZ36">
        <v>25.625800000000002</v>
      </c>
      <c r="HA36">
        <v>20.5654</v>
      </c>
      <c r="HB36">
        <v>20</v>
      </c>
      <c r="HC36">
        <v>-30</v>
      </c>
      <c r="HD36">
        <v>18</v>
      </c>
      <c r="HE36">
        <v>400</v>
      </c>
      <c r="HF36">
        <v>0</v>
      </c>
      <c r="HG36">
        <v>100.06</v>
      </c>
      <c r="HH36">
        <v>95.9572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2023-07-15T14:57:17Z</dcterms:created>
  <dcterms:modified xsi:type="dcterms:W3CDTF">2023-07-25T21:40:20Z</dcterms:modified>
</cp:coreProperties>
</file>