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0746E913-FE4E-F843-96A4-9B1E1E874D51}" xr6:coauthVersionLast="47" xr6:coauthVersionMax="47" xr10:uidLastSave="{00000000-0000-0000-0000-000000000000}"/>
  <bookViews>
    <workbookView xWindow="240" yWindow="760" windowWidth="19160" windowHeight="166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M36" i="1"/>
  <c r="AD36" i="1"/>
  <c r="AC36" i="1"/>
  <c r="AB36" i="1" s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N33" i="1"/>
  <c r="AM33" i="1"/>
  <c r="AL33" i="1"/>
  <c r="N33" i="1" s="1"/>
  <c r="M33" i="1" s="1"/>
  <c r="AD33" i="1"/>
  <c r="AC33" i="1"/>
  <c r="AB33" i="1" s="1"/>
  <c r="U33" i="1"/>
  <c r="S33" i="1"/>
  <c r="P33" i="1"/>
  <c r="O33" i="1"/>
  <c r="AR32" i="1"/>
  <c r="AQ32" i="1"/>
  <c r="AO32" i="1"/>
  <c r="AP32" i="1" s="1"/>
  <c r="AN32" i="1"/>
  <c r="AL32" i="1" s="1"/>
  <c r="AM32" i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O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N29" i="1"/>
  <c r="AM29" i="1"/>
  <c r="AL29" i="1"/>
  <c r="N29" i="1" s="1"/>
  <c r="M29" i="1" s="1"/>
  <c r="AD29" i="1"/>
  <c r="AC29" i="1"/>
  <c r="AB29" i="1" s="1"/>
  <c r="U29" i="1"/>
  <c r="S29" i="1"/>
  <c r="P29" i="1"/>
  <c r="O29" i="1"/>
  <c r="AR28" i="1"/>
  <c r="AQ28" i="1"/>
  <c r="AO28" i="1"/>
  <c r="AP28" i="1" s="1"/>
  <c r="AN28" i="1"/>
  <c r="AL28" i="1" s="1"/>
  <c r="AM28" i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O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O25" i="1"/>
  <c r="AP25" i="1" s="1"/>
  <c r="AN25" i="1"/>
  <c r="AM25" i="1"/>
  <c r="AL25" i="1"/>
  <c r="N25" i="1" s="1"/>
  <c r="M25" i="1" s="1"/>
  <c r="AF25" i="1"/>
  <c r="AD25" i="1"/>
  <c r="AC25" i="1"/>
  <c r="AB25" i="1" s="1"/>
  <c r="U25" i="1"/>
  <c r="S25" i="1"/>
  <c r="P25" i="1"/>
  <c r="O25" i="1"/>
  <c r="AR24" i="1"/>
  <c r="AQ24" i="1"/>
  <c r="AO24" i="1"/>
  <c r="AN24" i="1"/>
  <c r="AL24" i="1" s="1"/>
  <c r="AM24" i="1" s="1"/>
  <c r="AD24" i="1"/>
  <c r="AC24" i="1"/>
  <c r="AB24" i="1" s="1"/>
  <c r="U24" i="1"/>
  <c r="N24" i="1"/>
  <c r="M24" i="1"/>
  <c r="AF24" i="1" s="1"/>
  <c r="AR23" i="1"/>
  <c r="AQ23" i="1"/>
  <c r="AO23" i="1"/>
  <c r="AN23" i="1"/>
  <c r="AL23" i="1"/>
  <c r="AD23" i="1"/>
  <c r="AC23" i="1"/>
  <c r="AB23" i="1"/>
  <c r="U23" i="1"/>
  <c r="S23" i="1"/>
  <c r="AR22" i="1"/>
  <c r="AQ22" i="1"/>
  <c r="AO22" i="1"/>
  <c r="AN22" i="1"/>
  <c r="AL22" i="1" s="1"/>
  <c r="O22" i="1" s="1"/>
  <c r="AM22" i="1"/>
  <c r="AD22" i="1"/>
  <c r="AC22" i="1"/>
  <c r="AB22" i="1" s="1"/>
  <c r="U22" i="1"/>
  <c r="AR21" i="1"/>
  <c r="AQ21" i="1"/>
  <c r="AP21" i="1"/>
  <c r="AO21" i="1"/>
  <c r="X21" i="1" s="1"/>
  <c r="AN21" i="1"/>
  <c r="AM21" i="1"/>
  <c r="AL21" i="1"/>
  <c r="N21" i="1" s="1"/>
  <c r="AD21" i="1"/>
  <c r="AC21" i="1"/>
  <c r="AB21" i="1" s="1"/>
  <c r="U21" i="1"/>
  <c r="S21" i="1"/>
  <c r="P21" i="1"/>
  <c r="O21" i="1"/>
  <c r="M21" i="1"/>
  <c r="AR20" i="1"/>
  <c r="AQ20" i="1"/>
  <c r="AO20" i="1"/>
  <c r="AN20" i="1"/>
  <c r="AL20" i="1" s="1"/>
  <c r="P20" i="1" s="1"/>
  <c r="AM20" i="1"/>
  <c r="AD20" i="1"/>
  <c r="AC20" i="1"/>
  <c r="AB20" i="1" s="1"/>
  <c r="U20" i="1"/>
  <c r="S20" i="1"/>
  <c r="AR19" i="1"/>
  <c r="AQ19" i="1"/>
  <c r="AO19" i="1"/>
  <c r="AN19" i="1"/>
  <c r="AL19" i="1"/>
  <c r="AD19" i="1"/>
  <c r="AC19" i="1"/>
  <c r="AB19" i="1"/>
  <c r="U19" i="1"/>
  <c r="S19" i="1"/>
  <c r="O19" i="1"/>
  <c r="Y21" i="1" l="1"/>
  <c r="Z21" i="1" s="1"/>
  <c r="V21" i="1"/>
  <c r="T21" i="1" s="1"/>
  <c r="W21" i="1" s="1"/>
  <c r="Q21" i="1" s="1"/>
  <c r="R21" i="1" s="1"/>
  <c r="AP19" i="1"/>
  <c r="X19" i="1"/>
  <c r="P28" i="1"/>
  <c r="O28" i="1"/>
  <c r="N28" i="1"/>
  <c r="M28" i="1" s="1"/>
  <c r="S28" i="1"/>
  <c r="N30" i="1"/>
  <c r="M30" i="1" s="1"/>
  <c r="AM30" i="1"/>
  <c r="S30" i="1"/>
  <c r="P30" i="1"/>
  <c r="O30" i="1"/>
  <c r="N26" i="1"/>
  <c r="M26" i="1" s="1"/>
  <c r="AM26" i="1"/>
  <c r="S26" i="1"/>
  <c r="P26" i="1"/>
  <c r="O26" i="1"/>
  <c r="N20" i="1"/>
  <c r="M20" i="1" s="1"/>
  <c r="AP20" i="1"/>
  <c r="X20" i="1"/>
  <c r="AG21" i="1"/>
  <c r="P23" i="1"/>
  <c r="N23" i="1"/>
  <c r="M23" i="1" s="1"/>
  <c r="AM23" i="1"/>
  <c r="S24" i="1"/>
  <c r="AF29" i="1"/>
  <c r="P19" i="1"/>
  <c r="N19" i="1"/>
  <c r="M19" i="1" s="1"/>
  <c r="AP29" i="1"/>
  <c r="X29" i="1"/>
  <c r="N22" i="1"/>
  <c r="M22" i="1" s="1"/>
  <c r="S22" i="1"/>
  <c r="P22" i="1"/>
  <c r="AF33" i="1"/>
  <c r="AF21" i="1"/>
  <c r="AP22" i="1"/>
  <c r="X22" i="1"/>
  <c r="P36" i="1"/>
  <c r="O36" i="1"/>
  <c r="N36" i="1"/>
  <c r="M36" i="1" s="1"/>
  <c r="S36" i="1"/>
  <c r="O20" i="1"/>
  <c r="P24" i="1"/>
  <c r="O24" i="1"/>
  <c r="AP33" i="1"/>
  <c r="X33" i="1"/>
  <c r="AM19" i="1"/>
  <c r="O23" i="1"/>
  <c r="AP23" i="1"/>
  <c r="X23" i="1"/>
  <c r="AP24" i="1"/>
  <c r="X25" i="1"/>
  <c r="P32" i="1"/>
  <c r="O32" i="1"/>
  <c r="N32" i="1"/>
  <c r="M32" i="1" s="1"/>
  <c r="S32" i="1"/>
  <c r="N34" i="1"/>
  <c r="M34" i="1" s="1"/>
  <c r="AM34" i="1"/>
  <c r="S34" i="1"/>
  <c r="P34" i="1"/>
  <c r="O34" i="1"/>
  <c r="X26" i="1"/>
  <c r="X30" i="1"/>
  <c r="X34" i="1"/>
  <c r="AM31" i="1"/>
  <c r="AM35" i="1"/>
  <c r="AM27" i="1"/>
  <c r="X24" i="1"/>
  <c r="N27" i="1"/>
  <c r="M27" i="1" s="1"/>
  <c r="X28" i="1"/>
  <c r="N31" i="1"/>
  <c r="M31" i="1" s="1"/>
  <c r="X32" i="1"/>
  <c r="N35" i="1"/>
  <c r="M35" i="1" s="1"/>
  <c r="X36" i="1"/>
  <c r="O35" i="1"/>
  <c r="X27" i="1"/>
  <c r="X31" i="1"/>
  <c r="X35" i="1"/>
  <c r="AF34" i="1" l="1"/>
  <c r="Y19" i="1"/>
  <c r="Z19" i="1" s="1"/>
  <c r="AF32" i="1"/>
  <c r="V32" i="1"/>
  <c r="T32" i="1" s="1"/>
  <c r="W32" i="1" s="1"/>
  <c r="Q32" i="1" s="1"/>
  <c r="R32" i="1" s="1"/>
  <c r="Y29" i="1"/>
  <c r="Z29" i="1" s="1"/>
  <c r="Y23" i="1"/>
  <c r="Z23" i="1" s="1"/>
  <c r="Y32" i="1"/>
  <c r="Z32" i="1" s="1"/>
  <c r="AF20" i="1"/>
  <c r="V20" i="1"/>
  <c r="T20" i="1" s="1"/>
  <c r="W20" i="1" s="1"/>
  <c r="Q20" i="1" s="1"/>
  <c r="R20" i="1" s="1"/>
  <c r="AF35" i="1"/>
  <c r="V35" i="1"/>
  <c r="T35" i="1" s="1"/>
  <c r="W35" i="1" s="1"/>
  <c r="Q35" i="1" s="1"/>
  <c r="R35" i="1" s="1"/>
  <c r="Y34" i="1"/>
  <c r="Z34" i="1" s="1"/>
  <c r="AF31" i="1"/>
  <c r="Y30" i="1"/>
  <c r="Z30" i="1" s="1"/>
  <c r="V30" i="1" s="1"/>
  <c r="T30" i="1" s="1"/>
  <c r="W30" i="1" s="1"/>
  <c r="Q30" i="1" s="1"/>
  <c r="R30" i="1" s="1"/>
  <c r="AF19" i="1"/>
  <c r="V19" i="1"/>
  <c r="T19" i="1" s="1"/>
  <c r="W19" i="1" s="1"/>
  <c r="Q19" i="1" s="1"/>
  <c r="R19" i="1" s="1"/>
  <c r="AF23" i="1"/>
  <c r="V23" i="1"/>
  <c r="T23" i="1" s="1"/>
  <c r="W23" i="1" s="1"/>
  <c r="Q23" i="1" s="1"/>
  <c r="R23" i="1" s="1"/>
  <c r="Y28" i="1"/>
  <c r="Z28" i="1" s="1"/>
  <c r="AF36" i="1"/>
  <c r="AF27" i="1"/>
  <c r="V27" i="1"/>
  <c r="T27" i="1" s="1"/>
  <c r="W27" i="1" s="1"/>
  <c r="Q27" i="1" s="1"/>
  <c r="R27" i="1" s="1"/>
  <c r="AF26" i="1"/>
  <c r="AH21" i="1"/>
  <c r="AI21" i="1" s="1"/>
  <c r="AA21" i="1"/>
  <c r="AE21" i="1" s="1"/>
  <c r="Y27" i="1"/>
  <c r="Z27" i="1" s="1"/>
  <c r="Y24" i="1"/>
  <c r="Z24" i="1" s="1"/>
  <c r="Y25" i="1"/>
  <c r="Z25" i="1" s="1"/>
  <c r="Y20" i="1"/>
  <c r="Z20" i="1" s="1"/>
  <c r="AF28" i="1"/>
  <c r="V28" i="1"/>
  <c r="T28" i="1" s="1"/>
  <c r="W28" i="1" s="1"/>
  <c r="Q28" i="1" s="1"/>
  <c r="R28" i="1" s="1"/>
  <c r="Y36" i="1"/>
  <c r="Z36" i="1" s="1"/>
  <c r="Y35" i="1"/>
  <c r="Z35" i="1" s="1"/>
  <c r="Y26" i="1"/>
  <c r="Z26" i="1" s="1"/>
  <c r="AF30" i="1"/>
  <c r="Y31" i="1"/>
  <c r="Z31" i="1" s="1"/>
  <c r="V31" i="1" s="1"/>
  <c r="T31" i="1" s="1"/>
  <c r="W31" i="1" s="1"/>
  <c r="Q31" i="1" s="1"/>
  <c r="R31" i="1" s="1"/>
  <c r="Y33" i="1"/>
  <c r="Z33" i="1" s="1"/>
  <c r="Y22" i="1"/>
  <c r="Z22" i="1" s="1"/>
  <c r="V22" i="1" s="1"/>
  <c r="T22" i="1" s="1"/>
  <c r="W22" i="1" s="1"/>
  <c r="Q22" i="1" s="1"/>
  <c r="R22" i="1" s="1"/>
  <c r="AF22" i="1"/>
  <c r="AH36" i="1" l="1"/>
  <c r="AA36" i="1"/>
  <c r="AE36" i="1" s="1"/>
  <c r="AG36" i="1"/>
  <c r="AH27" i="1"/>
  <c r="AG27" i="1"/>
  <c r="AA27" i="1"/>
  <c r="AE27" i="1" s="1"/>
  <c r="AH24" i="1"/>
  <c r="AG24" i="1"/>
  <c r="AA24" i="1"/>
  <c r="AE24" i="1" s="1"/>
  <c r="V24" i="1"/>
  <c r="T24" i="1" s="1"/>
  <c r="W24" i="1" s="1"/>
  <c r="Q24" i="1" s="1"/>
  <c r="R24" i="1" s="1"/>
  <c r="AA29" i="1"/>
  <c r="AE29" i="1" s="1"/>
  <c r="AH29" i="1"/>
  <c r="AG29" i="1"/>
  <c r="V29" i="1"/>
  <c r="T29" i="1" s="1"/>
  <c r="W29" i="1" s="1"/>
  <c r="Q29" i="1" s="1"/>
  <c r="R29" i="1" s="1"/>
  <c r="V36" i="1"/>
  <c r="T36" i="1" s="1"/>
  <c r="W36" i="1" s="1"/>
  <c r="Q36" i="1" s="1"/>
  <c r="R36" i="1" s="1"/>
  <c r="AA22" i="1"/>
  <c r="AE22" i="1" s="1"/>
  <c r="AH22" i="1"/>
  <c r="AG22" i="1"/>
  <c r="AA26" i="1"/>
  <c r="AE26" i="1" s="1"/>
  <c r="AH26" i="1"/>
  <c r="AG26" i="1"/>
  <c r="AH20" i="1"/>
  <c r="AI20" i="1" s="1"/>
  <c r="AA20" i="1"/>
  <c r="AE20" i="1" s="1"/>
  <c r="AG20" i="1"/>
  <c r="AH31" i="1"/>
  <c r="AG31" i="1"/>
  <c r="AA31" i="1"/>
  <c r="AE31" i="1" s="1"/>
  <c r="AA30" i="1"/>
  <c r="AE30" i="1" s="1"/>
  <c r="AH30" i="1"/>
  <c r="AG30" i="1"/>
  <c r="AH28" i="1"/>
  <c r="AI28" i="1" s="1"/>
  <c r="AA28" i="1"/>
  <c r="AE28" i="1" s="1"/>
  <c r="AG28" i="1"/>
  <c r="AH32" i="1"/>
  <c r="AA32" i="1"/>
  <c r="AE32" i="1" s="1"/>
  <c r="AG32" i="1"/>
  <c r="AH19" i="1"/>
  <c r="AA19" i="1"/>
  <c r="AE19" i="1" s="1"/>
  <c r="AG19" i="1"/>
  <c r="AA33" i="1"/>
  <c r="AE33" i="1" s="1"/>
  <c r="AH33" i="1"/>
  <c r="AG33" i="1"/>
  <c r="V33" i="1"/>
  <c r="T33" i="1" s="1"/>
  <c r="W33" i="1" s="1"/>
  <c r="Q33" i="1" s="1"/>
  <c r="R33" i="1" s="1"/>
  <c r="AA34" i="1"/>
  <c r="AE34" i="1" s="1"/>
  <c r="AH34" i="1"/>
  <c r="AG34" i="1"/>
  <c r="AH23" i="1"/>
  <c r="AG23" i="1"/>
  <c r="AA23" i="1"/>
  <c r="AE23" i="1" s="1"/>
  <c r="AH35" i="1"/>
  <c r="AG35" i="1"/>
  <c r="AA35" i="1"/>
  <c r="AE35" i="1" s="1"/>
  <c r="AH25" i="1"/>
  <c r="AA25" i="1"/>
  <c r="AE25" i="1" s="1"/>
  <c r="AG25" i="1"/>
  <c r="V25" i="1"/>
  <c r="T25" i="1" s="1"/>
  <c r="W25" i="1" s="1"/>
  <c r="Q25" i="1" s="1"/>
  <c r="R25" i="1" s="1"/>
  <c r="V26" i="1"/>
  <c r="T26" i="1" s="1"/>
  <c r="W26" i="1" s="1"/>
  <c r="Q26" i="1" s="1"/>
  <c r="R26" i="1" s="1"/>
  <c r="V34" i="1"/>
  <c r="T34" i="1" s="1"/>
  <c r="W34" i="1" s="1"/>
  <c r="Q34" i="1" s="1"/>
  <c r="R34" i="1" s="1"/>
  <c r="AI24" i="1" l="1"/>
  <c r="AI23" i="1"/>
  <c r="AI19" i="1"/>
  <c r="AI25" i="1"/>
  <c r="AI34" i="1"/>
  <c r="AI30" i="1"/>
  <c r="AI26" i="1"/>
  <c r="AI29" i="1"/>
  <c r="AI27" i="1"/>
  <c r="AI35" i="1"/>
  <c r="AI32" i="1"/>
  <c r="AI33" i="1"/>
  <c r="AI31" i="1"/>
  <c r="AI22" i="1"/>
  <c r="AI36" i="1"/>
</calcChain>
</file>

<file path=xl/sharedStrings.xml><?xml version="1.0" encoding="utf-8"?>
<sst xmlns="http://schemas.openxmlformats.org/spreadsheetml/2006/main" count="979" uniqueCount="406">
  <si>
    <t>File opened</t>
  </si>
  <si>
    <t>2023-07-16 13:57:27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</si>
  <si>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</si>
  <si>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</si>
  <si>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</si>
  <si>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</si>
  <si>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</si>
  <si>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</si>
  <si>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</si>
  <si>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</si>
  <si>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</si>
  <si>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</si>
  <si>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</si>
  <si>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{"co2aspan2": "-0.0349502", "oxygen": "21", "h2oaspan1": "1.00591", "h2obspanconc1": "11.65", "ssa_ref": "34842.2", "co2bspanconc2": "301.4", "co2bspanconc1": "2473", "co2bzero": "0.928369", "co2aspanconc1": "2473", "tazero": "-0.14134", "h2obspan1": "1.00489", "h2obspan2a": "0.0687607", "co2aspanconc2": "301.4", "h2oaspan2b": "0.0685964", "h2oaspan2": "0", "h2obzero": "1.0566", "h2obspan2": "0", "h2oazero": "1.04545", "ssb_ref": "37125.5", "co2aspan2a": "0.292292", "chamberpressurezero": "2.68486", "co2aspan1": "1.00226", "h2oaspanconc1": "11.65", "h2oaspanconc2": "0", "co2bspan2": "-0.0342144", "flowbzero": "0.29043", "h2obspanconc2": "0", "co2azero": "0.925242", "tbzero": "-0.243059", "flowmeterzero": "0.996167", "co2bspan2b": "0.29074", "co2aspan2b": "0.289966", "co2bspan1": "1.0021", "h2obspan2b": "0.0690967", "co2bspan2a": "0.293064", "h2oaspan2a": "0.0681933", "flowazero": "0.2969"}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</si>
  <si>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</si>
  <si>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</si>
  <si>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</si>
  <si>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</si>
  <si>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</si>
  <si>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</si>
  <si>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</si>
  <si>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</si>
  <si>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</si>
  <si>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</si>
  <si>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</si>
  <si>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</si>
  <si>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</si>
  <si>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13:57:27</t>
  </si>
  <si>
    <t>Stability Definition:	CO2_r (Meas): Std&lt;0.75 Per=20	Qin (LeafQ): Per=20	A (GasEx): Std&lt;0.2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</si>
  <si>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</si>
  <si>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</si>
  <si>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</si>
  <si>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</si>
  <si>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</si>
  <si>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</si>
  <si>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</si>
  <si>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</si>
  <si>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</si>
  <si>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</si>
  <si>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</si>
  <si>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</si>
  <si>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</si>
  <si>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</si>
  <si>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</si>
  <si>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</si>
  <si>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</si>
  <si>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</si>
  <si>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</si>
  <si>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</si>
  <si>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</si>
  <si>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</si>
  <si>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</si>
  <si>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</si>
  <si>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</si>
  <si>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</si>
  <si>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</si>
  <si>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</si>
  <si>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</si>
  <si>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</si>
  <si>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</si>
  <si>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</si>
  <si>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</si>
  <si>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</si>
  <si>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</si>
  <si>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</si>
  <si>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</si>
  <si>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</si>
  <si>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</si>
  <si>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</si>
  <si>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</si>
  <si>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</si>
  <si>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</si>
  <si>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</si>
  <si>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</si>
  <si>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</si>
  <si>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</si>
  <si>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</si>
  <si>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</si>
  <si>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</si>
  <si>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</si>
  <si>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</si>
  <si>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</si>
  <si>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</si>
  <si>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</si>
  <si>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</si>
  <si>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</si>
  <si>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1.94601 86.2246 380.01 620.478 852.414 1073.17 1254.51 1361.46</t>
  </si>
  <si>
    <t>Fs_true</t>
  </si>
  <si>
    <t>0.042152 101.435 402.764 601.704 802.257 1001.19 1202.28 1401.05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</si>
  <si>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</si>
  <si>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</si>
  <si>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</si>
  <si>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</si>
  <si>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</si>
  <si>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</si>
  <si>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</si>
  <si>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</si>
  <si>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</si>
  <si>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</si>
  <si>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</si>
  <si>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</si>
  <si>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</si>
  <si>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</si>
  <si>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</si>
  <si>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</si>
  <si>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</si>
  <si>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</si>
  <si>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</si>
  <si>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</si>
  <si>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</si>
  <si>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</si>
  <si>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</si>
  <si>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</si>
  <si>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</si>
  <si>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</si>
  <si>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</si>
  <si>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</si>
  <si>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</si>
  <si>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</si>
  <si>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</si>
  <si>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</si>
  <si>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</si>
  <si>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</si>
  <si>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</si>
  <si>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</si>
  <si>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</si>
  <si>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</si>
  <si>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</si>
  <si>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</si>
  <si>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</si>
  <si>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</si>
  <si>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</si>
  <si>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</si>
  <si>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</si>
  <si>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</si>
  <si>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</si>
  <si>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</si>
  <si>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</si>
  <si>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</si>
  <si>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</si>
  <si>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</si>
  <si>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</si>
  <si>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</si>
  <si>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</si>
  <si>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</si>
  <si>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</si>
  <si>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</si>
  <si>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</si>
  <si>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</si>
  <si>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</si>
  <si>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</si>
  <si>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</si>
  <si>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</si>
  <si>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</si>
  <si>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</si>
  <si>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</si>
  <si>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</si>
  <si>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</si>
  <si>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</si>
  <si>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</si>
  <si>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</si>
  <si>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</si>
  <si>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</si>
  <si>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</si>
  <si>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</si>
  <si>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</si>
  <si>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</si>
  <si>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</si>
  <si>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</si>
  <si>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</si>
  <si>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</si>
  <si>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</si>
  <si>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</si>
  <si>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</si>
  <si>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</si>
  <si>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</si>
  <si>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</si>
  <si>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</si>
  <si>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</si>
  <si>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</si>
  <si>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</si>
  <si>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</si>
  <si>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</si>
  <si>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</si>
  <si>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</si>
  <si>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</si>
  <si>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</si>
  <si>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</si>
  <si>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</si>
  <si>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</si>
  <si>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</si>
  <si>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</si>
  <si>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</si>
  <si>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</si>
  <si>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</si>
  <si>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</si>
  <si>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</si>
  <si>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</si>
  <si>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</si>
  <si>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</si>
  <si>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</si>
  <si>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</si>
  <si>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</si>
  <si>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</si>
  <si>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</si>
  <si>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</si>
  <si>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</si>
  <si>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</si>
  <si>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</si>
  <si>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</si>
  <si>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</si>
  <si>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</si>
  <si>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</si>
  <si>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</si>
  <si>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</si>
  <si>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</si>
  <si>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</si>
  <si>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</si>
  <si>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</si>
  <si>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</si>
  <si>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</si>
  <si>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</si>
  <si>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</si>
  <si>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</si>
  <si>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</si>
  <si>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</si>
  <si>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</si>
  <si>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</si>
  <si>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</si>
  <si>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</si>
  <si>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</si>
  <si>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</si>
  <si>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</si>
  <si>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</si>
  <si>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</si>
  <si>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</si>
  <si>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</si>
  <si>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</si>
  <si>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</si>
  <si>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</si>
  <si>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</si>
  <si>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</si>
  <si>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</si>
  <si>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</si>
  <si>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</si>
  <si>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</si>
  <si>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</si>
  <si>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</si>
  <si>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</si>
  <si>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</si>
  <si>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</si>
  <si>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</si>
  <si>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</si>
  <si>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</si>
  <si>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</si>
  <si>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</si>
  <si>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</si>
  <si>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</si>
  <si>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</si>
  <si>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</si>
  <si>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</si>
  <si>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</si>
  <si>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</si>
  <si>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</si>
  <si>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</si>
  <si>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</si>
  <si>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</si>
  <si>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</si>
  <si>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</si>
  <si>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</si>
  <si>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</si>
  <si>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</si>
  <si>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</si>
  <si>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</si>
  <si>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</si>
  <si>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</si>
  <si>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</si>
  <si>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</si>
  <si>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</si>
  <si>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</si>
  <si>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</si>
  <si>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</si>
  <si>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</si>
  <si>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</si>
  <si>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</si>
  <si>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</si>
  <si>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</si>
  <si>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</si>
  <si>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</si>
  <si>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</si>
  <si>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</si>
  <si>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</si>
  <si>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</si>
  <si>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</si>
  <si>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</si>
  <si>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</si>
  <si>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</si>
  <si>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</si>
  <si>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</si>
  <si>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</si>
  <si>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</si>
  <si>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</si>
  <si>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</si>
  <si>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</si>
  <si>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</si>
  <si>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</si>
  <si>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</si>
  <si>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</si>
  <si>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</si>
  <si>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</si>
  <si>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</si>
  <si>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</si>
  <si>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</si>
  <si>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</si>
  <si>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</si>
  <si>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</si>
  <si>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</si>
  <si>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</si>
  <si>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</si>
  <si>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</si>
  <si>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</si>
  <si>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</si>
  <si>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</si>
  <si>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</si>
  <si>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</si>
  <si>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</si>
  <si>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</si>
  <si>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</si>
  <si>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</si>
  <si>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</si>
  <si>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</si>
  <si>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</si>
  <si>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</si>
  <si>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</si>
  <si>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</si>
  <si>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</si>
  <si>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</si>
  <si>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</si>
  <si>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</si>
  <si>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</si>
  <si>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</si>
  <si>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20230716 15:09:05</t>
  </si>
  <si>
    <t>15:09:05</t>
  </si>
  <si>
    <t>none</t>
  </si>
  <si>
    <t>Lindsey</t>
  </si>
  <si>
    <t>20230716</t>
  </si>
  <si>
    <t>AR</t>
  </si>
  <si>
    <t>SAAL</t>
  </si>
  <si>
    <t>BNL21829</t>
  </si>
  <si>
    <t>15:08:37</t>
  </si>
  <si>
    <t>2/2</t>
  </si>
  <si>
    <t>00000000</t>
  </si>
  <si>
    <t>iiiiiiii</t>
  </si>
  <si>
    <t>off</t>
  </si>
  <si>
    <t>20230716 15:10:54</t>
  </si>
  <si>
    <t>15:10:54</t>
  </si>
  <si>
    <t>15:10:25</t>
  </si>
  <si>
    <t>20230716 15:12:27</t>
  </si>
  <si>
    <t>15:12:27</t>
  </si>
  <si>
    <t>15:11:58</t>
  </si>
  <si>
    <t>20230716 15:14:00</t>
  </si>
  <si>
    <t>15:14:00</t>
  </si>
  <si>
    <t>15:13:31</t>
  </si>
  <si>
    <t>20230716 15:15:32</t>
  </si>
  <si>
    <t>15:15:32</t>
  </si>
  <si>
    <t>15:15:02</t>
  </si>
  <si>
    <t>20230716 15:17:10</t>
  </si>
  <si>
    <t>15:17:10</t>
  </si>
  <si>
    <t>15:16:44</t>
  </si>
  <si>
    <t>20230716 15:18:45</t>
  </si>
  <si>
    <t>15:18:45</t>
  </si>
  <si>
    <t>15:18:22</t>
  </si>
  <si>
    <t>20230716 15:20:22</t>
  </si>
  <si>
    <t>15:20:22</t>
  </si>
  <si>
    <t>15:19:53</t>
  </si>
  <si>
    <t>20230716 15:22:01</t>
  </si>
  <si>
    <t>15:22:01</t>
  </si>
  <si>
    <t>15:21:32</t>
  </si>
  <si>
    <t>20230716 15:23:35</t>
  </si>
  <si>
    <t>15:23:35</t>
  </si>
  <si>
    <t>15:23:06</t>
  </si>
  <si>
    <t>20230716 15:25:07</t>
  </si>
  <si>
    <t>15:25:07</t>
  </si>
  <si>
    <t>15:24:38</t>
  </si>
  <si>
    <t>20230716 15:26:48</t>
  </si>
  <si>
    <t>15:26:48</t>
  </si>
  <si>
    <t>15:26:20</t>
  </si>
  <si>
    <t>20230716 15:28:29</t>
  </si>
  <si>
    <t>15:28:29</t>
  </si>
  <si>
    <t>15:27:59</t>
  </si>
  <si>
    <t>20230716 15:30:09</t>
  </si>
  <si>
    <t>15:30:09</t>
  </si>
  <si>
    <t>15:29:38</t>
  </si>
  <si>
    <t>20230716 15:32:05</t>
  </si>
  <si>
    <t>15:32:05</t>
  </si>
  <si>
    <t>15:31:35</t>
  </si>
  <si>
    <t>20230716 15:33:50</t>
  </si>
  <si>
    <t>15:33:50</t>
  </si>
  <si>
    <t>15:33:21</t>
  </si>
  <si>
    <t>20230716 15:35:51</t>
  </si>
  <si>
    <t>15:35:51</t>
  </si>
  <si>
    <t>15:35:25</t>
  </si>
  <si>
    <t>1/2</t>
  </si>
  <si>
    <t>20230716 15:37:52</t>
  </si>
  <si>
    <t>15:37:52</t>
  </si>
  <si>
    <t>15:37:30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</si>
</sst>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31</v>
      </c>
    </row>
    <row r="3" spans="1:216" x14ac:dyDescent="0.2">
      <c r="B3">
        <v>4</v>
      </c>
      <c r="C3">
        <v>21</v>
      </c>
    </row>
    <row r="4" spans="1:21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1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44</v>
      </c>
      <c r="B6" t="s">
        <v>45</v>
      </c>
      <c r="C6" t="s">
        <v>46</v>
      </c>
      <c r="D6" t="s">
        <v>47</v>
      </c>
      <c r="E6" t="s">
        <v>49</v>
      </c>
    </row>
    <row r="7" spans="1:216" x14ac:dyDescent="0.2">
      <c r="B7">
        <v>6</v>
      </c>
      <c r="C7">
        <v>0.5</v>
      </c>
      <c r="D7" t="s">
        <v>48</v>
      </c>
      <c r="E7">
        <v>2</v>
      </c>
    </row>
    <row r="8" spans="1:216" x14ac:dyDescent="0.2">
      <c r="A8" t="s">
        <v>50</v>
      </c>
      <c r="B8" t="s">
        <v>51</v>
      </c>
      <c r="C8" t="s">
        <v>52</v>
      </c>
      <c r="D8" t="s">
        <v>53</v>
      </c>
      <c r="E8" t="s">
        <v>54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55</v>
      </c>
      <c r="B10" t="s">
        <v>56</v>
      </c>
      <c r="C10" t="s">
        <v>58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  <c r="P10" t="s">
        <v>72</v>
      </c>
      <c r="Q10" t="s">
        <v>73</v>
      </c>
    </row>
    <row r="11" spans="1:216" x14ac:dyDescent="0.2">
      <c r="B11" t="s">
        <v>57</v>
      </c>
      <c r="C11" t="s">
        <v>59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80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87</v>
      </c>
      <c r="H14" t="s">
        <v>89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86</v>
      </c>
      <c r="G15" t="s">
        <v>88</v>
      </c>
      <c r="H15">
        <v>0</v>
      </c>
    </row>
    <row r="16" spans="1:216" x14ac:dyDescent="0.2">
      <c r="A16" t="s">
        <v>90</v>
      </c>
      <c r="B16" t="s">
        <v>90</v>
      </c>
      <c r="C16" t="s">
        <v>90</v>
      </c>
      <c r="D16" t="s">
        <v>90</v>
      </c>
      <c r="E16" t="s">
        <v>90</v>
      </c>
      <c r="F16" t="s">
        <v>90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92</v>
      </c>
      <c r="AF16" t="s">
        <v>92</v>
      </c>
      <c r="AG16" t="s">
        <v>92</v>
      </c>
      <c r="AH16" t="s">
        <v>92</v>
      </c>
      <c r="AI16" t="s">
        <v>92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94</v>
      </c>
      <c r="AP16" t="s">
        <v>94</v>
      </c>
      <c r="AQ16" t="s">
        <v>94</v>
      </c>
      <c r="AR16" t="s">
        <v>94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96</v>
      </c>
      <c r="BQ16" t="s">
        <v>96</v>
      </c>
      <c r="BR16" t="s">
        <v>96</v>
      </c>
      <c r="BS16" t="s">
        <v>96</v>
      </c>
      <c r="BT16" t="s">
        <v>96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97</v>
      </c>
      <c r="CI16" t="s">
        <v>97</v>
      </c>
      <c r="CJ16" t="s">
        <v>97</v>
      </c>
      <c r="CK16" t="s">
        <v>97</v>
      </c>
      <c r="CL16" t="s">
        <v>97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98</v>
      </c>
      <c r="CV16" t="s">
        <v>98</v>
      </c>
      <c r="CW16" t="s">
        <v>98</v>
      </c>
      <c r="CX16" t="s">
        <v>98</v>
      </c>
      <c r="CY16" t="s">
        <v>98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99</v>
      </c>
      <c r="DG16" t="s">
        <v>99</v>
      </c>
      <c r="DH16" t="s">
        <v>99</v>
      </c>
      <c r="DI16" t="s">
        <v>99</v>
      </c>
      <c r="DJ16" t="s">
        <v>99</v>
      </c>
      <c r="DK16" t="s">
        <v>99</v>
      </c>
      <c r="DL16" t="s">
        <v>99</v>
      </c>
      <c r="DM16" t="s">
        <v>99</v>
      </c>
      <c r="DN16" t="s">
        <v>99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100</v>
      </c>
      <c r="DY16" t="s">
        <v>100</v>
      </c>
      <c r="DZ16" t="s">
        <v>100</v>
      </c>
      <c r="EA16" t="s">
        <v>100</v>
      </c>
      <c r="EB16" t="s">
        <v>100</v>
      </c>
      <c r="EC16" t="s">
        <v>100</v>
      </c>
      <c r="ED16" t="s">
        <v>100</v>
      </c>
      <c r="EE16" t="s">
        <v>100</v>
      </c>
      <c r="EF16" t="s">
        <v>100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101</v>
      </c>
      <c r="ER16" t="s">
        <v>101</v>
      </c>
      <c r="ES16" t="s">
        <v>101</v>
      </c>
      <c r="ET16" t="s">
        <v>101</v>
      </c>
      <c r="EU16" t="s">
        <v>101</v>
      </c>
      <c r="EV16" t="s">
        <v>101</v>
      </c>
      <c r="EW16" t="s">
        <v>101</v>
      </c>
      <c r="EX16" t="s">
        <v>101</v>
      </c>
      <c r="EY16" t="s">
        <v>101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102</v>
      </c>
      <c r="FK16" t="s">
        <v>102</v>
      </c>
      <c r="FL16" t="s">
        <v>102</v>
      </c>
      <c r="FM16" t="s">
        <v>102</v>
      </c>
      <c r="FN16" t="s">
        <v>102</v>
      </c>
      <c r="FO16" t="s">
        <v>102</v>
      </c>
      <c r="FP16" t="s">
        <v>102</v>
      </c>
      <c r="FQ16" t="s">
        <v>102</v>
      </c>
      <c r="FR16" t="s">
        <v>102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104</v>
      </c>
      <c r="GL16" t="s">
        <v>104</v>
      </c>
      <c r="GM16" t="s">
        <v>104</v>
      </c>
      <c r="GN16" t="s">
        <v>104</v>
      </c>
      <c r="GO16" t="s">
        <v>104</v>
      </c>
      <c r="GP16" t="s">
        <v>104</v>
      </c>
      <c r="GQ16" t="s">
        <v>104</v>
      </c>
      <c r="GR16" t="s">
        <v>104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  <c r="GZ16" t="s">
        <v>105</v>
      </c>
      <c r="HA16" t="s">
        <v>105</v>
      </c>
      <c r="HB16" t="s">
        <v>105</v>
      </c>
      <c r="HC16" t="s">
        <v>105</v>
      </c>
      <c r="HD16" t="s">
        <v>105</v>
      </c>
      <c r="HE16" t="s">
        <v>105</v>
      </c>
      <c r="HF16" t="s">
        <v>105</v>
      </c>
      <c r="HG16" t="s">
        <v>105</v>
      </c>
      <c r="HH16" t="s">
        <v>105</v>
      </c>
    </row>
    <row r="17" spans="1:216" x14ac:dyDescent="0.2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136</v>
      </c>
      <c r="AF17" t="s">
        <v>137</v>
      </c>
      <c r="AG17" t="s">
        <v>138</v>
      </c>
      <c r="AH17" t="s">
        <v>139</v>
      </c>
      <c r="AI17" t="s">
        <v>140</v>
      </c>
      <c r="AJ17" t="s">
        <v>93</v>
      </c>
      <c r="AK17" t="s">
        <v>141</v>
      </c>
      <c r="AL17" t="s">
        <v>142</v>
      </c>
      <c r="AM17" t="s">
        <v>143</v>
      </c>
      <c r="AN17" t="s">
        <v>144</v>
      </c>
      <c r="AO17" t="s">
        <v>145</v>
      </c>
      <c r="AP17" t="s">
        <v>146</v>
      </c>
      <c r="AQ17" t="s">
        <v>147</v>
      </c>
      <c r="AR17" t="s">
        <v>148</v>
      </c>
      <c r="AS17" t="s">
        <v>117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189</v>
      </c>
      <c r="CI17" t="s">
        <v>190</v>
      </c>
      <c r="CJ17" t="s">
        <v>191</v>
      </c>
      <c r="CK17" t="s">
        <v>192</v>
      </c>
      <c r="CL17" t="s">
        <v>193</v>
      </c>
      <c r="CM17" t="s">
        <v>107</v>
      </c>
      <c r="CN17" t="s">
        <v>110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</row>
    <row r="18" spans="1:216" x14ac:dyDescent="0.2">
      <c r="B18" t="s">
        <v>318</v>
      </c>
      <c r="C18" t="s">
        <v>318</v>
      </c>
      <c r="F18" t="s">
        <v>318</v>
      </c>
      <c r="L18" t="s">
        <v>318</v>
      </c>
      <c r="M18" t="s">
        <v>319</v>
      </c>
      <c r="N18" t="s">
        <v>320</v>
      </c>
      <c r="O18" t="s">
        <v>321</v>
      </c>
      <c r="P18" t="s">
        <v>322</v>
      </c>
      <c r="Q18" t="s">
        <v>322</v>
      </c>
      <c r="R18" t="s">
        <v>156</v>
      </c>
      <c r="S18" t="s">
        <v>156</v>
      </c>
      <c r="T18" t="s">
        <v>319</v>
      </c>
      <c r="U18" t="s">
        <v>319</v>
      </c>
      <c r="V18" t="s">
        <v>319</v>
      </c>
      <c r="W18" t="s">
        <v>319</v>
      </c>
      <c r="X18" t="s">
        <v>323</v>
      </c>
      <c r="Y18" t="s">
        <v>324</v>
      </c>
      <c r="Z18" t="s">
        <v>324</v>
      </c>
      <c r="AA18" t="s">
        <v>325</v>
      </c>
      <c r="AB18" t="s">
        <v>326</v>
      </c>
      <c r="AC18" t="s">
        <v>325</v>
      </c>
      <c r="AD18" t="s">
        <v>325</v>
      </c>
      <c r="AE18" t="s">
        <v>325</v>
      </c>
      <c r="AF18" t="s">
        <v>323</v>
      </c>
      <c r="AG18" t="s">
        <v>323</v>
      </c>
      <c r="AH18" t="s">
        <v>323</v>
      </c>
      <c r="AI18" t="s">
        <v>323</v>
      </c>
      <c r="AJ18" t="s">
        <v>327</v>
      </c>
      <c r="AK18" t="s">
        <v>326</v>
      </c>
      <c r="AM18" t="s">
        <v>326</v>
      </c>
      <c r="AN18" t="s">
        <v>327</v>
      </c>
      <c r="AO18" t="s">
        <v>321</v>
      </c>
      <c r="AP18" t="s">
        <v>321</v>
      </c>
      <c r="AR18" t="s">
        <v>328</v>
      </c>
      <c r="AS18" t="s">
        <v>318</v>
      </c>
      <c r="AT18" t="s">
        <v>322</v>
      </c>
      <c r="AU18" t="s">
        <v>322</v>
      </c>
      <c r="AV18" t="s">
        <v>329</v>
      </c>
      <c r="AW18" t="s">
        <v>329</v>
      </c>
      <c r="AX18" t="s">
        <v>322</v>
      </c>
      <c r="AY18" t="s">
        <v>329</v>
      </c>
      <c r="AZ18" t="s">
        <v>327</v>
      </c>
      <c r="BA18" t="s">
        <v>325</v>
      </c>
      <c r="BB18" t="s">
        <v>325</v>
      </c>
      <c r="BC18" t="s">
        <v>324</v>
      </c>
      <c r="BD18" t="s">
        <v>324</v>
      </c>
      <c r="BE18" t="s">
        <v>324</v>
      </c>
      <c r="BF18" t="s">
        <v>324</v>
      </c>
      <c r="BG18" t="s">
        <v>324</v>
      </c>
      <c r="BH18" t="s">
        <v>330</v>
      </c>
      <c r="BI18" t="s">
        <v>321</v>
      </c>
      <c r="BJ18" t="s">
        <v>321</v>
      </c>
      <c r="BK18" t="s">
        <v>322</v>
      </c>
      <c r="BL18" t="s">
        <v>322</v>
      </c>
      <c r="BM18" t="s">
        <v>322</v>
      </c>
      <c r="BN18" t="s">
        <v>329</v>
      </c>
      <c r="BO18" t="s">
        <v>322</v>
      </c>
      <c r="BP18" t="s">
        <v>329</v>
      </c>
      <c r="BQ18" t="s">
        <v>325</v>
      </c>
      <c r="BR18" t="s">
        <v>325</v>
      </c>
      <c r="BS18" t="s">
        <v>324</v>
      </c>
      <c r="BT18" t="s">
        <v>324</v>
      </c>
      <c r="BU18" t="s">
        <v>321</v>
      </c>
      <c r="BZ18" t="s">
        <v>321</v>
      </c>
      <c r="CC18" t="s">
        <v>324</v>
      </c>
      <c r="CD18" t="s">
        <v>324</v>
      </c>
      <c r="CE18" t="s">
        <v>324</v>
      </c>
      <c r="CF18" t="s">
        <v>324</v>
      </c>
      <c r="CG18" t="s">
        <v>324</v>
      </c>
      <c r="CH18" t="s">
        <v>321</v>
      </c>
      <c r="CI18" t="s">
        <v>321</v>
      </c>
      <c r="CJ18" t="s">
        <v>321</v>
      </c>
      <c r="CK18" t="s">
        <v>318</v>
      </c>
      <c r="CM18" t="s">
        <v>331</v>
      </c>
      <c r="CO18" t="s">
        <v>318</v>
      </c>
      <c r="CP18" t="s">
        <v>318</v>
      </c>
      <c r="CR18" t="s">
        <v>332</v>
      </c>
      <c r="CS18" t="s">
        <v>333</v>
      </c>
      <c r="CT18" t="s">
        <v>332</v>
      </c>
      <c r="CU18" t="s">
        <v>333</v>
      </c>
      <c r="CV18" t="s">
        <v>332</v>
      </c>
      <c r="CW18" t="s">
        <v>333</v>
      </c>
      <c r="CX18" t="s">
        <v>326</v>
      </c>
      <c r="CY18" t="s">
        <v>326</v>
      </c>
      <c r="CZ18" t="s">
        <v>321</v>
      </c>
      <c r="DA18" t="s">
        <v>334</v>
      </c>
      <c r="DB18" t="s">
        <v>321</v>
      </c>
      <c r="DD18" t="s">
        <v>322</v>
      </c>
      <c r="DE18" t="s">
        <v>335</v>
      </c>
      <c r="DF18" t="s">
        <v>322</v>
      </c>
      <c r="DH18" t="s">
        <v>321</v>
      </c>
      <c r="DI18" t="s">
        <v>334</v>
      </c>
      <c r="DJ18" t="s">
        <v>321</v>
      </c>
      <c r="DO18" t="s">
        <v>336</v>
      </c>
      <c r="DP18" t="s">
        <v>336</v>
      </c>
      <c r="EC18" t="s">
        <v>336</v>
      </c>
      <c r="ED18" t="s">
        <v>336</v>
      </c>
      <c r="EE18" t="s">
        <v>337</v>
      </c>
      <c r="EF18" t="s">
        <v>337</v>
      </c>
      <c r="EG18" t="s">
        <v>324</v>
      </c>
      <c r="EH18" t="s">
        <v>324</v>
      </c>
      <c r="EI18" t="s">
        <v>326</v>
      </c>
      <c r="EJ18" t="s">
        <v>324</v>
      </c>
      <c r="EK18" t="s">
        <v>329</v>
      </c>
      <c r="EL18" t="s">
        <v>326</v>
      </c>
      <c r="EM18" t="s">
        <v>326</v>
      </c>
      <c r="EO18" t="s">
        <v>336</v>
      </c>
      <c r="EP18" t="s">
        <v>336</v>
      </c>
      <c r="EQ18" t="s">
        <v>336</v>
      </c>
      <c r="ER18" t="s">
        <v>336</v>
      </c>
      <c r="ES18" t="s">
        <v>336</v>
      </c>
      <c r="ET18" t="s">
        <v>336</v>
      </c>
      <c r="EU18" t="s">
        <v>336</v>
      </c>
      <c r="EV18" t="s">
        <v>338</v>
      </c>
      <c r="EW18" t="s">
        <v>339</v>
      </c>
      <c r="EX18" t="s">
        <v>339</v>
      </c>
      <c r="EY18" t="s">
        <v>339</v>
      </c>
      <c r="EZ18" t="s">
        <v>336</v>
      </c>
      <c r="FA18" t="s">
        <v>336</v>
      </c>
      <c r="FB18" t="s">
        <v>336</v>
      </c>
      <c r="FC18" t="s">
        <v>336</v>
      </c>
      <c r="FD18" t="s">
        <v>336</v>
      </c>
      <c r="FE18" t="s">
        <v>336</v>
      </c>
      <c r="FF18" t="s">
        <v>336</v>
      </c>
      <c r="FG18" t="s">
        <v>336</v>
      </c>
      <c r="FH18" t="s">
        <v>336</v>
      </c>
      <c r="FI18" t="s">
        <v>336</v>
      </c>
      <c r="FJ18" t="s">
        <v>336</v>
      </c>
      <c r="FK18" t="s">
        <v>336</v>
      </c>
      <c r="FR18" t="s">
        <v>336</v>
      </c>
      <c r="FS18" t="s">
        <v>326</v>
      </c>
      <c r="FT18" t="s">
        <v>326</v>
      </c>
      <c r="FU18" t="s">
        <v>332</v>
      </c>
      <c r="FV18" t="s">
        <v>333</v>
      </c>
      <c r="FW18" t="s">
        <v>333</v>
      </c>
      <c r="GA18" t="s">
        <v>333</v>
      </c>
      <c r="GE18" t="s">
        <v>322</v>
      </c>
      <c r="GF18" t="s">
        <v>322</v>
      </c>
      <c r="GG18" t="s">
        <v>329</v>
      </c>
      <c r="GH18" t="s">
        <v>329</v>
      </c>
      <c r="GI18" t="s">
        <v>340</v>
      </c>
      <c r="GJ18" t="s">
        <v>340</v>
      </c>
      <c r="GK18" t="s">
        <v>336</v>
      </c>
      <c r="GL18" t="s">
        <v>336</v>
      </c>
      <c r="GM18" t="s">
        <v>336</v>
      </c>
      <c r="GN18" t="s">
        <v>336</v>
      </c>
      <c r="GO18" t="s">
        <v>336</v>
      </c>
      <c r="GP18" t="s">
        <v>336</v>
      </c>
      <c r="GQ18" t="s">
        <v>324</v>
      </c>
      <c r="GR18" t="s">
        <v>336</v>
      </c>
      <c r="GT18" t="s">
        <v>327</v>
      </c>
      <c r="GU18" t="s">
        <v>327</v>
      </c>
      <c r="GV18" t="s">
        <v>324</v>
      </c>
      <c r="GW18" t="s">
        <v>324</v>
      </c>
      <c r="GX18" t="s">
        <v>324</v>
      </c>
      <c r="GY18" t="s">
        <v>324</v>
      </c>
      <c r="GZ18" t="s">
        <v>324</v>
      </c>
      <c r="HA18" t="s">
        <v>326</v>
      </c>
      <c r="HB18" t="s">
        <v>326</v>
      </c>
      <c r="HC18" t="s">
        <v>326</v>
      </c>
      <c r="HD18" t="s">
        <v>324</v>
      </c>
      <c r="HE18" t="s">
        <v>322</v>
      </c>
      <c r="HF18" t="s">
        <v>329</v>
      </c>
      <c r="HG18" t="s">
        <v>326</v>
      </c>
      <c r="HH18" t="s">
        <v>326</v>
      </c>
    </row>
    <row r="19" spans="1:216" x14ac:dyDescent="0.2">
      <c r="A19">
        <v>1</v>
      </c>
      <c r="B19">
        <v>1689548945</v>
      </c>
      <c r="C19">
        <v>0</v>
      </c>
      <c r="D19" t="s">
        <v>341</v>
      </c>
      <c r="E19" t="s">
        <v>342</v>
      </c>
      <c r="F19" t="s">
        <v>343</v>
      </c>
      <c r="G19" t="s">
        <v>344</v>
      </c>
      <c r="H19" t="s">
        <v>345</v>
      </c>
      <c r="I19" t="s">
        <v>346</v>
      </c>
      <c r="J19" t="s">
        <v>347</v>
      </c>
      <c r="K19" t="s">
        <v>348</v>
      </c>
      <c r="L19">
        <v>1689548945</v>
      </c>
      <c r="M19">
        <f t="shared" ref="M19:M36" si="0">(N19)/1000</f>
        <v>2.9011388198919405E-3</v>
      </c>
      <c r="N19">
        <f t="shared" ref="N19:N36" si="1">1000*AZ19*AL19*(AV19-AW19)/(100*$B$7*(1000-AL19*AV19))</f>
        <v>2.9011388198919406</v>
      </c>
      <c r="O19">
        <f t="shared" ref="O19:O36" si="2">AZ19*AL19*(AU19-AT19*(1000-AL19*AW19)/(1000-AL19*AV19))/(100*$B$7)</f>
        <v>22.261762969435299</v>
      </c>
      <c r="P19">
        <f t="shared" ref="P19:P36" si="3">AT19 - IF(AL19&gt;1, O19*$B$7*100/(AN19*BH19), 0)</f>
        <v>376.69600000000003</v>
      </c>
      <c r="Q19">
        <f t="shared" ref="Q19:Q36" si="4">((W19-M19/2)*P19-O19)/(W19+M19/2)</f>
        <v>268.15676918428318</v>
      </c>
      <c r="R19">
        <f t="shared" ref="R19:R36" si="5">Q19*(BA19+BB19)/1000</f>
        <v>26.97338337360792</v>
      </c>
      <c r="S19">
        <f t="shared" ref="S19:S36" si="6">(AT19 - IF(AL19&gt;1, O19*$B$7*100/(AN19*BH19), 0))*(BA19+BB19)/1000</f>
        <v>37.891139776978406</v>
      </c>
      <c r="T19">
        <f t="shared" ref="T19:T36" si="7">2/((1/V19-1/U19)+SIGN(V19)*SQRT((1/V19-1/U19)*(1/V19-1/U19) + 4*$C$7/(($C$7+1)*($C$7+1))*(2*1/V19*1/U19-1/U19*1/U19)))</f>
        <v>0.36190480556469506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2.9375778887720476</v>
      </c>
      <c r="V19">
        <f t="shared" ref="V19:V36" si="9">M19*(1000-(1000*0.61365*EXP(17.502*Z19/(240.97+Z19))/(BA19+BB19)+AV19)/2)/(1000*0.61365*EXP(17.502*Z19/(240.97+Z19))/(BA19+BB19)-AV19)</f>
        <v>0.33883418502746215</v>
      </c>
      <c r="W19">
        <f t="shared" ref="W19:W36" si="10">1/(($C$7+1)/(T19/1.6)+1/(U19/1.37)) + $C$7/(($C$7+1)/(T19/1.6) + $C$7/(U19/1.37))</f>
        <v>0.21372149494700438</v>
      </c>
      <c r="X19">
        <f t="shared" ref="X19:X36" si="11">(AO19*AR19)</f>
        <v>297.71534699999995</v>
      </c>
      <c r="Y19">
        <f t="shared" ref="Y19:Y36" si="12">(BC19+(X19+2*0.95*0.0000000567*(((BC19+$B$9)+273)^4-(BC19+273)^4)-44100*M19)/(1.84*29.3*U19+8*0.95*0.0000000567*(BC19+273)^3))</f>
        <v>28.104572200815809</v>
      </c>
      <c r="Z19">
        <f t="shared" ref="Z19:Z36" si="13">($C$9*BD19+$D$9*BE19+$E$9*Y19)</f>
        <v>27.001200000000001</v>
      </c>
      <c r="AA19">
        <f t="shared" ref="AA19:AA36" si="14">0.61365*EXP(17.502*Z19/(240.97+Z19))</f>
        <v>3.5794119560265325</v>
      </c>
      <c r="AB19">
        <f t="shared" ref="AB19:AB36" si="15">(AC19/AD19*100)</f>
        <v>76.224864836874829</v>
      </c>
      <c r="AC19">
        <f t="shared" ref="AC19:AC36" si="16">AV19*(BA19+BB19)/1000</f>
        <v>2.7452407184555101</v>
      </c>
      <c r="AD19">
        <f t="shared" ref="AD19:AD36" si="17">0.61365*EXP(17.502*BC19/(240.97+BC19))</f>
        <v>3.6015029010946336</v>
      </c>
      <c r="AE19">
        <f t="shared" ref="AE19:AE36" si="18">(AA19-AV19*(BA19+BB19)/1000)</f>
        <v>0.83417123757102241</v>
      </c>
      <c r="AF19">
        <f t="shared" ref="AF19:AF36" si="19">(-M19*44100)</f>
        <v>-127.94022195723457</v>
      </c>
      <c r="AG19">
        <f t="shared" ref="AG19:AG36" si="20">2*29.3*U19*0.92*(BC19-Z19)</f>
        <v>16.597249269817503</v>
      </c>
      <c r="AH19">
        <f t="shared" ref="AH19:AH36" si="21">2*0.95*0.0000000567*(((BC19+$B$9)+273)^4-(Z19+273)^4)</f>
        <v>1.2199849475237292</v>
      </c>
      <c r="AI19">
        <f t="shared" ref="AI19:AI36" si="22">X19+AH19+AF19+AG19</f>
        <v>187.59235926010663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53102.536607714515</v>
      </c>
      <c r="AO19">
        <f t="shared" ref="AO19:AO36" si="26">$B$13*BI19+$C$13*BJ19+$F$13*BU19*(1-BX19)</f>
        <v>1800.08</v>
      </c>
      <c r="AP19">
        <f t="shared" ref="AP19:AP36" si="27">AO19*AQ19</f>
        <v>1517.4675</v>
      </c>
      <c r="AQ19">
        <f t="shared" ref="AQ19:AQ36" si="28">($B$13*$D$11+$C$13*$D$11+$F$13*((CH19+BZ19)/MAX(CH19+BZ19+CI19, 0.1)*$I$11+CI19/MAX(CH19+BZ19+CI19, 0.1)*$J$11))/($B$13+$C$13+$F$13)</f>
        <v>0.84300003333185192</v>
      </c>
      <c r="AR19">
        <f t="shared" ref="AR19:AR36" si="29">($B$13*$K$11+$C$13*$K$11+$F$13*((CH19+BZ19)/MAX(CH19+BZ19+CI19, 0.1)*$P$11+CI19/MAX(CH19+BZ19+CI19, 0.1)*$Q$11))/($B$13+$C$13+$F$13)</f>
        <v>0.16539006433047418</v>
      </c>
      <c r="AS19">
        <v>1689548945</v>
      </c>
      <c r="AT19">
        <v>376.69600000000003</v>
      </c>
      <c r="AU19">
        <v>400.041</v>
      </c>
      <c r="AV19">
        <v>27.291899999999998</v>
      </c>
      <c r="AW19">
        <v>24.4711</v>
      </c>
      <c r="AX19">
        <v>378.41300000000001</v>
      </c>
      <c r="AY19">
        <v>26.987200000000001</v>
      </c>
      <c r="AZ19">
        <v>600.24699999999996</v>
      </c>
      <c r="BA19">
        <v>100.54</v>
      </c>
      <c r="BB19">
        <v>4.81129E-2</v>
      </c>
      <c r="BC19">
        <v>27.106000000000002</v>
      </c>
      <c r="BD19">
        <v>27.001200000000001</v>
      </c>
      <c r="BE19">
        <v>999.9</v>
      </c>
      <c r="BF19">
        <v>0</v>
      </c>
      <c r="BG19">
        <v>0</v>
      </c>
      <c r="BH19">
        <v>9991.8799999999992</v>
      </c>
      <c r="BI19">
        <v>0</v>
      </c>
      <c r="BJ19">
        <v>1248.44</v>
      </c>
      <c r="BK19">
        <v>-23.345400000000001</v>
      </c>
      <c r="BL19">
        <v>387.26499999999999</v>
      </c>
      <c r="BM19">
        <v>410.07600000000002</v>
      </c>
      <c r="BN19">
        <v>2.8207900000000001</v>
      </c>
      <c r="BO19">
        <v>400.041</v>
      </c>
      <c r="BP19">
        <v>24.4711</v>
      </c>
      <c r="BQ19">
        <v>2.7439100000000001</v>
      </c>
      <c r="BR19">
        <v>2.4603100000000002</v>
      </c>
      <c r="BS19">
        <v>22.5505</v>
      </c>
      <c r="BT19">
        <v>20.766300000000001</v>
      </c>
      <c r="BU19">
        <v>1800.08</v>
      </c>
      <c r="BV19">
        <v>0.90000100000000005</v>
      </c>
      <c r="BW19">
        <v>9.9999000000000005E-2</v>
      </c>
      <c r="BX19">
        <v>0</v>
      </c>
      <c r="BY19">
        <v>2.7122999999999999</v>
      </c>
      <c r="BZ19">
        <v>0</v>
      </c>
      <c r="CA19">
        <v>17051.2</v>
      </c>
      <c r="CB19">
        <v>17200.400000000001</v>
      </c>
      <c r="CC19">
        <v>39.125</v>
      </c>
      <c r="CD19">
        <v>41.125</v>
      </c>
      <c r="CE19">
        <v>40.125</v>
      </c>
      <c r="CF19">
        <v>39.936999999999998</v>
      </c>
      <c r="CG19">
        <v>39</v>
      </c>
      <c r="CH19">
        <v>1620.07</v>
      </c>
      <c r="CI19">
        <v>180.01</v>
      </c>
      <c r="CJ19">
        <v>0</v>
      </c>
      <c r="CK19">
        <v>1689548948.3</v>
      </c>
      <c r="CL19">
        <v>0</v>
      </c>
      <c r="CM19">
        <v>1689548917</v>
      </c>
      <c r="CN19" t="s">
        <v>349</v>
      </c>
      <c r="CO19">
        <v>1689548908</v>
      </c>
      <c r="CP19">
        <v>1689548917</v>
      </c>
      <c r="CQ19">
        <v>41</v>
      </c>
      <c r="CR19">
        <v>3.0000000000000001E-3</v>
      </c>
      <c r="CS19">
        <v>1.6E-2</v>
      </c>
      <c r="CT19">
        <v>-1.72</v>
      </c>
      <c r="CU19">
        <v>0.30499999999999999</v>
      </c>
      <c r="CV19">
        <v>400</v>
      </c>
      <c r="CW19">
        <v>24</v>
      </c>
      <c r="CX19">
        <v>7.0000000000000007E-2</v>
      </c>
      <c r="CY19">
        <v>0.02</v>
      </c>
      <c r="CZ19">
        <v>22.233717897332902</v>
      </c>
      <c r="DA19">
        <v>0.75616688730026504</v>
      </c>
      <c r="DB19">
        <v>0.117670117979693</v>
      </c>
      <c r="DC19">
        <v>1</v>
      </c>
      <c r="DD19">
        <v>400.01159999999999</v>
      </c>
      <c r="DE19">
        <v>0.209323308270702</v>
      </c>
      <c r="DF19">
        <v>4.9556432478542897E-2</v>
      </c>
      <c r="DG19">
        <v>1</v>
      </c>
      <c r="DH19">
        <v>1799.9974999999999</v>
      </c>
      <c r="DI19">
        <v>-0.29798872587313102</v>
      </c>
      <c r="DJ19">
        <v>0.11915850787919301</v>
      </c>
      <c r="DK19">
        <v>-1</v>
      </c>
      <c r="DL19">
        <v>2</v>
      </c>
      <c r="DM19">
        <v>2</v>
      </c>
      <c r="DN19" t="s">
        <v>350</v>
      </c>
      <c r="DO19">
        <v>3.1563099999999999</v>
      </c>
      <c r="DP19">
        <v>2.7823699999999998</v>
      </c>
      <c r="DQ19">
        <v>9.0234999999999996E-2</v>
      </c>
      <c r="DR19">
        <v>9.4481599999999999E-2</v>
      </c>
      <c r="DS19">
        <v>0.130742</v>
      </c>
      <c r="DT19">
        <v>0.121976</v>
      </c>
      <c r="DU19">
        <v>28757.8</v>
      </c>
      <c r="DV19">
        <v>29900.1</v>
      </c>
      <c r="DW19">
        <v>29374</v>
      </c>
      <c r="DX19">
        <v>30792.2</v>
      </c>
      <c r="DY19">
        <v>33452.800000000003</v>
      </c>
      <c r="DZ19">
        <v>35478.5</v>
      </c>
      <c r="EA19">
        <v>40349.599999999999</v>
      </c>
      <c r="EB19">
        <v>42778</v>
      </c>
      <c r="EC19">
        <v>2.2386499999999998</v>
      </c>
      <c r="ED19">
        <v>1.7412799999999999</v>
      </c>
      <c r="EE19">
        <v>0.180453</v>
      </c>
      <c r="EF19">
        <v>0</v>
      </c>
      <c r="EG19">
        <v>24.042899999999999</v>
      </c>
      <c r="EH19">
        <v>999.9</v>
      </c>
      <c r="EI19">
        <v>49.048000000000002</v>
      </c>
      <c r="EJ19">
        <v>35.902999999999999</v>
      </c>
      <c r="EK19">
        <v>28.960899999999999</v>
      </c>
      <c r="EL19">
        <v>61.106499999999997</v>
      </c>
      <c r="EM19">
        <v>25.576899999999998</v>
      </c>
      <c r="EN19">
        <v>1</v>
      </c>
      <c r="EO19">
        <v>-0.10508099999999999</v>
      </c>
      <c r="EP19">
        <v>-0.38529099999999999</v>
      </c>
      <c r="EQ19">
        <v>20.297799999999999</v>
      </c>
      <c r="ER19">
        <v>5.2406499999999996</v>
      </c>
      <c r="ES19">
        <v>11.8302</v>
      </c>
      <c r="ET19">
        <v>4.9816500000000001</v>
      </c>
      <c r="EU19">
        <v>3.2996799999999999</v>
      </c>
      <c r="EV19">
        <v>44.2</v>
      </c>
      <c r="EW19">
        <v>152.19999999999999</v>
      </c>
      <c r="EX19">
        <v>2844.9</v>
      </c>
      <c r="EY19">
        <v>7414.6</v>
      </c>
      <c r="EZ19">
        <v>1.8736900000000001</v>
      </c>
      <c r="FA19">
        <v>1.87941</v>
      </c>
      <c r="FB19">
        <v>1.8797299999999999</v>
      </c>
      <c r="FC19">
        <v>1.8804700000000001</v>
      </c>
      <c r="FD19">
        <v>1.87792</v>
      </c>
      <c r="FE19">
        <v>1.8766700000000001</v>
      </c>
      <c r="FF19">
        <v>1.8773599999999999</v>
      </c>
      <c r="FG19">
        <v>1.8751500000000001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-1.7170000000000001</v>
      </c>
      <c r="FV19">
        <v>0.30470000000000003</v>
      </c>
      <c r="FW19">
        <v>-1.7211079162140599</v>
      </c>
      <c r="FX19">
        <v>1.4527828764109799E-4</v>
      </c>
      <c r="FY19">
        <v>-4.3579519040863002E-7</v>
      </c>
      <c r="FZ19">
        <v>2.0799061152897499E-10</v>
      </c>
      <c r="GA19">
        <v>0.30465454545454301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0.6</v>
      </c>
      <c r="GJ19">
        <v>0.5</v>
      </c>
      <c r="GK19">
        <v>1.0388200000000001</v>
      </c>
      <c r="GL19">
        <v>2.5878899999999998</v>
      </c>
      <c r="GM19">
        <v>1.54541</v>
      </c>
      <c r="GN19">
        <v>2.2705099999999998</v>
      </c>
      <c r="GO19">
        <v>1.5979000000000001</v>
      </c>
      <c r="GP19">
        <v>2.4560499999999998</v>
      </c>
      <c r="GQ19">
        <v>38.256799999999998</v>
      </c>
      <c r="GR19">
        <v>13.326499999999999</v>
      </c>
      <c r="GS19">
        <v>18</v>
      </c>
      <c r="GT19">
        <v>647.46699999999998</v>
      </c>
      <c r="GU19">
        <v>360.839</v>
      </c>
      <c r="GV19">
        <v>26.200900000000001</v>
      </c>
      <c r="GW19">
        <v>25.5397</v>
      </c>
      <c r="GX19">
        <v>30.0001</v>
      </c>
      <c r="GY19">
        <v>25.570900000000002</v>
      </c>
      <c r="GZ19">
        <v>25.553799999999999</v>
      </c>
      <c r="HA19">
        <v>20.868200000000002</v>
      </c>
      <c r="HB19">
        <v>20</v>
      </c>
      <c r="HC19">
        <v>-30</v>
      </c>
      <c r="HD19">
        <v>26.202100000000002</v>
      </c>
      <c r="HE19">
        <v>400</v>
      </c>
      <c r="HF19">
        <v>0</v>
      </c>
      <c r="HG19">
        <v>100.056</v>
      </c>
      <c r="HH19">
        <v>99.083200000000005</v>
      </c>
    </row>
    <row r="20" spans="1:216" x14ac:dyDescent="0.2">
      <c r="A20">
        <v>2</v>
      </c>
      <c r="B20">
        <v>1689549054</v>
      </c>
      <c r="C20">
        <v>109</v>
      </c>
      <c r="D20" t="s">
        <v>354</v>
      </c>
      <c r="E20" t="s">
        <v>355</v>
      </c>
      <c r="F20" t="s">
        <v>343</v>
      </c>
      <c r="G20" t="s">
        <v>344</v>
      </c>
      <c r="H20" t="s">
        <v>345</v>
      </c>
      <c r="I20" t="s">
        <v>346</v>
      </c>
      <c r="J20" t="s">
        <v>347</v>
      </c>
      <c r="K20" t="s">
        <v>348</v>
      </c>
      <c r="L20">
        <v>1689549054</v>
      </c>
      <c r="M20">
        <f t="shared" si="0"/>
        <v>2.8248947361477084E-3</v>
      </c>
      <c r="N20">
        <f t="shared" si="1"/>
        <v>2.8248947361477086</v>
      </c>
      <c r="O20">
        <f t="shared" si="2"/>
        <v>16.050864234968447</v>
      </c>
      <c r="P20">
        <f t="shared" si="3"/>
        <v>283.08199999999999</v>
      </c>
      <c r="Q20">
        <f t="shared" si="4"/>
        <v>204.45435731080852</v>
      </c>
      <c r="R20">
        <f t="shared" si="5"/>
        <v>20.565200881833761</v>
      </c>
      <c r="S20">
        <f t="shared" si="6"/>
        <v>28.474023604110798</v>
      </c>
      <c r="T20">
        <f t="shared" si="7"/>
        <v>0.3604046593041062</v>
      </c>
      <c r="U20">
        <f t="shared" si="8"/>
        <v>2.9405160673521067</v>
      </c>
      <c r="V20">
        <f t="shared" si="9"/>
        <v>0.33753972901968404</v>
      </c>
      <c r="W20">
        <f t="shared" si="10"/>
        <v>0.21289565739446359</v>
      </c>
      <c r="X20">
        <f t="shared" si="11"/>
        <v>297.70998000000003</v>
      </c>
      <c r="Y20">
        <f t="shared" si="12"/>
        <v>27.984366084987784</v>
      </c>
      <c r="Z20">
        <f t="shared" si="13"/>
        <v>26.916799999999999</v>
      </c>
      <c r="AA20">
        <f t="shared" si="14"/>
        <v>3.5617072359499637</v>
      </c>
      <c r="AB20">
        <f t="shared" si="15"/>
        <v>76.879450567350432</v>
      </c>
      <c r="AC20">
        <f t="shared" si="16"/>
        <v>2.7462935349582001</v>
      </c>
      <c r="AD20">
        <f t="shared" si="17"/>
        <v>3.5722075466087042</v>
      </c>
      <c r="AE20">
        <f t="shared" si="18"/>
        <v>0.81541370099176369</v>
      </c>
      <c r="AF20">
        <f t="shared" si="19"/>
        <v>-124.57785786411394</v>
      </c>
      <c r="AG20">
        <f t="shared" si="20"/>
        <v>7.9423080213767223</v>
      </c>
      <c r="AH20">
        <f t="shared" si="21"/>
        <v>0.5825665942217394</v>
      </c>
      <c r="AI20">
        <f t="shared" si="22"/>
        <v>181.6569967514846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53212.386060941593</v>
      </c>
      <c r="AO20">
        <f t="shared" si="26"/>
        <v>1800.05</v>
      </c>
      <c r="AP20">
        <f t="shared" si="27"/>
        <v>1517.442</v>
      </c>
      <c r="AQ20">
        <f t="shared" si="28"/>
        <v>0.84299991666898144</v>
      </c>
      <c r="AR20">
        <f t="shared" si="29"/>
        <v>0.16538983917113415</v>
      </c>
      <c r="AS20">
        <v>1689549054</v>
      </c>
      <c r="AT20">
        <v>283.08199999999999</v>
      </c>
      <c r="AU20">
        <v>299.92599999999999</v>
      </c>
      <c r="AV20">
        <v>27.303000000000001</v>
      </c>
      <c r="AW20">
        <v>24.5563</v>
      </c>
      <c r="AX20">
        <v>284.65699999999998</v>
      </c>
      <c r="AY20">
        <v>26.995200000000001</v>
      </c>
      <c r="AZ20">
        <v>600.23299999999995</v>
      </c>
      <c r="BA20">
        <v>100.538</v>
      </c>
      <c r="BB20">
        <v>4.77794E-2</v>
      </c>
      <c r="BC20">
        <v>26.966899999999999</v>
      </c>
      <c r="BD20">
        <v>26.916799999999999</v>
      </c>
      <c r="BE20">
        <v>999.9</v>
      </c>
      <c r="BF20">
        <v>0</v>
      </c>
      <c r="BG20">
        <v>0</v>
      </c>
      <c r="BH20">
        <v>10008.799999999999</v>
      </c>
      <c r="BI20">
        <v>0</v>
      </c>
      <c r="BJ20">
        <v>1251.33</v>
      </c>
      <c r="BK20">
        <v>-16.844200000000001</v>
      </c>
      <c r="BL20">
        <v>291.02800000000002</v>
      </c>
      <c r="BM20">
        <v>307.47699999999998</v>
      </c>
      <c r="BN20">
        <v>2.7467600000000001</v>
      </c>
      <c r="BO20">
        <v>299.92599999999999</v>
      </c>
      <c r="BP20">
        <v>24.5563</v>
      </c>
      <c r="BQ20">
        <v>2.74499</v>
      </c>
      <c r="BR20">
        <v>2.4688400000000001</v>
      </c>
      <c r="BS20">
        <v>22.556999999999999</v>
      </c>
      <c r="BT20">
        <v>20.822500000000002</v>
      </c>
      <c r="BU20">
        <v>1800.05</v>
      </c>
      <c r="BV20">
        <v>0.90000100000000005</v>
      </c>
      <c r="BW20">
        <v>9.9999000000000005E-2</v>
      </c>
      <c r="BX20">
        <v>0</v>
      </c>
      <c r="BY20">
        <v>2.6223000000000001</v>
      </c>
      <c r="BZ20">
        <v>0</v>
      </c>
      <c r="CA20">
        <v>16453.3</v>
      </c>
      <c r="CB20">
        <v>17200.099999999999</v>
      </c>
      <c r="CC20">
        <v>39.125</v>
      </c>
      <c r="CD20">
        <v>41.125</v>
      </c>
      <c r="CE20">
        <v>40.125</v>
      </c>
      <c r="CF20">
        <v>39.936999999999998</v>
      </c>
      <c r="CG20">
        <v>39.061999999999998</v>
      </c>
      <c r="CH20">
        <v>1620.05</v>
      </c>
      <c r="CI20">
        <v>180</v>
      </c>
      <c r="CJ20">
        <v>0</v>
      </c>
      <c r="CK20">
        <v>1689549057.5</v>
      </c>
      <c r="CL20">
        <v>0</v>
      </c>
      <c r="CM20">
        <v>1689549025</v>
      </c>
      <c r="CN20" t="s">
        <v>356</v>
      </c>
      <c r="CO20">
        <v>1689549009</v>
      </c>
      <c r="CP20">
        <v>1689549025</v>
      </c>
      <c r="CQ20">
        <v>42</v>
      </c>
      <c r="CR20">
        <v>0.13600000000000001</v>
      </c>
      <c r="CS20">
        <v>3.0000000000000001E-3</v>
      </c>
      <c r="CT20">
        <v>-1.5760000000000001</v>
      </c>
      <c r="CU20">
        <v>0.308</v>
      </c>
      <c r="CV20">
        <v>300</v>
      </c>
      <c r="CW20">
        <v>25</v>
      </c>
      <c r="CX20">
        <v>0.16</v>
      </c>
      <c r="CY20">
        <v>0.04</v>
      </c>
      <c r="CZ20">
        <v>16.1172203254369</v>
      </c>
      <c r="DA20">
        <v>0.177416382330818</v>
      </c>
      <c r="DB20">
        <v>8.7991742363629097E-2</v>
      </c>
      <c r="DC20">
        <v>1</v>
      </c>
      <c r="DD20">
        <v>299.96535</v>
      </c>
      <c r="DE20">
        <v>0.22479699248059201</v>
      </c>
      <c r="DF20">
        <v>4.2767131070485798E-2</v>
      </c>
      <c r="DG20">
        <v>1</v>
      </c>
      <c r="DH20">
        <v>1800.001</v>
      </c>
      <c r="DI20">
        <v>-9.3501776969138993E-3</v>
      </c>
      <c r="DJ20">
        <v>8.6481211832384802E-2</v>
      </c>
      <c r="DK20">
        <v>-1</v>
      </c>
      <c r="DL20">
        <v>2</v>
      </c>
      <c r="DM20">
        <v>2</v>
      </c>
      <c r="DN20" t="s">
        <v>350</v>
      </c>
      <c r="DO20">
        <v>3.1562899999999998</v>
      </c>
      <c r="DP20">
        <v>2.7821799999999999</v>
      </c>
      <c r="DQ20">
        <v>7.1928900000000004E-2</v>
      </c>
      <c r="DR20">
        <v>7.5325100000000006E-2</v>
      </c>
      <c r="DS20">
        <v>0.13077</v>
      </c>
      <c r="DT20">
        <v>0.12227200000000001</v>
      </c>
      <c r="DU20">
        <v>29336.5</v>
      </c>
      <c r="DV20">
        <v>30532</v>
      </c>
      <c r="DW20">
        <v>29374</v>
      </c>
      <c r="DX20">
        <v>30791.5</v>
      </c>
      <c r="DY20">
        <v>33449.699999999997</v>
      </c>
      <c r="DZ20">
        <v>35463.599999999999</v>
      </c>
      <c r="EA20">
        <v>40349.4</v>
      </c>
      <c r="EB20">
        <v>42777.3</v>
      </c>
      <c r="EC20">
        <v>2.2387999999999999</v>
      </c>
      <c r="ED20">
        <v>1.7398800000000001</v>
      </c>
      <c r="EE20">
        <v>0.165328</v>
      </c>
      <c r="EF20">
        <v>0</v>
      </c>
      <c r="EG20">
        <v>24.206700000000001</v>
      </c>
      <c r="EH20">
        <v>999.9</v>
      </c>
      <c r="EI20">
        <v>48.901000000000003</v>
      </c>
      <c r="EJ20">
        <v>36.054000000000002</v>
      </c>
      <c r="EK20">
        <v>29.1187</v>
      </c>
      <c r="EL20">
        <v>61.036499999999997</v>
      </c>
      <c r="EM20">
        <v>25.340499999999999</v>
      </c>
      <c r="EN20">
        <v>1</v>
      </c>
      <c r="EO20">
        <v>-0.10546999999999999</v>
      </c>
      <c r="EP20">
        <v>-0.89358899999999997</v>
      </c>
      <c r="EQ20">
        <v>20.295300000000001</v>
      </c>
      <c r="ER20">
        <v>5.2391500000000004</v>
      </c>
      <c r="ES20">
        <v>11.8302</v>
      </c>
      <c r="ET20">
        <v>4.9817999999999998</v>
      </c>
      <c r="EU20">
        <v>3.2997999999999998</v>
      </c>
      <c r="EV20">
        <v>44.2</v>
      </c>
      <c r="EW20">
        <v>152.19999999999999</v>
      </c>
      <c r="EX20">
        <v>2847</v>
      </c>
      <c r="EY20">
        <v>7424.9</v>
      </c>
      <c r="EZ20">
        <v>1.87368</v>
      </c>
      <c r="FA20">
        <v>1.8794</v>
      </c>
      <c r="FB20">
        <v>1.8797299999999999</v>
      </c>
      <c r="FC20">
        <v>1.88046</v>
      </c>
      <c r="FD20">
        <v>1.87792</v>
      </c>
      <c r="FE20">
        <v>1.8766799999999999</v>
      </c>
      <c r="FF20">
        <v>1.8773599999999999</v>
      </c>
      <c r="FG20">
        <v>1.8751500000000001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-1.575</v>
      </c>
      <c r="FV20">
        <v>0.30780000000000002</v>
      </c>
      <c r="FW20">
        <v>-1.5855273034025199</v>
      </c>
      <c r="FX20">
        <v>1.4527828764109799E-4</v>
      </c>
      <c r="FY20">
        <v>-4.3579519040863002E-7</v>
      </c>
      <c r="FZ20">
        <v>2.0799061152897499E-10</v>
      </c>
      <c r="GA20">
        <v>0.30783636363635802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0.8</v>
      </c>
      <c r="GJ20">
        <v>0.5</v>
      </c>
      <c r="GK20">
        <v>0.82763699999999996</v>
      </c>
      <c r="GL20">
        <v>2.5976599999999999</v>
      </c>
      <c r="GM20">
        <v>1.54541</v>
      </c>
      <c r="GN20">
        <v>2.2705099999999998</v>
      </c>
      <c r="GO20">
        <v>1.5979000000000001</v>
      </c>
      <c r="GP20">
        <v>2.4731399999999999</v>
      </c>
      <c r="GQ20">
        <v>38.354500000000002</v>
      </c>
      <c r="GR20">
        <v>13.291499999999999</v>
      </c>
      <c r="GS20">
        <v>18</v>
      </c>
      <c r="GT20">
        <v>647.45100000000002</v>
      </c>
      <c r="GU20">
        <v>360.02499999999998</v>
      </c>
      <c r="GV20">
        <v>25.9709</v>
      </c>
      <c r="GW20">
        <v>25.534800000000001</v>
      </c>
      <c r="GX20">
        <v>29.9999</v>
      </c>
      <c r="GY20">
        <v>25.560099999999998</v>
      </c>
      <c r="GZ20">
        <v>25.542899999999999</v>
      </c>
      <c r="HA20">
        <v>16.629899999999999</v>
      </c>
      <c r="HB20">
        <v>20</v>
      </c>
      <c r="HC20">
        <v>-30</v>
      </c>
      <c r="HD20">
        <v>25.990200000000002</v>
      </c>
      <c r="HE20">
        <v>300</v>
      </c>
      <c r="HF20">
        <v>0</v>
      </c>
      <c r="HG20">
        <v>100.056</v>
      </c>
      <c r="HH20">
        <v>99.081199999999995</v>
      </c>
    </row>
    <row r="21" spans="1:216" x14ac:dyDescent="0.2">
      <c r="A21">
        <v>3</v>
      </c>
      <c r="B21">
        <v>1689549147</v>
      </c>
      <c r="C21">
        <v>202</v>
      </c>
      <c r="D21" t="s">
        <v>357</v>
      </c>
      <c r="E21" t="s">
        <v>358</v>
      </c>
      <c r="F21" t="s">
        <v>343</v>
      </c>
      <c r="G21" t="s">
        <v>344</v>
      </c>
      <c r="H21" t="s">
        <v>345</v>
      </c>
      <c r="I21" t="s">
        <v>346</v>
      </c>
      <c r="J21" t="s">
        <v>347</v>
      </c>
      <c r="K21" t="s">
        <v>348</v>
      </c>
      <c r="L21">
        <v>1689549147</v>
      </c>
      <c r="M21">
        <f t="shared" si="0"/>
        <v>2.889539319519469E-3</v>
      </c>
      <c r="N21">
        <f t="shared" si="1"/>
        <v>2.8895393195194692</v>
      </c>
      <c r="O21">
        <f t="shared" si="2"/>
        <v>12.723073396435435</v>
      </c>
      <c r="P21">
        <f t="shared" si="3"/>
        <v>236.483</v>
      </c>
      <c r="Q21">
        <f t="shared" si="4"/>
        <v>175.87188463689674</v>
      </c>
      <c r="R21">
        <f t="shared" si="5"/>
        <v>17.690533104611195</v>
      </c>
      <c r="S21">
        <f t="shared" si="6"/>
        <v>23.787260532375605</v>
      </c>
      <c r="T21">
        <f t="shared" si="7"/>
        <v>0.37269504309125395</v>
      </c>
      <c r="U21">
        <f t="shared" si="8"/>
        <v>2.9395498278738481</v>
      </c>
      <c r="V21">
        <f t="shared" si="9"/>
        <v>0.34829321235622046</v>
      </c>
      <c r="W21">
        <f t="shared" si="10"/>
        <v>0.21974238789409128</v>
      </c>
      <c r="X21">
        <f t="shared" si="11"/>
        <v>297.69880799999999</v>
      </c>
      <c r="Y21">
        <f t="shared" si="12"/>
        <v>27.994534790836088</v>
      </c>
      <c r="Z21">
        <f t="shared" si="13"/>
        <v>26.9697</v>
      </c>
      <c r="AA21">
        <f t="shared" si="14"/>
        <v>3.5727951868062071</v>
      </c>
      <c r="AB21">
        <f t="shared" si="15"/>
        <v>77.270079210909827</v>
      </c>
      <c r="AC21">
        <f t="shared" si="16"/>
        <v>2.7645801374727603</v>
      </c>
      <c r="AD21">
        <f t="shared" si="17"/>
        <v>3.5778145508648929</v>
      </c>
      <c r="AE21">
        <f t="shared" si="18"/>
        <v>0.80821504933344679</v>
      </c>
      <c r="AF21">
        <f t="shared" si="19"/>
        <v>-127.42868399080858</v>
      </c>
      <c r="AG21">
        <f t="shared" si="20"/>
        <v>3.7876005466561851</v>
      </c>
      <c r="AH21">
        <f t="shared" si="21"/>
        <v>0.27802165322655492</v>
      </c>
      <c r="AI21">
        <f t="shared" si="22"/>
        <v>174.33574620907419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53179.648755363734</v>
      </c>
      <c r="AO21">
        <f t="shared" si="26"/>
        <v>1799.98</v>
      </c>
      <c r="AP21">
        <f t="shared" si="27"/>
        <v>1517.3832000000002</v>
      </c>
      <c r="AQ21">
        <f t="shared" si="28"/>
        <v>0.84300003333370377</v>
      </c>
      <c r="AR21">
        <f t="shared" si="29"/>
        <v>0.16539006433404815</v>
      </c>
      <c r="AS21">
        <v>1689549147</v>
      </c>
      <c r="AT21">
        <v>236.483</v>
      </c>
      <c r="AU21">
        <v>249.88499999999999</v>
      </c>
      <c r="AV21">
        <v>27.484300000000001</v>
      </c>
      <c r="AW21">
        <v>24.6751</v>
      </c>
      <c r="AX21">
        <v>237.86199999999999</v>
      </c>
      <c r="AY21">
        <v>27.178100000000001</v>
      </c>
      <c r="AZ21">
        <v>600.197</v>
      </c>
      <c r="BA21">
        <v>100.54</v>
      </c>
      <c r="BB21">
        <v>4.7613200000000001E-2</v>
      </c>
      <c r="BC21">
        <v>26.993600000000001</v>
      </c>
      <c r="BD21">
        <v>26.9697</v>
      </c>
      <c r="BE21">
        <v>999.9</v>
      </c>
      <c r="BF21">
        <v>0</v>
      </c>
      <c r="BG21">
        <v>0</v>
      </c>
      <c r="BH21">
        <v>10003.1</v>
      </c>
      <c r="BI21">
        <v>0</v>
      </c>
      <c r="BJ21">
        <v>1251.99</v>
      </c>
      <c r="BK21">
        <v>-13.4017</v>
      </c>
      <c r="BL21">
        <v>243.167</v>
      </c>
      <c r="BM21">
        <v>256.20699999999999</v>
      </c>
      <c r="BN21">
        <v>2.8092000000000001</v>
      </c>
      <c r="BO21">
        <v>249.88499999999999</v>
      </c>
      <c r="BP21">
        <v>24.6751</v>
      </c>
      <c r="BQ21">
        <v>2.7632699999999999</v>
      </c>
      <c r="BR21">
        <v>2.4808400000000002</v>
      </c>
      <c r="BS21">
        <v>22.6663</v>
      </c>
      <c r="BT21">
        <v>20.901299999999999</v>
      </c>
      <c r="BU21">
        <v>1799.98</v>
      </c>
      <c r="BV21">
        <v>0.90000100000000005</v>
      </c>
      <c r="BW21">
        <v>9.9999000000000005E-2</v>
      </c>
      <c r="BX21">
        <v>0</v>
      </c>
      <c r="BY21">
        <v>2.3837000000000002</v>
      </c>
      <c r="BZ21">
        <v>0</v>
      </c>
      <c r="CA21">
        <v>16256</v>
      </c>
      <c r="CB21">
        <v>17199.5</v>
      </c>
      <c r="CC21">
        <v>39.186999999999998</v>
      </c>
      <c r="CD21">
        <v>41.186999999999998</v>
      </c>
      <c r="CE21">
        <v>40.186999999999998</v>
      </c>
      <c r="CF21">
        <v>39.936999999999998</v>
      </c>
      <c r="CG21">
        <v>39.125</v>
      </c>
      <c r="CH21">
        <v>1619.98</v>
      </c>
      <c r="CI21">
        <v>180</v>
      </c>
      <c r="CJ21">
        <v>0</v>
      </c>
      <c r="CK21">
        <v>1689549150.5</v>
      </c>
      <c r="CL21">
        <v>0</v>
      </c>
      <c r="CM21">
        <v>1689549118</v>
      </c>
      <c r="CN21" t="s">
        <v>359</v>
      </c>
      <c r="CO21">
        <v>1689549108</v>
      </c>
      <c r="CP21">
        <v>1689549118</v>
      </c>
      <c r="CQ21">
        <v>43</v>
      </c>
      <c r="CR21">
        <v>0.19400000000000001</v>
      </c>
      <c r="CS21">
        <v>-2E-3</v>
      </c>
      <c r="CT21">
        <v>-1.379</v>
      </c>
      <c r="CU21">
        <v>0.30599999999999999</v>
      </c>
      <c r="CV21">
        <v>250</v>
      </c>
      <c r="CW21">
        <v>25</v>
      </c>
      <c r="CX21">
        <v>0.13</v>
      </c>
      <c r="CY21">
        <v>0.04</v>
      </c>
      <c r="CZ21">
        <v>12.796911726663501</v>
      </c>
      <c r="DA21">
        <v>6.5250428999156701E-2</v>
      </c>
      <c r="DB21">
        <v>3.3061473283481399E-2</v>
      </c>
      <c r="DC21">
        <v>1</v>
      </c>
      <c r="DD21">
        <v>249.970714285714</v>
      </c>
      <c r="DE21">
        <v>-5.6883116883181999E-3</v>
      </c>
      <c r="DF21">
        <v>3.1636541345401697E-2</v>
      </c>
      <c r="DG21">
        <v>1</v>
      </c>
      <c r="DH21">
        <v>1799.9784999999999</v>
      </c>
      <c r="DI21">
        <v>6.6884695109367107E-2</v>
      </c>
      <c r="DJ21">
        <v>1.42390308658852E-2</v>
      </c>
      <c r="DK21">
        <v>-1</v>
      </c>
      <c r="DL21">
        <v>2</v>
      </c>
      <c r="DM21">
        <v>2</v>
      </c>
      <c r="DN21" t="s">
        <v>350</v>
      </c>
      <c r="DO21">
        <v>3.1562000000000001</v>
      </c>
      <c r="DP21">
        <v>2.7819699999999998</v>
      </c>
      <c r="DQ21">
        <v>6.1910100000000003E-2</v>
      </c>
      <c r="DR21">
        <v>6.4781000000000005E-2</v>
      </c>
      <c r="DS21">
        <v>0.13139100000000001</v>
      </c>
      <c r="DT21">
        <v>0.122685</v>
      </c>
      <c r="DU21">
        <v>29652.1</v>
      </c>
      <c r="DV21">
        <v>30877.1</v>
      </c>
      <c r="DW21">
        <v>29372.9</v>
      </c>
      <c r="DX21">
        <v>30788.5</v>
      </c>
      <c r="DY21">
        <v>33423.800000000003</v>
      </c>
      <c r="DZ21">
        <v>35442.1</v>
      </c>
      <c r="EA21">
        <v>40349</v>
      </c>
      <c r="EB21">
        <v>42773.1</v>
      </c>
      <c r="EC21">
        <v>2.2383199999999999</v>
      </c>
      <c r="ED21">
        <v>1.7386200000000001</v>
      </c>
      <c r="EE21">
        <v>0.170186</v>
      </c>
      <c r="EF21">
        <v>0</v>
      </c>
      <c r="EG21">
        <v>24.1799</v>
      </c>
      <c r="EH21">
        <v>999.9</v>
      </c>
      <c r="EI21">
        <v>48.767000000000003</v>
      </c>
      <c r="EJ21">
        <v>36.195</v>
      </c>
      <c r="EK21">
        <v>29.262499999999999</v>
      </c>
      <c r="EL21">
        <v>60.796500000000002</v>
      </c>
      <c r="EM21">
        <v>25.124199999999998</v>
      </c>
      <c r="EN21">
        <v>1</v>
      </c>
      <c r="EO21">
        <v>-0.104558</v>
      </c>
      <c r="EP21">
        <v>-0.60350800000000004</v>
      </c>
      <c r="EQ21">
        <v>20.2974</v>
      </c>
      <c r="ER21">
        <v>5.2388500000000002</v>
      </c>
      <c r="ES21">
        <v>11.8302</v>
      </c>
      <c r="ET21">
        <v>4.9814499999999997</v>
      </c>
      <c r="EU21">
        <v>3.2998799999999999</v>
      </c>
      <c r="EV21">
        <v>44.2</v>
      </c>
      <c r="EW21">
        <v>152.19999999999999</v>
      </c>
      <c r="EX21">
        <v>2848.8</v>
      </c>
      <c r="EY21">
        <v>7433.1</v>
      </c>
      <c r="EZ21">
        <v>1.87371</v>
      </c>
      <c r="FA21">
        <v>1.8794200000000001</v>
      </c>
      <c r="FB21">
        <v>1.8797299999999999</v>
      </c>
      <c r="FC21">
        <v>1.8804700000000001</v>
      </c>
      <c r="FD21">
        <v>1.8779600000000001</v>
      </c>
      <c r="FE21">
        <v>1.8766799999999999</v>
      </c>
      <c r="FF21">
        <v>1.8773599999999999</v>
      </c>
      <c r="FG21">
        <v>1.8751500000000001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-1.379</v>
      </c>
      <c r="FV21">
        <v>0.30620000000000003</v>
      </c>
      <c r="FW21">
        <v>-1.3910846360006</v>
      </c>
      <c r="FX21">
        <v>1.4527828764109799E-4</v>
      </c>
      <c r="FY21">
        <v>-4.3579519040863002E-7</v>
      </c>
      <c r="FZ21">
        <v>2.0799061152897499E-10</v>
      </c>
      <c r="GA21">
        <v>0.30620000000000402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0.7</v>
      </c>
      <c r="GJ21">
        <v>0.5</v>
      </c>
      <c r="GK21">
        <v>0.71899400000000002</v>
      </c>
      <c r="GL21">
        <v>2.6025399999999999</v>
      </c>
      <c r="GM21">
        <v>1.54541</v>
      </c>
      <c r="GN21">
        <v>2.2692899999999998</v>
      </c>
      <c r="GO21">
        <v>1.5979000000000001</v>
      </c>
      <c r="GP21">
        <v>2.4255399999999998</v>
      </c>
      <c r="GQ21">
        <v>38.501399999999997</v>
      </c>
      <c r="GR21">
        <v>13.2477</v>
      </c>
      <c r="GS21">
        <v>18</v>
      </c>
      <c r="GT21">
        <v>647.20100000000002</v>
      </c>
      <c r="GU21">
        <v>359.42099999999999</v>
      </c>
      <c r="GV21">
        <v>26.164300000000001</v>
      </c>
      <c r="GW21">
        <v>25.546099999999999</v>
      </c>
      <c r="GX21">
        <v>30.000299999999999</v>
      </c>
      <c r="GY21">
        <v>25.5687</v>
      </c>
      <c r="GZ21">
        <v>25.551600000000001</v>
      </c>
      <c r="HA21">
        <v>14.4459</v>
      </c>
      <c r="HB21">
        <v>20</v>
      </c>
      <c r="HC21">
        <v>-30</v>
      </c>
      <c r="HD21">
        <v>26.179300000000001</v>
      </c>
      <c r="HE21">
        <v>250</v>
      </c>
      <c r="HF21">
        <v>0</v>
      </c>
      <c r="HG21">
        <v>100.054</v>
      </c>
      <c r="HH21">
        <v>99.0715</v>
      </c>
    </row>
    <row r="22" spans="1:216" x14ac:dyDescent="0.2">
      <c r="A22">
        <v>4</v>
      </c>
      <c r="B22">
        <v>1689549240</v>
      </c>
      <c r="C22">
        <v>295</v>
      </c>
      <c r="D22" t="s">
        <v>360</v>
      </c>
      <c r="E22" t="s">
        <v>361</v>
      </c>
      <c r="F22" t="s">
        <v>343</v>
      </c>
      <c r="G22" t="s">
        <v>344</v>
      </c>
      <c r="H22" t="s">
        <v>345</v>
      </c>
      <c r="I22" t="s">
        <v>346</v>
      </c>
      <c r="J22" t="s">
        <v>347</v>
      </c>
      <c r="K22" t="s">
        <v>348</v>
      </c>
      <c r="L22">
        <v>1689549240</v>
      </c>
      <c r="M22">
        <f t="shared" si="0"/>
        <v>2.9336191070940105E-3</v>
      </c>
      <c r="N22">
        <f t="shared" si="1"/>
        <v>2.9336191070940103</v>
      </c>
      <c r="O22">
        <f t="shared" si="2"/>
        <v>7.7572590314661509</v>
      </c>
      <c r="P22">
        <f t="shared" si="3"/>
        <v>166.70599999999999</v>
      </c>
      <c r="Q22">
        <f t="shared" si="4"/>
        <v>130.06550743795935</v>
      </c>
      <c r="R22">
        <f t="shared" si="5"/>
        <v>13.082669474962781</v>
      </c>
      <c r="S22">
        <f t="shared" si="6"/>
        <v>16.7681619858628</v>
      </c>
      <c r="T22">
        <f t="shared" si="7"/>
        <v>0.3796560189968875</v>
      </c>
      <c r="U22">
        <f t="shared" si="8"/>
        <v>2.9354533624110415</v>
      </c>
      <c r="V22">
        <f t="shared" si="9"/>
        <v>0.35433454743130405</v>
      </c>
      <c r="W22">
        <f t="shared" si="10"/>
        <v>0.22359323636069645</v>
      </c>
      <c r="X22">
        <f t="shared" si="11"/>
        <v>297.69184500000006</v>
      </c>
      <c r="Y22">
        <f t="shared" si="12"/>
        <v>28.007936754446924</v>
      </c>
      <c r="Z22">
        <f t="shared" si="13"/>
        <v>27.017299999999999</v>
      </c>
      <c r="AA22">
        <f t="shared" si="14"/>
        <v>3.5827979892748303</v>
      </c>
      <c r="AB22">
        <f t="shared" si="15"/>
        <v>77.491668126963631</v>
      </c>
      <c r="AC22">
        <f t="shared" si="16"/>
        <v>2.7763536233475996</v>
      </c>
      <c r="AD22">
        <f t="shared" si="17"/>
        <v>3.5827769493860631</v>
      </c>
      <c r="AE22">
        <f t="shared" si="18"/>
        <v>0.80644436592723068</v>
      </c>
      <c r="AF22">
        <f t="shared" si="19"/>
        <v>-129.37260262284587</v>
      </c>
      <c r="AG22">
        <f t="shared" si="20"/>
        <v>-1.5825616167393527E-2</v>
      </c>
      <c r="AH22">
        <f t="shared" si="21"/>
        <v>-1.1636847121795461E-3</v>
      </c>
      <c r="AI22">
        <f t="shared" si="22"/>
        <v>168.30225307627458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53056.601320966547</v>
      </c>
      <c r="AO22">
        <f t="shared" si="26"/>
        <v>1799.94</v>
      </c>
      <c r="AP22">
        <f t="shared" si="27"/>
        <v>1517.3493000000001</v>
      </c>
      <c r="AQ22">
        <f t="shared" si="28"/>
        <v>0.84299993333111101</v>
      </c>
      <c r="AR22">
        <f t="shared" si="29"/>
        <v>0.16538987132904431</v>
      </c>
      <c r="AS22">
        <v>1689549240</v>
      </c>
      <c r="AT22">
        <v>166.70599999999999</v>
      </c>
      <c r="AU22">
        <v>174.94900000000001</v>
      </c>
      <c r="AV22">
        <v>27.602</v>
      </c>
      <c r="AW22">
        <v>24.750499999999999</v>
      </c>
      <c r="AX22">
        <v>167.98099999999999</v>
      </c>
      <c r="AY22">
        <v>27.2989</v>
      </c>
      <c r="AZ22">
        <v>600.24099999999999</v>
      </c>
      <c r="BA22">
        <v>100.538</v>
      </c>
      <c r="BB22">
        <v>4.7233799999999999E-2</v>
      </c>
      <c r="BC22">
        <v>27.017199999999999</v>
      </c>
      <c r="BD22">
        <v>27.017299999999999</v>
      </c>
      <c r="BE22">
        <v>999.9</v>
      </c>
      <c r="BF22">
        <v>0</v>
      </c>
      <c r="BG22">
        <v>0</v>
      </c>
      <c r="BH22">
        <v>9980</v>
      </c>
      <c r="BI22">
        <v>0</v>
      </c>
      <c r="BJ22">
        <v>1253.6199999999999</v>
      </c>
      <c r="BK22">
        <v>-8.2434799999999999</v>
      </c>
      <c r="BL22">
        <v>171.43799999999999</v>
      </c>
      <c r="BM22">
        <v>179.38900000000001</v>
      </c>
      <c r="BN22">
        <v>2.8514699999999999</v>
      </c>
      <c r="BO22">
        <v>174.94900000000001</v>
      </c>
      <c r="BP22">
        <v>24.750499999999999</v>
      </c>
      <c r="BQ22">
        <v>2.7750400000000002</v>
      </c>
      <c r="BR22">
        <v>2.4883600000000001</v>
      </c>
      <c r="BS22">
        <v>22.7363</v>
      </c>
      <c r="BT22">
        <v>20.950500000000002</v>
      </c>
      <c r="BU22">
        <v>1799.94</v>
      </c>
      <c r="BV22">
        <v>0.90000100000000005</v>
      </c>
      <c r="BW22">
        <v>9.9999000000000005E-2</v>
      </c>
      <c r="BX22">
        <v>0</v>
      </c>
      <c r="BY22">
        <v>2.6143000000000001</v>
      </c>
      <c r="BZ22">
        <v>0</v>
      </c>
      <c r="CA22">
        <v>16186.8</v>
      </c>
      <c r="CB22">
        <v>17199.099999999999</v>
      </c>
      <c r="CC22">
        <v>39.25</v>
      </c>
      <c r="CD22">
        <v>41.25</v>
      </c>
      <c r="CE22">
        <v>40.186999999999998</v>
      </c>
      <c r="CF22">
        <v>40</v>
      </c>
      <c r="CG22">
        <v>39.125</v>
      </c>
      <c r="CH22">
        <v>1619.95</v>
      </c>
      <c r="CI22">
        <v>179.99</v>
      </c>
      <c r="CJ22">
        <v>0</v>
      </c>
      <c r="CK22">
        <v>1689549243.5</v>
      </c>
      <c r="CL22">
        <v>0</v>
      </c>
      <c r="CM22">
        <v>1689549211</v>
      </c>
      <c r="CN22" t="s">
        <v>362</v>
      </c>
      <c r="CO22">
        <v>1689549207</v>
      </c>
      <c r="CP22">
        <v>1689549211</v>
      </c>
      <c r="CQ22">
        <v>44</v>
      </c>
      <c r="CR22">
        <v>0.10299999999999999</v>
      </c>
      <c r="CS22">
        <v>-3.0000000000000001E-3</v>
      </c>
      <c r="CT22">
        <v>-1.2749999999999999</v>
      </c>
      <c r="CU22">
        <v>0.30299999999999999</v>
      </c>
      <c r="CV22">
        <v>175</v>
      </c>
      <c r="CW22">
        <v>25</v>
      </c>
      <c r="CX22">
        <v>0.28000000000000003</v>
      </c>
      <c r="CY22">
        <v>0.01</v>
      </c>
      <c r="CZ22">
        <v>7.7500981547025898</v>
      </c>
      <c r="DA22">
        <v>6.9113425555706104E-3</v>
      </c>
      <c r="DB22">
        <v>3.6604574264919199E-2</v>
      </c>
      <c r="DC22">
        <v>1</v>
      </c>
      <c r="DD22">
        <v>174.97845000000001</v>
      </c>
      <c r="DE22">
        <v>-6.7172932330743507E-2</v>
      </c>
      <c r="DF22">
        <v>3.00241153075314E-2</v>
      </c>
      <c r="DG22">
        <v>1</v>
      </c>
      <c r="DH22">
        <v>1799.9880000000001</v>
      </c>
      <c r="DI22">
        <v>-0.249884957005612</v>
      </c>
      <c r="DJ22">
        <v>0.12286578042723099</v>
      </c>
      <c r="DK22">
        <v>-1</v>
      </c>
      <c r="DL22">
        <v>2</v>
      </c>
      <c r="DM22">
        <v>2</v>
      </c>
      <c r="DN22" t="s">
        <v>350</v>
      </c>
      <c r="DO22">
        <v>3.1562700000000001</v>
      </c>
      <c r="DP22">
        <v>2.78138</v>
      </c>
      <c r="DQ22">
        <v>4.5643200000000002E-2</v>
      </c>
      <c r="DR22">
        <v>4.75229E-2</v>
      </c>
      <c r="DS22">
        <v>0.13179099999999999</v>
      </c>
      <c r="DT22">
        <v>0.12293900000000001</v>
      </c>
      <c r="DU22">
        <v>30165.200000000001</v>
      </c>
      <c r="DV22">
        <v>31444</v>
      </c>
      <c r="DW22">
        <v>29371.8</v>
      </c>
      <c r="DX22">
        <v>30785.7</v>
      </c>
      <c r="DY22">
        <v>33405.300000000003</v>
      </c>
      <c r="DZ22">
        <v>35426.800000000003</v>
      </c>
      <c r="EA22">
        <v>40347.5</v>
      </c>
      <c r="EB22">
        <v>42769.3</v>
      </c>
      <c r="EC22">
        <v>2.2384300000000001</v>
      </c>
      <c r="ED22">
        <v>1.7372000000000001</v>
      </c>
      <c r="EE22">
        <v>0.16905000000000001</v>
      </c>
      <c r="EF22">
        <v>0</v>
      </c>
      <c r="EG22">
        <v>24.246400000000001</v>
      </c>
      <c r="EH22">
        <v>999.9</v>
      </c>
      <c r="EI22">
        <v>48.607999999999997</v>
      </c>
      <c r="EJ22">
        <v>36.335999999999999</v>
      </c>
      <c r="EK22">
        <v>29.3965</v>
      </c>
      <c r="EL22">
        <v>61.366500000000002</v>
      </c>
      <c r="EM22">
        <v>25.8093</v>
      </c>
      <c r="EN22">
        <v>1</v>
      </c>
      <c r="EO22">
        <v>-0.10277699999999999</v>
      </c>
      <c r="EP22">
        <v>-0.19106799999999999</v>
      </c>
      <c r="EQ22">
        <v>20.298200000000001</v>
      </c>
      <c r="ER22">
        <v>5.2384000000000004</v>
      </c>
      <c r="ES22">
        <v>11.8302</v>
      </c>
      <c r="ET22">
        <v>4.9808500000000002</v>
      </c>
      <c r="EU22">
        <v>3.2995800000000002</v>
      </c>
      <c r="EV22">
        <v>44.3</v>
      </c>
      <c r="EW22">
        <v>152.19999999999999</v>
      </c>
      <c r="EX22">
        <v>2850.7</v>
      </c>
      <c r="EY22">
        <v>7442.6</v>
      </c>
      <c r="EZ22">
        <v>1.8737200000000001</v>
      </c>
      <c r="FA22">
        <v>1.8794</v>
      </c>
      <c r="FB22">
        <v>1.8797299999999999</v>
      </c>
      <c r="FC22">
        <v>1.8804399999999999</v>
      </c>
      <c r="FD22">
        <v>1.87792</v>
      </c>
      <c r="FE22">
        <v>1.8766799999999999</v>
      </c>
      <c r="FF22">
        <v>1.8773599999999999</v>
      </c>
      <c r="FG22">
        <v>1.8751500000000001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-1.2749999999999999</v>
      </c>
      <c r="FV22">
        <v>0.30309999999999998</v>
      </c>
      <c r="FW22">
        <v>-1.2884068173079199</v>
      </c>
      <c r="FX22">
        <v>1.4527828764109799E-4</v>
      </c>
      <c r="FY22">
        <v>-4.3579519040863002E-7</v>
      </c>
      <c r="FZ22">
        <v>2.0799061152897499E-10</v>
      </c>
      <c r="GA22">
        <v>0.30312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0.6</v>
      </c>
      <c r="GJ22">
        <v>0.5</v>
      </c>
      <c r="GK22">
        <v>0.55175799999999997</v>
      </c>
      <c r="GL22">
        <v>2.6184099999999999</v>
      </c>
      <c r="GM22">
        <v>1.54541</v>
      </c>
      <c r="GN22">
        <v>2.2692899999999998</v>
      </c>
      <c r="GO22">
        <v>1.5979000000000001</v>
      </c>
      <c r="GP22">
        <v>2.3730500000000001</v>
      </c>
      <c r="GQ22">
        <v>38.599499999999999</v>
      </c>
      <c r="GR22">
        <v>13.1952</v>
      </c>
      <c r="GS22">
        <v>18</v>
      </c>
      <c r="GT22">
        <v>647.45299999999997</v>
      </c>
      <c r="GU22">
        <v>358.76799999999997</v>
      </c>
      <c r="GV22">
        <v>25.9068</v>
      </c>
      <c r="GW22">
        <v>25.567</v>
      </c>
      <c r="GX22">
        <v>30.000299999999999</v>
      </c>
      <c r="GY22">
        <v>25.5839</v>
      </c>
      <c r="GZ22">
        <v>25.566800000000001</v>
      </c>
      <c r="HA22">
        <v>11.091900000000001</v>
      </c>
      <c r="HB22">
        <v>20</v>
      </c>
      <c r="HC22">
        <v>-30</v>
      </c>
      <c r="HD22">
        <v>25.8673</v>
      </c>
      <c r="HE22">
        <v>175</v>
      </c>
      <c r="HF22">
        <v>0</v>
      </c>
      <c r="HG22">
        <v>100.05</v>
      </c>
      <c r="HH22">
        <v>99.062600000000003</v>
      </c>
    </row>
    <row r="23" spans="1:216" x14ac:dyDescent="0.2">
      <c r="A23">
        <v>5</v>
      </c>
      <c r="B23">
        <v>1689549332</v>
      </c>
      <c r="C23">
        <v>387</v>
      </c>
      <c r="D23" t="s">
        <v>363</v>
      </c>
      <c r="E23" t="s">
        <v>364</v>
      </c>
      <c r="F23" t="s">
        <v>343</v>
      </c>
      <c r="G23" t="s">
        <v>344</v>
      </c>
      <c r="H23" t="s">
        <v>345</v>
      </c>
      <c r="I23" t="s">
        <v>346</v>
      </c>
      <c r="J23" t="s">
        <v>347</v>
      </c>
      <c r="K23" t="s">
        <v>348</v>
      </c>
      <c r="L23">
        <v>1689549332</v>
      </c>
      <c r="M23">
        <f t="shared" si="0"/>
        <v>2.9315030537990058E-3</v>
      </c>
      <c r="N23">
        <f t="shared" si="1"/>
        <v>2.9315030537990059</v>
      </c>
      <c r="O23">
        <f t="shared" si="2"/>
        <v>4.4664384419822252</v>
      </c>
      <c r="P23">
        <f t="shared" si="3"/>
        <v>120.184</v>
      </c>
      <c r="Q23">
        <f t="shared" si="4"/>
        <v>99.123225377091629</v>
      </c>
      <c r="R23">
        <f t="shared" si="5"/>
        <v>9.9709023715301957</v>
      </c>
      <c r="S23">
        <f t="shared" si="6"/>
        <v>12.089426328301601</v>
      </c>
      <c r="T23">
        <f t="shared" si="7"/>
        <v>0.38637285803543414</v>
      </c>
      <c r="U23">
        <f t="shared" si="8"/>
        <v>2.939602265827693</v>
      </c>
      <c r="V23">
        <f t="shared" si="9"/>
        <v>0.36021491383525883</v>
      </c>
      <c r="W23">
        <f t="shared" si="10"/>
        <v>0.22733676363598129</v>
      </c>
      <c r="X23">
        <f t="shared" si="11"/>
        <v>297.68546099999998</v>
      </c>
      <c r="Y23">
        <f t="shared" si="12"/>
        <v>27.931696236044193</v>
      </c>
      <c r="Z23">
        <f t="shared" si="13"/>
        <v>26.993300000000001</v>
      </c>
      <c r="AA23">
        <f t="shared" si="14"/>
        <v>3.5777515081670086</v>
      </c>
      <c r="AB23">
        <f t="shared" si="15"/>
        <v>78.078850947951793</v>
      </c>
      <c r="AC23">
        <f t="shared" si="16"/>
        <v>2.7850121650013504</v>
      </c>
      <c r="AD23">
        <f t="shared" si="17"/>
        <v>3.5669225804281743</v>
      </c>
      <c r="AE23">
        <f t="shared" si="18"/>
        <v>0.79273934316565819</v>
      </c>
      <c r="AF23">
        <f t="shared" si="19"/>
        <v>-129.27928467253616</v>
      </c>
      <c r="AG23">
        <f t="shared" si="20"/>
        <v>-8.1775596075336985</v>
      </c>
      <c r="AH23">
        <f t="shared" si="21"/>
        <v>-0.6001626533093517</v>
      </c>
      <c r="AI23">
        <f t="shared" si="22"/>
        <v>159.62845406662078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53190.437718032568</v>
      </c>
      <c r="AO23">
        <f t="shared" si="26"/>
        <v>1799.9</v>
      </c>
      <c r="AP23">
        <f t="shared" si="27"/>
        <v>1517.3157000000001</v>
      </c>
      <c r="AQ23">
        <f t="shared" si="28"/>
        <v>0.84299999999999997</v>
      </c>
      <c r="AR23">
        <f t="shared" si="29"/>
        <v>0.16538999999999998</v>
      </c>
      <c r="AS23">
        <v>1689549332</v>
      </c>
      <c r="AT23">
        <v>120.184</v>
      </c>
      <c r="AU23">
        <v>125.001</v>
      </c>
      <c r="AV23">
        <v>27.686499999999999</v>
      </c>
      <c r="AW23">
        <v>24.837199999999999</v>
      </c>
      <c r="AX23">
        <v>121.486</v>
      </c>
      <c r="AY23">
        <v>27.3872</v>
      </c>
      <c r="AZ23">
        <v>600.21900000000005</v>
      </c>
      <c r="BA23">
        <v>100.54300000000001</v>
      </c>
      <c r="BB23">
        <v>4.7979899999999999E-2</v>
      </c>
      <c r="BC23">
        <v>26.941700000000001</v>
      </c>
      <c r="BD23">
        <v>26.993300000000001</v>
      </c>
      <c r="BE23">
        <v>999.9</v>
      </c>
      <c r="BF23">
        <v>0</v>
      </c>
      <c r="BG23">
        <v>0</v>
      </c>
      <c r="BH23">
        <v>10003.1</v>
      </c>
      <c r="BI23">
        <v>0</v>
      </c>
      <c r="BJ23">
        <v>1254.3699999999999</v>
      </c>
      <c r="BK23">
        <v>-4.8167999999999997</v>
      </c>
      <c r="BL23">
        <v>123.60599999999999</v>
      </c>
      <c r="BM23">
        <v>128.184</v>
      </c>
      <c r="BN23">
        <v>2.8492999999999999</v>
      </c>
      <c r="BO23">
        <v>125.001</v>
      </c>
      <c r="BP23">
        <v>24.837199999999999</v>
      </c>
      <c r="BQ23">
        <v>2.78369</v>
      </c>
      <c r="BR23">
        <v>2.4972099999999999</v>
      </c>
      <c r="BS23">
        <v>22.787700000000001</v>
      </c>
      <c r="BT23">
        <v>21.008299999999998</v>
      </c>
      <c r="BU23">
        <v>1799.9</v>
      </c>
      <c r="BV23">
        <v>0.90000100000000005</v>
      </c>
      <c r="BW23">
        <v>9.9999000000000005E-2</v>
      </c>
      <c r="BX23">
        <v>0</v>
      </c>
      <c r="BY23">
        <v>2.4325000000000001</v>
      </c>
      <c r="BZ23">
        <v>0</v>
      </c>
      <c r="CA23">
        <v>16221.8</v>
      </c>
      <c r="CB23">
        <v>17198.7</v>
      </c>
      <c r="CC23">
        <v>39.311999999999998</v>
      </c>
      <c r="CD23">
        <v>41.375</v>
      </c>
      <c r="CE23">
        <v>40.311999999999998</v>
      </c>
      <c r="CF23">
        <v>40.061999999999998</v>
      </c>
      <c r="CG23">
        <v>39.186999999999998</v>
      </c>
      <c r="CH23">
        <v>1619.91</v>
      </c>
      <c r="CI23">
        <v>179.99</v>
      </c>
      <c r="CJ23">
        <v>0</v>
      </c>
      <c r="CK23">
        <v>1689549335.3</v>
      </c>
      <c r="CL23">
        <v>0</v>
      </c>
      <c r="CM23">
        <v>1689549302</v>
      </c>
      <c r="CN23" t="s">
        <v>365</v>
      </c>
      <c r="CO23">
        <v>1689549300</v>
      </c>
      <c r="CP23">
        <v>1689549302</v>
      </c>
      <c r="CQ23">
        <v>45</v>
      </c>
      <c r="CR23">
        <v>-2.5000000000000001E-2</v>
      </c>
      <c r="CS23">
        <v>-4.0000000000000001E-3</v>
      </c>
      <c r="CT23">
        <v>-1.302</v>
      </c>
      <c r="CU23">
        <v>0.29899999999999999</v>
      </c>
      <c r="CV23">
        <v>125</v>
      </c>
      <c r="CW23">
        <v>25</v>
      </c>
      <c r="CX23">
        <v>0.18</v>
      </c>
      <c r="CY23">
        <v>0.03</v>
      </c>
      <c r="CZ23">
        <v>4.4811936287763903</v>
      </c>
      <c r="DA23">
        <v>7.0341961814949602E-2</v>
      </c>
      <c r="DB23">
        <v>3.1404360510580397E-2</v>
      </c>
      <c r="DC23">
        <v>1</v>
      </c>
      <c r="DD23">
        <v>124.98135000000001</v>
      </c>
      <c r="DE23">
        <v>0.10732330827085999</v>
      </c>
      <c r="DF23">
        <v>2.44361924202595E-2</v>
      </c>
      <c r="DG23">
        <v>1</v>
      </c>
      <c r="DH23">
        <v>1799.98523809524</v>
      </c>
      <c r="DI23">
        <v>-0.22661790409163901</v>
      </c>
      <c r="DJ23">
        <v>0.119148528660992</v>
      </c>
      <c r="DK23">
        <v>-1</v>
      </c>
      <c r="DL23">
        <v>2</v>
      </c>
      <c r="DM23">
        <v>2</v>
      </c>
      <c r="DN23" t="s">
        <v>350</v>
      </c>
      <c r="DO23">
        <v>3.1561900000000001</v>
      </c>
      <c r="DP23">
        <v>2.78233</v>
      </c>
      <c r="DQ23">
        <v>3.3877299999999999E-2</v>
      </c>
      <c r="DR23">
        <v>3.4935000000000001E-2</v>
      </c>
      <c r="DS23">
        <v>0.13208700000000001</v>
      </c>
      <c r="DT23">
        <v>0.123236</v>
      </c>
      <c r="DU23">
        <v>30535.200000000001</v>
      </c>
      <c r="DV23">
        <v>31856.9</v>
      </c>
      <c r="DW23">
        <v>29370.1</v>
      </c>
      <c r="DX23">
        <v>30783.1</v>
      </c>
      <c r="DY23">
        <v>33391.199999999997</v>
      </c>
      <c r="DZ23">
        <v>35410.400000000001</v>
      </c>
      <c r="EA23">
        <v>40345.699999999997</v>
      </c>
      <c r="EB23">
        <v>42765.599999999999</v>
      </c>
      <c r="EC23">
        <v>2.2380300000000002</v>
      </c>
      <c r="ED23">
        <v>1.73552</v>
      </c>
      <c r="EE23">
        <v>0.16115599999999999</v>
      </c>
      <c r="EF23">
        <v>0</v>
      </c>
      <c r="EG23">
        <v>24.352</v>
      </c>
      <c r="EH23">
        <v>999.9</v>
      </c>
      <c r="EI23">
        <v>48.45</v>
      </c>
      <c r="EJ23">
        <v>36.466999999999999</v>
      </c>
      <c r="EK23">
        <v>29.5078</v>
      </c>
      <c r="EL23">
        <v>60.836500000000001</v>
      </c>
      <c r="EM23">
        <v>25.705100000000002</v>
      </c>
      <c r="EN23">
        <v>1</v>
      </c>
      <c r="EO23">
        <v>-0.10002999999999999</v>
      </c>
      <c r="EP23">
        <v>-0.32849099999999998</v>
      </c>
      <c r="EQ23">
        <v>20.297599999999999</v>
      </c>
      <c r="ER23">
        <v>5.2403500000000003</v>
      </c>
      <c r="ES23">
        <v>11.8302</v>
      </c>
      <c r="ET23">
        <v>4.9816000000000003</v>
      </c>
      <c r="EU23">
        <v>3.2998500000000002</v>
      </c>
      <c r="EV23">
        <v>44.3</v>
      </c>
      <c r="EW23">
        <v>152.19999999999999</v>
      </c>
      <c r="EX23">
        <v>2852.5</v>
      </c>
      <c r="EY23">
        <v>7451</v>
      </c>
      <c r="EZ23">
        <v>1.8736699999999999</v>
      </c>
      <c r="FA23">
        <v>1.8793899999999999</v>
      </c>
      <c r="FB23">
        <v>1.8797299999999999</v>
      </c>
      <c r="FC23">
        <v>1.8804399999999999</v>
      </c>
      <c r="FD23">
        <v>1.87791</v>
      </c>
      <c r="FE23">
        <v>1.8766700000000001</v>
      </c>
      <c r="FF23">
        <v>1.8773200000000001</v>
      </c>
      <c r="FG23">
        <v>1.8751500000000001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-1.302</v>
      </c>
      <c r="FV23">
        <v>0.29930000000000001</v>
      </c>
      <c r="FW23">
        <v>-1.3136145621156201</v>
      </c>
      <c r="FX23">
        <v>1.4527828764109799E-4</v>
      </c>
      <c r="FY23">
        <v>-4.3579519040863002E-7</v>
      </c>
      <c r="FZ23">
        <v>2.0799061152897499E-10</v>
      </c>
      <c r="GA23">
        <v>0.29928000000000299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0.5</v>
      </c>
      <c r="GJ23">
        <v>0.5</v>
      </c>
      <c r="GK23">
        <v>0.43701200000000001</v>
      </c>
      <c r="GL23">
        <v>2.63062</v>
      </c>
      <c r="GM23">
        <v>1.54541</v>
      </c>
      <c r="GN23">
        <v>2.2692899999999998</v>
      </c>
      <c r="GO23">
        <v>1.5979000000000001</v>
      </c>
      <c r="GP23">
        <v>2.4023400000000001</v>
      </c>
      <c r="GQ23">
        <v>38.697899999999997</v>
      </c>
      <c r="GR23">
        <v>13.1426</v>
      </c>
      <c r="GS23">
        <v>18</v>
      </c>
      <c r="GT23">
        <v>647.50300000000004</v>
      </c>
      <c r="GU23">
        <v>358.09399999999999</v>
      </c>
      <c r="GV23">
        <v>25.874500000000001</v>
      </c>
      <c r="GW23">
        <v>25.6096</v>
      </c>
      <c r="GX23">
        <v>30.000399999999999</v>
      </c>
      <c r="GY23">
        <v>25.613700000000001</v>
      </c>
      <c r="GZ23">
        <v>25.598800000000001</v>
      </c>
      <c r="HA23">
        <v>8.8109099999999998</v>
      </c>
      <c r="HB23">
        <v>20</v>
      </c>
      <c r="HC23">
        <v>-30</v>
      </c>
      <c r="HD23">
        <v>25.879100000000001</v>
      </c>
      <c r="HE23">
        <v>125</v>
      </c>
      <c r="HF23">
        <v>0</v>
      </c>
      <c r="HG23">
        <v>100.045</v>
      </c>
      <c r="HH23">
        <v>99.054299999999998</v>
      </c>
    </row>
    <row r="24" spans="1:216" x14ac:dyDescent="0.2">
      <c r="A24">
        <v>6</v>
      </c>
      <c r="B24">
        <v>1689549430</v>
      </c>
      <c r="C24">
        <v>485</v>
      </c>
      <c r="D24" t="s">
        <v>366</v>
      </c>
      <c r="E24" t="s">
        <v>367</v>
      </c>
      <c r="F24" t="s">
        <v>343</v>
      </c>
      <c r="G24" t="s">
        <v>344</v>
      </c>
      <c r="H24" t="s">
        <v>345</v>
      </c>
      <c r="I24" t="s">
        <v>346</v>
      </c>
      <c r="J24" t="s">
        <v>347</v>
      </c>
      <c r="K24" t="s">
        <v>348</v>
      </c>
      <c r="L24">
        <v>1689549430</v>
      </c>
      <c r="M24">
        <f t="shared" si="0"/>
        <v>2.9498254250389967E-3</v>
      </c>
      <c r="N24">
        <f t="shared" si="1"/>
        <v>2.9498254250389966</v>
      </c>
      <c r="O24">
        <f t="shared" si="2"/>
        <v>0.63700486581825366</v>
      </c>
      <c r="P24">
        <f t="shared" si="3"/>
        <v>69.115399999999994</v>
      </c>
      <c r="Q24">
        <f t="shared" si="4"/>
        <v>65.51718323694908</v>
      </c>
      <c r="R24">
        <f t="shared" si="5"/>
        <v>6.5902236174549271</v>
      </c>
      <c r="S24">
        <f t="shared" si="6"/>
        <v>6.95216001216866</v>
      </c>
      <c r="T24">
        <f t="shared" si="7"/>
        <v>0.39518053638835621</v>
      </c>
      <c r="U24">
        <f t="shared" si="8"/>
        <v>2.9415342906550812</v>
      </c>
      <c r="V24">
        <f t="shared" si="9"/>
        <v>0.36787823339351289</v>
      </c>
      <c r="W24">
        <f t="shared" si="10"/>
        <v>0.23221952132902896</v>
      </c>
      <c r="X24">
        <f t="shared" si="11"/>
        <v>297.69880799999999</v>
      </c>
      <c r="Y24">
        <f t="shared" si="12"/>
        <v>27.963696616332971</v>
      </c>
      <c r="Z24">
        <f t="shared" si="13"/>
        <v>27.003</v>
      </c>
      <c r="AA24">
        <f t="shared" si="14"/>
        <v>3.57979038000185</v>
      </c>
      <c r="AB24">
        <f t="shared" si="15"/>
        <v>78.293718404660723</v>
      </c>
      <c r="AC24">
        <f t="shared" si="16"/>
        <v>2.7988028175860498</v>
      </c>
      <c r="AD24">
        <f t="shared" si="17"/>
        <v>3.5747475974004077</v>
      </c>
      <c r="AE24">
        <f t="shared" si="18"/>
        <v>0.78098756241580025</v>
      </c>
      <c r="AF24">
        <f t="shared" si="19"/>
        <v>-130.08730124421976</v>
      </c>
      <c r="AG24">
        <f t="shared" si="20"/>
        <v>-3.8060159202672663</v>
      </c>
      <c r="AH24">
        <f t="shared" si="21"/>
        <v>-0.27921102994644609</v>
      </c>
      <c r="AI24">
        <f t="shared" si="22"/>
        <v>163.5262798055665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53239.844809650494</v>
      </c>
      <c r="AO24">
        <f t="shared" si="26"/>
        <v>1799.98</v>
      </c>
      <c r="AP24">
        <f t="shared" si="27"/>
        <v>1517.3832000000002</v>
      </c>
      <c r="AQ24">
        <f t="shared" si="28"/>
        <v>0.84300003333370377</v>
      </c>
      <c r="AR24">
        <f t="shared" si="29"/>
        <v>0.16539006433404815</v>
      </c>
      <c r="AS24">
        <v>1689549430</v>
      </c>
      <c r="AT24">
        <v>69.115399999999994</v>
      </c>
      <c r="AU24">
        <v>69.955799999999996</v>
      </c>
      <c r="AV24">
        <v>27.8245</v>
      </c>
      <c r="AW24">
        <v>24.958400000000001</v>
      </c>
      <c r="AX24">
        <v>70.244799999999998</v>
      </c>
      <c r="AY24">
        <v>27.520499999999998</v>
      </c>
      <c r="AZ24">
        <v>600.34500000000003</v>
      </c>
      <c r="BA24">
        <v>100.54</v>
      </c>
      <c r="BB24">
        <v>4.7712900000000003E-2</v>
      </c>
      <c r="BC24">
        <v>26.978999999999999</v>
      </c>
      <c r="BD24">
        <v>27.003</v>
      </c>
      <c r="BE24">
        <v>999.9</v>
      </c>
      <c r="BF24">
        <v>0</v>
      </c>
      <c r="BG24">
        <v>0</v>
      </c>
      <c r="BH24">
        <v>10014.4</v>
      </c>
      <c r="BI24">
        <v>0</v>
      </c>
      <c r="BJ24">
        <v>1255.05</v>
      </c>
      <c r="BK24">
        <v>-0.84039299999999995</v>
      </c>
      <c r="BL24">
        <v>71.093500000000006</v>
      </c>
      <c r="BM24">
        <v>71.746499999999997</v>
      </c>
      <c r="BN24">
        <v>2.8660800000000002</v>
      </c>
      <c r="BO24">
        <v>69.955799999999996</v>
      </c>
      <c r="BP24">
        <v>24.958400000000001</v>
      </c>
      <c r="BQ24">
        <v>2.7974700000000001</v>
      </c>
      <c r="BR24">
        <v>2.5093100000000002</v>
      </c>
      <c r="BS24">
        <v>22.8691</v>
      </c>
      <c r="BT24">
        <v>21.087</v>
      </c>
      <c r="BU24">
        <v>1799.98</v>
      </c>
      <c r="BV24">
        <v>0.90000100000000005</v>
      </c>
      <c r="BW24">
        <v>9.9999000000000005E-2</v>
      </c>
      <c r="BX24">
        <v>0</v>
      </c>
      <c r="BY24">
        <v>2.3328000000000002</v>
      </c>
      <c r="BZ24">
        <v>0</v>
      </c>
      <c r="CA24">
        <v>16334.3</v>
      </c>
      <c r="CB24">
        <v>17199.400000000001</v>
      </c>
      <c r="CC24">
        <v>39.311999999999998</v>
      </c>
      <c r="CD24">
        <v>41.436999999999998</v>
      </c>
      <c r="CE24">
        <v>40.311999999999998</v>
      </c>
      <c r="CF24">
        <v>40.186999999999998</v>
      </c>
      <c r="CG24">
        <v>39.25</v>
      </c>
      <c r="CH24">
        <v>1619.98</v>
      </c>
      <c r="CI24">
        <v>180</v>
      </c>
      <c r="CJ24">
        <v>0</v>
      </c>
      <c r="CK24">
        <v>1689549433.7</v>
      </c>
      <c r="CL24">
        <v>0</v>
      </c>
      <c r="CM24">
        <v>1689549404</v>
      </c>
      <c r="CN24" t="s">
        <v>368</v>
      </c>
      <c r="CO24">
        <v>1689549398</v>
      </c>
      <c r="CP24">
        <v>1689549404</v>
      </c>
      <c r="CQ24">
        <v>46</v>
      </c>
      <c r="CR24">
        <v>0.17599999999999999</v>
      </c>
      <c r="CS24">
        <v>5.0000000000000001E-3</v>
      </c>
      <c r="CT24">
        <v>-1.129</v>
      </c>
      <c r="CU24">
        <v>0.30399999999999999</v>
      </c>
      <c r="CV24">
        <v>70</v>
      </c>
      <c r="CW24">
        <v>25</v>
      </c>
      <c r="CX24">
        <v>0.22</v>
      </c>
      <c r="CY24">
        <v>0.02</v>
      </c>
      <c r="CZ24">
        <v>0.67109183520083104</v>
      </c>
      <c r="DA24">
        <v>0.16264316922844599</v>
      </c>
      <c r="DB24">
        <v>4.7771599045231303E-2</v>
      </c>
      <c r="DC24">
        <v>1</v>
      </c>
      <c r="DD24">
        <v>69.970690476190498</v>
      </c>
      <c r="DE24">
        <v>-0.12657662337658801</v>
      </c>
      <c r="DF24">
        <v>4.0497041688097701E-2</v>
      </c>
      <c r="DG24">
        <v>1</v>
      </c>
      <c r="DH24">
        <v>1800.0145</v>
      </c>
      <c r="DI24">
        <v>3.2988102184674802E-2</v>
      </c>
      <c r="DJ24">
        <v>0.10086996579753101</v>
      </c>
      <c r="DK24">
        <v>-1</v>
      </c>
      <c r="DL24">
        <v>2</v>
      </c>
      <c r="DM24">
        <v>2</v>
      </c>
      <c r="DN24" t="s">
        <v>350</v>
      </c>
      <c r="DO24">
        <v>3.1564399999999999</v>
      </c>
      <c r="DP24">
        <v>2.7821600000000002</v>
      </c>
      <c r="DQ24">
        <v>2.00451E-2</v>
      </c>
      <c r="DR24">
        <v>2.0051699999999999E-2</v>
      </c>
      <c r="DS24">
        <v>0.132522</v>
      </c>
      <c r="DT24">
        <v>0.123642</v>
      </c>
      <c r="DU24">
        <v>30969.3</v>
      </c>
      <c r="DV24">
        <v>32345.7</v>
      </c>
      <c r="DW24">
        <v>29367.1</v>
      </c>
      <c r="DX24">
        <v>30780.799999999999</v>
      </c>
      <c r="DY24">
        <v>33370.400000000001</v>
      </c>
      <c r="DZ24">
        <v>35389.599999999999</v>
      </c>
      <c r="EA24">
        <v>40342.699999999997</v>
      </c>
      <c r="EB24">
        <v>42762.3</v>
      </c>
      <c r="EC24">
        <v>2.2371699999999999</v>
      </c>
      <c r="ED24">
        <v>1.7334000000000001</v>
      </c>
      <c r="EE24">
        <v>0.16830500000000001</v>
      </c>
      <c r="EF24">
        <v>0</v>
      </c>
      <c r="EG24">
        <v>24.244299999999999</v>
      </c>
      <c r="EH24">
        <v>999.9</v>
      </c>
      <c r="EI24">
        <v>48.326999999999998</v>
      </c>
      <c r="EJ24">
        <v>36.607999999999997</v>
      </c>
      <c r="EK24">
        <v>29.6615</v>
      </c>
      <c r="EL24">
        <v>60.966500000000003</v>
      </c>
      <c r="EM24">
        <v>25.392600000000002</v>
      </c>
      <c r="EN24">
        <v>1</v>
      </c>
      <c r="EO24">
        <v>-9.6453300000000006E-2</v>
      </c>
      <c r="EP24">
        <v>-0.78128299999999995</v>
      </c>
      <c r="EQ24">
        <v>20.296199999999999</v>
      </c>
      <c r="ER24">
        <v>5.2404999999999999</v>
      </c>
      <c r="ES24">
        <v>11.8302</v>
      </c>
      <c r="ET24">
        <v>4.9816500000000001</v>
      </c>
      <c r="EU24">
        <v>3.2999000000000001</v>
      </c>
      <c r="EV24">
        <v>44.3</v>
      </c>
      <c r="EW24">
        <v>152.19999999999999</v>
      </c>
      <c r="EX24">
        <v>2854.4</v>
      </c>
      <c r="EY24">
        <v>7460.4</v>
      </c>
      <c r="EZ24">
        <v>1.8736600000000001</v>
      </c>
      <c r="FA24">
        <v>1.8793899999999999</v>
      </c>
      <c r="FB24">
        <v>1.8797299999999999</v>
      </c>
      <c r="FC24">
        <v>1.8804099999999999</v>
      </c>
      <c r="FD24">
        <v>1.8779300000000001</v>
      </c>
      <c r="FE24">
        <v>1.8766700000000001</v>
      </c>
      <c r="FF24">
        <v>1.8773299999999999</v>
      </c>
      <c r="FG24">
        <v>1.8751500000000001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-1.129</v>
      </c>
      <c r="FV24">
        <v>0.30399999999999999</v>
      </c>
      <c r="FW24">
        <v>-1.1375553880771301</v>
      </c>
      <c r="FX24">
        <v>1.4527828764109799E-4</v>
      </c>
      <c r="FY24">
        <v>-4.3579519040863002E-7</v>
      </c>
      <c r="FZ24">
        <v>2.0799061152897499E-10</v>
      </c>
      <c r="GA24">
        <v>0.30396999999999602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0.5</v>
      </c>
      <c r="GJ24">
        <v>0.4</v>
      </c>
      <c r="GK24">
        <v>0.31005899999999997</v>
      </c>
      <c r="GL24">
        <v>2.63428</v>
      </c>
      <c r="GM24">
        <v>1.54541</v>
      </c>
      <c r="GN24">
        <v>2.2692899999999998</v>
      </c>
      <c r="GO24">
        <v>1.5979000000000001</v>
      </c>
      <c r="GP24">
        <v>2.4682599999999999</v>
      </c>
      <c r="GQ24">
        <v>38.821100000000001</v>
      </c>
      <c r="GR24">
        <v>13.0901</v>
      </c>
      <c r="GS24">
        <v>18</v>
      </c>
      <c r="GT24">
        <v>647.25699999999995</v>
      </c>
      <c r="GU24">
        <v>357.166</v>
      </c>
      <c r="GV24">
        <v>26.357700000000001</v>
      </c>
      <c r="GW24">
        <v>25.651700000000002</v>
      </c>
      <c r="GX24">
        <v>30</v>
      </c>
      <c r="GY24">
        <v>25.646799999999999</v>
      </c>
      <c r="GZ24">
        <v>25.627800000000001</v>
      </c>
      <c r="HA24">
        <v>6.2742899999999997</v>
      </c>
      <c r="HB24">
        <v>20</v>
      </c>
      <c r="HC24">
        <v>-30</v>
      </c>
      <c r="HD24">
        <v>26.3476</v>
      </c>
      <c r="HE24">
        <v>70</v>
      </c>
      <c r="HF24">
        <v>0</v>
      </c>
      <c r="HG24">
        <v>100.036</v>
      </c>
      <c r="HH24">
        <v>99.046599999999998</v>
      </c>
    </row>
    <row r="25" spans="1:216" x14ac:dyDescent="0.2">
      <c r="A25">
        <v>7</v>
      </c>
      <c r="B25">
        <v>1689549525.0999999</v>
      </c>
      <c r="C25">
        <v>580.09999990463302</v>
      </c>
      <c r="D25" t="s">
        <v>369</v>
      </c>
      <c r="E25" t="s">
        <v>370</v>
      </c>
      <c r="F25" t="s">
        <v>343</v>
      </c>
      <c r="G25" t="s">
        <v>344</v>
      </c>
      <c r="H25" t="s">
        <v>345</v>
      </c>
      <c r="I25" t="s">
        <v>346</v>
      </c>
      <c r="J25" t="s">
        <v>347</v>
      </c>
      <c r="K25" t="s">
        <v>348</v>
      </c>
      <c r="L25">
        <v>1689549525.0999999</v>
      </c>
      <c r="M25">
        <f t="shared" si="0"/>
        <v>2.9644476541426735E-3</v>
      </c>
      <c r="N25">
        <f t="shared" si="1"/>
        <v>2.9644476541426736</v>
      </c>
      <c r="O25">
        <f t="shared" si="2"/>
        <v>-0.63960590567645237</v>
      </c>
      <c r="P25">
        <f t="shared" si="3"/>
        <v>50.509700000000002</v>
      </c>
      <c r="Q25">
        <f t="shared" si="4"/>
        <v>52.546342654433651</v>
      </c>
      <c r="R25">
        <f t="shared" si="5"/>
        <v>5.2854877753485461</v>
      </c>
      <c r="S25">
        <f t="shared" si="6"/>
        <v>5.08062765932572</v>
      </c>
      <c r="T25">
        <f t="shared" si="7"/>
        <v>0.40753309351133632</v>
      </c>
      <c r="U25">
        <f t="shared" si="8"/>
        <v>2.9442713692594427</v>
      </c>
      <c r="V25">
        <f t="shared" si="9"/>
        <v>0.37858922317482646</v>
      </c>
      <c r="W25">
        <f t="shared" si="10"/>
        <v>0.23904722935588141</v>
      </c>
      <c r="X25">
        <f t="shared" si="11"/>
        <v>297.73667399999994</v>
      </c>
      <c r="Y25">
        <f t="shared" si="12"/>
        <v>27.870440402045798</v>
      </c>
      <c r="Z25">
        <f t="shared" si="13"/>
        <v>26.973700000000001</v>
      </c>
      <c r="AA25">
        <f t="shared" si="14"/>
        <v>3.5736348191857261</v>
      </c>
      <c r="AB25">
        <f t="shared" si="15"/>
        <v>79.047028411603378</v>
      </c>
      <c r="AC25">
        <f t="shared" si="16"/>
        <v>2.8110089857495999</v>
      </c>
      <c r="AD25">
        <f t="shared" si="17"/>
        <v>3.5561222758589741</v>
      </c>
      <c r="AE25">
        <f t="shared" si="18"/>
        <v>0.76262583343612622</v>
      </c>
      <c r="AF25">
        <f t="shared" si="19"/>
        <v>-130.7321415476919</v>
      </c>
      <c r="AG25">
        <f t="shared" si="20"/>
        <v>-13.269958253775551</v>
      </c>
      <c r="AH25">
        <f t="shared" si="21"/>
        <v>-0.97201040317306509</v>
      </c>
      <c r="AI25">
        <f t="shared" si="22"/>
        <v>152.76256379535945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53335.149035166069</v>
      </c>
      <c r="AO25">
        <f t="shared" si="26"/>
        <v>1800.21</v>
      </c>
      <c r="AP25">
        <f t="shared" si="27"/>
        <v>1517.577</v>
      </c>
      <c r="AQ25">
        <f t="shared" si="28"/>
        <v>0.84299998333527748</v>
      </c>
      <c r="AR25">
        <f t="shared" si="29"/>
        <v>0.16538996783708565</v>
      </c>
      <c r="AS25">
        <v>1689549525.0999999</v>
      </c>
      <c r="AT25">
        <v>50.509700000000002</v>
      </c>
      <c r="AU25">
        <v>50.020099999999999</v>
      </c>
      <c r="AV25">
        <v>27.946000000000002</v>
      </c>
      <c r="AW25">
        <v>25.065999999999999</v>
      </c>
      <c r="AX25">
        <v>51.6023</v>
      </c>
      <c r="AY25">
        <v>27.6343</v>
      </c>
      <c r="AZ25">
        <v>600.33399999999995</v>
      </c>
      <c r="BA25">
        <v>100.54</v>
      </c>
      <c r="BB25">
        <v>4.7167599999999997E-2</v>
      </c>
      <c r="BC25">
        <v>26.8901</v>
      </c>
      <c r="BD25">
        <v>26.973700000000001</v>
      </c>
      <c r="BE25">
        <v>999.9</v>
      </c>
      <c r="BF25">
        <v>0</v>
      </c>
      <c r="BG25">
        <v>0</v>
      </c>
      <c r="BH25">
        <v>10030</v>
      </c>
      <c r="BI25">
        <v>0</v>
      </c>
      <c r="BJ25">
        <v>1256.54</v>
      </c>
      <c r="BK25">
        <v>0.489597</v>
      </c>
      <c r="BL25">
        <v>51.961799999999997</v>
      </c>
      <c r="BM25">
        <v>51.306199999999997</v>
      </c>
      <c r="BN25">
        <v>2.8799899999999998</v>
      </c>
      <c r="BO25">
        <v>50.020099999999999</v>
      </c>
      <c r="BP25">
        <v>25.065999999999999</v>
      </c>
      <c r="BQ25">
        <v>2.8096899999999998</v>
      </c>
      <c r="BR25">
        <v>2.52013</v>
      </c>
      <c r="BS25">
        <v>22.941099999999999</v>
      </c>
      <c r="BT25">
        <v>21.1571</v>
      </c>
      <c r="BU25">
        <v>1800.21</v>
      </c>
      <c r="BV25">
        <v>0.89999899999999999</v>
      </c>
      <c r="BW25">
        <v>0.10000100000000001</v>
      </c>
      <c r="BX25">
        <v>0</v>
      </c>
      <c r="BY25">
        <v>2.5478000000000001</v>
      </c>
      <c r="BZ25">
        <v>0</v>
      </c>
      <c r="CA25">
        <v>16373.9</v>
      </c>
      <c r="CB25">
        <v>17201.599999999999</v>
      </c>
      <c r="CC25">
        <v>39.5</v>
      </c>
      <c r="CD25">
        <v>41.625</v>
      </c>
      <c r="CE25">
        <v>40.5</v>
      </c>
      <c r="CF25">
        <v>40.311999999999998</v>
      </c>
      <c r="CG25">
        <v>39.311999999999998</v>
      </c>
      <c r="CH25">
        <v>1620.19</v>
      </c>
      <c r="CI25">
        <v>180.02</v>
      </c>
      <c r="CJ25">
        <v>0</v>
      </c>
      <c r="CK25">
        <v>1689549528.5</v>
      </c>
      <c r="CL25">
        <v>0</v>
      </c>
      <c r="CM25">
        <v>1689549502</v>
      </c>
      <c r="CN25" t="s">
        <v>371</v>
      </c>
      <c r="CO25">
        <v>1689549491</v>
      </c>
      <c r="CP25">
        <v>1689549502</v>
      </c>
      <c r="CQ25">
        <v>47</v>
      </c>
      <c r="CR25">
        <v>3.9E-2</v>
      </c>
      <c r="CS25">
        <v>8.0000000000000002E-3</v>
      </c>
      <c r="CT25">
        <v>-1.093</v>
      </c>
      <c r="CU25">
        <v>0.312</v>
      </c>
      <c r="CV25">
        <v>50</v>
      </c>
      <c r="CW25">
        <v>25</v>
      </c>
      <c r="CX25">
        <v>0.11</v>
      </c>
      <c r="CY25">
        <v>0.04</v>
      </c>
      <c r="CZ25">
        <v>-0.56435136526385998</v>
      </c>
      <c r="DA25">
        <v>-1.2354714194590599</v>
      </c>
      <c r="DB25">
        <v>0.19649606173022199</v>
      </c>
      <c r="DC25">
        <v>1</v>
      </c>
      <c r="DD25">
        <v>49.985485714285701</v>
      </c>
      <c r="DE25">
        <v>0.36804394703926302</v>
      </c>
      <c r="DF25">
        <v>4.0591897921515199E-2</v>
      </c>
      <c r="DG25">
        <v>1</v>
      </c>
      <c r="DH25">
        <v>1799.9585714285699</v>
      </c>
      <c r="DI25">
        <v>-4.5185867483302403E-2</v>
      </c>
      <c r="DJ25">
        <v>0.15977024320024999</v>
      </c>
      <c r="DK25">
        <v>-1</v>
      </c>
      <c r="DL25">
        <v>2</v>
      </c>
      <c r="DM25">
        <v>2</v>
      </c>
      <c r="DN25" t="s">
        <v>350</v>
      </c>
      <c r="DO25">
        <v>3.1563699999999999</v>
      </c>
      <c r="DP25">
        <v>2.7817500000000002</v>
      </c>
      <c r="DQ25">
        <v>1.48161E-2</v>
      </c>
      <c r="DR25">
        <v>1.44327E-2</v>
      </c>
      <c r="DS25">
        <v>0.13289100000000001</v>
      </c>
      <c r="DT25">
        <v>0.124</v>
      </c>
      <c r="DU25">
        <v>31133.1</v>
      </c>
      <c r="DV25">
        <v>32527.5</v>
      </c>
      <c r="DW25">
        <v>29366</v>
      </c>
      <c r="DX25">
        <v>30777.599999999999</v>
      </c>
      <c r="DY25">
        <v>33354.199999999997</v>
      </c>
      <c r="DZ25">
        <v>35370.6</v>
      </c>
      <c r="EA25">
        <v>40340.800000000003</v>
      </c>
      <c r="EB25">
        <v>42757.4</v>
      </c>
      <c r="EC25">
        <v>2.2355</v>
      </c>
      <c r="ED25">
        <v>1.7317199999999999</v>
      </c>
      <c r="EE25">
        <v>0.15039</v>
      </c>
      <c r="EF25">
        <v>0</v>
      </c>
      <c r="EG25">
        <v>24.5092</v>
      </c>
      <c r="EH25">
        <v>999.9</v>
      </c>
      <c r="EI25">
        <v>48.198999999999998</v>
      </c>
      <c r="EJ25">
        <v>36.759</v>
      </c>
      <c r="EK25">
        <v>29.831099999999999</v>
      </c>
      <c r="EL25">
        <v>60.856499999999997</v>
      </c>
      <c r="EM25">
        <v>25.116199999999999</v>
      </c>
      <c r="EN25">
        <v>1</v>
      </c>
      <c r="EO25">
        <v>-9.2774400000000007E-2</v>
      </c>
      <c r="EP25">
        <v>-7.7110600000000001E-2</v>
      </c>
      <c r="EQ25">
        <v>20.298200000000001</v>
      </c>
      <c r="ER25">
        <v>5.2404999999999999</v>
      </c>
      <c r="ES25">
        <v>11.8302</v>
      </c>
      <c r="ET25">
        <v>4.9819500000000003</v>
      </c>
      <c r="EU25">
        <v>3.2997299999999998</v>
      </c>
      <c r="EV25">
        <v>44.3</v>
      </c>
      <c r="EW25">
        <v>152.19999999999999</v>
      </c>
      <c r="EX25">
        <v>2856.3</v>
      </c>
      <c r="EY25">
        <v>7469.6</v>
      </c>
      <c r="EZ25">
        <v>1.8736600000000001</v>
      </c>
      <c r="FA25">
        <v>1.8793899999999999</v>
      </c>
      <c r="FB25">
        <v>1.8797299999999999</v>
      </c>
      <c r="FC25">
        <v>1.8804700000000001</v>
      </c>
      <c r="FD25">
        <v>1.8779300000000001</v>
      </c>
      <c r="FE25">
        <v>1.8766700000000001</v>
      </c>
      <c r="FF25">
        <v>1.8773299999999999</v>
      </c>
      <c r="FG25">
        <v>1.8751500000000001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-1.093</v>
      </c>
      <c r="FV25">
        <v>0.31169999999999998</v>
      </c>
      <c r="FW25">
        <v>-1.0989578591870801</v>
      </c>
      <c r="FX25">
        <v>1.4527828764109799E-4</v>
      </c>
      <c r="FY25">
        <v>-4.3579519040863002E-7</v>
      </c>
      <c r="FZ25">
        <v>2.0799061152897499E-10</v>
      </c>
      <c r="GA25">
        <v>0.31171000000000099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0.6</v>
      </c>
      <c r="GJ25">
        <v>0.4</v>
      </c>
      <c r="GK25">
        <v>0.26489299999999999</v>
      </c>
      <c r="GL25">
        <v>2.65259</v>
      </c>
      <c r="GM25">
        <v>1.54541</v>
      </c>
      <c r="GN25">
        <v>2.2692899999999998</v>
      </c>
      <c r="GO25">
        <v>1.5979000000000001</v>
      </c>
      <c r="GP25">
        <v>2.3730500000000001</v>
      </c>
      <c r="GQ25">
        <v>38.969299999999997</v>
      </c>
      <c r="GR25">
        <v>13.02</v>
      </c>
      <c r="GS25">
        <v>18</v>
      </c>
      <c r="GT25">
        <v>646.54200000000003</v>
      </c>
      <c r="GU25">
        <v>356.58699999999999</v>
      </c>
      <c r="GV25">
        <v>25.493300000000001</v>
      </c>
      <c r="GW25">
        <v>25.706800000000001</v>
      </c>
      <c r="GX25">
        <v>29.9998</v>
      </c>
      <c r="GY25">
        <v>25.692499999999999</v>
      </c>
      <c r="GZ25">
        <v>25.674099999999999</v>
      </c>
      <c r="HA25">
        <v>5.3577199999999996</v>
      </c>
      <c r="HB25">
        <v>20</v>
      </c>
      <c r="HC25">
        <v>-30</v>
      </c>
      <c r="HD25">
        <v>25.467500000000001</v>
      </c>
      <c r="HE25">
        <v>50</v>
      </c>
      <c r="HF25">
        <v>0</v>
      </c>
      <c r="HG25">
        <v>100.032</v>
      </c>
      <c r="HH25">
        <v>99.035700000000006</v>
      </c>
    </row>
    <row r="26" spans="1:216" x14ac:dyDescent="0.2">
      <c r="A26">
        <v>8</v>
      </c>
      <c r="B26">
        <v>1689549622.0999999</v>
      </c>
      <c r="C26">
        <v>677.09999990463302</v>
      </c>
      <c r="D26" t="s">
        <v>372</v>
      </c>
      <c r="E26" t="s">
        <v>373</v>
      </c>
      <c r="F26" t="s">
        <v>343</v>
      </c>
      <c r="G26" t="s">
        <v>344</v>
      </c>
      <c r="H26" t="s">
        <v>345</v>
      </c>
      <c r="I26" t="s">
        <v>346</v>
      </c>
      <c r="J26" t="s">
        <v>347</v>
      </c>
      <c r="K26" t="s">
        <v>348</v>
      </c>
      <c r="L26">
        <v>1689549622.0999999</v>
      </c>
      <c r="M26">
        <f t="shared" si="0"/>
        <v>2.8862501991321642E-3</v>
      </c>
      <c r="N26">
        <f t="shared" si="1"/>
        <v>2.8862501991321641</v>
      </c>
      <c r="O26">
        <f t="shared" si="2"/>
        <v>21.58447134820155</v>
      </c>
      <c r="P26">
        <f t="shared" si="3"/>
        <v>377.29599999999999</v>
      </c>
      <c r="Q26">
        <f t="shared" si="4"/>
        <v>280.59595522823906</v>
      </c>
      <c r="R26">
        <f t="shared" si="5"/>
        <v>28.225180807923195</v>
      </c>
      <c r="S26">
        <f t="shared" si="6"/>
        <v>37.952249915519999</v>
      </c>
      <c r="T26">
        <f t="shared" si="7"/>
        <v>0.396663650756506</v>
      </c>
      <c r="U26">
        <f t="shared" si="8"/>
        <v>2.9393739553403067</v>
      </c>
      <c r="V26">
        <f t="shared" si="9"/>
        <v>0.36914496758754978</v>
      </c>
      <c r="W26">
        <f t="shared" si="10"/>
        <v>0.23302876223873847</v>
      </c>
      <c r="X26">
        <f t="shared" si="11"/>
        <v>297.713751</v>
      </c>
      <c r="Y26">
        <f t="shared" si="12"/>
        <v>27.95236075916263</v>
      </c>
      <c r="Z26">
        <f t="shared" si="13"/>
        <v>27.029800000000002</v>
      </c>
      <c r="AA26">
        <f t="shared" si="14"/>
        <v>3.5854288248780382</v>
      </c>
      <c r="AB26">
        <f t="shared" si="15"/>
        <v>79.131350483616032</v>
      </c>
      <c r="AC26">
        <f t="shared" si="16"/>
        <v>2.8239972059160001</v>
      </c>
      <c r="AD26">
        <f t="shared" si="17"/>
        <v>3.5687463801097419</v>
      </c>
      <c r="AE26">
        <f t="shared" si="18"/>
        <v>0.76143161896203804</v>
      </c>
      <c r="AF26">
        <f t="shared" si="19"/>
        <v>-127.28363378172844</v>
      </c>
      <c r="AG26">
        <f t="shared" si="20"/>
        <v>-12.58232177721686</v>
      </c>
      <c r="AH26">
        <f t="shared" si="21"/>
        <v>-0.92371485837226697</v>
      </c>
      <c r="AI26">
        <f t="shared" si="22"/>
        <v>156.92408058268245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53182.246460479728</v>
      </c>
      <c r="AO26">
        <f t="shared" si="26"/>
        <v>1800.07</v>
      </c>
      <c r="AP26">
        <f t="shared" si="27"/>
        <v>1517.4591</v>
      </c>
      <c r="AQ26">
        <f t="shared" si="28"/>
        <v>0.84300004999805567</v>
      </c>
      <c r="AR26">
        <f t="shared" si="29"/>
        <v>0.16539009649624736</v>
      </c>
      <c r="AS26">
        <v>1689549622.0999999</v>
      </c>
      <c r="AT26">
        <v>377.29599999999999</v>
      </c>
      <c r="AU26">
        <v>399.96199999999999</v>
      </c>
      <c r="AV26">
        <v>28.074300000000001</v>
      </c>
      <c r="AW26">
        <v>25.27</v>
      </c>
      <c r="AX26">
        <v>378.935</v>
      </c>
      <c r="AY26">
        <v>27.750499999999999</v>
      </c>
      <c r="AZ26">
        <v>600.197</v>
      </c>
      <c r="BA26">
        <v>100.542</v>
      </c>
      <c r="BB26">
        <v>4.8120000000000003E-2</v>
      </c>
      <c r="BC26">
        <v>26.950399999999998</v>
      </c>
      <c r="BD26">
        <v>27.029800000000002</v>
      </c>
      <c r="BE26">
        <v>999.9</v>
      </c>
      <c r="BF26">
        <v>0</v>
      </c>
      <c r="BG26">
        <v>0</v>
      </c>
      <c r="BH26">
        <v>10001.9</v>
      </c>
      <c r="BI26">
        <v>0</v>
      </c>
      <c r="BJ26">
        <v>1256.92</v>
      </c>
      <c r="BK26">
        <v>-22.665900000000001</v>
      </c>
      <c r="BL26">
        <v>388.19499999999999</v>
      </c>
      <c r="BM26">
        <v>410.33100000000002</v>
      </c>
      <c r="BN26">
        <v>2.8042600000000002</v>
      </c>
      <c r="BO26">
        <v>399.96199999999999</v>
      </c>
      <c r="BP26">
        <v>25.27</v>
      </c>
      <c r="BQ26">
        <v>2.8226399999999998</v>
      </c>
      <c r="BR26">
        <v>2.5407000000000002</v>
      </c>
      <c r="BS26">
        <v>23.017099999999999</v>
      </c>
      <c r="BT26">
        <v>21.2896</v>
      </c>
      <c r="BU26">
        <v>1800.07</v>
      </c>
      <c r="BV26">
        <v>0.89999899999999999</v>
      </c>
      <c r="BW26">
        <v>0.10000100000000001</v>
      </c>
      <c r="BX26">
        <v>0</v>
      </c>
      <c r="BY26">
        <v>2.5244</v>
      </c>
      <c r="BZ26">
        <v>0</v>
      </c>
      <c r="CA26">
        <v>16477.599999999999</v>
      </c>
      <c r="CB26">
        <v>17200.3</v>
      </c>
      <c r="CC26">
        <v>39.625</v>
      </c>
      <c r="CD26">
        <v>41.75</v>
      </c>
      <c r="CE26">
        <v>40.561999999999998</v>
      </c>
      <c r="CF26">
        <v>40.5</v>
      </c>
      <c r="CG26">
        <v>39.5</v>
      </c>
      <c r="CH26">
        <v>1620.06</v>
      </c>
      <c r="CI26">
        <v>180.01</v>
      </c>
      <c r="CJ26">
        <v>0</v>
      </c>
      <c r="CK26">
        <v>1689549625.7</v>
      </c>
      <c r="CL26">
        <v>0</v>
      </c>
      <c r="CM26">
        <v>1689549593.0999999</v>
      </c>
      <c r="CN26" t="s">
        <v>374</v>
      </c>
      <c r="CO26">
        <v>1689549590.0999999</v>
      </c>
      <c r="CP26">
        <v>1689549593.0999999</v>
      </c>
      <c r="CQ26">
        <v>48</v>
      </c>
      <c r="CR26">
        <v>-0.54300000000000004</v>
      </c>
      <c r="CS26">
        <v>1.2E-2</v>
      </c>
      <c r="CT26">
        <v>-1.641</v>
      </c>
      <c r="CU26">
        <v>0.32400000000000001</v>
      </c>
      <c r="CV26">
        <v>400</v>
      </c>
      <c r="CW26">
        <v>25</v>
      </c>
      <c r="CX26">
        <v>0.08</v>
      </c>
      <c r="CY26">
        <v>0.03</v>
      </c>
      <c r="CZ26">
        <v>21.4967524358538</v>
      </c>
      <c r="DA26">
        <v>0.76395186267216797</v>
      </c>
      <c r="DB26">
        <v>8.1988305961356395E-2</v>
      </c>
      <c r="DC26">
        <v>1</v>
      </c>
      <c r="DD26">
        <v>400.03519047619</v>
      </c>
      <c r="DE26">
        <v>-0.41548051948057102</v>
      </c>
      <c r="DF26">
        <v>6.4201037706806602E-2</v>
      </c>
      <c r="DG26">
        <v>1</v>
      </c>
      <c r="DH26">
        <v>1800.0014285714301</v>
      </c>
      <c r="DI26">
        <v>0.36281251607541698</v>
      </c>
      <c r="DJ26">
        <v>0.147657445082964</v>
      </c>
      <c r="DK26">
        <v>-1</v>
      </c>
      <c r="DL26">
        <v>2</v>
      </c>
      <c r="DM26">
        <v>2</v>
      </c>
      <c r="DN26" t="s">
        <v>350</v>
      </c>
      <c r="DO26">
        <v>3.1559900000000001</v>
      </c>
      <c r="DP26">
        <v>2.7824599999999999</v>
      </c>
      <c r="DQ26">
        <v>9.0295399999999998E-2</v>
      </c>
      <c r="DR26">
        <v>9.4431000000000001E-2</v>
      </c>
      <c r="DS26">
        <v>0.13326299999999999</v>
      </c>
      <c r="DT26">
        <v>0.124683</v>
      </c>
      <c r="DU26">
        <v>28742.400000000001</v>
      </c>
      <c r="DV26">
        <v>29881.5</v>
      </c>
      <c r="DW26">
        <v>29361.3</v>
      </c>
      <c r="DX26">
        <v>30772.6</v>
      </c>
      <c r="DY26">
        <v>33342.300000000003</v>
      </c>
      <c r="DZ26">
        <v>35346.199999999997</v>
      </c>
      <c r="EA26">
        <v>40334.1</v>
      </c>
      <c r="EB26">
        <v>42750.7</v>
      </c>
      <c r="EC26">
        <v>2.2347800000000002</v>
      </c>
      <c r="ED26">
        <v>1.7311000000000001</v>
      </c>
      <c r="EE26">
        <v>0.14957000000000001</v>
      </c>
      <c r="EF26">
        <v>0</v>
      </c>
      <c r="EG26">
        <v>24.578900000000001</v>
      </c>
      <c r="EH26">
        <v>999.9</v>
      </c>
      <c r="EI26">
        <v>48.064999999999998</v>
      </c>
      <c r="EJ26">
        <v>36.880000000000003</v>
      </c>
      <c r="EK26">
        <v>29.943999999999999</v>
      </c>
      <c r="EL26">
        <v>60.846499999999999</v>
      </c>
      <c r="EM26">
        <v>25.8293</v>
      </c>
      <c r="EN26">
        <v>1</v>
      </c>
      <c r="EO26">
        <v>-8.4644300000000006E-2</v>
      </c>
      <c r="EP26">
        <v>0.40820299999999998</v>
      </c>
      <c r="EQ26">
        <v>20.297599999999999</v>
      </c>
      <c r="ER26">
        <v>5.2403500000000003</v>
      </c>
      <c r="ES26">
        <v>11.8302</v>
      </c>
      <c r="ET26">
        <v>4.9813999999999998</v>
      </c>
      <c r="EU26">
        <v>3.2998799999999999</v>
      </c>
      <c r="EV26">
        <v>44.4</v>
      </c>
      <c r="EW26">
        <v>152.19999999999999</v>
      </c>
      <c r="EX26">
        <v>2858</v>
      </c>
      <c r="EY26">
        <v>7478</v>
      </c>
      <c r="EZ26">
        <v>1.8736900000000001</v>
      </c>
      <c r="FA26">
        <v>1.8794299999999999</v>
      </c>
      <c r="FB26">
        <v>1.87975</v>
      </c>
      <c r="FC26">
        <v>1.8804700000000001</v>
      </c>
      <c r="FD26">
        <v>1.8779399999999999</v>
      </c>
      <c r="FE26">
        <v>1.87666</v>
      </c>
      <c r="FF26">
        <v>1.87734</v>
      </c>
      <c r="FG26">
        <v>1.8751500000000001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-1.639</v>
      </c>
      <c r="FV26">
        <v>0.32379999999999998</v>
      </c>
      <c r="FW26">
        <v>-1.6424893545344099</v>
      </c>
      <c r="FX26">
        <v>1.4527828764109799E-4</v>
      </c>
      <c r="FY26">
        <v>-4.3579519040863002E-7</v>
      </c>
      <c r="FZ26">
        <v>2.0799061152897499E-10</v>
      </c>
      <c r="GA26">
        <v>0.32380999999999799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0.5</v>
      </c>
      <c r="GK26">
        <v>1.0424800000000001</v>
      </c>
      <c r="GL26">
        <v>2.63794</v>
      </c>
      <c r="GM26">
        <v>1.54541</v>
      </c>
      <c r="GN26">
        <v>2.2692899999999998</v>
      </c>
      <c r="GO26">
        <v>1.5979000000000001</v>
      </c>
      <c r="GP26">
        <v>2.2912599999999999</v>
      </c>
      <c r="GQ26">
        <v>39.142800000000001</v>
      </c>
      <c r="GR26">
        <v>12.95</v>
      </c>
      <c r="GS26">
        <v>18</v>
      </c>
      <c r="GT26">
        <v>646.79700000000003</v>
      </c>
      <c r="GU26">
        <v>356.71899999999999</v>
      </c>
      <c r="GV26">
        <v>25.5504</v>
      </c>
      <c r="GW26">
        <v>25.798999999999999</v>
      </c>
      <c r="GX26">
        <v>30.000499999999999</v>
      </c>
      <c r="GY26">
        <v>25.7606</v>
      </c>
      <c r="GZ26">
        <v>25.744499999999999</v>
      </c>
      <c r="HA26">
        <v>20.9175</v>
      </c>
      <c r="HB26">
        <v>20</v>
      </c>
      <c r="HC26">
        <v>-30</v>
      </c>
      <c r="HD26">
        <v>25.522600000000001</v>
      </c>
      <c r="HE26">
        <v>400</v>
      </c>
      <c r="HF26">
        <v>0</v>
      </c>
      <c r="HG26">
        <v>100.01600000000001</v>
      </c>
      <c r="HH26">
        <v>99.019900000000007</v>
      </c>
    </row>
    <row r="27" spans="1:216" x14ac:dyDescent="0.2">
      <c r="A27">
        <v>9</v>
      </c>
      <c r="B27">
        <v>1689549721.0999999</v>
      </c>
      <c r="C27">
        <v>776.09999990463302</v>
      </c>
      <c r="D27" t="s">
        <v>375</v>
      </c>
      <c r="E27" t="s">
        <v>376</v>
      </c>
      <c r="F27" t="s">
        <v>343</v>
      </c>
      <c r="G27" t="s">
        <v>344</v>
      </c>
      <c r="H27" t="s">
        <v>345</v>
      </c>
      <c r="I27" t="s">
        <v>346</v>
      </c>
      <c r="J27" t="s">
        <v>347</v>
      </c>
      <c r="K27" t="s">
        <v>348</v>
      </c>
      <c r="L27">
        <v>1689549721.0999999</v>
      </c>
      <c r="M27">
        <f t="shared" si="0"/>
        <v>2.759164812405266E-3</v>
      </c>
      <c r="N27">
        <f t="shared" si="1"/>
        <v>2.7591648124052659</v>
      </c>
      <c r="O27">
        <f t="shared" si="2"/>
        <v>22.159438762921003</v>
      </c>
      <c r="P27">
        <f t="shared" si="3"/>
        <v>376.83699999999999</v>
      </c>
      <c r="Q27">
        <f t="shared" si="4"/>
        <v>277.99094816599177</v>
      </c>
      <c r="R27">
        <f t="shared" si="5"/>
        <v>27.963757723109143</v>
      </c>
      <c r="S27">
        <f t="shared" si="6"/>
        <v>37.906912576200305</v>
      </c>
      <c r="T27">
        <f t="shared" si="7"/>
        <v>0.39721162507861019</v>
      </c>
      <c r="U27">
        <f t="shared" si="8"/>
        <v>2.9371148700555163</v>
      </c>
      <c r="V27">
        <f t="shared" si="9"/>
        <v>0.36960005146825603</v>
      </c>
      <c r="W27">
        <f t="shared" si="10"/>
        <v>0.2333206784832427</v>
      </c>
      <c r="X27">
        <f t="shared" si="11"/>
        <v>297.72550200000001</v>
      </c>
      <c r="Y27">
        <f t="shared" si="12"/>
        <v>27.884392285437009</v>
      </c>
      <c r="Z27">
        <f t="shared" si="13"/>
        <v>26.876300000000001</v>
      </c>
      <c r="AA27">
        <f t="shared" si="14"/>
        <v>3.5532386652818952</v>
      </c>
      <c r="AB27">
        <f t="shared" si="15"/>
        <v>79.665562116606566</v>
      </c>
      <c r="AC27">
        <f t="shared" si="16"/>
        <v>2.82610132779774</v>
      </c>
      <c r="AD27">
        <f t="shared" si="17"/>
        <v>3.5474567086606039</v>
      </c>
      <c r="AE27">
        <f t="shared" si="18"/>
        <v>0.72713733748415521</v>
      </c>
      <c r="AF27">
        <f t="shared" si="19"/>
        <v>-121.67916822707224</v>
      </c>
      <c r="AG27">
        <f t="shared" si="20"/>
        <v>-4.386176911421698</v>
      </c>
      <c r="AH27">
        <f t="shared" si="21"/>
        <v>-0.32184196879943955</v>
      </c>
      <c r="AI27">
        <f t="shared" si="22"/>
        <v>171.33831489270662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53134.79154580686</v>
      </c>
      <c r="AO27">
        <f t="shared" si="26"/>
        <v>1800.14</v>
      </c>
      <c r="AP27">
        <f t="shared" si="27"/>
        <v>1517.5182</v>
      </c>
      <c r="AQ27">
        <f t="shared" si="28"/>
        <v>0.84300009999222281</v>
      </c>
      <c r="AR27">
        <f t="shared" si="29"/>
        <v>0.16539019298499005</v>
      </c>
      <c r="AS27">
        <v>1689549721.0999999</v>
      </c>
      <c r="AT27">
        <v>376.83699999999999</v>
      </c>
      <c r="AU27">
        <v>400.02800000000002</v>
      </c>
      <c r="AV27">
        <v>28.0946</v>
      </c>
      <c r="AW27">
        <v>25.413900000000002</v>
      </c>
      <c r="AX27">
        <v>378.48</v>
      </c>
      <c r="AY27">
        <v>27.774000000000001</v>
      </c>
      <c r="AZ27">
        <v>600.21199999999999</v>
      </c>
      <c r="BA27">
        <v>100.545</v>
      </c>
      <c r="BB27">
        <v>4.7331900000000003E-2</v>
      </c>
      <c r="BC27">
        <v>26.848600000000001</v>
      </c>
      <c r="BD27">
        <v>26.876300000000001</v>
      </c>
      <c r="BE27">
        <v>999.9</v>
      </c>
      <c r="BF27">
        <v>0</v>
      </c>
      <c r="BG27">
        <v>0</v>
      </c>
      <c r="BH27">
        <v>9988.75</v>
      </c>
      <c r="BI27">
        <v>0</v>
      </c>
      <c r="BJ27">
        <v>1259.76</v>
      </c>
      <c r="BK27">
        <v>-23.190799999999999</v>
      </c>
      <c r="BL27">
        <v>387.73</v>
      </c>
      <c r="BM27">
        <v>410.459</v>
      </c>
      <c r="BN27">
        <v>2.6806800000000002</v>
      </c>
      <c r="BO27">
        <v>400.02800000000002</v>
      </c>
      <c r="BP27">
        <v>25.413900000000002</v>
      </c>
      <c r="BQ27">
        <v>2.8247800000000001</v>
      </c>
      <c r="BR27">
        <v>2.55525</v>
      </c>
      <c r="BS27">
        <v>23.029599999999999</v>
      </c>
      <c r="BT27">
        <v>21.3828</v>
      </c>
      <c r="BU27">
        <v>1800.14</v>
      </c>
      <c r="BV27">
        <v>0.89999899999999999</v>
      </c>
      <c r="BW27">
        <v>0.10000100000000001</v>
      </c>
      <c r="BX27">
        <v>0</v>
      </c>
      <c r="BY27">
        <v>2.9239999999999999</v>
      </c>
      <c r="BZ27">
        <v>0</v>
      </c>
      <c r="CA27">
        <v>16767.2</v>
      </c>
      <c r="CB27">
        <v>17201</v>
      </c>
      <c r="CC27">
        <v>39.625</v>
      </c>
      <c r="CD27">
        <v>41.875</v>
      </c>
      <c r="CE27">
        <v>40.625</v>
      </c>
      <c r="CF27">
        <v>40.625</v>
      </c>
      <c r="CG27">
        <v>39.5</v>
      </c>
      <c r="CH27">
        <v>1620.12</v>
      </c>
      <c r="CI27">
        <v>180.02</v>
      </c>
      <c r="CJ27">
        <v>0</v>
      </c>
      <c r="CK27">
        <v>1689549724.7</v>
      </c>
      <c r="CL27">
        <v>0</v>
      </c>
      <c r="CM27">
        <v>1689549692.0999999</v>
      </c>
      <c r="CN27" t="s">
        <v>377</v>
      </c>
      <c r="CO27">
        <v>1689549688.0999999</v>
      </c>
      <c r="CP27">
        <v>1689549692.0999999</v>
      </c>
      <c r="CQ27">
        <v>49</v>
      </c>
      <c r="CR27">
        <v>-4.0000000000000001E-3</v>
      </c>
      <c r="CS27">
        <v>-3.0000000000000001E-3</v>
      </c>
      <c r="CT27">
        <v>-1.645</v>
      </c>
      <c r="CU27">
        <v>0.32100000000000001</v>
      </c>
      <c r="CV27">
        <v>400</v>
      </c>
      <c r="CW27">
        <v>25</v>
      </c>
      <c r="CX27">
        <v>0.08</v>
      </c>
      <c r="CY27">
        <v>0.04</v>
      </c>
      <c r="CZ27">
        <v>22.0221127405364</v>
      </c>
      <c r="DA27">
        <v>0.68749960511583097</v>
      </c>
      <c r="DB27">
        <v>9.9083134670138101E-2</v>
      </c>
      <c r="DC27">
        <v>1</v>
      </c>
      <c r="DD27">
        <v>399.98955000000001</v>
      </c>
      <c r="DE27">
        <v>0.15018045112789999</v>
      </c>
      <c r="DF27">
        <v>3.24645575974776E-2</v>
      </c>
      <c r="DG27">
        <v>1</v>
      </c>
      <c r="DH27">
        <v>1800.01238095238</v>
      </c>
      <c r="DI27">
        <v>-0.14752736566285801</v>
      </c>
      <c r="DJ27">
        <v>0.15963961681312</v>
      </c>
      <c r="DK27">
        <v>-1</v>
      </c>
      <c r="DL27">
        <v>2</v>
      </c>
      <c r="DM27">
        <v>2</v>
      </c>
      <c r="DN27" t="s">
        <v>350</v>
      </c>
      <c r="DO27">
        <v>3.1559699999999999</v>
      </c>
      <c r="DP27">
        <v>2.7815599999999998</v>
      </c>
      <c r="DQ27">
        <v>9.0198799999999996E-2</v>
      </c>
      <c r="DR27">
        <v>9.4431799999999996E-2</v>
      </c>
      <c r="DS27">
        <v>0.133325</v>
      </c>
      <c r="DT27">
        <v>0.125162</v>
      </c>
      <c r="DU27">
        <v>28741.599999999999</v>
      </c>
      <c r="DV27">
        <v>29876.400000000001</v>
      </c>
      <c r="DW27">
        <v>29357.7</v>
      </c>
      <c r="DX27">
        <v>30767.8</v>
      </c>
      <c r="DY27">
        <v>33337</v>
      </c>
      <c r="DZ27">
        <v>35321.800000000003</v>
      </c>
      <c r="EA27">
        <v>40329.9</v>
      </c>
      <c r="EB27">
        <v>42744.4</v>
      </c>
      <c r="EC27">
        <v>2.2343999999999999</v>
      </c>
      <c r="ED27">
        <v>1.7287300000000001</v>
      </c>
      <c r="EE27">
        <v>0.14968200000000001</v>
      </c>
      <c r="EF27">
        <v>0</v>
      </c>
      <c r="EG27">
        <v>24.422899999999998</v>
      </c>
      <c r="EH27">
        <v>999.9</v>
      </c>
      <c r="EI27">
        <v>47.942999999999998</v>
      </c>
      <c r="EJ27">
        <v>37.051000000000002</v>
      </c>
      <c r="EK27">
        <v>30.148099999999999</v>
      </c>
      <c r="EL27">
        <v>61.236499999999999</v>
      </c>
      <c r="EM27">
        <v>25.288499999999999</v>
      </c>
      <c r="EN27">
        <v>1</v>
      </c>
      <c r="EO27">
        <v>-7.9883099999999999E-2</v>
      </c>
      <c r="EP27">
        <v>-0.73182700000000001</v>
      </c>
      <c r="EQ27">
        <v>20.296199999999999</v>
      </c>
      <c r="ER27">
        <v>5.2393000000000001</v>
      </c>
      <c r="ES27">
        <v>11.8302</v>
      </c>
      <c r="ET27">
        <v>4.9813499999999999</v>
      </c>
      <c r="EU27">
        <v>3.2998500000000002</v>
      </c>
      <c r="EV27">
        <v>44.4</v>
      </c>
      <c r="EW27">
        <v>152.19999999999999</v>
      </c>
      <c r="EX27">
        <v>2860</v>
      </c>
      <c r="EY27">
        <v>7487.7</v>
      </c>
      <c r="EZ27">
        <v>1.8736900000000001</v>
      </c>
      <c r="FA27">
        <v>1.8794299999999999</v>
      </c>
      <c r="FB27">
        <v>1.8797299999999999</v>
      </c>
      <c r="FC27">
        <v>1.8804700000000001</v>
      </c>
      <c r="FD27">
        <v>1.8779300000000001</v>
      </c>
      <c r="FE27">
        <v>1.8766799999999999</v>
      </c>
      <c r="FF27">
        <v>1.8773200000000001</v>
      </c>
      <c r="FG27">
        <v>1.8751500000000001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-1.643</v>
      </c>
      <c r="FV27">
        <v>0.3206</v>
      </c>
      <c r="FW27">
        <v>-1.6465156879754199</v>
      </c>
      <c r="FX27">
        <v>1.4527828764109799E-4</v>
      </c>
      <c r="FY27">
        <v>-4.3579519040863002E-7</v>
      </c>
      <c r="FZ27">
        <v>2.0799061152897499E-10</v>
      </c>
      <c r="GA27">
        <v>0.32056000000000401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0.6</v>
      </c>
      <c r="GJ27">
        <v>0.5</v>
      </c>
      <c r="GK27">
        <v>1.0412600000000001</v>
      </c>
      <c r="GL27">
        <v>2.63184</v>
      </c>
      <c r="GM27">
        <v>1.54541</v>
      </c>
      <c r="GN27">
        <v>2.2680699999999998</v>
      </c>
      <c r="GO27">
        <v>1.5979000000000001</v>
      </c>
      <c r="GP27">
        <v>2.3742700000000001</v>
      </c>
      <c r="GQ27">
        <v>39.292000000000002</v>
      </c>
      <c r="GR27">
        <v>12.8887</v>
      </c>
      <c r="GS27">
        <v>18</v>
      </c>
      <c r="GT27">
        <v>647.30799999999999</v>
      </c>
      <c r="GU27">
        <v>355.88299999999998</v>
      </c>
      <c r="GV27">
        <v>26.0398</v>
      </c>
      <c r="GW27">
        <v>25.877400000000002</v>
      </c>
      <c r="GX27">
        <v>30.000299999999999</v>
      </c>
      <c r="GY27">
        <v>25.8278</v>
      </c>
      <c r="GZ27">
        <v>25.807600000000001</v>
      </c>
      <c r="HA27">
        <v>20.916599999999999</v>
      </c>
      <c r="HB27">
        <v>20</v>
      </c>
      <c r="HC27">
        <v>-30</v>
      </c>
      <c r="HD27">
        <v>26.125699999999998</v>
      </c>
      <c r="HE27">
        <v>400</v>
      </c>
      <c r="HF27">
        <v>0</v>
      </c>
      <c r="HG27">
        <v>100.005</v>
      </c>
      <c r="HH27">
        <v>99.005099999999999</v>
      </c>
    </row>
    <row r="28" spans="1:216" x14ac:dyDescent="0.2">
      <c r="A28">
        <v>10</v>
      </c>
      <c r="B28">
        <v>1689549815.0999999</v>
      </c>
      <c r="C28">
        <v>870.09999990463302</v>
      </c>
      <c r="D28" t="s">
        <v>378</v>
      </c>
      <c r="E28" t="s">
        <v>379</v>
      </c>
      <c r="F28" t="s">
        <v>343</v>
      </c>
      <c r="G28" t="s">
        <v>344</v>
      </c>
      <c r="H28" t="s">
        <v>345</v>
      </c>
      <c r="I28" t="s">
        <v>346</v>
      </c>
      <c r="J28" t="s">
        <v>347</v>
      </c>
      <c r="K28" t="s">
        <v>348</v>
      </c>
      <c r="L28">
        <v>1689549815.0999999</v>
      </c>
      <c r="M28">
        <f t="shared" si="0"/>
        <v>2.8284599621966108E-3</v>
      </c>
      <c r="N28">
        <f t="shared" si="1"/>
        <v>2.8284599621966109</v>
      </c>
      <c r="O28">
        <f t="shared" si="2"/>
        <v>22.638693726225412</v>
      </c>
      <c r="P28">
        <f t="shared" si="3"/>
        <v>376.3</v>
      </c>
      <c r="Q28">
        <f t="shared" si="4"/>
        <v>276.59395483188598</v>
      </c>
      <c r="R28">
        <f t="shared" si="5"/>
        <v>27.82348971494622</v>
      </c>
      <c r="S28">
        <f t="shared" si="6"/>
        <v>37.853246597880002</v>
      </c>
      <c r="T28">
        <f t="shared" si="7"/>
        <v>0.40267448464282513</v>
      </c>
      <c r="U28">
        <f t="shared" si="8"/>
        <v>2.9330439875925078</v>
      </c>
      <c r="V28">
        <f t="shared" si="9"/>
        <v>0.37429088221861601</v>
      </c>
      <c r="W28">
        <f t="shared" si="10"/>
        <v>0.23631501873230101</v>
      </c>
      <c r="X28">
        <f t="shared" si="11"/>
        <v>297.67051799999996</v>
      </c>
      <c r="Y28">
        <f t="shared" si="12"/>
        <v>28.095445152373951</v>
      </c>
      <c r="Z28">
        <f t="shared" si="13"/>
        <v>27.044499999999999</v>
      </c>
      <c r="AA28">
        <f t="shared" si="14"/>
        <v>3.5885248450120324</v>
      </c>
      <c r="AB28">
        <f t="shared" si="15"/>
        <v>79.344306246826619</v>
      </c>
      <c r="AC28">
        <f t="shared" si="16"/>
        <v>2.85269429788812</v>
      </c>
      <c r="AD28">
        <f t="shared" si="17"/>
        <v>3.5953358631857895</v>
      </c>
      <c r="AE28">
        <f t="shared" si="18"/>
        <v>0.73583054712391238</v>
      </c>
      <c r="AF28">
        <f t="shared" si="19"/>
        <v>-124.73508433287053</v>
      </c>
      <c r="AG28">
        <f t="shared" si="20"/>
        <v>5.107478438928414</v>
      </c>
      <c r="AH28">
        <f t="shared" si="21"/>
        <v>0.37603330510555372</v>
      </c>
      <c r="AI28">
        <f t="shared" si="22"/>
        <v>178.41894541116341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52976.390356526652</v>
      </c>
      <c r="AO28">
        <f t="shared" si="26"/>
        <v>1799.81</v>
      </c>
      <c r="AP28">
        <f t="shared" si="27"/>
        <v>1517.2397999999998</v>
      </c>
      <c r="AQ28">
        <f t="shared" si="28"/>
        <v>0.84299998333157378</v>
      </c>
      <c r="AR28">
        <f t="shared" si="29"/>
        <v>0.16538996782993759</v>
      </c>
      <c r="AS28">
        <v>1689549815.0999999</v>
      </c>
      <c r="AT28">
        <v>376.3</v>
      </c>
      <c r="AU28">
        <v>399.99400000000003</v>
      </c>
      <c r="AV28">
        <v>28.358699999999999</v>
      </c>
      <c r="AW28">
        <v>25.611499999999999</v>
      </c>
      <c r="AX28">
        <v>378.03399999999999</v>
      </c>
      <c r="AY28">
        <v>28.0319</v>
      </c>
      <c r="AZ28">
        <v>600.22900000000004</v>
      </c>
      <c r="BA28">
        <v>100.545</v>
      </c>
      <c r="BB28">
        <v>4.8267600000000001E-2</v>
      </c>
      <c r="BC28">
        <v>27.076799999999999</v>
      </c>
      <c r="BD28">
        <v>27.044499999999999</v>
      </c>
      <c r="BE28">
        <v>999.9</v>
      </c>
      <c r="BF28">
        <v>0</v>
      </c>
      <c r="BG28">
        <v>0</v>
      </c>
      <c r="BH28">
        <v>9965.6200000000008</v>
      </c>
      <c r="BI28">
        <v>0</v>
      </c>
      <c r="BJ28">
        <v>1259.97</v>
      </c>
      <c r="BK28">
        <v>-23.693899999999999</v>
      </c>
      <c r="BL28">
        <v>387.28300000000002</v>
      </c>
      <c r="BM28">
        <v>410.50799999999998</v>
      </c>
      <c r="BN28">
        <v>2.7471999999999999</v>
      </c>
      <c r="BO28">
        <v>399.99400000000003</v>
      </c>
      <c r="BP28">
        <v>25.611499999999999</v>
      </c>
      <c r="BQ28">
        <v>2.8513199999999999</v>
      </c>
      <c r="BR28">
        <v>2.5750999999999999</v>
      </c>
      <c r="BS28">
        <v>23.184200000000001</v>
      </c>
      <c r="BT28">
        <v>21.5091</v>
      </c>
      <c r="BU28">
        <v>1799.81</v>
      </c>
      <c r="BV28">
        <v>0.90000100000000005</v>
      </c>
      <c r="BW28">
        <v>9.9999000000000005E-2</v>
      </c>
      <c r="BX28">
        <v>0</v>
      </c>
      <c r="BY28">
        <v>2.2906</v>
      </c>
      <c r="BZ28">
        <v>0</v>
      </c>
      <c r="CA28">
        <v>16903.099999999999</v>
      </c>
      <c r="CB28">
        <v>17197.8</v>
      </c>
      <c r="CC28">
        <v>39.625</v>
      </c>
      <c r="CD28">
        <v>41.811999999999998</v>
      </c>
      <c r="CE28">
        <v>40.625</v>
      </c>
      <c r="CF28">
        <v>40.561999999999998</v>
      </c>
      <c r="CG28">
        <v>39.5</v>
      </c>
      <c r="CH28">
        <v>1619.83</v>
      </c>
      <c r="CI28">
        <v>179.98</v>
      </c>
      <c r="CJ28">
        <v>0</v>
      </c>
      <c r="CK28">
        <v>1689549818.9000001</v>
      </c>
      <c r="CL28">
        <v>0</v>
      </c>
      <c r="CM28">
        <v>1689549786.0999999</v>
      </c>
      <c r="CN28" t="s">
        <v>380</v>
      </c>
      <c r="CO28">
        <v>1689549780.0999999</v>
      </c>
      <c r="CP28">
        <v>1689549786.0999999</v>
      </c>
      <c r="CQ28">
        <v>50</v>
      </c>
      <c r="CR28">
        <v>-9.0999999999999998E-2</v>
      </c>
      <c r="CS28">
        <v>6.0000000000000001E-3</v>
      </c>
      <c r="CT28">
        <v>-1.736</v>
      </c>
      <c r="CU28">
        <v>0.32700000000000001</v>
      </c>
      <c r="CV28">
        <v>400</v>
      </c>
      <c r="CW28">
        <v>26</v>
      </c>
      <c r="CX28">
        <v>0.04</v>
      </c>
      <c r="CY28">
        <v>0.05</v>
      </c>
      <c r="CZ28">
        <v>22.526838980845099</v>
      </c>
      <c r="DA28">
        <v>0.70280523233453496</v>
      </c>
      <c r="DB28">
        <v>0.108749147679501</v>
      </c>
      <c r="DC28">
        <v>1</v>
      </c>
      <c r="DD28">
        <v>399.98894999999999</v>
      </c>
      <c r="DE28">
        <v>7.5383458645985196E-2</v>
      </c>
      <c r="DF28">
        <v>1.7743942628403599E-2</v>
      </c>
      <c r="DG28">
        <v>1</v>
      </c>
      <c r="DH28">
        <v>1799.94761904762</v>
      </c>
      <c r="DI28">
        <v>8.9731392787096104E-2</v>
      </c>
      <c r="DJ28">
        <v>0.163965872230349</v>
      </c>
      <c r="DK28">
        <v>-1</v>
      </c>
      <c r="DL28">
        <v>2</v>
      </c>
      <c r="DM28">
        <v>2</v>
      </c>
      <c r="DN28" t="s">
        <v>350</v>
      </c>
      <c r="DO28">
        <v>3.1559900000000001</v>
      </c>
      <c r="DP28">
        <v>2.7823000000000002</v>
      </c>
      <c r="DQ28">
        <v>9.0111899999999995E-2</v>
      </c>
      <c r="DR28">
        <v>9.4420500000000004E-2</v>
      </c>
      <c r="DS28">
        <v>0.13417899999999999</v>
      </c>
      <c r="DT28">
        <v>0.125828</v>
      </c>
      <c r="DU28">
        <v>28742.799999999999</v>
      </c>
      <c r="DV28">
        <v>29872.6</v>
      </c>
      <c r="DW28">
        <v>29356.2</v>
      </c>
      <c r="DX28">
        <v>30763.599999999999</v>
      </c>
      <c r="DY28">
        <v>33302.1</v>
      </c>
      <c r="DZ28">
        <v>35289.699999999997</v>
      </c>
      <c r="EA28">
        <v>40328.400000000001</v>
      </c>
      <c r="EB28">
        <v>42738.5</v>
      </c>
      <c r="EC28">
        <v>2.2336</v>
      </c>
      <c r="ED28">
        <v>1.7277499999999999</v>
      </c>
      <c r="EE28">
        <v>0.16678100000000001</v>
      </c>
      <c r="EF28">
        <v>0</v>
      </c>
      <c r="EG28">
        <v>24.3111</v>
      </c>
      <c r="EH28">
        <v>999.9</v>
      </c>
      <c r="EI28">
        <v>47.832999999999998</v>
      </c>
      <c r="EJ28">
        <v>37.192</v>
      </c>
      <c r="EK28">
        <v>30.3093</v>
      </c>
      <c r="EL28">
        <v>60.986499999999999</v>
      </c>
      <c r="EM28">
        <v>25.665099999999999</v>
      </c>
      <c r="EN28">
        <v>1</v>
      </c>
      <c r="EO28">
        <v>-7.8353699999999998E-2</v>
      </c>
      <c r="EP28">
        <v>0.215199</v>
      </c>
      <c r="EQ28">
        <v>20.298500000000001</v>
      </c>
      <c r="ER28">
        <v>5.2364600000000001</v>
      </c>
      <c r="ES28">
        <v>11.8302</v>
      </c>
      <c r="ET28">
        <v>4.9813000000000001</v>
      </c>
      <c r="EU28">
        <v>3.2997999999999998</v>
      </c>
      <c r="EV28">
        <v>44.4</v>
      </c>
      <c r="EW28">
        <v>152.19999999999999</v>
      </c>
      <c r="EX28">
        <v>2861.9</v>
      </c>
      <c r="EY28">
        <v>7497.2</v>
      </c>
      <c r="EZ28">
        <v>1.8737699999999999</v>
      </c>
      <c r="FA28">
        <v>1.8794299999999999</v>
      </c>
      <c r="FB28">
        <v>1.87982</v>
      </c>
      <c r="FC28">
        <v>1.88049</v>
      </c>
      <c r="FD28">
        <v>1.8780399999999999</v>
      </c>
      <c r="FE28">
        <v>1.8766799999999999</v>
      </c>
      <c r="FF28">
        <v>1.8774200000000001</v>
      </c>
      <c r="FG28">
        <v>1.8752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-1.734</v>
      </c>
      <c r="FV28">
        <v>0.32679999999999998</v>
      </c>
      <c r="FW28">
        <v>-1.7374165629507701</v>
      </c>
      <c r="FX28">
        <v>1.4527828764109799E-4</v>
      </c>
      <c r="FY28">
        <v>-4.3579519040863002E-7</v>
      </c>
      <c r="FZ28">
        <v>2.0799061152897499E-10</v>
      </c>
      <c r="GA28">
        <v>0.32681000000000199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0.6</v>
      </c>
      <c r="GJ28">
        <v>0.5</v>
      </c>
      <c r="GK28">
        <v>1.0424800000000001</v>
      </c>
      <c r="GL28">
        <v>2.6293899999999999</v>
      </c>
      <c r="GM28">
        <v>1.54541</v>
      </c>
      <c r="GN28">
        <v>2.2680699999999998</v>
      </c>
      <c r="GO28">
        <v>1.5979000000000001</v>
      </c>
      <c r="GP28">
        <v>2.4706999999999999</v>
      </c>
      <c r="GQ28">
        <v>39.416600000000003</v>
      </c>
      <c r="GR28">
        <v>12.827400000000001</v>
      </c>
      <c r="GS28">
        <v>18</v>
      </c>
      <c r="GT28">
        <v>647.03499999999997</v>
      </c>
      <c r="GU28">
        <v>355.54899999999998</v>
      </c>
      <c r="GV28">
        <v>25.703499999999998</v>
      </c>
      <c r="GW28">
        <v>25.888300000000001</v>
      </c>
      <c r="GX28">
        <v>30.0001</v>
      </c>
      <c r="GY28">
        <v>25.855699999999999</v>
      </c>
      <c r="GZ28">
        <v>25.835100000000001</v>
      </c>
      <c r="HA28">
        <v>20.918299999999999</v>
      </c>
      <c r="HB28">
        <v>20</v>
      </c>
      <c r="HC28">
        <v>-30</v>
      </c>
      <c r="HD28">
        <v>25.656199999999998</v>
      </c>
      <c r="HE28">
        <v>400</v>
      </c>
      <c r="HF28">
        <v>0</v>
      </c>
      <c r="HG28">
        <v>100</v>
      </c>
      <c r="HH28">
        <v>98.991299999999995</v>
      </c>
    </row>
    <row r="29" spans="1:216" x14ac:dyDescent="0.2">
      <c r="A29">
        <v>11</v>
      </c>
      <c r="B29">
        <v>1689549907.0999999</v>
      </c>
      <c r="C29">
        <v>962.09999990463302</v>
      </c>
      <c r="D29" t="s">
        <v>381</v>
      </c>
      <c r="E29" t="s">
        <v>382</v>
      </c>
      <c r="F29" t="s">
        <v>343</v>
      </c>
      <c r="G29" t="s">
        <v>344</v>
      </c>
      <c r="H29" t="s">
        <v>345</v>
      </c>
      <c r="I29" t="s">
        <v>346</v>
      </c>
      <c r="J29" t="s">
        <v>347</v>
      </c>
      <c r="K29" t="s">
        <v>348</v>
      </c>
      <c r="L29">
        <v>1689549907.0999999</v>
      </c>
      <c r="M29">
        <f t="shared" si="0"/>
        <v>2.817631408434408E-3</v>
      </c>
      <c r="N29">
        <f t="shared" si="1"/>
        <v>2.8176314084344081</v>
      </c>
      <c r="O29">
        <f t="shared" si="2"/>
        <v>26.928985878660459</v>
      </c>
      <c r="P29">
        <f t="shared" si="3"/>
        <v>446.91199999999998</v>
      </c>
      <c r="Q29">
        <f t="shared" si="4"/>
        <v>327.89860298951675</v>
      </c>
      <c r="R29">
        <f t="shared" si="5"/>
        <v>32.984145434810749</v>
      </c>
      <c r="S29">
        <f t="shared" si="6"/>
        <v>44.956002465900795</v>
      </c>
      <c r="T29">
        <f t="shared" si="7"/>
        <v>0.40103886998266219</v>
      </c>
      <c r="U29">
        <f t="shared" si="8"/>
        <v>2.9386357106576861</v>
      </c>
      <c r="V29">
        <f t="shared" si="9"/>
        <v>0.37292629887884421</v>
      </c>
      <c r="W29">
        <f t="shared" si="10"/>
        <v>0.23544031115654901</v>
      </c>
      <c r="X29">
        <f t="shared" si="11"/>
        <v>297.71694299999996</v>
      </c>
      <c r="Y29">
        <f t="shared" si="12"/>
        <v>27.976704210270448</v>
      </c>
      <c r="Z29">
        <f t="shared" si="13"/>
        <v>26.828700000000001</v>
      </c>
      <c r="AA29">
        <f t="shared" si="14"/>
        <v>3.5433079558442047</v>
      </c>
      <c r="AB29">
        <f t="shared" si="15"/>
        <v>78.633681928596275</v>
      </c>
      <c r="AC29">
        <f t="shared" si="16"/>
        <v>2.8072755782276597</v>
      </c>
      <c r="AD29">
        <f t="shared" si="17"/>
        <v>3.5700675707603531</v>
      </c>
      <c r="AE29">
        <f t="shared" si="18"/>
        <v>0.73603237761654494</v>
      </c>
      <c r="AF29">
        <f t="shared" si="19"/>
        <v>-124.25754511195738</v>
      </c>
      <c r="AG29">
        <f t="shared" si="20"/>
        <v>20.278749239421096</v>
      </c>
      <c r="AH29">
        <f t="shared" si="21"/>
        <v>1.4876621837630004</v>
      </c>
      <c r="AI29">
        <f t="shared" si="22"/>
        <v>195.2258093112267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53159.747519353019</v>
      </c>
      <c r="AO29">
        <f t="shared" si="26"/>
        <v>1800.09</v>
      </c>
      <c r="AP29">
        <f t="shared" si="27"/>
        <v>1517.4758999999999</v>
      </c>
      <c r="AQ29">
        <f t="shared" si="28"/>
        <v>0.84300001666583335</v>
      </c>
      <c r="AR29">
        <f t="shared" si="29"/>
        <v>0.1653900321650584</v>
      </c>
      <c r="AS29">
        <v>1689549907.0999999</v>
      </c>
      <c r="AT29">
        <v>446.91199999999998</v>
      </c>
      <c r="AU29">
        <v>475.09199999999998</v>
      </c>
      <c r="AV29">
        <v>27.907399999999999</v>
      </c>
      <c r="AW29">
        <v>25.1692</v>
      </c>
      <c r="AX29">
        <v>448.72699999999998</v>
      </c>
      <c r="AY29">
        <v>27.583300000000001</v>
      </c>
      <c r="AZ29">
        <v>600.17499999999995</v>
      </c>
      <c r="BA29">
        <v>100.544</v>
      </c>
      <c r="BB29">
        <v>4.8515900000000001E-2</v>
      </c>
      <c r="BC29">
        <v>26.956700000000001</v>
      </c>
      <c r="BD29">
        <v>26.828700000000001</v>
      </c>
      <c r="BE29">
        <v>999.9</v>
      </c>
      <c r="BF29">
        <v>0</v>
      </c>
      <c r="BG29">
        <v>0</v>
      </c>
      <c r="BH29">
        <v>9997.5</v>
      </c>
      <c r="BI29">
        <v>0</v>
      </c>
      <c r="BJ29">
        <v>1261</v>
      </c>
      <c r="BK29">
        <v>-28.180099999999999</v>
      </c>
      <c r="BL29">
        <v>459.74200000000002</v>
      </c>
      <c r="BM29">
        <v>487.358</v>
      </c>
      <c r="BN29">
        <v>2.7382499999999999</v>
      </c>
      <c r="BO29">
        <v>475.09199999999998</v>
      </c>
      <c r="BP29">
        <v>25.1692</v>
      </c>
      <c r="BQ29">
        <v>2.80593</v>
      </c>
      <c r="BR29">
        <v>2.5306199999999999</v>
      </c>
      <c r="BS29">
        <v>22.919</v>
      </c>
      <c r="BT29">
        <v>21.224799999999998</v>
      </c>
      <c r="BU29">
        <v>1800.09</v>
      </c>
      <c r="BV29">
        <v>0.90000100000000005</v>
      </c>
      <c r="BW29">
        <v>9.9999000000000005E-2</v>
      </c>
      <c r="BX29">
        <v>0</v>
      </c>
      <c r="BY29">
        <v>2.5261999999999998</v>
      </c>
      <c r="BZ29">
        <v>0</v>
      </c>
      <c r="CA29">
        <v>17526</v>
      </c>
      <c r="CB29">
        <v>17200.5</v>
      </c>
      <c r="CC29">
        <v>39.5</v>
      </c>
      <c r="CD29">
        <v>41.625</v>
      </c>
      <c r="CE29">
        <v>40.436999999999998</v>
      </c>
      <c r="CF29">
        <v>40.5</v>
      </c>
      <c r="CG29">
        <v>39.436999999999998</v>
      </c>
      <c r="CH29">
        <v>1620.08</v>
      </c>
      <c r="CI29">
        <v>180.01</v>
      </c>
      <c r="CJ29">
        <v>0</v>
      </c>
      <c r="CK29">
        <v>1689549910.7</v>
      </c>
      <c r="CL29">
        <v>0</v>
      </c>
      <c r="CM29">
        <v>1689549878.0999999</v>
      </c>
      <c r="CN29" t="s">
        <v>383</v>
      </c>
      <c r="CO29">
        <v>1689549878.0999999</v>
      </c>
      <c r="CP29">
        <v>1689549873.0999999</v>
      </c>
      <c r="CQ29">
        <v>51</v>
      </c>
      <c r="CR29">
        <v>-7.3999999999999996E-2</v>
      </c>
      <c r="CS29">
        <v>-3.0000000000000001E-3</v>
      </c>
      <c r="CT29">
        <v>-1.819</v>
      </c>
      <c r="CU29">
        <v>0.32400000000000001</v>
      </c>
      <c r="CV29">
        <v>475</v>
      </c>
      <c r="CW29">
        <v>26</v>
      </c>
      <c r="CX29">
        <v>0.1</v>
      </c>
      <c r="CY29">
        <v>0.05</v>
      </c>
      <c r="CZ29">
        <v>26.891959892660399</v>
      </c>
      <c r="DA29">
        <v>0.40390416265102902</v>
      </c>
      <c r="DB29">
        <v>5.8491624207837101E-2</v>
      </c>
      <c r="DC29">
        <v>1</v>
      </c>
      <c r="DD29">
        <v>475.03750000000002</v>
      </c>
      <c r="DE29">
        <v>9.9338345865499403E-2</v>
      </c>
      <c r="DF29">
        <v>5.1841585623899698E-2</v>
      </c>
      <c r="DG29">
        <v>1</v>
      </c>
      <c r="DH29">
        <v>1800.0090476190501</v>
      </c>
      <c r="DI29">
        <v>-0.11014880083107</v>
      </c>
      <c r="DJ29">
        <v>8.0999986002619206E-2</v>
      </c>
      <c r="DK29">
        <v>-1</v>
      </c>
      <c r="DL29">
        <v>2</v>
      </c>
      <c r="DM29">
        <v>2</v>
      </c>
      <c r="DN29" t="s">
        <v>350</v>
      </c>
      <c r="DO29">
        <v>3.1558799999999998</v>
      </c>
      <c r="DP29">
        <v>2.7828200000000001</v>
      </c>
      <c r="DQ29">
        <v>0.10262400000000001</v>
      </c>
      <c r="DR29">
        <v>0.107401</v>
      </c>
      <c r="DS29">
        <v>0.13267300000000001</v>
      </c>
      <c r="DT29">
        <v>0.124311</v>
      </c>
      <c r="DU29">
        <v>28348</v>
      </c>
      <c r="DV29">
        <v>29448.799999999999</v>
      </c>
      <c r="DW29">
        <v>29356.6</v>
      </c>
      <c r="DX29">
        <v>30768.1</v>
      </c>
      <c r="DY29">
        <v>33363</v>
      </c>
      <c r="DZ29">
        <v>35358.5</v>
      </c>
      <c r="EA29">
        <v>40328.699999999997</v>
      </c>
      <c r="EB29">
        <v>42745</v>
      </c>
      <c r="EC29">
        <v>2.2342499999999998</v>
      </c>
      <c r="ED29">
        <v>1.7255499999999999</v>
      </c>
      <c r="EE29">
        <v>0.16622200000000001</v>
      </c>
      <c r="EF29">
        <v>0</v>
      </c>
      <c r="EG29">
        <v>24.103400000000001</v>
      </c>
      <c r="EH29">
        <v>999.9</v>
      </c>
      <c r="EI29">
        <v>47.698999999999998</v>
      </c>
      <c r="EJ29">
        <v>37.332999999999998</v>
      </c>
      <c r="EK29">
        <v>30.458500000000001</v>
      </c>
      <c r="EL29">
        <v>61.206499999999998</v>
      </c>
      <c r="EM29">
        <v>25.576899999999998</v>
      </c>
      <c r="EN29">
        <v>1</v>
      </c>
      <c r="EO29">
        <v>-7.8198699999999996E-2</v>
      </c>
      <c r="EP29">
        <v>-1.39655</v>
      </c>
      <c r="EQ29">
        <v>20.292400000000001</v>
      </c>
      <c r="ER29">
        <v>5.2400500000000001</v>
      </c>
      <c r="ES29">
        <v>11.8302</v>
      </c>
      <c r="ET29">
        <v>4.9814999999999996</v>
      </c>
      <c r="EU29">
        <v>3.2997800000000002</v>
      </c>
      <c r="EV29">
        <v>44.5</v>
      </c>
      <c r="EW29">
        <v>152.19999999999999</v>
      </c>
      <c r="EX29">
        <v>2863.7</v>
      </c>
      <c r="EY29">
        <v>7505.8</v>
      </c>
      <c r="EZ29">
        <v>1.8736999999999999</v>
      </c>
      <c r="FA29">
        <v>1.8794200000000001</v>
      </c>
      <c r="FB29">
        <v>1.8797299999999999</v>
      </c>
      <c r="FC29">
        <v>1.8804799999999999</v>
      </c>
      <c r="FD29">
        <v>1.8779699999999999</v>
      </c>
      <c r="FE29">
        <v>1.8766700000000001</v>
      </c>
      <c r="FF29">
        <v>1.8773299999999999</v>
      </c>
      <c r="FG29">
        <v>1.8751500000000001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-1.8149999999999999</v>
      </c>
      <c r="FV29">
        <v>0.3241</v>
      </c>
      <c r="FW29">
        <v>-1.8115424671320799</v>
      </c>
      <c r="FX29">
        <v>1.4527828764109799E-4</v>
      </c>
      <c r="FY29">
        <v>-4.3579519040863002E-7</v>
      </c>
      <c r="FZ29">
        <v>2.0799061152897499E-10</v>
      </c>
      <c r="GA29">
        <v>0.32408999999999799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0.6</v>
      </c>
      <c r="GK29">
        <v>1.1962900000000001</v>
      </c>
      <c r="GL29">
        <v>2.63672</v>
      </c>
      <c r="GM29">
        <v>1.54541</v>
      </c>
      <c r="GN29">
        <v>2.2680699999999998</v>
      </c>
      <c r="GO29">
        <v>1.5979000000000001</v>
      </c>
      <c r="GP29">
        <v>2.34253</v>
      </c>
      <c r="GQ29">
        <v>39.516599999999997</v>
      </c>
      <c r="GR29">
        <v>12.7311</v>
      </c>
      <c r="GS29">
        <v>18</v>
      </c>
      <c r="GT29">
        <v>647.60599999999999</v>
      </c>
      <c r="GU29">
        <v>354.44200000000001</v>
      </c>
      <c r="GV29">
        <v>26.810600000000001</v>
      </c>
      <c r="GW29">
        <v>25.881699999999999</v>
      </c>
      <c r="GX29">
        <v>30.0001</v>
      </c>
      <c r="GY29">
        <v>25.8628</v>
      </c>
      <c r="GZ29">
        <v>25.842400000000001</v>
      </c>
      <c r="HA29">
        <v>23.997900000000001</v>
      </c>
      <c r="HB29">
        <v>20</v>
      </c>
      <c r="HC29">
        <v>-30</v>
      </c>
      <c r="HD29">
        <v>26.887799999999999</v>
      </c>
      <c r="HE29">
        <v>475</v>
      </c>
      <c r="HF29">
        <v>0</v>
      </c>
      <c r="HG29">
        <v>100.001</v>
      </c>
      <c r="HH29">
        <v>99.006100000000004</v>
      </c>
    </row>
    <row r="30" spans="1:216" x14ac:dyDescent="0.2">
      <c r="A30">
        <v>12</v>
      </c>
      <c r="B30">
        <v>1689550008.0999999</v>
      </c>
      <c r="C30">
        <v>1063.0999999046301</v>
      </c>
      <c r="D30" t="s">
        <v>384</v>
      </c>
      <c r="E30" t="s">
        <v>385</v>
      </c>
      <c r="F30" t="s">
        <v>343</v>
      </c>
      <c r="G30" t="s">
        <v>344</v>
      </c>
      <c r="H30" t="s">
        <v>345</v>
      </c>
      <c r="I30" t="s">
        <v>346</v>
      </c>
      <c r="J30" t="s">
        <v>347</v>
      </c>
      <c r="K30" t="s">
        <v>348</v>
      </c>
      <c r="L30">
        <v>1689550008.0999999</v>
      </c>
      <c r="M30">
        <f t="shared" si="0"/>
        <v>2.7746851453790402E-3</v>
      </c>
      <c r="N30">
        <f t="shared" si="1"/>
        <v>2.7746851453790402</v>
      </c>
      <c r="O30">
        <f t="shared" si="2"/>
        <v>31.646831860827817</v>
      </c>
      <c r="P30">
        <f t="shared" si="3"/>
        <v>541.84</v>
      </c>
      <c r="Q30">
        <f t="shared" si="4"/>
        <v>403.09199290326421</v>
      </c>
      <c r="R30">
        <f t="shared" si="5"/>
        <v>40.547162270094098</v>
      </c>
      <c r="S30">
        <f t="shared" si="6"/>
        <v>54.503872047144</v>
      </c>
      <c r="T30">
        <f t="shared" si="7"/>
        <v>0.40482743384951697</v>
      </c>
      <c r="U30">
        <f t="shared" si="8"/>
        <v>2.940252304320321</v>
      </c>
      <c r="V30">
        <f t="shared" si="9"/>
        <v>0.37621606824955045</v>
      </c>
      <c r="W30">
        <f t="shared" si="10"/>
        <v>0.23753693427755354</v>
      </c>
      <c r="X30">
        <f t="shared" si="11"/>
        <v>297.71534699999995</v>
      </c>
      <c r="Y30">
        <f t="shared" si="12"/>
        <v>28.180167595317457</v>
      </c>
      <c r="Z30">
        <f t="shared" si="13"/>
        <v>27.0428</v>
      </c>
      <c r="AA30">
        <f t="shared" si="14"/>
        <v>3.5881666825758223</v>
      </c>
      <c r="AB30">
        <f t="shared" si="15"/>
        <v>79.487762377731187</v>
      </c>
      <c r="AC30">
        <f t="shared" si="16"/>
        <v>2.8701040520676595</v>
      </c>
      <c r="AD30">
        <f t="shared" si="17"/>
        <v>3.6107495873751385</v>
      </c>
      <c r="AE30">
        <f t="shared" si="18"/>
        <v>0.71806263050816277</v>
      </c>
      <c r="AF30">
        <f t="shared" si="19"/>
        <v>-122.36361491121568</v>
      </c>
      <c r="AG30">
        <f t="shared" si="20"/>
        <v>16.945240910442212</v>
      </c>
      <c r="AH30">
        <f t="shared" si="21"/>
        <v>1.2449619428431078</v>
      </c>
      <c r="AI30">
        <f t="shared" si="22"/>
        <v>193.54193494206962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53172.412763134824</v>
      </c>
      <c r="AO30">
        <f t="shared" si="26"/>
        <v>1800.08</v>
      </c>
      <c r="AP30">
        <f t="shared" si="27"/>
        <v>1517.4675</v>
      </c>
      <c r="AQ30">
        <f t="shared" si="28"/>
        <v>0.84300003333185192</v>
      </c>
      <c r="AR30">
        <f t="shared" si="29"/>
        <v>0.16539006433047418</v>
      </c>
      <c r="AS30">
        <v>1689550008.0999999</v>
      </c>
      <c r="AT30">
        <v>541.84</v>
      </c>
      <c r="AU30">
        <v>574.97900000000004</v>
      </c>
      <c r="AV30">
        <v>28.532599999999999</v>
      </c>
      <c r="AW30">
        <v>25.838000000000001</v>
      </c>
      <c r="AX30">
        <v>543.70100000000002</v>
      </c>
      <c r="AY30">
        <v>28.1995</v>
      </c>
      <c r="AZ30">
        <v>600.20399999999995</v>
      </c>
      <c r="BA30">
        <v>100.542</v>
      </c>
      <c r="BB30">
        <v>4.8344100000000001E-2</v>
      </c>
      <c r="BC30">
        <v>27.149699999999999</v>
      </c>
      <c r="BD30">
        <v>27.0428</v>
      </c>
      <c r="BE30">
        <v>999.9</v>
      </c>
      <c r="BF30">
        <v>0</v>
      </c>
      <c r="BG30">
        <v>0</v>
      </c>
      <c r="BH30">
        <v>10006.9</v>
      </c>
      <c r="BI30">
        <v>0</v>
      </c>
      <c r="BJ30">
        <v>1263.31</v>
      </c>
      <c r="BK30">
        <v>-33.139000000000003</v>
      </c>
      <c r="BL30">
        <v>557.75400000000002</v>
      </c>
      <c r="BM30">
        <v>590.22900000000004</v>
      </c>
      <c r="BN30">
        <v>2.6946300000000001</v>
      </c>
      <c r="BO30">
        <v>574.97900000000004</v>
      </c>
      <c r="BP30">
        <v>25.838000000000001</v>
      </c>
      <c r="BQ30">
        <v>2.8687200000000002</v>
      </c>
      <c r="BR30">
        <v>2.5977999999999999</v>
      </c>
      <c r="BS30">
        <v>23.2849</v>
      </c>
      <c r="BT30">
        <v>21.6525</v>
      </c>
      <c r="BU30">
        <v>1800.08</v>
      </c>
      <c r="BV30">
        <v>0.90000100000000005</v>
      </c>
      <c r="BW30">
        <v>9.9999000000000005E-2</v>
      </c>
      <c r="BX30">
        <v>0</v>
      </c>
      <c r="BY30">
        <v>2.7747000000000002</v>
      </c>
      <c r="BZ30">
        <v>0</v>
      </c>
      <c r="CA30">
        <v>18038</v>
      </c>
      <c r="CB30">
        <v>17200.400000000001</v>
      </c>
      <c r="CC30">
        <v>39.375</v>
      </c>
      <c r="CD30">
        <v>41.5</v>
      </c>
      <c r="CE30">
        <v>40.436999999999998</v>
      </c>
      <c r="CF30">
        <v>40.25</v>
      </c>
      <c r="CG30">
        <v>39.311999999999998</v>
      </c>
      <c r="CH30">
        <v>1620.07</v>
      </c>
      <c r="CI30">
        <v>180.01</v>
      </c>
      <c r="CJ30">
        <v>0</v>
      </c>
      <c r="CK30">
        <v>1689550011.5</v>
      </c>
      <c r="CL30">
        <v>0</v>
      </c>
      <c r="CM30">
        <v>1689549980.0999999</v>
      </c>
      <c r="CN30" t="s">
        <v>386</v>
      </c>
      <c r="CO30">
        <v>1689549959.0999999</v>
      </c>
      <c r="CP30">
        <v>1689549980.0999999</v>
      </c>
      <c r="CQ30">
        <v>52</v>
      </c>
      <c r="CR30">
        <v>-3.3000000000000002E-2</v>
      </c>
      <c r="CS30">
        <v>8.9999999999999993E-3</v>
      </c>
      <c r="CT30">
        <v>-1.8660000000000001</v>
      </c>
      <c r="CU30">
        <v>0.33300000000000002</v>
      </c>
      <c r="CV30">
        <v>575</v>
      </c>
      <c r="CW30">
        <v>26</v>
      </c>
      <c r="CX30">
        <v>0.08</v>
      </c>
      <c r="CY30">
        <v>0.16</v>
      </c>
      <c r="CZ30">
        <v>31.5606747243305</v>
      </c>
      <c r="DA30">
        <v>0.98853769724527596</v>
      </c>
      <c r="DB30">
        <v>0.16309417744913299</v>
      </c>
      <c r="DC30">
        <v>1</v>
      </c>
      <c r="DD30">
        <v>574.98738095238105</v>
      </c>
      <c r="DE30">
        <v>0.37394805194721698</v>
      </c>
      <c r="DF30">
        <v>5.90056302321392E-2</v>
      </c>
      <c r="DG30">
        <v>1</v>
      </c>
      <c r="DH30">
        <v>1799.9829999999999</v>
      </c>
      <c r="DI30">
        <v>0.32627286018906299</v>
      </c>
      <c r="DJ30">
        <v>0.152548352990095</v>
      </c>
      <c r="DK30">
        <v>-1</v>
      </c>
      <c r="DL30">
        <v>2</v>
      </c>
      <c r="DM30">
        <v>2</v>
      </c>
      <c r="DN30" t="s">
        <v>350</v>
      </c>
      <c r="DO30">
        <v>3.1559900000000001</v>
      </c>
      <c r="DP30">
        <v>2.7827199999999999</v>
      </c>
      <c r="DQ30">
        <v>0.118078</v>
      </c>
      <c r="DR30">
        <v>0.123256</v>
      </c>
      <c r="DS30">
        <v>0.134743</v>
      </c>
      <c r="DT30">
        <v>0.12660299999999999</v>
      </c>
      <c r="DU30">
        <v>27864.1</v>
      </c>
      <c r="DV30">
        <v>28922.400000000001</v>
      </c>
      <c r="DW30">
        <v>29360.9</v>
      </c>
      <c r="DX30">
        <v>30764.2</v>
      </c>
      <c r="DY30">
        <v>33287.1</v>
      </c>
      <c r="DZ30">
        <v>35260.400000000001</v>
      </c>
      <c r="EA30">
        <v>40334.400000000001</v>
      </c>
      <c r="EB30">
        <v>42738.1</v>
      </c>
      <c r="EC30">
        <v>2.2349000000000001</v>
      </c>
      <c r="ED30">
        <v>1.72715</v>
      </c>
      <c r="EE30">
        <v>0.17568500000000001</v>
      </c>
      <c r="EF30">
        <v>0</v>
      </c>
      <c r="EG30">
        <v>24.163</v>
      </c>
      <c r="EH30">
        <v>999.9</v>
      </c>
      <c r="EI30">
        <v>47.588999999999999</v>
      </c>
      <c r="EJ30">
        <v>37.463999999999999</v>
      </c>
      <c r="EK30">
        <v>30.606300000000001</v>
      </c>
      <c r="EL30">
        <v>61.096499999999999</v>
      </c>
      <c r="EM30">
        <v>25.805299999999999</v>
      </c>
      <c r="EN30">
        <v>1</v>
      </c>
      <c r="EO30">
        <v>-8.3539100000000005E-2</v>
      </c>
      <c r="EP30">
        <v>0.86415900000000001</v>
      </c>
      <c r="EQ30">
        <v>20.296099999999999</v>
      </c>
      <c r="ER30">
        <v>5.2403500000000003</v>
      </c>
      <c r="ES30">
        <v>11.8302</v>
      </c>
      <c r="ET30">
        <v>4.9812500000000002</v>
      </c>
      <c r="EU30">
        <v>3.2998500000000002</v>
      </c>
      <c r="EV30">
        <v>44.5</v>
      </c>
      <c r="EW30">
        <v>152.19999999999999</v>
      </c>
      <c r="EX30">
        <v>2865.6</v>
      </c>
      <c r="EY30">
        <v>7515.4</v>
      </c>
      <c r="EZ30">
        <v>1.8737299999999999</v>
      </c>
      <c r="FA30">
        <v>1.8794299999999999</v>
      </c>
      <c r="FB30">
        <v>1.87975</v>
      </c>
      <c r="FC30">
        <v>1.8804799999999999</v>
      </c>
      <c r="FD30">
        <v>1.87801</v>
      </c>
      <c r="FE30">
        <v>1.8766700000000001</v>
      </c>
      <c r="FF30">
        <v>1.8773500000000001</v>
      </c>
      <c r="FG30">
        <v>1.8751599999999999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-1.861</v>
      </c>
      <c r="FV30">
        <v>0.33310000000000001</v>
      </c>
      <c r="FW30">
        <v>-1.84456473551848</v>
      </c>
      <c r="FX30">
        <v>1.4527828764109799E-4</v>
      </c>
      <c r="FY30">
        <v>-4.3579519040863002E-7</v>
      </c>
      <c r="FZ30">
        <v>2.0799061152897499E-10</v>
      </c>
      <c r="GA30">
        <v>0.33311818181817898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0.8</v>
      </c>
      <c r="GJ30">
        <v>0.5</v>
      </c>
      <c r="GK30">
        <v>1.3964799999999999</v>
      </c>
      <c r="GL30">
        <v>2.6196299999999999</v>
      </c>
      <c r="GM30">
        <v>1.54541</v>
      </c>
      <c r="GN30">
        <v>2.2680699999999998</v>
      </c>
      <c r="GO30">
        <v>1.5979000000000001</v>
      </c>
      <c r="GP30">
        <v>2.49878</v>
      </c>
      <c r="GQ30">
        <v>39.641800000000003</v>
      </c>
      <c r="GR30">
        <v>12.6698</v>
      </c>
      <c r="GS30">
        <v>18</v>
      </c>
      <c r="GT30">
        <v>647.67700000000002</v>
      </c>
      <c r="GU30">
        <v>355.06799999999998</v>
      </c>
      <c r="GV30">
        <v>25.332799999999999</v>
      </c>
      <c r="GW30">
        <v>25.809899999999999</v>
      </c>
      <c r="GX30">
        <v>29.9999</v>
      </c>
      <c r="GY30">
        <v>25.827300000000001</v>
      </c>
      <c r="GZ30">
        <v>25.8094</v>
      </c>
      <c r="HA30">
        <v>28.011399999999998</v>
      </c>
      <c r="HB30">
        <v>20</v>
      </c>
      <c r="HC30">
        <v>-30</v>
      </c>
      <c r="HD30">
        <v>25.305599999999998</v>
      </c>
      <c r="HE30">
        <v>575</v>
      </c>
      <c r="HF30">
        <v>0</v>
      </c>
      <c r="HG30">
        <v>100.01600000000001</v>
      </c>
      <c r="HH30">
        <v>98.991699999999994</v>
      </c>
    </row>
    <row r="31" spans="1:216" x14ac:dyDescent="0.2">
      <c r="A31">
        <v>13</v>
      </c>
      <c r="B31">
        <v>1689550109.0999999</v>
      </c>
      <c r="C31">
        <v>1164.0999999046301</v>
      </c>
      <c r="D31" t="s">
        <v>387</v>
      </c>
      <c r="E31" t="s">
        <v>388</v>
      </c>
      <c r="F31" t="s">
        <v>343</v>
      </c>
      <c r="G31" t="s">
        <v>344</v>
      </c>
      <c r="H31" t="s">
        <v>345</v>
      </c>
      <c r="I31" t="s">
        <v>346</v>
      </c>
      <c r="J31" t="s">
        <v>347</v>
      </c>
      <c r="K31" t="s">
        <v>348</v>
      </c>
      <c r="L31">
        <v>1689550109.0999999</v>
      </c>
      <c r="M31">
        <f t="shared" si="0"/>
        <v>2.7732694072497696E-3</v>
      </c>
      <c r="N31">
        <f t="shared" si="1"/>
        <v>2.7732694072497694</v>
      </c>
      <c r="O31">
        <f t="shared" si="2"/>
        <v>35.295596185932638</v>
      </c>
      <c r="P31">
        <f t="shared" si="3"/>
        <v>637.99099999999999</v>
      </c>
      <c r="Q31">
        <f t="shared" si="4"/>
        <v>486.59687647817083</v>
      </c>
      <c r="R31">
        <f t="shared" si="5"/>
        <v>48.947404449349534</v>
      </c>
      <c r="S31">
        <f t="shared" si="6"/>
        <v>64.176333679046692</v>
      </c>
      <c r="T31">
        <f t="shared" si="7"/>
        <v>0.41560201250200735</v>
      </c>
      <c r="U31">
        <f t="shared" si="8"/>
        <v>2.9350090913054312</v>
      </c>
      <c r="V31">
        <f t="shared" si="9"/>
        <v>0.38545847113271825</v>
      </c>
      <c r="W31">
        <f t="shared" si="10"/>
        <v>0.24343737990212716</v>
      </c>
      <c r="X31">
        <f t="shared" si="11"/>
        <v>297.70838400000002</v>
      </c>
      <c r="Y31">
        <f t="shared" si="12"/>
        <v>28.111059109106435</v>
      </c>
      <c r="Z31">
        <f t="shared" si="13"/>
        <v>27.070599999999999</v>
      </c>
      <c r="AA31">
        <f t="shared" si="14"/>
        <v>3.5940276106694298</v>
      </c>
      <c r="AB31">
        <f t="shared" si="15"/>
        <v>80.475104974362296</v>
      </c>
      <c r="AC31">
        <f t="shared" si="16"/>
        <v>2.8936390442993098</v>
      </c>
      <c r="AD31">
        <f t="shared" si="17"/>
        <v>3.5956946501917124</v>
      </c>
      <c r="AE31">
        <f t="shared" si="18"/>
        <v>0.70038856637011992</v>
      </c>
      <c r="AF31">
        <f t="shared" si="19"/>
        <v>-122.30118085971483</v>
      </c>
      <c r="AG31">
        <f t="shared" si="20"/>
        <v>1.2500344600305189</v>
      </c>
      <c r="AH31">
        <f t="shared" si="21"/>
        <v>9.1983775853642938E-2</v>
      </c>
      <c r="AI31">
        <f t="shared" si="22"/>
        <v>176.74922137616934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53033.013334299023</v>
      </c>
      <c r="AO31">
        <f t="shared" si="26"/>
        <v>1800.04</v>
      </c>
      <c r="AP31">
        <f t="shared" si="27"/>
        <v>1517.4336000000001</v>
      </c>
      <c r="AQ31">
        <f t="shared" si="28"/>
        <v>0.84299993333481482</v>
      </c>
      <c r="AR31">
        <f t="shared" si="29"/>
        <v>0.16538987133619254</v>
      </c>
      <c r="AS31">
        <v>1689550109.0999999</v>
      </c>
      <c r="AT31">
        <v>637.99099999999999</v>
      </c>
      <c r="AU31">
        <v>675.03399999999999</v>
      </c>
      <c r="AV31">
        <v>28.766300000000001</v>
      </c>
      <c r="AW31">
        <v>26.074400000000001</v>
      </c>
      <c r="AX31">
        <v>640.178</v>
      </c>
      <c r="AY31">
        <v>28.4315</v>
      </c>
      <c r="AZ31">
        <v>600.35500000000002</v>
      </c>
      <c r="BA31">
        <v>100.544</v>
      </c>
      <c r="BB31">
        <v>4.7283699999999998E-2</v>
      </c>
      <c r="BC31">
        <v>27.078499999999998</v>
      </c>
      <c r="BD31">
        <v>27.070599999999999</v>
      </c>
      <c r="BE31">
        <v>999.9</v>
      </c>
      <c r="BF31">
        <v>0</v>
      </c>
      <c r="BG31">
        <v>0</v>
      </c>
      <c r="BH31">
        <v>9976.8799999999992</v>
      </c>
      <c r="BI31">
        <v>0</v>
      </c>
      <c r="BJ31">
        <v>1265.3</v>
      </c>
      <c r="BK31">
        <v>-37.042200000000001</v>
      </c>
      <c r="BL31">
        <v>656.88800000000003</v>
      </c>
      <c r="BM31">
        <v>693.10599999999999</v>
      </c>
      <c r="BN31">
        <v>2.6918799999999998</v>
      </c>
      <c r="BO31">
        <v>675.03399999999999</v>
      </c>
      <c r="BP31">
        <v>26.074400000000001</v>
      </c>
      <c r="BQ31">
        <v>2.89228</v>
      </c>
      <c r="BR31">
        <v>2.6216300000000001</v>
      </c>
      <c r="BS31">
        <v>23.420400000000001</v>
      </c>
      <c r="BT31">
        <v>21.802</v>
      </c>
      <c r="BU31">
        <v>1800.04</v>
      </c>
      <c r="BV31">
        <v>0.90000100000000005</v>
      </c>
      <c r="BW31">
        <v>9.9999000000000005E-2</v>
      </c>
      <c r="BX31">
        <v>0</v>
      </c>
      <c r="BY31">
        <v>2.3180000000000001</v>
      </c>
      <c r="BZ31">
        <v>0</v>
      </c>
      <c r="CA31">
        <v>18276.599999999999</v>
      </c>
      <c r="CB31">
        <v>17200</v>
      </c>
      <c r="CC31">
        <v>39.5</v>
      </c>
      <c r="CD31">
        <v>41.561999999999998</v>
      </c>
      <c r="CE31">
        <v>40.561999999999998</v>
      </c>
      <c r="CF31">
        <v>40.311999999999998</v>
      </c>
      <c r="CG31">
        <v>39.375</v>
      </c>
      <c r="CH31">
        <v>1620.04</v>
      </c>
      <c r="CI31">
        <v>180</v>
      </c>
      <c r="CJ31">
        <v>0</v>
      </c>
      <c r="CK31">
        <v>1689550112.9000001</v>
      </c>
      <c r="CL31">
        <v>0</v>
      </c>
      <c r="CM31">
        <v>1689550079.0999999</v>
      </c>
      <c r="CN31" t="s">
        <v>389</v>
      </c>
      <c r="CO31">
        <v>1689550079.0999999</v>
      </c>
      <c r="CP31">
        <v>1689550071.0999999</v>
      </c>
      <c r="CQ31">
        <v>53</v>
      </c>
      <c r="CR31">
        <v>-0.311</v>
      </c>
      <c r="CS31">
        <v>2E-3</v>
      </c>
      <c r="CT31">
        <v>-2.1930000000000001</v>
      </c>
      <c r="CU31">
        <v>0.33500000000000002</v>
      </c>
      <c r="CV31">
        <v>675</v>
      </c>
      <c r="CW31">
        <v>26</v>
      </c>
      <c r="CX31">
        <v>0.09</v>
      </c>
      <c r="CY31">
        <v>0.02</v>
      </c>
      <c r="CZ31">
        <v>35.179143206188598</v>
      </c>
      <c r="DA31">
        <v>0.35395103539463002</v>
      </c>
      <c r="DB31">
        <v>6.0999240522788697E-2</v>
      </c>
      <c r="DC31">
        <v>1</v>
      </c>
      <c r="DD31">
        <v>674.96875</v>
      </c>
      <c r="DE31">
        <v>-0.26792481202981799</v>
      </c>
      <c r="DF31">
        <v>4.7251322732804697E-2</v>
      </c>
      <c r="DG31">
        <v>1</v>
      </c>
      <c r="DH31">
        <v>1800.0290476190501</v>
      </c>
      <c r="DI31">
        <v>-0.18967440525530099</v>
      </c>
      <c r="DJ31">
        <v>9.31923132894142E-2</v>
      </c>
      <c r="DK31">
        <v>-1</v>
      </c>
      <c r="DL31">
        <v>2</v>
      </c>
      <c r="DM31">
        <v>2</v>
      </c>
      <c r="DN31" t="s">
        <v>350</v>
      </c>
      <c r="DO31">
        <v>3.1563400000000001</v>
      </c>
      <c r="DP31">
        <v>2.7814100000000002</v>
      </c>
      <c r="DQ31">
        <v>0.13247600000000001</v>
      </c>
      <c r="DR31">
        <v>0.137821</v>
      </c>
      <c r="DS31">
        <v>0.13552400000000001</v>
      </c>
      <c r="DT31">
        <v>0.127412</v>
      </c>
      <c r="DU31">
        <v>27410.5</v>
      </c>
      <c r="DV31">
        <v>28440.6</v>
      </c>
      <c r="DW31">
        <v>29362.1</v>
      </c>
      <c r="DX31">
        <v>30762.6</v>
      </c>
      <c r="DY31">
        <v>33259</v>
      </c>
      <c r="DZ31">
        <v>35226.1</v>
      </c>
      <c r="EA31">
        <v>40336.1</v>
      </c>
      <c r="EB31">
        <v>42734.9</v>
      </c>
      <c r="EC31">
        <v>2.2350500000000002</v>
      </c>
      <c r="ED31">
        <v>1.7268699999999999</v>
      </c>
      <c r="EE31">
        <v>0.16707900000000001</v>
      </c>
      <c r="EF31">
        <v>0</v>
      </c>
      <c r="EG31">
        <v>24.3323</v>
      </c>
      <c r="EH31">
        <v>999.9</v>
      </c>
      <c r="EI31">
        <v>47.43</v>
      </c>
      <c r="EJ31">
        <v>37.604999999999997</v>
      </c>
      <c r="EK31">
        <v>30.7363</v>
      </c>
      <c r="EL31">
        <v>60.956499999999998</v>
      </c>
      <c r="EM31">
        <v>24.735600000000002</v>
      </c>
      <c r="EN31">
        <v>1</v>
      </c>
      <c r="EO31">
        <v>-8.5716500000000001E-2</v>
      </c>
      <c r="EP31">
        <v>0.48168800000000001</v>
      </c>
      <c r="EQ31">
        <v>20.297699999999999</v>
      </c>
      <c r="ER31">
        <v>5.2408000000000001</v>
      </c>
      <c r="ES31">
        <v>11.8302</v>
      </c>
      <c r="ET31">
        <v>4.9814999999999996</v>
      </c>
      <c r="EU31">
        <v>3.2999499999999999</v>
      </c>
      <c r="EV31">
        <v>44.5</v>
      </c>
      <c r="EW31">
        <v>152.19999999999999</v>
      </c>
      <c r="EX31">
        <v>2867.7</v>
      </c>
      <c r="EY31">
        <v>7526.3</v>
      </c>
      <c r="EZ31">
        <v>1.87365</v>
      </c>
      <c r="FA31">
        <v>1.8794200000000001</v>
      </c>
      <c r="FB31">
        <v>1.8797299999999999</v>
      </c>
      <c r="FC31">
        <v>1.88043</v>
      </c>
      <c r="FD31">
        <v>1.87792</v>
      </c>
      <c r="FE31">
        <v>1.87662</v>
      </c>
      <c r="FF31">
        <v>1.8773</v>
      </c>
      <c r="FG31">
        <v>1.8751500000000001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-2.1869999999999998</v>
      </c>
      <c r="FV31">
        <v>0.33479999999999999</v>
      </c>
      <c r="FW31">
        <v>-2.1558111562158699</v>
      </c>
      <c r="FX31">
        <v>1.4527828764109799E-4</v>
      </c>
      <c r="FY31">
        <v>-4.3579519040863002E-7</v>
      </c>
      <c r="FZ31">
        <v>2.0799061152897499E-10</v>
      </c>
      <c r="GA31">
        <v>0.334760000000003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0.6</v>
      </c>
      <c r="GK31">
        <v>1.5930200000000001</v>
      </c>
      <c r="GL31">
        <v>2.6269499999999999</v>
      </c>
      <c r="GM31">
        <v>1.54541</v>
      </c>
      <c r="GN31">
        <v>2.2680699999999998</v>
      </c>
      <c r="GO31">
        <v>1.5979000000000001</v>
      </c>
      <c r="GP31">
        <v>2.3791500000000001</v>
      </c>
      <c r="GQ31">
        <v>39.742199999999997</v>
      </c>
      <c r="GR31">
        <v>12.573499999999999</v>
      </c>
      <c r="GS31">
        <v>18</v>
      </c>
      <c r="GT31">
        <v>647.59500000000003</v>
      </c>
      <c r="GU31">
        <v>354.83600000000001</v>
      </c>
      <c r="GV31">
        <v>25.567599999999999</v>
      </c>
      <c r="GW31">
        <v>25.794699999999999</v>
      </c>
      <c r="GX31">
        <v>30.0002</v>
      </c>
      <c r="GY31">
        <v>25.8108</v>
      </c>
      <c r="GZ31">
        <v>25.796099999999999</v>
      </c>
      <c r="HA31">
        <v>31.923500000000001</v>
      </c>
      <c r="HB31">
        <v>20</v>
      </c>
      <c r="HC31">
        <v>-30</v>
      </c>
      <c r="HD31">
        <v>25.5474</v>
      </c>
      <c r="HE31">
        <v>675</v>
      </c>
      <c r="HF31">
        <v>0</v>
      </c>
      <c r="HG31">
        <v>100.02</v>
      </c>
      <c r="HH31">
        <v>98.985200000000006</v>
      </c>
    </row>
    <row r="32" spans="1:216" x14ac:dyDescent="0.2">
      <c r="A32">
        <v>14</v>
      </c>
      <c r="B32">
        <v>1689550209.0999999</v>
      </c>
      <c r="C32">
        <v>1264.0999999046301</v>
      </c>
      <c r="D32" t="s">
        <v>390</v>
      </c>
      <c r="E32" t="s">
        <v>391</v>
      </c>
      <c r="F32" t="s">
        <v>343</v>
      </c>
      <c r="G32" t="s">
        <v>344</v>
      </c>
      <c r="H32" t="s">
        <v>345</v>
      </c>
      <c r="I32" t="s">
        <v>346</v>
      </c>
      <c r="J32" t="s">
        <v>347</v>
      </c>
      <c r="K32" t="s">
        <v>348</v>
      </c>
      <c r="L32">
        <v>1689550209.0999999</v>
      </c>
      <c r="M32">
        <f t="shared" si="0"/>
        <v>2.7685092194617831E-3</v>
      </c>
      <c r="N32">
        <f t="shared" si="1"/>
        <v>2.7685092194617833</v>
      </c>
      <c r="O32">
        <f t="shared" si="2"/>
        <v>37.916290318946729</v>
      </c>
      <c r="P32">
        <f t="shared" si="3"/>
        <v>759.92</v>
      </c>
      <c r="Q32">
        <f t="shared" si="4"/>
        <v>598.40430391532175</v>
      </c>
      <c r="R32">
        <f t="shared" si="5"/>
        <v>60.196977568093615</v>
      </c>
      <c r="S32">
        <f t="shared" si="6"/>
        <v>76.444783057608007</v>
      </c>
      <c r="T32">
        <f t="shared" si="7"/>
        <v>0.42094892918416055</v>
      </c>
      <c r="U32">
        <f t="shared" si="8"/>
        <v>2.9393733070072394</v>
      </c>
      <c r="V32">
        <f t="shared" si="9"/>
        <v>0.39009793451788971</v>
      </c>
      <c r="W32">
        <f t="shared" si="10"/>
        <v>0.24639436267102346</v>
      </c>
      <c r="X32">
        <f t="shared" si="11"/>
        <v>297.70998000000003</v>
      </c>
      <c r="Y32">
        <f t="shared" si="12"/>
        <v>28.058211609091419</v>
      </c>
      <c r="Z32">
        <f t="shared" si="13"/>
        <v>27.035900000000002</v>
      </c>
      <c r="AA32">
        <f t="shared" si="14"/>
        <v>3.5867132847862191</v>
      </c>
      <c r="AB32">
        <f t="shared" si="15"/>
        <v>80.784536136088647</v>
      </c>
      <c r="AC32">
        <f t="shared" si="16"/>
        <v>2.8957917978333603</v>
      </c>
      <c r="AD32">
        <f t="shared" si="17"/>
        <v>3.5845867740765938</v>
      </c>
      <c r="AE32">
        <f t="shared" si="18"/>
        <v>0.69092148695285882</v>
      </c>
      <c r="AF32">
        <f t="shared" si="19"/>
        <v>-122.09125657826463</v>
      </c>
      <c r="AG32">
        <f t="shared" si="20"/>
        <v>-1.6005216866466911</v>
      </c>
      <c r="AH32">
        <f t="shared" si="21"/>
        <v>-0.11754814017768626</v>
      </c>
      <c r="AI32">
        <f t="shared" si="22"/>
        <v>173.90065359491103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53169.013759451816</v>
      </c>
      <c r="AO32">
        <f t="shared" si="26"/>
        <v>1800.05</v>
      </c>
      <c r="AP32">
        <f t="shared" si="27"/>
        <v>1517.442</v>
      </c>
      <c r="AQ32">
        <f t="shared" si="28"/>
        <v>0.84299991666898144</v>
      </c>
      <c r="AR32">
        <f t="shared" si="29"/>
        <v>0.16538983917113415</v>
      </c>
      <c r="AS32">
        <v>1689550209.0999999</v>
      </c>
      <c r="AT32">
        <v>759.92</v>
      </c>
      <c r="AU32">
        <v>799.93100000000004</v>
      </c>
      <c r="AV32">
        <v>28.7864</v>
      </c>
      <c r="AW32">
        <v>26.098199999999999</v>
      </c>
      <c r="AX32">
        <v>762.29399999999998</v>
      </c>
      <c r="AY32">
        <v>28.4604</v>
      </c>
      <c r="AZ32">
        <v>600.13699999999994</v>
      </c>
      <c r="BA32">
        <v>100.54900000000001</v>
      </c>
      <c r="BB32">
        <v>4.6829900000000001E-2</v>
      </c>
      <c r="BC32">
        <v>27.0258</v>
      </c>
      <c r="BD32">
        <v>27.035900000000002</v>
      </c>
      <c r="BE32">
        <v>999.9</v>
      </c>
      <c r="BF32">
        <v>0</v>
      </c>
      <c r="BG32">
        <v>0</v>
      </c>
      <c r="BH32">
        <v>10001.200000000001</v>
      </c>
      <c r="BI32">
        <v>0</v>
      </c>
      <c r="BJ32">
        <v>1266.77</v>
      </c>
      <c r="BK32">
        <v>-40.011200000000002</v>
      </c>
      <c r="BL32">
        <v>782.44399999999996</v>
      </c>
      <c r="BM32">
        <v>821.36699999999996</v>
      </c>
      <c r="BN32">
        <v>2.6882799999999998</v>
      </c>
      <c r="BO32">
        <v>799.93100000000004</v>
      </c>
      <c r="BP32">
        <v>26.098199999999999</v>
      </c>
      <c r="BQ32">
        <v>2.89445</v>
      </c>
      <c r="BR32">
        <v>2.6241400000000001</v>
      </c>
      <c r="BS32">
        <v>23.4329</v>
      </c>
      <c r="BT32">
        <v>21.817699999999999</v>
      </c>
      <c r="BU32">
        <v>1800.05</v>
      </c>
      <c r="BV32">
        <v>0.90000100000000005</v>
      </c>
      <c r="BW32">
        <v>9.9999000000000005E-2</v>
      </c>
      <c r="BX32">
        <v>0</v>
      </c>
      <c r="BY32">
        <v>2.6251000000000002</v>
      </c>
      <c r="BZ32">
        <v>0</v>
      </c>
      <c r="CA32">
        <v>18269</v>
      </c>
      <c r="CB32">
        <v>17200.099999999999</v>
      </c>
      <c r="CC32">
        <v>39.561999999999998</v>
      </c>
      <c r="CD32">
        <v>41.625</v>
      </c>
      <c r="CE32">
        <v>40.561999999999998</v>
      </c>
      <c r="CF32">
        <v>40.375</v>
      </c>
      <c r="CG32">
        <v>39.436999999999998</v>
      </c>
      <c r="CH32">
        <v>1620.05</v>
      </c>
      <c r="CI32">
        <v>180</v>
      </c>
      <c r="CJ32">
        <v>0</v>
      </c>
      <c r="CK32">
        <v>1689550212.5</v>
      </c>
      <c r="CL32">
        <v>0</v>
      </c>
      <c r="CM32">
        <v>1689550178.0999999</v>
      </c>
      <c r="CN32" t="s">
        <v>392</v>
      </c>
      <c r="CO32">
        <v>1689550178.0999999</v>
      </c>
      <c r="CP32">
        <v>1689550166.0999999</v>
      </c>
      <c r="CQ32">
        <v>54</v>
      </c>
      <c r="CR32">
        <v>-0.16800000000000001</v>
      </c>
      <c r="CS32">
        <v>-8.9999999999999993E-3</v>
      </c>
      <c r="CT32">
        <v>-2.38</v>
      </c>
      <c r="CU32">
        <v>0.32600000000000001</v>
      </c>
      <c r="CV32">
        <v>800</v>
      </c>
      <c r="CW32">
        <v>26</v>
      </c>
      <c r="CX32">
        <v>0.05</v>
      </c>
      <c r="CY32">
        <v>0.04</v>
      </c>
      <c r="CZ32">
        <v>37.565667438948701</v>
      </c>
      <c r="DA32">
        <v>1.85079477607369</v>
      </c>
      <c r="DB32">
        <v>0.18233506376379499</v>
      </c>
      <c r="DC32">
        <v>1</v>
      </c>
      <c r="DD32">
        <v>799.94928571428602</v>
      </c>
      <c r="DE32">
        <v>-0.31885714285796202</v>
      </c>
      <c r="DF32">
        <v>4.9001596530970699E-2</v>
      </c>
      <c r="DG32">
        <v>1</v>
      </c>
      <c r="DH32">
        <v>1799.99285714286</v>
      </c>
      <c r="DI32">
        <v>0.207343341554132</v>
      </c>
      <c r="DJ32">
        <v>0.11920941386374199</v>
      </c>
      <c r="DK32">
        <v>-1</v>
      </c>
      <c r="DL32">
        <v>2</v>
      </c>
      <c r="DM32">
        <v>2</v>
      </c>
      <c r="DN32" t="s">
        <v>350</v>
      </c>
      <c r="DO32">
        <v>3.1558299999999999</v>
      </c>
      <c r="DP32">
        <v>2.7811699999999999</v>
      </c>
      <c r="DQ32">
        <v>0.149202</v>
      </c>
      <c r="DR32">
        <v>0.154531</v>
      </c>
      <c r="DS32">
        <v>0.13562099999999999</v>
      </c>
      <c r="DT32">
        <v>0.127494</v>
      </c>
      <c r="DU32">
        <v>26880.6</v>
      </c>
      <c r="DV32">
        <v>27888.5</v>
      </c>
      <c r="DW32">
        <v>29360.5</v>
      </c>
      <c r="DX32">
        <v>30761.599999999999</v>
      </c>
      <c r="DY32">
        <v>33255.4</v>
      </c>
      <c r="DZ32">
        <v>35223.300000000003</v>
      </c>
      <c r="EA32">
        <v>40334</v>
      </c>
      <c r="EB32">
        <v>42733.2</v>
      </c>
      <c r="EC32">
        <v>2.23515</v>
      </c>
      <c r="ED32">
        <v>1.72593</v>
      </c>
      <c r="EE32">
        <v>0.16778699999999999</v>
      </c>
      <c r="EF32">
        <v>0</v>
      </c>
      <c r="EG32">
        <v>24.285799999999998</v>
      </c>
      <c r="EH32">
        <v>999.9</v>
      </c>
      <c r="EI32">
        <v>47.283999999999999</v>
      </c>
      <c r="EJ32">
        <v>37.746000000000002</v>
      </c>
      <c r="EK32">
        <v>30.878799999999998</v>
      </c>
      <c r="EL32">
        <v>61.066499999999998</v>
      </c>
      <c r="EM32">
        <v>25.869399999999999</v>
      </c>
      <c r="EN32">
        <v>1</v>
      </c>
      <c r="EO32">
        <v>-8.4413100000000005E-2</v>
      </c>
      <c r="EP32">
        <v>-0.78172399999999997</v>
      </c>
      <c r="EQ32">
        <v>20.295999999999999</v>
      </c>
      <c r="ER32">
        <v>5.2381099999999998</v>
      </c>
      <c r="ES32">
        <v>11.8302</v>
      </c>
      <c r="ET32">
        <v>4.9814499999999997</v>
      </c>
      <c r="EU32">
        <v>3.2999800000000001</v>
      </c>
      <c r="EV32">
        <v>44.5</v>
      </c>
      <c r="EW32">
        <v>152.19999999999999</v>
      </c>
      <c r="EX32">
        <v>2869.7</v>
      </c>
      <c r="EY32">
        <v>7536</v>
      </c>
      <c r="EZ32">
        <v>1.87375</v>
      </c>
      <c r="FA32">
        <v>1.8794299999999999</v>
      </c>
      <c r="FB32">
        <v>1.8797600000000001</v>
      </c>
      <c r="FC32">
        <v>1.88049</v>
      </c>
      <c r="FD32">
        <v>1.87801</v>
      </c>
      <c r="FE32">
        <v>1.8766700000000001</v>
      </c>
      <c r="FF32">
        <v>1.8773299999999999</v>
      </c>
      <c r="FG32">
        <v>1.8751500000000001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-2.3740000000000001</v>
      </c>
      <c r="FV32">
        <v>0.32600000000000001</v>
      </c>
      <c r="FW32">
        <v>-2.3239003654785999</v>
      </c>
      <c r="FX32">
        <v>1.4527828764109799E-4</v>
      </c>
      <c r="FY32">
        <v>-4.3579519040863002E-7</v>
      </c>
      <c r="FZ32">
        <v>2.0799061152897499E-10</v>
      </c>
      <c r="GA32">
        <v>0.32600000000000101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0.7</v>
      </c>
      <c r="GK32">
        <v>1.8310500000000001</v>
      </c>
      <c r="GL32">
        <v>2.6171899999999999</v>
      </c>
      <c r="GM32">
        <v>1.54541</v>
      </c>
      <c r="GN32">
        <v>2.2680699999999998</v>
      </c>
      <c r="GO32">
        <v>1.5979000000000001</v>
      </c>
      <c r="GP32">
        <v>2.4719199999999999</v>
      </c>
      <c r="GQ32">
        <v>39.868000000000002</v>
      </c>
      <c r="GR32">
        <v>12.4947</v>
      </c>
      <c r="GS32">
        <v>18</v>
      </c>
      <c r="GT32">
        <v>647.84400000000005</v>
      </c>
      <c r="GU32">
        <v>354.42700000000002</v>
      </c>
      <c r="GV32">
        <v>26.478300000000001</v>
      </c>
      <c r="GW32">
        <v>25.821300000000001</v>
      </c>
      <c r="GX32">
        <v>30.0002</v>
      </c>
      <c r="GY32">
        <v>25.825600000000001</v>
      </c>
      <c r="GZ32">
        <v>25.809799999999999</v>
      </c>
      <c r="HA32">
        <v>36.691299999999998</v>
      </c>
      <c r="HB32">
        <v>20</v>
      </c>
      <c r="HC32">
        <v>-30</v>
      </c>
      <c r="HD32">
        <v>26.458300000000001</v>
      </c>
      <c r="HE32">
        <v>800</v>
      </c>
      <c r="HF32">
        <v>0</v>
      </c>
      <c r="HG32">
        <v>100.015</v>
      </c>
      <c r="HH32">
        <v>98.981499999999997</v>
      </c>
    </row>
    <row r="33" spans="1:216" x14ac:dyDescent="0.2">
      <c r="A33">
        <v>15</v>
      </c>
      <c r="B33">
        <v>1689550325.0999999</v>
      </c>
      <c r="C33">
        <v>1380.0999999046301</v>
      </c>
      <c r="D33" t="s">
        <v>393</v>
      </c>
      <c r="E33" t="s">
        <v>394</v>
      </c>
      <c r="F33" t="s">
        <v>343</v>
      </c>
      <c r="G33" t="s">
        <v>344</v>
      </c>
      <c r="H33" t="s">
        <v>345</v>
      </c>
      <c r="I33" t="s">
        <v>346</v>
      </c>
      <c r="J33" t="s">
        <v>347</v>
      </c>
      <c r="K33" t="s">
        <v>348</v>
      </c>
      <c r="L33">
        <v>1689550325.0999999</v>
      </c>
      <c r="M33">
        <f t="shared" si="0"/>
        <v>2.7388663547990304E-3</v>
      </c>
      <c r="N33">
        <f t="shared" si="1"/>
        <v>2.7388663547990304</v>
      </c>
      <c r="O33">
        <f t="shared" si="2"/>
        <v>40.348120700342371</v>
      </c>
      <c r="P33">
        <f t="shared" si="3"/>
        <v>957.05899999999997</v>
      </c>
      <c r="Q33">
        <f t="shared" si="4"/>
        <v>787.15334529072709</v>
      </c>
      <c r="R33">
        <f t="shared" si="5"/>
        <v>79.184853316296355</v>
      </c>
      <c r="S33">
        <f t="shared" si="6"/>
        <v>96.276763585437109</v>
      </c>
      <c r="T33">
        <f t="shared" si="7"/>
        <v>0.43029442144157598</v>
      </c>
      <c r="U33">
        <f t="shared" si="8"/>
        <v>2.9430079632388617</v>
      </c>
      <c r="V33">
        <f t="shared" si="9"/>
        <v>0.39815103853280148</v>
      </c>
      <c r="W33">
        <f t="shared" si="10"/>
        <v>0.25153196359203267</v>
      </c>
      <c r="X33">
        <f t="shared" si="11"/>
        <v>297.68386500000003</v>
      </c>
      <c r="Y33">
        <f t="shared" si="12"/>
        <v>27.935737916341875</v>
      </c>
      <c r="Z33">
        <f t="shared" si="13"/>
        <v>26.9711</v>
      </c>
      <c r="AA33">
        <f t="shared" si="14"/>
        <v>3.5730890385483511</v>
      </c>
      <c r="AB33">
        <f t="shared" si="15"/>
        <v>81.611506977379435</v>
      </c>
      <c r="AC33">
        <f t="shared" si="16"/>
        <v>2.9033652180493505</v>
      </c>
      <c r="AD33">
        <f t="shared" si="17"/>
        <v>3.5575439366094384</v>
      </c>
      <c r="AE33">
        <f t="shared" si="18"/>
        <v>0.66972382049900059</v>
      </c>
      <c r="AF33">
        <f t="shared" si="19"/>
        <v>-120.78400624663725</v>
      </c>
      <c r="AG33">
        <f t="shared" si="20"/>
        <v>-11.77282764230889</v>
      </c>
      <c r="AH33">
        <f t="shared" si="21"/>
        <v>-0.86273548515778342</v>
      </c>
      <c r="AI33">
        <f t="shared" si="22"/>
        <v>164.2642956258961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53297.425606825222</v>
      </c>
      <c r="AO33">
        <f t="shared" si="26"/>
        <v>1799.89</v>
      </c>
      <c r="AP33">
        <f t="shared" si="27"/>
        <v>1517.3072999999999</v>
      </c>
      <c r="AQ33">
        <f t="shared" si="28"/>
        <v>0.8430000166676852</v>
      </c>
      <c r="AR33">
        <f t="shared" si="29"/>
        <v>0.16539003216863252</v>
      </c>
      <c r="AS33">
        <v>1689550325.0999999</v>
      </c>
      <c r="AT33">
        <v>957.05899999999997</v>
      </c>
      <c r="AU33">
        <v>1000.02</v>
      </c>
      <c r="AV33">
        <v>28.861499999999999</v>
      </c>
      <c r="AW33">
        <v>26.202200000000001</v>
      </c>
      <c r="AX33">
        <v>959.59799999999996</v>
      </c>
      <c r="AY33">
        <v>28.519300000000001</v>
      </c>
      <c r="AZ33">
        <v>600.11699999999996</v>
      </c>
      <c r="BA33">
        <v>100.54900000000001</v>
      </c>
      <c r="BB33">
        <v>4.7476900000000002E-2</v>
      </c>
      <c r="BC33">
        <v>26.896899999999999</v>
      </c>
      <c r="BD33">
        <v>26.9711</v>
      </c>
      <c r="BE33">
        <v>999.9</v>
      </c>
      <c r="BF33">
        <v>0</v>
      </c>
      <c r="BG33">
        <v>0</v>
      </c>
      <c r="BH33">
        <v>10021.9</v>
      </c>
      <c r="BI33">
        <v>0</v>
      </c>
      <c r="BJ33">
        <v>1269.8900000000001</v>
      </c>
      <c r="BK33">
        <v>-42.9617</v>
      </c>
      <c r="BL33">
        <v>985.50199999999995</v>
      </c>
      <c r="BM33">
        <v>1026.93</v>
      </c>
      <c r="BN33">
        <v>2.6593100000000001</v>
      </c>
      <c r="BO33">
        <v>1000.02</v>
      </c>
      <c r="BP33">
        <v>26.202200000000001</v>
      </c>
      <c r="BQ33">
        <v>2.9020000000000001</v>
      </c>
      <c r="BR33">
        <v>2.6346099999999999</v>
      </c>
      <c r="BS33">
        <v>23.476099999999999</v>
      </c>
      <c r="BT33">
        <v>21.882899999999999</v>
      </c>
      <c r="BU33">
        <v>1799.89</v>
      </c>
      <c r="BV33">
        <v>0.90000100000000005</v>
      </c>
      <c r="BW33">
        <v>9.9999000000000005E-2</v>
      </c>
      <c r="BX33">
        <v>0</v>
      </c>
      <c r="BY33">
        <v>2.698</v>
      </c>
      <c r="BZ33">
        <v>0</v>
      </c>
      <c r="CA33">
        <v>18221</v>
      </c>
      <c r="CB33">
        <v>17198.599999999999</v>
      </c>
      <c r="CC33">
        <v>39.686999999999998</v>
      </c>
      <c r="CD33">
        <v>41.811999999999998</v>
      </c>
      <c r="CE33">
        <v>40.75</v>
      </c>
      <c r="CF33">
        <v>40.625</v>
      </c>
      <c r="CG33">
        <v>39.561999999999998</v>
      </c>
      <c r="CH33">
        <v>1619.9</v>
      </c>
      <c r="CI33">
        <v>179.99</v>
      </c>
      <c r="CJ33">
        <v>0</v>
      </c>
      <c r="CK33">
        <v>1689550328.9000001</v>
      </c>
      <c r="CL33">
        <v>0</v>
      </c>
      <c r="CM33">
        <v>1689550295.0999999</v>
      </c>
      <c r="CN33" t="s">
        <v>395</v>
      </c>
      <c r="CO33">
        <v>1689550294.0999999</v>
      </c>
      <c r="CP33">
        <v>1689550295.0999999</v>
      </c>
      <c r="CQ33">
        <v>55</v>
      </c>
      <c r="CR33">
        <v>-0.13600000000000001</v>
      </c>
      <c r="CS33">
        <v>1.6E-2</v>
      </c>
      <c r="CT33">
        <v>-2.544</v>
      </c>
      <c r="CU33">
        <v>0.34200000000000003</v>
      </c>
      <c r="CV33">
        <v>1000</v>
      </c>
      <c r="CW33">
        <v>26</v>
      </c>
      <c r="CX33">
        <v>0.05</v>
      </c>
      <c r="CY33">
        <v>0.05</v>
      </c>
      <c r="CZ33">
        <v>40.041581272285597</v>
      </c>
      <c r="DA33">
        <v>1.6815315810826099</v>
      </c>
      <c r="DB33">
        <v>0.17856600271045101</v>
      </c>
      <c r="DC33">
        <v>1</v>
      </c>
      <c r="DD33">
        <v>1000.0079500000001</v>
      </c>
      <c r="DE33">
        <v>5.7879699248128698E-2</v>
      </c>
      <c r="DF33">
        <v>3.4669114496897198E-2</v>
      </c>
      <c r="DG33">
        <v>1</v>
      </c>
      <c r="DH33">
        <v>1799.9580952381</v>
      </c>
      <c r="DI33">
        <v>0.40005778917768903</v>
      </c>
      <c r="DJ33">
        <v>0.13207570151128101</v>
      </c>
      <c r="DK33">
        <v>-1</v>
      </c>
      <c r="DL33">
        <v>2</v>
      </c>
      <c r="DM33">
        <v>2</v>
      </c>
      <c r="DN33" t="s">
        <v>350</v>
      </c>
      <c r="DO33">
        <v>3.1557300000000001</v>
      </c>
      <c r="DP33">
        <v>2.78199</v>
      </c>
      <c r="DQ33">
        <v>0.173511</v>
      </c>
      <c r="DR33">
        <v>0.17866699999999999</v>
      </c>
      <c r="DS33">
        <v>0.135799</v>
      </c>
      <c r="DT33">
        <v>0.127828</v>
      </c>
      <c r="DU33">
        <v>26109</v>
      </c>
      <c r="DV33">
        <v>27088.400000000001</v>
      </c>
      <c r="DW33">
        <v>29356.7</v>
      </c>
      <c r="DX33">
        <v>30757.200000000001</v>
      </c>
      <c r="DY33">
        <v>33247.1</v>
      </c>
      <c r="DZ33">
        <v>35207.699999999997</v>
      </c>
      <c r="EA33">
        <v>40328.699999999997</v>
      </c>
      <c r="EB33">
        <v>42727.199999999997</v>
      </c>
      <c r="EC33">
        <v>2.2337699999999998</v>
      </c>
      <c r="ED33">
        <v>1.7242299999999999</v>
      </c>
      <c r="EE33">
        <v>0.147372</v>
      </c>
      <c r="EF33">
        <v>0</v>
      </c>
      <c r="EG33">
        <v>24.556100000000001</v>
      </c>
      <c r="EH33">
        <v>999.9</v>
      </c>
      <c r="EI33">
        <v>47.088000000000001</v>
      </c>
      <c r="EJ33">
        <v>37.917000000000002</v>
      </c>
      <c r="EK33">
        <v>31.035799999999998</v>
      </c>
      <c r="EL33">
        <v>60.776499999999999</v>
      </c>
      <c r="EM33">
        <v>25.9175</v>
      </c>
      <c r="EN33">
        <v>1</v>
      </c>
      <c r="EO33">
        <v>-7.7959899999999999E-2</v>
      </c>
      <c r="EP33">
        <v>4.5125299999999998E-3</v>
      </c>
      <c r="EQ33">
        <v>20.2988</v>
      </c>
      <c r="ER33">
        <v>5.2411000000000003</v>
      </c>
      <c r="ES33">
        <v>11.8302</v>
      </c>
      <c r="ET33">
        <v>4.9816000000000003</v>
      </c>
      <c r="EU33">
        <v>3.2999000000000001</v>
      </c>
      <c r="EV33">
        <v>44.6</v>
      </c>
      <c r="EW33">
        <v>152.19999999999999</v>
      </c>
      <c r="EX33">
        <v>2871.8</v>
      </c>
      <c r="EY33">
        <v>7547</v>
      </c>
      <c r="EZ33">
        <v>1.8737200000000001</v>
      </c>
      <c r="FA33">
        <v>1.8794299999999999</v>
      </c>
      <c r="FB33">
        <v>1.8797699999999999</v>
      </c>
      <c r="FC33">
        <v>1.88049</v>
      </c>
      <c r="FD33">
        <v>1.87802</v>
      </c>
      <c r="FE33">
        <v>1.8766700000000001</v>
      </c>
      <c r="FF33">
        <v>1.87731</v>
      </c>
      <c r="FG33">
        <v>1.8751500000000001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-2.5390000000000001</v>
      </c>
      <c r="FV33">
        <v>0.3422</v>
      </c>
      <c r="FW33">
        <v>-2.4608495023743702</v>
      </c>
      <c r="FX33">
        <v>1.4527828764109799E-4</v>
      </c>
      <c r="FY33">
        <v>-4.3579519040863002E-7</v>
      </c>
      <c r="FZ33">
        <v>2.0799061152897499E-10</v>
      </c>
      <c r="GA33">
        <v>0.34226000000000001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0.5</v>
      </c>
      <c r="GK33">
        <v>2.1997100000000001</v>
      </c>
      <c r="GL33">
        <v>2.6245099999999999</v>
      </c>
      <c r="GM33">
        <v>1.54541</v>
      </c>
      <c r="GN33">
        <v>2.2668499999999998</v>
      </c>
      <c r="GO33">
        <v>1.5979000000000001</v>
      </c>
      <c r="GP33">
        <v>2.36694</v>
      </c>
      <c r="GQ33">
        <v>40.019399999999997</v>
      </c>
      <c r="GR33">
        <v>12.3809</v>
      </c>
      <c r="GS33">
        <v>18</v>
      </c>
      <c r="GT33">
        <v>647.48699999999997</v>
      </c>
      <c r="GU33">
        <v>353.92099999999999</v>
      </c>
      <c r="GV33">
        <v>25.6144</v>
      </c>
      <c r="GW33">
        <v>25.902999999999999</v>
      </c>
      <c r="GX33">
        <v>30.000499999999999</v>
      </c>
      <c r="GY33">
        <v>25.883099999999999</v>
      </c>
      <c r="GZ33">
        <v>25.869199999999999</v>
      </c>
      <c r="HA33">
        <v>44.073799999999999</v>
      </c>
      <c r="HB33">
        <v>20</v>
      </c>
      <c r="HC33">
        <v>-30</v>
      </c>
      <c r="HD33">
        <v>25.636299999999999</v>
      </c>
      <c r="HE33">
        <v>1000</v>
      </c>
      <c r="HF33">
        <v>0</v>
      </c>
      <c r="HG33">
        <v>100.001</v>
      </c>
      <c r="HH33">
        <v>98.967699999999994</v>
      </c>
    </row>
    <row r="34" spans="1:216" x14ac:dyDescent="0.2">
      <c r="A34">
        <v>16</v>
      </c>
      <c r="B34">
        <v>1689550430.0999999</v>
      </c>
      <c r="C34">
        <v>1485.0999999046301</v>
      </c>
      <c r="D34" t="s">
        <v>396</v>
      </c>
      <c r="E34" t="s">
        <v>397</v>
      </c>
      <c r="F34" t="s">
        <v>343</v>
      </c>
      <c r="G34" t="s">
        <v>344</v>
      </c>
      <c r="H34" t="s">
        <v>345</v>
      </c>
      <c r="I34" t="s">
        <v>346</v>
      </c>
      <c r="J34" t="s">
        <v>347</v>
      </c>
      <c r="K34" t="s">
        <v>348</v>
      </c>
      <c r="L34">
        <v>1689550430.0999999</v>
      </c>
      <c r="M34">
        <f t="shared" si="0"/>
        <v>2.6034841129956047E-3</v>
      </c>
      <c r="N34">
        <f t="shared" si="1"/>
        <v>2.6034841129956048</v>
      </c>
      <c r="O34">
        <f t="shared" si="2"/>
        <v>41.221867556024449</v>
      </c>
      <c r="P34">
        <f t="shared" si="3"/>
        <v>1355.47</v>
      </c>
      <c r="Q34">
        <f t="shared" si="4"/>
        <v>1164.077328571183</v>
      </c>
      <c r="R34">
        <f t="shared" si="5"/>
        <v>117.1080643610869</v>
      </c>
      <c r="S34">
        <f t="shared" si="6"/>
        <v>136.36247704811802</v>
      </c>
      <c r="T34">
        <f t="shared" si="7"/>
        <v>0.39573293320919634</v>
      </c>
      <c r="U34">
        <f t="shared" si="8"/>
        <v>2.9394606924340305</v>
      </c>
      <c r="V34">
        <f t="shared" si="9"/>
        <v>0.3683392041855858</v>
      </c>
      <c r="W34">
        <f t="shared" si="10"/>
        <v>0.23251500668620617</v>
      </c>
      <c r="X34">
        <f t="shared" si="11"/>
        <v>297.69184500000006</v>
      </c>
      <c r="Y34">
        <f t="shared" si="12"/>
        <v>28.075776627302517</v>
      </c>
      <c r="Z34">
        <f t="shared" si="13"/>
        <v>26.974</v>
      </c>
      <c r="AA34">
        <f t="shared" si="14"/>
        <v>3.5736977985573324</v>
      </c>
      <c r="AB34">
        <f t="shared" si="15"/>
        <v>80.614928337381002</v>
      </c>
      <c r="AC34">
        <f t="shared" si="16"/>
        <v>2.8854556476308</v>
      </c>
      <c r="AD34">
        <f t="shared" si="17"/>
        <v>3.5793068444530505</v>
      </c>
      <c r="AE34">
        <f t="shared" si="18"/>
        <v>0.6882421509265324</v>
      </c>
      <c r="AF34">
        <f t="shared" si="19"/>
        <v>-114.81364938310617</v>
      </c>
      <c r="AG34">
        <f t="shared" si="20"/>
        <v>4.2312078695081521</v>
      </c>
      <c r="AH34">
        <f t="shared" si="21"/>
        <v>0.31061093301832365</v>
      </c>
      <c r="AI34">
        <f t="shared" si="22"/>
        <v>187.42001441942037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53176.106379914199</v>
      </c>
      <c r="AO34">
        <f t="shared" si="26"/>
        <v>1799.94</v>
      </c>
      <c r="AP34">
        <f t="shared" si="27"/>
        <v>1517.3493000000001</v>
      </c>
      <c r="AQ34">
        <f t="shared" si="28"/>
        <v>0.84299993333111101</v>
      </c>
      <c r="AR34">
        <f t="shared" si="29"/>
        <v>0.16538987132904431</v>
      </c>
      <c r="AS34">
        <v>1689550430.0999999</v>
      </c>
      <c r="AT34">
        <v>1355.47</v>
      </c>
      <c r="AU34">
        <v>1400.21</v>
      </c>
      <c r="AV34">
        <v>28.681999999999999</v>
      </c>
      <c r="AW34">
        <v>26.1538</v>
      </c>
      <c r="AX34">
        <v>1358.36</v>
      </c>
      <c r="AY34">
        <v>28.347999999999999</v>
      </c>
      <c r="AZ34">
        <v>600.14499999999998</v>
      </c>
      <c r="BA34">
        <v>100.554</v>
      </c>
      <c r="BB34">
        <v>4.7619399999999999E-2</v>
      </c>
      <c r="BC34">
        <v>27.000699999999998</v>
      </c>
      <c r="BD34">
        <v>26.974</v>
      </c>
      <c r="BE34">
        <v>999.9</v>
      </c>
      <c r="BF34">
        <v>0</v>
      </c>
      <c r="BG34">
        <v>0</v>
      </c>
      <c r="BH34">
        <v>10001.200000000001</v>
      </c>
      <c r="BI34">
        <v>0</v>
      </c>
      <c r="BJ34">
        <v>1270.4100000000001</v>
      </c>
      <c r="BK34">
        <v>-44.742800000000003</v>
      </c>
      <c r="BL34">
        <v>1395.5</v>
      </c>
      <c r="BM34">
        <v>1437.82</v>
      </c>
      <c r="BN34">
        <v>2.5281699999999998</v>
      </c>
      <c r="BO34">
        <v>1400.21</v>
      </c>
      <c r="BP34">
        <v>26.1538</v>
      </c>
      <c r="BQ34">
        <v>2.88409</v>
      </c>
      <c r="BR34">
        <v>2.6298699999999999</v>
      </c>
      <c r="BS34">
        <v>23.3734</v>
      </c>
      <c r="BT34">
        <v>21.853400000000001</v>
      </c>
      <c r="BU34">
        <v>1799.94</v>
      </c>
      <c r="BV34">
        <v>0.90000100000000005</v>
      </c>
      <c r="BW34">
        <v>9.9999000000000005E-2</v>
      </c>
      <c r="BX34">
        <v>0</v>
      </c>
      <c r="BY34">
        <v>2.7130000000000001</v>
      </c>
      <c r="BZ34">
        <v>0</v>
      </c>
      <c r="CA34">
        <v>17977.099999999999</v>
      </c>
      <c r="CB34">
        <v>17199</v>
      </c>
      <c r="CC34">
        <v>39.686999999999998</v>
      </c>
      <c r="CD34">
        <v>41.875</v>
      </c>
      <c r="CE34">
        <v>40.686999999999998</v>
      </c>
      <c r="CF34">
        <v>40.625</v>
      </c>
      <c r="CG34">
        <v>39.625</v>
      </c>
      <c r="CH34">
        <v>1619.95</v>
      </c>
      <c r="CI34">
        <v>179.99</v>
      </c>
      <c r="CJ34">
        <v>0</v>
      </c>
      <c r="CK34">
        <v>1689550433.9000001</v>
      </c>
      <c r="CL34">
        <v>0</v>
      </c>
      <c r="CM34">
        <v>1689550401.0999999</v>
      </c>
      <c r="CN34" t="s">
        <v>398</v>
      </c>
      <c r="CO34">
        <v>1689550401.0999999</v>
      </c>
      <c r="CP34">
        <v>1689550399.0999999</v>
      </c>
      <c r="CQ34">
        <v>56</v>
      </c>
      <c r="CR34">
        <v>-0.34</v>
      </c>
      <c r="CS34">
        <v>-8.0000000000000002E-3</v>
      </c>
      <c r="CT34">
        <v>-2.88</v>
      </c>
      <c r="CU34">
        <v>0.33400000000000002</v>
      </c>
      <c r="CV34">
        <v>1400</v>
      </c>
      <c r="CW34">
        <v>26</v>
      </c>
      <c r="CX34">
        <v>0.05</v>
      </c>
      <c r="CY34">
        <v>0.05</v>
      </c>
      <c r="CZ34">
        <v>40.695947680424503</v>
      </c>
      <c r="DA34">
        <v>1.20266108194629</v>
      </c>
      <c r="DB34">
        <v>0.13983294193705001</v>
      </c>
      <c r="DC34">
        <v>1</v>
      </c>
      <c r="DD34">
        <v>1399.95333333333</v>
      </c>
      <c r="DE34">
        <v>-0.41298701298687202</v>
      </c>
      <c r="DF34">
        <v>6.05792148334885E-2</v>
      </c>
      <c r="DG34">
        <v>1</v>
      </c>
      <c r="DH34">
        <v>1799.9985714285699</v>
      </c>
      <c r="DI34">
        <v>-0.19637261754440399</v>
      </c>
      <c r="DJ34">
        <v>0.145382441930786</v>
      </c>
      <c r="DK34">
        <v>-1</v>
      </c>
      <c r="DL34">
        <v>2</v>
      </c>
      <c r="DM34">
        <v>2</v>
      </c>
      <c r="DN34" t="s">
        <v>350</v>
      </c>
      <c r="DO34">
        <v>3.1557400000000002</v>
      </c>
      <c r="DP34">
        <v>2.7819600000000002</v>
      </c>
      <c r="DQ34">
        <v>0.21551200000000001</v>
      </c>
      <c r="DR34">
        <v>0.220082</v>
      </c>
      <c r="DS34">
        <v>0.13522200000000001</v>
      </c>
      <c r="DT34">
        <v>0.12765899999999999</v>
      </c>
      <c r="DU34">
        <v>24780.1</v>
      </c>
      <c r="DV34">
        <v>25721.8</v>
      </c>
      <c r="DW34">
        <v>29353.9</v>
      </c>
      <c r="DX34">
        <v>30755.9</v>
      </c>
      <c r="DY34">
        <v>33272.1</v>
      </c>
      <c r="DZ34">
        <v>35218.199999999997</v>
      </c>
      <c r="EA34">
        <v>40325.599999999999</v>
      </c>
      <c r="EB34">
        <v>42725.8</v>
      </c>
      <c r="EC34">
        <v>2.23305</v>
      </c>
      <c r="ED34">
        <v>1.7236800000000001</v>
      </c>
      <c r="EE34">
        <v>0.156611</v>
      </c>
      <c r="EF34">
        <v>0</v>
      </c>
      <c r="EG34">
        <v>24.407299999999999</v>
      </c>
      <c r="EH34">
        <v>999.9</v>
      </c>
      <c r="EI34">
        <v>46.942</v>
      </c>
      <c r="EJ34">
        <v>38.067999999999998</v>
      </c>
      <c r="EK34">
        <v>31.192</v>
      </c>
      <c r="EL34">
        <v>60.746499999999997</v>
      </c>
      <c r="EM34">
        <v>25.837299999999999</v>
      </c>
      <c r="EN34">
        <v>1</v>
      </c>
      <c r="EO34">
        <v>-7.3597599999999999E-2</v>
      </c>
      <c r="EP34">
        <v>5.9825700000000002E-2</v>
      </c>
      <c r="EQ34">
        <v>20.2988</v>
      </c>
      <c r="ER34">
        <v>5.2360100000000003</v>
      </c>
      <c r="ES34">
        <v>11.8302</v>
      </c>
      <c r="ET34">
        <v>4.9815500000000004</v>
      </c>
      <c r="EU34">
        <v>3.2999499999999999</v>
      </c>
      <c r="EV34">
        <v>44.6</v>
      </c>
      <c r="EW34">
        <v>152.19999999999999</v>
      </c>
      <c r="EX34">
        <v>2874</v>
      </c>
      <c r="EY34">
        <v>7558.1</v>
      </c>
      <c r="EZ34">
        <v>1.87375</v>
      </c>
      <c r="FA34">
        <v>1.8794299999999999</v>
      </c>
      <c r="FB34">
        <v>1.8797900000000001</v>
      </c>
      <c r="FC34">
        <v>1.88049</v>
      </c>
      <c r="FD34">
        <v>1.87802</v>
      </c>
      <c r="FE34">
        <v>1.8766700000000001</v>
      </c>
      <c r="FF34">
        <v>1.8774</v>
      </c>
      <c r="FG34">
        <v>1.8751500000000001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-2.89</v>
      </c>
      <c r="FV34">
        <v>0.33400000000000002</v>
      </c>
      <c r="FW34">
        <v>-2.8003866465206899</v>
      </c>
      <c r="FX34">
        <v>1.4527828764109799E-4</v>
      </c>
      <c r="FY34">
        <v>-4.3579519040863002E-7</v>
      </c>
      <c r="FZ34">
        <v>2.0799061152897499E-10</v>
      </c>
      <c r="GA34">
        <v>0.33401000000000602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0.5</v>
      </c>
      <c r="GJ34">
        <v>0.5</v>
      </c>
      <c r="GK34">
        <v>2.9016099999999998</v>
      </c>
      <c r="GL34">
        <v>2.6110799999999998</v>
      </c>
      <c r="GM34">
        <v>1.54541</v>
      </c>
      <c r="GN34">
        <v>2.2668499999999998</v>
      </c>
      <c r="GO34">
        <v>1.5979000000000001</v>
      </c>
      <c r="GP34">
        <v>2.36572</v>
      </c>
      <c r="GQ34">
        <v>40.146000000000001</v>
      </c>
      <c r="GR34">
        <v>12.2758</v>
      </c>
      <c r="GS34">
        <v>18</v>
      </c>
      <c r="GT34">
        <v>647.47900000000004</v>
      </c>
      <c r="GU34">
        <v>353.90199999999999</v>
      </c>
      <c r="GV34">
        <v>25.749300000000002</v>
      </c>
      <c r="GW34">
        <v>25.958200000000001</v>
      </c>
      <c r="GX34">
        <v>30.0001</v>
      </c>
      <c r="GY34">
        <v>25.928699999999999</v>
      </c>
      <c r="GZ34">
        <v>25.910599999999999</v>
      </c>
      <c r="HA34">
        <v>58.095300000000002</v>
      </c>
      <c r="HB34">
        <v>20</v>
      </c>
      <c r="HC34">
        <v>-30</v>
      </c>
      <c r="HD34">
        <v>25.848600000000001</v>
      </c>
      <c r="HE34">
        <v>1400</v>
      </c>
      <c r="HF34">
        <v>0</v>
      </c>
      <c r="HG34">
        <v>99.992999999999995</v>
      </c>
      <c r="HH34">
        <v>98.963899999999995</v>
      </c>
    </row>
    <row r="35" spans="1:216" x14ac:dyDescent="0.2">
      <c r="A35">
        <v>17</v>
      </c>
      <c r="B35">
        <v>1689550551.0999999</v>
      </c>
      <c r="C35">
        <v>1606.0999999046301</v>
      </c>
      <c r="D35" t="s">
        <v>399</v>
      </c>
      <c r="E35" t="s">
        <v>400</v>
      </c>
      <c r="F35" t="s">
        <v>343</v>
      </c>
      <c r="G35" t="s">
        <v>344</v>
      </c>
      <c r="H35" t="s">
        <v>345</v>
      </c>
      <c r="I35" t="s">
        <v>346</v>
      </c>
      <c r="J35" t="s">
        <v>347</v>
      </c>
      <c r="K35" t="s">
        <v>348</v>
      </c>
      <c r="L35">
        <v>1689550551.0999999</v>
      </c>
      <c r="M35">
        <f t="shared" si="0"/>
        <v>2.563863162799951E-3</v>
      </c>
      <c r="N35">
        <f t="shared" si="1"/>
        <v>2.5638631627999509</v>
      </c>
      <c r="O35">
        <f t="shared" si="2"/>
        <v>41.824124168310767</v>
      </c>
      <c r="P35">
        <f t="shared" si="3"/>
        <v>1753.58</v>
      </c>
      <c r="Q35">
        <f t="shared" si="4"/>
        <v>1552.7134465856843</v>
      </c>
      <c r="R35">
        <f t="shared" si="5"/>
        <v>156.20657362427383</v>
      </c>
      <c r="S35">
        <f t="shared" si="6"/>
        <v>176.41421472737798</v>
      </c>
      <c r="T35">
        <f t="shared" si="7"/>
        <v>0.38989387993746338</v>
      </c>
      <c r="U35">
        <f t="shared" si="8"/>
        <v>2.9467249191802272</v>
      </c>
      <c r="V35">
        <f t="shared" si="9"/>
        <v>0.36333425960986815</v>
      </c>
      <c r="W35">
        <f t="shared" si="10"/>
        <v>0.229319243905451</v>
      </c>
      <c r="X35">
        <f t="shared" si="11"/>
        <v>297.69880799999999</v>
      </c>
      <c r="Y35">
        <f t="shared" si="12"/>
        <v>28.150446685469497</v>
      </c>
      <c r="Z35">
        <f t="shared" si="13"/>
        <v>27.033200000000001</v>
      </c>
      <c r="AA35">
        <f t="shared" si="14"/>
        <v>3.5861447038126117</v>
      </c>
      <c r="AB35">
        <f t="shared" si="15"/>
        <v>80.679348231231401</v>
      </c>
      <c r="AC35">
        <f t="shared" si="16"/>
        <v>2.89912745112807</v>
      </c>
      <c r="AD35">
        <f t="shared" si="17"/>
        <v>3.5933947344480437</v>
      </c>
      <c r="AE35">
        <f t="shared" si="18"/>
        <v>0.68701725268454172</v>
      </c>
      <c r="AF35">
        <f t="shared" si="19"/>
        <v>-113.06636547947784</v>
      </c>
      <c r="AG35">
        <f t="shared" si="20"/>
        <v>5.4649158841935277</v>
      </c>
      <c r="AH35">
        <f t="shared" si="21"/>
        <v>0.40044025140820366</v>
      </c>
      <c r="AI35">
        <f t="shared" si="22"/>
        <v>190.49779865612388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53375.217126796211</v>
      </c>
      <c r="AO35">
        <f t="shared" si="26"/>
        <v>1799.98</v>
      </c>
      <c r="AP35">
        <f t="shared" si="27"/>
        <v>1517.3832000000002</v>
      </c>
      <c r="AQ35">
        <f t="shared" si="28"/>
        <v>0.84300003333370377</v>
      </c>
      <c r="AR35">
        <f t="shared" si="29"/>
        <v>0.16539006433404815</v>
      </c>
      <c r="AS35">
        <v>1689550551.0999999</v>
      </c>
      <c r="AT35">
        <v>1753.58</v>
      </c>
      <c r="AU35">
        <v>1799.88</v>
      </c>
      <c r="AV35">
        <v>28.817699999999999</v>
      </c>
      <c r="AW35">
        <v>26.328800000000001</v>
      </c>
      <c r="AX35">
        <v>1756.78</v>
      </c>
      <c r="AY35">
        <v>28.495000000000001</v>
      </c>
      <c r="AZ35">
        <v>600.26</v>
      </c>
      <c r="BA35">
        <v>100.55500000000001</v>
      </c>
      <c r="BB35">
        <v>4.7319100000000003E-2</v>
      </c>
      <c r="BC35">
        <v>27.067599999999999</v>
      </c>
      <c r="BD35">
        <v>27.033200000000001</v>
      </c>
      <c r="BE35">
        <v>999.9</v>
      </c>
      <c r="BF35">
        <v>0</v>
      </c>
      <c r="BG35">
        <v>0</v>
      </c>
      <c r="BH35">
        <v>10042.5</v>
      </c>
      <c r="BI35">
        <v>0</v>
      </c>
      <c r="BJ35">
        <v>1273.24</v>
      </c>
      <c r="BK35">
        <v>-46.302399999999999</v>
      </c>
      <c r="BL35">
        <v>1805.61</v>
      </c>
      <c r="BM35">
        <v>1848.55</v>
      </c>
      <c r="BN35">
        <v>2.48889</v>
      </c>
      <c r="BO35">
        <v>1799.88</v>
      </c>
      <c r="BP35">
        <v>26.328800000000001</v>
      </c>
      <c r="BQ35">
        <v>2.8977599999999999</v>
      </c>
      <c r="BR35">
        <v>2.6474899999999999</v>
      </c>
      <c r="BS35">
        <v>23.451799999999999</v>
      </c>
      <c r="BT35">
        <v>21.962800000000001</v>
      </c>
      <c r="BU35">
        <v>1799.98</v>
      </c>
      <c r="BV35">
        <v>0.90000100000000005</v>
      </c>
      <c r="BW35">
        <v>9.9999000000000005E-2</v>
      </c>
      <c r="BX35">
        <v>0</v>
      </c>
      <c r="BY35">
        <v>2.5531000000000001</v>
      </c>
      <c r="BZ35">
        <v>0</v>
      </c>
      <c r="CA35">
        <v>18020</v>
      </c>
      <c r="CB35">
        <v>17199.5</v>
      </c>
      <c r="CC35">
        <v>39.686999999999998</v>
      </c>
      <c r="CD35">
        <v>41.875</v>
      </c>
      <c r="CE35">
        <v>40.686999999999998</v>
      </c>
      <c r="CF35">
        <v>40.625</v>
      </c>
      <c r="CG35">
        <v>39.561999999999998</v>
      </c>
      <c r="CH35">
        <v>1619.98</v>
      </c>
      <c r="CI35">
        <v>180</v>
      </c>
      <c r="CJ35">
        <v>0</v>
      </c>
      <c r="CK35">
        <v>1689550554.5</v>
      </c>
      <c r="CL35">
        <v>0</v>
      </c>
      <c r="CM35">
        <v>1689550525.0999999</v>
      </c>
      <c r="CN35" t="s">
        <v>401</v>
      </c>
      <c r="CO35">
        <v>1689550525.0999999</v>
      </c>
      <c r="CP35">
        <v>1689550525.0999999</v>
      </c>
      <c r="CQ35">
        <v>57</v>
      </c>
      <c r="CR35">
        <v>-0.44</v>
      </c>
      <c r="CS35">
        <v>-1.0999999999999999E-2</v>
      </c>
      <c r="CT35">
        <v>-3.1760000000000002</v>
      </c>
      <c r="CU35">
        <v>0.32300000000000001</v>
      </c>
      <c r="CV35">
        <v>1800</v>
      </c>
      <c r="CW35">
        <v>26</v>
      </c>
      <c r="CX35">
        <v>0.1</v>
      </c>
      <c r="CY35">
        <v>0.11</v>
      </c>
      <c r="CZ35">
        <v>40.728089297191602</v>
      </c>
      <c r="DA35">
        <v>11.7824124937679</v>
      </c>
      <c r="DB35">
        <v>2.2517083758335201</v>
      </c>
      <c r="DC35">
        <v>0</v>
      </c>
      <c r="DD35">
        <v>1799.9371428571401</v>
      </c>
      <c r="DE35">
        <v>-1.8101298701286599</v>
      </c>
      <c r="DF35">
        <v>0.26307961599815699</v>
      </c>
      <c r="DG35">
        <v>1</v>
      </c>
      <c r="DH35">
        <v>1800.0142857142901</v>
      </c>
      <c r="DI35">
        <v>-1.32472622976044E-2</v>
      </c>
      <c r="DJ35">
        <v>5.8321184351927402E-3</v>
      </c>
      <c r="DK35">
        <v>-1</v>
      </c>
      <c r="DL35">
        <v>1</v>
      </c>
      <c r="DM35">
        <v>2</v>
      </c>
      <c r="DN35" t="s">
        <v>402</v>
      </c>
      <c r="DO35">
        <v>3.15598</v>
      </c>
      <c r="DP35">
        <v>2.7820100000000001</v>
      </c>
      <c r="DQ35">
        <v>0.250778</v>
      </c>
      <c r="DR35">
        <v>0.254911</v>
      </c>
      <c r="DS35">
        <v>0.13570199999999999</v>
      </c>
      <c r="DT35">
        <v>0.12824199999999999</v>
      </c>
      <c r="DU35">
        <v>23666.3</v>
      </c>
      <c r="DV35">
        <v>24572.1</v>
      </c>
      <c r="DW35">
        <v>29353.4</v>
      </c>
      <c r="DX35">
        <v>30753.9</v>
      </c>
      <c r="DY35">
        <v>33256.6</v>
      </c>
      <c r="DZ35">
        <v>35195.199999999997</v>
      </c>
      <c r="EA35">
        <v>40325.199999999997</v>
      </c>
      <c r="EB35">
        <v>42722.1</v>
      </c>
      <c r="EC35">
        <v>2.2323499999999998</v>
      </c>
      <c r="ED35">
        <v>1.72342</v>
      </c>
      <c r="EE35">
        <v>0.16823399999999999</v>
      </c>
      <c r="EF35">
        <v>0</v>
      </c>
      <c r="EG35">
        <v>24.2758</v>
      </c>
      <c r="EH35">
        <v>999.9</v>
      </c>
      <c r="EI35">
        <v>46.777000000000001</v>
      </c>
      <c r="EJ35">
        <v>38.219000000000001</v>
      </c>
      <c r="EK35">
        <v>31.340299999999999</v>
      </c>
      <c r="EL35">
        <v>60.616599999999998</v>
      </c>
      <c r="EM35">
        <v>25.2804</v>
      </c>
      <c r="EN35">
        <v>1</v>
      </c>
      <c r="EO35">
        <v>-7.2271299999999997E-2</v>
      </c>
      <c r="EP35">
        <v>-0.24766099999999999</v>
      </c>
      <c r="EQ35">
        <v>20.298100000000002</v>
      </c>
      <c r="ER35">
        <v>5.24125</v>
      </c>
      <c r="ES35">
        <v>11.8302</v>
      </c>
      <c r="ET35">
        <v>4.9817499999999999</v>
      </c>
      <c r="EU35">
        <v>3.2999000000000001</v>
      </c>
      <c r="EV35">
        <v>44.6</v>
      </c>
      <c r="EW35">
        <v>152.19999999999999</v>
      </c>
      <c r="EX35">
        <v>2876.4</v>
      </c>
      <c r="EY35">
        <v>7570.1</v>
      </c>
      <c r="EZ35">
        <v>1.87368</v>
      </c>
      <c r="FA35">
        <v>1.8794299999999999</v>
      </c>
      <c r="FB35">
        <v>1.8797299999999999</v>
      </c>
      <c r="FC35">
        <v>1.8804700000000001</v>
      </c>
      <c r="FD35">
        <v>1.8779300000000001</v>
      </c>
      <c r="FE35">
        <v>1.87659</v>
      </c>
      <c r="FF35">
        <v>1.8772899999999999</v>
      </c>
      <c r="FG35">
        <v>1.8751500000000001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-3.2</v>
      </c>
      <c r="FV35">
        <v>0.32269999999999999</v>
      </c>
      <c r="FW35">
        <v>-3.2410459229530399</v>
      </c>
      <c r="FX35">
        <v>1.4527828764109799E-4</v>
      </c>
      <c r="FY35">
        <v>-4.3579519040863002E-7</v>
      </c>
      <c r="FZ35">
        <v>2.0799061152897499E-10</v>
      </c>
      <c r="GA35">
        <v>0.32275454545455101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0.4</v>
      </c>
      <c r="GJ35">
        <v>0.4</v>
      </c>
      <c r="GK35">
        <v>3.5546899999999999</v>
      </c>
      <c r="GL35">
        <v>2.5903299999999998</v>
      </c>
      <c r="GM35">
        <v>1.54541</v>
      </c>
      <c r="GN35">
        <v>2.2668499999999998</v>
      </c>
      <c r="GO35">
        <v>1.5979000000000001</v>
      </c>
      <c r="GP35">
        <v>2.4487299999999999</v>
      </c>
      <c r="GQ35">
        <v>40.247399999999999</v>
      </c>
      <c r="GR35">
        <v>12.1707</v>
      </c>
      <c r="GS35">
        <v>18</v>
      </c>
      <c r="GT35">
        <v>647.28700000000003</v>
      </c>
      <c r="GU35">
        <v>353.95600000000002</v>
      </c>
      <c r="GV35">
        <v>26.145499999999998</v>
      </c>
      <c r="GW35">
        <v>25.9801</v>
      </c>
      <c r="GX35">
        <v>30.0001</v>
      </c>
      <c r="GY35">
        <v>25.9573</v>
      </c>
      <c r="GZ35">
        <v>25.939299999999999</v>
      </c>
      <c r="HA35">
        <v>71.162999999999997</v>
      </c>
      <c r="HB35">
        <v>20</v>
      </c>
      <c r="HC35">
        <v>-30</v>
      </c>
      <c r="HD35">
        <v>26.039000000000001</v>
      </c>
      <c r="HE35">
        <v>1800</v>
      </c>
      <c r="HF35">
        <v>0</v>
      </c>
      <c r="HG35">
        <v>99.991699999999994</v>
      </c>
      <c r="HH35">
        <v>98.956299999999999</v>
      </c>
    </row>
    <row r="36" spans="1:216" x14ac:dyDescent="0.2">
      <c r="A36">
        <v>18</v>
      </c>
      <c r="B36">
        <v>1689550672.0999999</v>
      </c>
      <c r="C36">
        <v>1727.0999999046301</v>
      </c>
      <c r="D36" t="s">
        <v>403</v>
      </c>
      <c r="E36" t="s">
        <v>404</v>
      </c>
      <c r="F36" t="s">
        <v>343</v>
      </c>
      <c r="G36" t="s">
        <v>344</v>
      </c>
      <c r="H36" t="s">
        <v>345</v>
      </c>
      <c r="I36" t="s">
        <v>346</v>
      </c>
      <c r="J36" t="s">
        <v>347</v>
      </c>
      <c r="K36" t="s">
        <v>348</v>
      </c>
      <c r="L36">
        <v>1689550672.0999999</v>
      </c>
      <c r="M36">
        <f t="shared" si="0"/>
        <v>2.5864090771901918E-3</v>
      </c>
      <c r="N36">
        <f t="shared" si="1"/>
        <v>2.5864090771901918</v>
      </c>
      <c r="O36">
        <f t="shared" si="2"/>
        <v>20.278994544242082</v>
      </c>
      <c r="P36">
        <f t="shared" si="3"/>
        <v>378.791</v>
      </c>
      <c r="Q36">
        <f t="shared" si="4"/>
        <v>290.50917255348065</v>
      </c>
      <c r="R36">
        <f t="shared" si="5"/>
        <v>29.226767308997871</v>
      </c>
      <c r="S36">
        <f t="shared" si="6"/>
        <v>38.108388518109699</v>
      </c>
      <c r="T36">
        <f t="shared" si="7"/>
        <v>0.40847581433437868</v>
      </c>
      <c r="U36">
        <f t="shared" si="8"/>
        <v>2.9333819053230439</v>
      </c>
      <c r="V36">
        <f t="shared" si="9"/>
        <v>0.37930333594744148</v>
      </c>
      <c r="W36">
        <f t="shared" si="10"/>
        <v>0.23951176789900466</v>
      </c>
      <c r="X36">
        <f t="shared" si="11"/>
        <v>297.71853899999996</v>
      </c>
      <c r="Y36">
        <f t="shared" si="12"/>
        <v>27.959935115590557</v>
      </c>
      <c r="Z36">
        <f t="shared" si="13"/>
        <v>26.9526</v>
      </c>
      <c r="AA36">
        <f t="shared" si="14"/>
        <v>3.5692076997656543</v>
      </c>
      <c r="AB36">
        <f t="shared" si="15"/>
        <v>81.755354555790205</v>
      </c>
      <c r="AC36">
        <f t="shared" si="16"/>
        <v>2.9052702751309303</v>
      </c>
      <c r="AD36">
        <f t="shared" si="17"/>
        <v>3.5536146726002653</v>
      </c>
      <c r="AE36">
        <f t="shared" si="18"/>
        <v>0.66393742463472405</v>
      </c>
      <c r="AF36">
        <f t="shared" si="19"/>
        <v>-114.06064030408746</v>
      </c>
      <c r="AG36">
        <f t="shared" si="20"/>
        <v>-11.78176415334338</v>
      </c>
      <c r="AH36">
        <f t="shared" si="21"/>
        <v>-0.86606205791964785</v>
      </c>
      <c r="AI36">
        <f t="shared" si="22"/>
        <v>171.0100724846495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53021.564225384558</v>
      </c>
      <c r="AO36">
        <f t="shared" si="26"/>
        <v>1800.1</v>
      </c>
      <c r="AP36">
        <f t="shared" si="27"/>
        <v>1517.4842999999998</v>
      </c>
      <c r="AQ36">
        <f t="shared" si="28"/>
        <v>0.84299999999999997</v>
      </c>
      <c r="AR36">
        <f t="shared" si="29"/>
        <v>0.16538999999999998</v>
      </c>
      <c r="AS36">
        <v>1689550672.0999999</v>
      </c>
      <c r="AT36">
        <v>378.791</v>
      </c>
      <c r="AU36">
        <v>400.036</v>
      </c>
      <c r="AV36">
        <v>28.8779</v>
      </c>
      <c r="AW36">
        <v>26.367799999999999</v>
      </c>
      <c r="AX36">
        <v>380.52499999999998</v>
      </c>
      <c r="AY36">
        <v>28.525300000000001</v>
      </c>
      <c r="AZ36">
        <v>600.38699999999994</v>
      </c>
      <c r="BA36">
        <v>100.55800000000001</v>
      </c>
      <c r="BB36">
        <v>4.7316700000000003E-2</v>
      </c>
      <c r="BC36">
        <v>26.8781</v>
      </c>
      <c r="BD36">
        <v>26.9526</v>
      </c>
      <c r="BE36">
        <v>999.9</v>
      </c>
      <c r="BF36">
        <v>0</v>
      </c>
      <c r="BG36">
        <v>0</v>
      </c>
      <c r="BH36">
        <v>9966.25</v>
      </c>
      <c r="BI36">
        <v>0</v>
      </c>
      <c r="BJ36">
        <v>1273.07</v>
      </c>
      <c r="BK36">
        <v>-21.245200000000001</v>
      </c>
      <c r="BL36">
        <v>390.05500000000001</v>
      </c>
      <c r="BM36">
        <v>410.87</v>
      </c>
      <c r="BN36">
        <v>2.5100699999999998</v>
      </c>
      <c r="BO36">
        <v>400.036</v>
      </c>
      <c r="BP36">
        <v>26.367799999999999</v>
      </c>
      <c r="BQ36">
        <v>2.9039000000000001</v>
      </c>
      <c r="BR36">
        <v>2.6514899999999999</v>
      </c>
      <c r="BS36">
        <v>23.486899999999999</v>
      </c>
      <c r="BT36">
        <v>21.987500000000001</v>
      </c>
      <c r="BU36">
        <v>1800.1</v>
      </c>
      <c r="BV36">
        <v>0.89999899999999999</v>
      </c>
      <c r="BW36">
        <v>0.10000100000000001</v>
      </c>
      <c r="BX36">
        <v>0</v>
      </c>
      <c r="BY36">
        <v>2.3369</v>
      </c>
      <c r="BZ36">
        <v>0</v>
      </c>
      <c r="CA36">
        <v>16385.900000000001</v>
      </c>
      <c r="CB36">
        <v>17200.5</v>
      </c>
      <c r="CC36">
        <v>39.811999999999998</v>
      </c>
      <c r="CD36">
        <v>42</v>
      </c>
      <c r="CE36">
        <v>40.811999999999998</v>
      </c>
      <c r="CF36">
        <v>40.75</v>
      </c>
      <c r="CG36">
        <v>39.686999999999998</v>
      </c>
      <c r="CH36">
        <v>1620.09</v>
      </c>
      <c r="CI36">
        <v>180.01</v>
      </c>
      <c r="CJ36">
        <v>0</v>
      </c>
      <c r="CK36">
        <v>1689550675.7</v>
      </c>
      <c r="CL36">
        <v>0</v>
      </c>
      <c r="CM36">
        <v>1689550650.0999999</v>
      </c>
      <c r="CN36" t="s">
        <v>405</v>
      </c>
      <c r="CO36">
        <v>1689550647.0999999</v>
      </c>
      <c r="CP36">
        <v>1689550650.0999999</v>
      </c>
      <c r="CQ36">
        <v>58</v>
      </c>
      <c r="CR36">
        <v>1.5029999999999999</v>
      </c>
      <c r="CS36">
        <v>0.03</v>
      </c>
      <c r="CT36">
        <v>-1.7370000000000001</v>
      </c>
      <c r="CU36">
        <v>0.35299999999999998</v>
      </c>
      <c r="CV36">
        <v>399</v>
      </c>
      <c r="CW36">
        <v>27</v>
      </c>
      <c r="CX36">
        <v>0.06</v>
      </c>
      <c r="CY36">
        <v>0.1</v>
      </c>
      <c r="CZ36">
        <v>15.689415738895899</v>
      </c>
      <c r="DA36">
        <v>61.821803937806699</v>
      </c>
      <c r="DB36">
        <v>7.5248522461397398</v>
      </c>
      <c r="DC36">
        <v>0</v>
      </c>
      <c r="DD36">
        <v>399.73838095238102</v>
      </c>
      <c r="DE36">
        <v>2.1440259740259702</v>
      </c>
      <c r="DF36">
        <v>0.234753259765489</v>
      </c>
      <c r="DG36">
        <v>1</v>
      </c>
      <c r="DH36">
        <v>1800.01714285714</v>
      </c>
      <c r="DI36">
        <v>-0.24127271634245201</v>
      </c>
      <c r="DJ36">
        <v>0.13331462453773699</v>
      </c>
      <c r="DK36">
        <v>-1</v>
      </c>
      <c r="DL36">
        <v>1</v>
      </c>
      <c r="DM36">
        <v>2</v>
      </c>
      <c r="DN36" t="s">
        <v>402</v>
      </c>
      <c r="DO36">
        <v>3.1562000000000001</v>
      </c>
      <c r="DP36">
        <v>2.7813500000000002</v>
      </c>
      <c r="DQ36">
        <v>9.05498E-2</v>
      </c>
      <c r="DR36">
        <v>9.4409000000000007E-2</v>
      </c>
      <c r="DS36">
        <v>0.13578999999999999</v>
      </c>
      <c r="DT36">
        <v>0.128361</v>
      </c>
      <c r="DU36">
        <v>28721.1</v>
      </c>
      <c r="DV36">
        <v>29857.4</v>
      </c>
      <c r="DW36">
        <v>29348.9</v>
      </c>
      <c r="DX36">
        <v>30748.3</v>
      </c>
      <c r="DY36">
        <v>33232.300000000003</v>
      </c>
      <c r="DZ36">
        <v>35167</v>
      </c>
      <c r="EA36">
        <v>40319.300000000003</v>
      </c>
      <c r="EB36">
        <v>42714.5</v>
      </c>
      <c r="EC36">
        <v>2.2304300000000001</v>
      </c>
      <c r="ED36">
        <v>1.7159</v>
      </c>
      <c r="EE36">
        <v>0.15143300000000001</v>
      </c>
      <c r="EF36">
        <v>0</v>
      </c>
      <c r="EG36">
        <v>24.4709</v>
      </c>
      <c r="EH36">
        <v>999.9</v>
      </c>
      <c r="EI36">
        <v>46.6</v>
      </c>
      <c r="EJ36">
        <v>38.369999999999997</v>
      </c>
      <c r="EK36">
        <v>31.473800000000001</v>
      </c>
      <c r="EL36">
        <v>61.086599999999997</v>
      </c>
      <c r="EM36">
        <v>24.899799999999999</v>
      </c>
      <c r="EN36">
        <v>1</v>
      </c>
      <c r="EO36">
        <v>-6.6753099999999996E-2</v>
      </c>
      <c r="EP36">
        <v>0.254747</v>
      </c>
      <c r="EQ36">
        <v>20.297799999999999</v>
      </c>
      <c r="ER36">
        <v>5.24125</v>
      </c>
      <c r="ES36">
        <v>11.8302</v>
      </c>
      <c r="ET36">
        <v>4.9816500000000001</v>
      </c>
      <c r="EU36">
        <v>3.2999499999999999</v>
      </c>
      <c r="EV36">
        <v>44.7</v>
      </c>
      <c r="EW36">
        <v>152.19999999999999</v>
      </c>
      <c r="EX36">
        <v>2878.7</v>
      </c>
      <c r="EY36">
        <v>7582.3</v>
      </c>
      <c r="EZ36">
        <v>1.8736299999999999</v>
      </c>
      <c r="FA36">
        <v>1.8793899999999999</v>
      </c>
      <c r="FB36">
        <v>1.8797299999999999</v>
      </c>
      <c r="FC36">
        <v>1.88043</v>
      </c>
      <c r="FD36">
        <v>1.8778999999999999</v>
      </c>
      <c r="FE36">
        <v>1.8765400000000001</v>
      </c>
      <c r="FF36">
        <v>1.8772899999999999</v>
      </c>
      <c r="FG36">
        <v>1.8751199999999999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-1.734</v>
      </c>
      <c r="FV36">
        <v>0.35260000000000002</v>
      </c>
      <c r="FW36">
        <v>-1.7380708435496</v>
      </c>
      <c r="FX36">
        <v>1.4527828764109799E-4</v>
      </c>
      <c r="FY36">
        <v>-4.3579519040863002E-7</v>
      </c>
      <c r="FZ36">
        <v>2.0799061152897499E-10</v>
      </c>
      <c r="GA36">
        <v>0.35253636363637098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0.4</v>
      </c>
      <c r="GJ36">
        <v>0.4</v>
      </c>
      <c r="GK36">
        <v>1.0412600000000001</v>
      </c>
      <c r="GL36">
        <v>2.6110799999999998</v>
      </c>
      <c r="GM36">
        <v>1.54541</v>
      </c>
      <c r="GN36">
        <v>2.2668499999999998</v>
      </c>
      <c r="GO36">
        <v>1.5979000000000001</v>
      </c>
      <c r="GP36">
        <v>2.4230999999999998</v>
      </c>
      <c r="GQ36">
        <v>40.298200000000001</v>
      </c>
      <c r="GR36">
        <v>12.056900000000001</v>
      </c>
      <c r="GS36">
        <v>18</v>
      </c>
      <c r="GT36">
        <v>646.46400000000006</v>
      </c>
      <c r="GU36">
        <v>350.37</v>
      </c>
      <c r="GV36">
        <v>25.3629</v>
      </c>
      <c r="GW36">
        <v>26.044699999999999</v>
      </c>
      <c r="GX36">
        <v>30.0002</v>
      </c>
      <c r="GY36">
        <v>26.010200000000001</v>
      </c>
      <c r="GZ36">
        <v>25.9924</v>
      </c>
      <c r="HA36">
        <v>20.9162</v>
      </c>
      <c r="HB36">
        <v>20</v>
      </c>
      <c r="HC36">
        <v>-30</v>
      </c>
      <c r="HD36">
        <v>25.418600000000001</v>
      </c>
      <c r="HE36">
        <v>400</v>
      </c>
      <c r="HF36">
        <v>0</v>
      </c>
      <c r="HG36">
        <v>99.976799999999997</v>
      </c>
      <c r="HH36">
        <v>98.938500000000005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2023-07-16T15:38:12Z</dcterms:created>
  <dcterms:modified xsi:type="dcterms:W3CDTF">2023-07-17T06:40:45Z</dcterms:modified>
</cp:coreProperties>
</file>