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A4828438-13E8-5542-AEB1-9F4842EC920F}" xr6:coauthVersionLast="47" xr6:coauthVersionMax="47" xr10:uidLastSave="{00000000-0000-0000-0000-000000000000}"/>
  <bookViews>
    <workbookView xWindow="240" yWindow="760" windowWidth="17000" windowHeight="157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X35" i="1" s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AM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AM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AF26" i="1" l="1"/>
  <c r="AF22" i="1"/>
  <c r="O29" i="1"/>
  <c r="S29" i="1"/>
  <c r="AM29" i="1"/>
  <c r="P29" i="1"/>
  <c r="N29" i="1"/>
  <c r="M29" i="1" s="1"/>
  <c r="Y35" i="1"/>
  <c r="Z35" i="1" s="1"/>
  <c r="O33" i="1"/>
  <c r="S33" i="1"/>
  <c r="N33" i="1"/>
  <c r="M33" i="1" s="1"/>
  <c r="AM33" i="1"/>
  <c r="P33" i="1"/>
  <c r="N25" i="1"/>
  <c r="M25" i="1" s="1"/>
  <c r="S25" i="1"/>
  <c r="AM25" i="1"/>
  <c r="P25" i="1"/>
  <c r="O25" i="1"/>
  <c r="S21" i="1"/>
  <c r="O21" i="1"/>
  <c r="AM21" i="1"/>
  <c r="P21" i="1"/>
  <c r="N21" i="1"/>
  <c r="M21" i="1" s="1"/>
  <c r="AF30" i="1"/>
  <c r="AF34" i="1"/>
  <c r="X22" i="1"/>
  <c r="X26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X30" i="1"/>
  <c r="AM24" i="1"/>
  <c r="AM36" i="1"/>
  <c r="AM19" i="1"/>
  <c r="O20" i="1"/>
  <c r="AM23" i="1"/>
  <c r="O24" i="1"/>
  <c r="AM27" i="1"/>
  <c r="O28" i="1"/>
  <c r="AM31" i="1"/>
  <c r="O32" i="1"/>
  <c r="AM35" i="1"/>
  <c r="O36" i="1"/>
  <c r="X34" i="1"/>
  <c r="AM32" i="1"/>
  <c r="N19" i="1"/>
  <c r="M19" i="1" s="1"/>
  <c r="P20" i="1"/>
  <c r="X20" i="1"/>
  <c r="N23" i="1"/>
  <c r="M23" i="1" s="1"/>
  <c r="X24" i="1"/>
  <c r="N27" i="1"/>
  <c r="M27" i="1" s="1"/>
  <c r="P28" i="1"/>
  <c r="X28" i="1"/>
  <c r="N31" i="1"/>
  <c r="M31" i="1" s="1"/>
  <c r="X32" i="1"/>
  <c r="N35" i="1"/>
  <c r="M35" i="1" s="1"/>
  <c r="X36" i="1"/>
  <c r="O23" i="1"/>
  <c r="O27" i="1"/>
  <c r="O31" i="1"/>
  <c r="AM34" i="1"/>
  <c r="O35" i="1"/>
  <c r="O19" i="1"/>
  <c r="X19" i="1"/>
  <c r="X23" i="1"/>
  <c r="X27" i="1"/>
  <c r="X31" i="1"/>
  <c r="Y22" i="1" l="1"/>
  <c r="Z22" i="1" s="1"/>
  <c r="AG35" i="1"/>
  <c r="AH35" i="1"/>
  <c r="AA35" i="1"/>
  <c r="AE35" i="1" s="1"/>
  <c r="Y27" i="1"/>
  <c r="Z27" i="1" s="1"/>
  <c r="Y24" i="1"/>
  <c r="Z24" i="1" s="1"/>
  <c r="V24" i="1" s="1"/>
  <c r="T24" i="1" s="1"/>
  <c r="W24" i="1" s="1"/>
  <c r="Q24" i="1" s="1"/>
  <c r="R24" i="1" s="1"/>
  <c r="AF28" i="1"/>
  <c r="AF33" i="1"/>
  <c r="AF29" i="1"/>
  <c r="Y23" i="1"/>
  <c r="Z23" i="1" s="1"/>
  <c r="Y36" i="1"/>
  <c r="Z36" i="1" s="1"/>
  <c r="AF23" i="1"/>
  <c r="V23" i="1"/>
  <c r="T23" i="1" s="1"/>
  <c r="W23" i="1" s="1"/>
  <c r="Q23" i="1" s="1"/>
  <c r="R23" i="1" s="1"/>
  <c r="Y25" i="1"/>
  <c r="Z25" i="1" s="1"/>
  <c r="Y20" i="1"/>
  <c r="Z20" i="1" s="1"/>
  <c r="AF24" i="1"/>
  <c r="Y30" i="1"/>
  <c r="Z30" i="1" s="1"/>
  <c r="Y21" i="1"/>
  <c r="Z21" i="1" s="1"/>
  <c r="AF32" i="1"/>
  <c r="Y31" i="1"/>
  <c r="Z31" i="1" s="1"/>
  <c r="AF27" i="1"/>
  <c r="Y29" i="1"/>
  <c r="Z29" i="1" s="1"/>
  <c r="V29" i="1" s="1"/>
  <c r="T29" i="1" s="1"/>
  <c r="W29" i="1" s="1"/>
  <c r="Q29" i="1" s="1"/>
  <c r="R29" i="1" s="1"/>
  <c r="Y19" i="1"/>
  <c r="Z19" i="1" s="1"/>
  <c r="Y32" i="1"/>
  <c r="Z32" i="1" s="1"/>
  <c r="AF19" i="1"/>
  <c r="V19" i="1"/>
  <c r="T19" i="1" s="1"/>
  <c r="W19" i="1" s="1"/>
  <c r="Q19" i="1" s="1"/>
  <c r="R19" i="1" s="1"/>
  <c r="AF20" i="1"/>
  <c r="V21" i="1"/>
  <c r="T21" i="1" s="1"/>
  <c r="W21" i="1" s="1"/>
  <c r="Q21" i="1" s="1"/>
  <c r="R21" i="1" s="1"/>
  <c r="AF21" i="1"/>
  <c r="Y34" i="1"/>
  <c r="Z34" i="1" s="1"/>
  <c r="AF35" i="1"/>
  <c r="V35" i="1"/>
  <c r="T35" i="1" s="1"/>
  <c r="W35" i="1" s="1"/>
  <c r="Q35" i="1" s="1"/>
  <c r="R35" i="1" s="1"/>
  <c r="AF31" i="1"/>
  <c r="V31" i="1"/>
  <c r="T31" i="1" s="1"/>
  <c r="W31" i="1" s="1"/>
  <c r="Q31" i="1" s="1"/>
  <c r="R31" i="1" s="1"/>
  <c r="AF36" i="1"/>
  <c r="Y28" i="1"/>
  <c r="Z28" i="1" s="1"/>
  <c r="Y33" i="1"/>
  <c r="Z33" i="1" s="1"/>
  <c r="Y26" i="1"/>
  <c r="Z26" i="1" s="1"/>
  <c r="V25" i="1"/>
  <c r="T25" i="1" s="1"/>
  <c r="W25" i="1" s="1"/>
  <c r="Q25" i="1" s="1"/>
  <c r="R25" i="1" s="1"/>
  <c r="AF25" i="1"/>
  <c r="AH20" i="1" l="1"/>
  <c r="AA20" i="1"/>
  <c r="AE20" i="1" s="1"/>
  <c r="AG20" i="1"/>
  <c r="AA25" i="1"/>
  <c r="AE25" i="1" s="1"/>
  <c r="AH25" i="1"/>
  <c r="AG25" i="1"/>
  <c r="AG27" i="1"/>
  <c r="AA27" i="1"/>
  <c r="AE27" i="1" s="1"/>
  <c r="AH27" i="1"/>
  <c r="AA26" i="1"/>
  <c r="AE26" i="1" s="1"/>
  <c r="AH26" i="1"/>
  <c r="AG26" i="1"/>
  <c r="V26" i="1"/>
  <c r="T26" i="1" s="1"/>
  <c r="W26" i="1" s="1"/>
  <c r="Q26" i="1" s="1"/>
  <c r="R26" i="1" s="1"/>
  <c r="AA33" i="1"/>
  <c r="AE33" i="1" s="1"/>
  <c r="AH33" i="1"/>
  <c r="AI33" i="1" s="1"/>
  <c r="AG33" i="1"/>
  <c r="V27" i="1"/>
  <c r="T27" i="1" s="1"/>
  <c r="W27" i="1" s="1"/>
  <c r="Q27" i="1" s="1"/>
  <c r="R27" i="1" s="1"/>
  <c r="V33" i="1"/>
  <c r="T33" i="1" s="1"/>
  <c r="W33" i="1" s="1"/>
  <c r="Q33" i="1" s="1"/>
  <c r="R33" i="1" s="1"/>
  <c r="AA21" i="1"/>
  <c r="AE21" i="1" s="1"/>
  <c r="AH21" i="1"/>
  <c r="AG21" i="1"/>
  <c r="AG30" i="1"/>
  <c r="AA30" i="1"/>
  <c r="AE30" i="1" s="1"/>
  <c r="AH30" i="1"/>
  <c r="V30" i="1"/>
  <c r="T30" i="1" s="1"/>
  <c r="W30" i="1" s="1"/>
  <c r="Q30" i="1" s="1"/>
  <c r="R30" i="1" s="1"/>
  <c r="AI35" i="1"/>
  <c r="AA29" i="1"/>
  <c r="AE29" i="1" s="1"/>
  <c r="AH29" i="1"/>
  <c r="AG29" i="1"/>
  <c r="V20" i="1"/>
  <c r="T20" i="1" s="1"/>
  <c r="W20" i="1" s="1"/>
  <c r="Q20" i="1" s="1"/>
  <c r="R20" i="1" s="1"/>
  <c r="AH28" i="1"/>
  <c r="AI28" i="1" s="1"/>
  <c r="AA28" i="1"/>
  <c r="AE28" i="1" s="1"/>
  <c r="AG28" i="1"/>
  <c r="V28" i="1"/>
  <c r="T28" i="1" s="1"/>
  <c r="W28" i="1" s="1"/>
  <c r="Q28" i="1" s="1"/>
  <c r="R28" i="1" s="1"/>
  <c r="AA34" i="1"/>
  <c r="AE34" i="1" s="1"/>
  <c r="AG34" i="1"/>
  <c r="AH34" i="1"/>
  <c r="AI34" i="1" s="1"/>
  <c r="V34" i="1"/>
  <c r="T34" i="1" s="1"/>
  <c r="W34" i="1" s="1"/>
  <c r="Q34" i="1" s="1"/>
  <c r="R34" i="1" s="1"/>
  <c r="AH32" i="1"/>
  <c r="AI32" i="1" s="1"/>
  <c r="AA32" i="1"/>
  <c r="AE32" i="1" s="1"/>
  <c r="AG32" i="1"/>
  <c r="AG31" i="1"/>
  <c r="AA31" i="1"/>
  <c r="AE31" i="1" s="1"/>
  <c r="AH31" i="1"/>
  <c r="AI31" i="1" s="1"/>
  <c r="AH24" i="1"/>
  <c r="AA24" i="1"/>
  <c r="AE24" i="1" s="1"/>
  <c r="AG24" i="1"/>
  <c r="AH36" i="1"/>
  <c r="AA36" i="1"/>
  <c r="AE36" i="1" s="1"/>
  <c r="AG36" i="1"/>
  <c r="AG22" i="1"/>
  <c r="AA22" i="1"/>
  <c r="AE22" i="1" s="1"/>
  <c r="AH22" i="1"/>
  <c r="AI22" i="1" s="1"/>
  <c r="V22" i="1"/>
  <c r="T22" i="1" s="1"/>
  <c r="W22" i="1" s="1"/>
  <c r="Q22" i="1" s="1"/>
  <c r="R22" i="1" s="1"/>
  <c r="V36" i="1"/>
  <c r="T36" i="1" s="1"/>
  <c r="W36" i="1" s="1"/>
  <c r="Q36" i="1" s="1"/>
  <c r="R36" i="1" s="1"/>
  <c r="AA19" i="1"/>
  <c r="AE19" i="1" s="1"/>
  <c r="AH19" i="1"/>
  <c r="AG19" i="1"/>
  <c r="V32" i="1"/>
  <c r="T32" i="1" s="1"/>
  <c r="W32" i="1" s="1"/>
  <c r="Q32" i="1" s="1"/>
  <c r="R32" i="1" s="1"/>
  <c r="AA23" i="1"/>
  <c r="AE23" i="1" s="1"/>
  <c r="AG23" i="1"/>
  <c r="AH23" i="1"/>
  <c r="AI23" i="1" s="1"/>
  <c r="AI25" i="1" l="1"/>
  <c r="AI19" i="1"/>
  <c r="AI27" i="1"/>
  <c r="AI20" i="1"/>
  <c r="AI36" i="1"/>
  <c r="AI30" i="1"/>
  <c r="AI24" i="1"/>
  <c r="AI29" i="1"/>
  <c r="AI21" i="1"/>
  <c r="AI26" i="1"/>
</calcChain>
</file>

<file path=xl/sharedStrings.xml><?xml version="1.0" encoding="utf-8"?>
<sst xmlns="http://schemas.openxmlformats.org/spreadsheetml/2006/main" count="985" uniqueCount="411">
  <si>
    <t>File opened</t>
  </si>
  <si>
    <t>2023-07-16 17:04:48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</si>
  <si>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</si>
  <si>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</si>
  <si>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</si>
  <si>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</si>
  <si>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</si>
  <si>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</si>
  <si>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</si>
  <si>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</si>
  <si>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</si>
  <si>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</si>
  <si>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</si>
  <si>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{"h2obspanconc2": "0", "co2aspan1": "1.00226", "chamberpressurezero": "2.68486", "co2bzero": "0.928369", "co2aspan2b": "0.289966", "h2oaspan2b": "0.0685964", "co2bspan1": "1.0021", "co2bspan2": "-0.0342144", "flowazero": "0.2969", "ssa_ref": "34842.2", "co2bspanconc1": "2473", "co2aspanconc2": "301.4", "h2oaspan1": "1.00591", "co2aspan2a": "0.292292", "ssb_ref": "37125.5", "h2obspanconc1": "11.65", "co2aspan2": "-0.0349502", "flowbzero": "0.29043", "oxygen": "21", "tazero": "-0.14134", "co2bspan2a": "0.293064", "h2oaspanconc1": "11.65", "flowmeterzero": "0.996167", "h2obspan1": "1.00489", "h2obspan2b": "0.0690967", "h2oaspan2a": "0.0681933", "h2obspan2a": "0.0687607", "co2aspanconc1": "2473", "co2bspan2b": "0.29074", "h2obspan2": "0", "co2azero": "0.925242", "h2obzero": "1.0566", "h2oaspan2": "0", "h2oazero": "1.04545", "co2bspanconc2": "301.4", "h2oaspanconc2": "0", "tbzero": "-0.243059"}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</si>
  <si>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</si>
  <si>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</si>
  <si>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</si>
  <si>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</si>
  <si>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</si>
  <si>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</si>
  <si>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</si>
  <si>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</si>
  <si>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</si>
  <si>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</si>
  <si>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</si>
  <si>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</si>
  <si>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</si>
  <si>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17:04:48</t>
  </si>
  <si>
    <t>Stability Definition:	CO2_r (Meas): Per=20	Qin (LeafQ): Std&lt;1 Per=20	A (GasEx): Std&lt;0.2 Per=20</t>
  </si>
  <si>
    <t>17:07:16</t>
  </si>
  <si>
    <t>Stability Definition:	CO2_r (Meas): Std&lt;0.75 Per=20	Qin (LeafQ): Std&lt;1 Per=20	A (GasEx): Std&lt;0.2 Per=20</t>
  </si>
  <si>
    <t>17:07:17</t>
  </si>
  <si>
    <t>Stability Definition:	CO2_r (Meas): Std&lt;0.75 Per=20	Qin (LeafQ): Per=20	A (GasEx): Std&lt;0.2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</si>
  <si>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</si>
  <si>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</si>
  <si>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</si>
  <si>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</si>
  <si>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</si>
  <si>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</si>
  <si>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</si>
  <si>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</si>
  <si>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</si>
  <si>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</si>
  <si>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</si>
  <si>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</si>
  <si>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</si>
  <si>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</si>
  <si>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</si>
  <si>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</si>
  <si>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</si>
  <si>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</si>
  <si>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</si>
  <si>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</si>
  <si>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</si>
  <si>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</si>
  <si>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</si>
  <si>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</si>
  <si>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</si>
  <si>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</si>
  <si>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</si>
  <si>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</si>
  <si>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</si>
  <si>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</si>
  <si>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</si>
  <si>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</si>
  <si>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</si>
  <si>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</si>
  <si>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</si>
  <si>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</si>
  <si>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</si>
  <si>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</si>
  <si>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</si>
  <si>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</si>
  <si>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</si>
  <si>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</si>
  <si>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</si>
  <si>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</si>
  <si>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</si>
  <si>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</si>
  <si>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</si>
  <si>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</si>
  <si>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</si>
  <si>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</si>
  <si>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</si>
  <si>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</si>
  <si>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</si>
  <si>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</si>
  <si>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</si>
  <si>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</si>
  <si>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</si>
  <si>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</si>
  <si>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</si>
  <si>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1.94601 86.2246 380.01 620.478 852.414 1073.17 1254.51 1361.46</t>
  </si>
  <si>
    <t>Fs_true</t>
  </si>
  <si>
    <t>0.042152 101.435 402.764 601.704 802.257 1001.19 1202.28 1401.05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</si>
  <si>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</si>
  <si>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</si>
  <si>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</si>
  <si>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</si>
  <si>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</si>
  <si>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</si>
  <si>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</si>
  <si>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</si>
  <si>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</si>
  <si>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</si>
  <si>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</si>
  <si>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</si>
  <si>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</si>
  <si>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</si>
  <si>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</si>
  <si>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</si>
  <si>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</si>
  <si>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</si>
  <si>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</si>
  <si>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</si>
  <si>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</si>
  <si>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</si>
  <si>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</si>
  <si>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</si>
  <si>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</si>
  <si>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</si>
  <si>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</si>
  <si>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</si>
  <si>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</si>
  <si>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</si>
  <si>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</si>
  <si>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</si>
  <si>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</si>
  <si>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</si>
  <si>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</si>
  <si>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</si>
  <si>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</si>
  <si>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</si>
  <si>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</si>
  <si>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</si>
  <si>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</si>
  <si>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</si>
  <si>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</si>
  <si>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</si>
  <si>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</si>
  <si>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</si>
  <si>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</si>
  <si>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</si>
  <si>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</si>
  <si>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</si>
  <si>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</si>
  <si>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</si>
  <si>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</si>
  <si>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</si>
  <si>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</si>
  <si>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</si>
  <si>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</si>
  <si>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</si>
  <si>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</si>
  <si>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</si>
  <si>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</si>
  <si>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</si>
  <si>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</si>
  <si>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</si>
  <si>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</si>
  <si>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</si>
  <si>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</si>
  <si>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</si>
  <si>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</si>
  <si>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</si>
  <si>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</si>
  <si>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</si>
  <si>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</si>
  <si>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</si>
  <si>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</si>
  <si>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</si>
  <si>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</si>
  <si>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</si>
  <si>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</si>
  <si>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</si>
  <si>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</si>
  <si>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</si>
  <si>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</si>
  <si>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</si>
  <si>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</si>
  <si>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</si>
  <si>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</si>
  <si>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</si>
  <si>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</si>
  <si>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</si>
  <si>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</si>
  <si>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</si>
  <si>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</si>
  <si>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</si>
  <si>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</si>
  <si>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</si>
  <si>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</si>
  <si>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</si>
  <si>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</si>
  <si>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</si>
  <si>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</si>
  <si>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</si>
  <si>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</si>
  <si>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</si>
  <si>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</si>
  <si>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</si>
  <si>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</si>
  <si>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</si>
  <si>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</si>
  <si>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</si>
  <si>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</si>
  <si>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</si>
  <si>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</si>
  <si>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</si>
  <si>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</si>
  <si>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</si>
  <si>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</si>
  <si>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</si>
  <si>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</si>
  <si>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</si>
  <si>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</si>
  <si>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</si>
  <si>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</si>
  <si>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</si>
  <si>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</si>
  <si>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</si>
  <si>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</si>
  <si>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</si>
  <si>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</si>
  <si>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</si>
  <si>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</si>
  <si>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</si>
  <si>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</si>
  <si>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</si>
  <si>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</si>
  <si>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</si>
  <si>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</si>
  <si>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</si>
  <si>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</si>
  <si>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</si>
  <si>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</si>
  <si>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</si>
  <si>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</si>
  <si>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</si>
  <si>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</si>
  <si>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</si>
  <si>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</si>
  <si>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</si>
  <si>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</si>
  <si>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</si>
  <si>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</si>
  <si>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</si>
  <si>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</si>
  <si>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</si>
  <si>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</si>
  <si>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</si>
  <si>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</si>
  <si>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</si>
  <si>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</si>
  <si>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</si>
  <si>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</si>
  <si>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</si>
  <si>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</si>
  <si>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</si>
  <si>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</si>
  <si>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</si>
  <si>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</si>
  <si>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</si>
  <si>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</si>
  <si>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</si>
  <si>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</si>
  <si>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</si>
  <si>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</si>
  <si>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</si>
  <si>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</si>
  <si>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</si>
  <si>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</si>
  <si>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</si>
  <si>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</si>
  <si>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</si>
  <si>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</si>
  <si>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</si>
  <si>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</si>
  <si>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</si>
  <si>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</si>
  <si>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</si>
  <si>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</si>
  <si>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</si>
  <si>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</si>
  <si>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</si>
  <si>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</si>
  <si>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</si>
  <si>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</si>
  <si>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</si>
  <si>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</si>
  <si>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</si>
  <si>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</si>
  <si>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</si>
  <si>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</si>
  <si>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</si>
  <si>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</si>
  <si>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</si>
  <si>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</si>
  <si>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</si>
  <si>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</si>
  <si>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</si>
  <si>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</si>
  <si>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</si>
  <si>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</si>
  <si>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</si>
  <si>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</si>
  <si>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</si>
  <si>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</si>
  <si>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</si>
  <si>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</si>
  <si>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</si>
  <si>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</si>
  <si>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</si>
  <si>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</si>
  <si>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</si>
  <si>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</si>
  <si>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</si>
  <si>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</si>
  <si>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</si>
  <si>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</si>
  <si>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</si>
  <si>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</si>
  <si>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</si>
  <si>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</si>
  <si>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</si>
  <si>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</si>
  <si>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</si>
  <si>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</si>
  <si>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</si>
  <si>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</si>
  <si>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</si>
  <si>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</si>
  <si>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</si>
  <si>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</si>
  <si>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</si>
  <si>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</si>
  <si>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</si>
  <si>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</si>
  <si>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</si>
  <si>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</si>
  <si>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</si>
  <si>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</si>
  <si>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</si>
  <si>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</si>
  <si>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</si>
  <si>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</si>
  <si>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</si>
  <si>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17:51:46</t>
  </si>
  <si>
    <t>17:51:46</t>
  </si>
  <si>
    <t>none</t>
  </si>
  <si>
    <t>Julia</t>
  </si>
  <si>
    <t>20230716</t>
  </si>
  <si>
    <t>AR</t>
  </si>
  <si>
    <t>SAAL</t>
  </si>
  <si>
    <t>BNL21830</t>
  </si>
  <si>
    <t>17:52:13</t>
  </si>
  <si>
    <t>2/2</t>
  </si>
  <si>
    <t>00000000</t>
  </si>
  <si>
    <t>iiiiiiii</t>
  </si>
  <si>
    <t>off</t>
  </si>
  <si>
    <t>20230716 17:53:15</t>
  </si>
  <si>
    <t>17:53:15</t>
  </si>
  <si>
    <t>17:53:50</t>
  </si>
  <si>
    <t>20230716 17:55:23</t>
  </si>
  <si>
    <t>17:55:23</t>
  </si>
  <si>
    <t>17:54:55</t>
  </si>
  <si>
    <t>20230716 17:56:55</t>
  </si>
  <si>
    <t>17:56:55</t>
  </si>
  <si>
    <t>17:56:27</t>
  </si>
  <si>
    <t>20230716 17:58:32</t>
  </si>
  <si>
    <t>17:58:32</t>
  </si>
  <si>
    <t>17:58:05</t>
  </si>
  <si>
    <t>20230716 17:59:43</t>
  </si>
  <si>
    <t>17:59:43</t>
  </si>
  <si>
    <t>17:59:32</t>
  </si>
  <si>
    <t>20230716 18:01:10</t>
  </si>
  <si>
    <t>18:01:10</t>
  </si>
  <si>
    <t>18:00:43</t>
  </si>
  <si>
    <t>20230716 18:02:45</t>
  </si>
  <si>
    <t>18:02:45</t>
  </si>
  <si>
    <t>18:02:16</t>
  </si>
  <si>
    <t>20230716 18:04:13</t>
  </si>
  <si>
    <t>18:04:13</t>
  </si>
  <si>
    <t>18:03:44</t>
  </si>
  <si>
    <t>20230716 18:05:46</t>
  </si>
  <si>
    <t>18:05:46</t>
  </si>
  <si>
    <t>18:05:17</t>
  </si>
  <si>
    <t>20230716 18:07:30</t>
  </si>
  <si>
    <t>18:07:30</t>
  </si>
  <si>
    <t>18:07:01</t>
  </si>
  <si>
    <t>20230716 18:08:57</t>
  </si>
  <si>
    <t>18:08:57</t>
  </si>
  <si>
    <t>18:08:28</t>
  </si>
  <si>
    <t>20230716 18:10:25</t>
  </si>
  <si>
    <t>18:10:25</t>
  </si>
  <si>
    <t>18:09:56</t>
  </si>
  <si>
    <t>20230716 18:11:53</t>
  </si>
  <si>
    <t>18:11:53</t>
  </si>
  <si>
    <t>18:11:24</t>
  </si>
  <si>
    <t>20230716 18:13:39</t>
  </si>
  <si>
    <t>18:13:39</t>
  </si>
  <si>
    <t>18:13:11</t>
  </si>
  <si>
    <t>20230716 18:15:32</t>
  </si>
  <si>
    <t>18:15:32</t>
  </si>
  <si>
    <t>18:15:03</t>
  </si>
  <si>
    <t>20230716 18:17:17</t>
  </si>
  <si>
    <t>18:17:17</t>
  </si>
  <si>
    <t>18:16:44</t>
  </si>
  <si>
    <t>20230716 18:18:27</t>
  </si>
  <si>
    <t>18:18:27</t>
  </si>
  <si>
    <t>18:18:56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</si>
</sst>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 t="s">
        <v>37</v>
      </c>
    </row>
    <row r="4" spans="1:216" x14ac:dyDescent="0.2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16" x14ac:dyDescent="0.2">
      <c r="B5" t="s">
        <v>19</v>
      </c>
      <c r="C5" t="s">
        <v>41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50</v>
      </c>
      <c r="B6" t="s">
        <v>51</v>
      </c>
      <c r="C6" t="s">
        <v>52</v>
      </c>
      <c r="D6" t="s">
        <v>53</v>
      </c>
      <c r="E6" t="s">
        <v>55</v>
      </c>
    </row>
    <row r="7" spans="1:216" x14ac:dyDescent="0.2">
      <c r="B7">
        <v>6</v>
      </c>
      <c r="C7">
        <v>0.5</v>
      </c>
      <c r="D7" t="s">
        <v>54</v>
      </c>
      <c r="E7">
        <v>2</v>
      </c>
    </row>
    <row r="8" spans="1:216" x14ac:dyDescent="0.2">
      <c r="A8" t="s">
        <v>56</v>
      </c>
      <c r="B8" t="s">
        <v>57</v>
      </c>
      <c r="C8" t="s">
        <v>58</v>
      </c>
      <c r="D8" t="s">
        <v>59</v>
      </c>
      <c r="E8" t="s">
        <v>60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61</v>
      </c>
      <c r="B10" t="s">
        <v>62</v>
      </c>
      <c r="C10" t="s">
        <v>64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79</v>
      </c>
    </row>
    <row r="11" spans="1:216" x14ac:dyDescent="0.2">
      <c r="B11" t="s">
        <v>63</v>
      </c>
      <c r="C11" t="s">
        <v>65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86</v>
      </c>
      <c r="B14" t="s">
        <v>87</v>
      </c>
      <c r="C14" t="s">
        <v>88</v>
      </c>
      <c r="D14" t="s">
        <v>89</v>
      </c>
      <c r="E14" t="s">
        <v>90</v>
      </c>
      <c r="F14" t="s">
        <v>91</v>
      </c>
      <c r="G14" t="s">
        <v>93</v>
      </c>
      <c r="H14" t="s">
        <v>95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92</v>
      </c>
      <c r="G15" t="s">
        <v>94</v>
      </c>
      <c r="H15">
        <v>0</v>
      </c>
    </row>
    <row r="16" spans="1:216" x14ac:dyDescent="0.2">
      <c r="A16" t="s">
        <v>96</v>
      </c>
      <c r="B16" t="s">
        <v>96</v>
      </c>
      <c r="C16" t="s">
        <v>96</v>
      </c>
      <c r="D16" t="s">
        <v>96</v>
      </c>
      <c r="E16" t="s">
        <v>96</v>
      </c>
      <c r="F16" t="s">
        <v>96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100</v>
      </c>
      <c r="AP16" t="s">
        <v>100</v>
      </c>
      <c r="AQ16" t="s">
        <v>100</v>
      </c>
      <c r="AR16" t="s">
        <v>100</v>
      </c>
      <c r="AS16" t="s">
        <v>101</v>
      </c>
      <c r="AT16" t="s">
        <v>101</v>
      </c>
      <c r="AU16" t="s">
        <v>101</v>
      </c>
      <c r="AV16" t="s">
        <v>101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B16" t="s">
        <v>101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H16" t="s">
        <v>101</v>
      </c>
      <c r="BI16" t="s">
        <v>101</v>
      </c>
      <c r="BJ16" t="s">
        <v>101</v>
      </c>
      <c r="BK16" t="s">
        <v>102</v>
      </c>
      <c r="BL16" t="s">
        <v>102</v>
      </c>
      <c r="BM16" t="s">
        <v>102</v>
      </c>
      <c r="BN16" t="s">
        <v>102</v>
      </c>
      <c r="BO16" t="s">
        <v>102</v>
      </c>
      <c r="BP16" t="s">
        <v>102</v>
      </c>
      <c r="BQ16" t="s">
        <v>102</v>
      </c>
      <c r="BR16" t="s">
        <v>102</v>
      </c>
      <c r="BS16" t="s">
        <v>102</v>
      </c>
      <c r="BT16" t="s">
        <v>102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104</v>
      </c>
      <c r="CN16" t="s">
        <v>104</v>
      </c>
      <c r="CO16" t="s">
        <v>104</v>
      </c>
      <c r="CP16" t="s">
        <v>104</v>
      </c>
      <c r="CQ16" t="s">
        <v>104</v>
      </c>
      <c r="CR16" t="s">
        <v>104</v>
      </c>
      <c r="CS16" t="s">
        <v>104</v>
      </c>
      <c r="CT16" t="s">
        <v>104</v>
      </c>
      <c r="CU16" t="s">
        <v>104</v>
      </c>
      <c r="CV16" t="s">
        <v>104</v>
      </c>
      <c r="CW16" t="s">
        <v>104</v>
      </c>
      <c r="CX16" t="s">
        <v>104</v>
      </c>
      <c r="CY16" t="s">
        <v>104</v>
      </c>
      <c r="CZ16" t="s">
        <v>105</v>
      </c>
      <c r="DA16" t="s">
        <v>105</v>
      </c>
      <c r="DB16" t="s">
        <v>105</v>
      </c>
      <c r="DC16" t="s">
        <v>105</v>
      </c>
      <c r="DD16" t="s">
        <v>105</v>
      </c>
      <c r="DE16" t="s">
        <v>105</v>
      </c>
      <c r="DF16" t="s">
        <v>105</v>
      </c>
      <c r="DG16" t="s">
        <v>105</v>
      </c>
      <c r="DH16" t="s">
        <v>105</v>
      </c>
      <c r="DI16" t="s">
        <v>105</v>
      </c>
      <c r="DJ16" t="s">
        <v>105</v>
      </c>
      <c r="DK16" t="s">
        <v>105</v>
      </c>
      <c r="DL16" t="s">
        <v>105</v>
      </c>
      <c r="DM16" t="s">
        <v>105</v>
      </c>
      <c r="DN16" t="s">
        <v>105</v>
      </c>
      <c r="DO16" t="s">
        <v>106</v>
      </c>
      <c r="DP16" t="s">
        <v>106</v>
      </c>
      <c r="DQ16" t="s">
        <v>106</v>
      </c>
      <c r="DR16" t="s">
        <v>106</v>
      </c>
      <c r="DS16" t="s">
        <v>106</v>
      </c>
      <c r="DT16" t="s">
        <v>106</v>
      </c>
      <c r="DU16" t="s">
        <v>106</v>
      </c>
      <c r="DV16" t="s">
        <v>106</v>
      </c>
      <c r="DW16" t="s">
        <v>106</v>
      </c>
      <c r="DX16" t="s">
        <v>106</v>
      </c>
      <c r="DY16" t="s">
        <v>106</v>
      </c>
      <c r="DZ16" t="s">
        <v>106</v>
      </c>
      <c r="EA16" t="s">
        <v>106</v>
      </c>
      <c r="EB16" t="s">
        <v>106</v>
      </c>
      <c r="EC16" t="s">
        <v>106</v>
      </c>
      <c r="ED16" t="s">
        <v>106</v>
      </c>
      <c r="EE16" t="s">
        <v>106</v>
      </c>
      <c r="EF16" t="s">
        <v>106</v>
      </c>
      <c r="EG16" t="s">
        <v>107</v>
      </c>
      <c r="EH16" t="s">
        <v>107</v>
      </c>
      <c r="EI16" t="s">
        <v>107</v>
      </c>
      <c r="EJ16" t="s">
        <v>107</v>
      </c>
      <c r="EK16" t="s">
        <v>107</v>
      </c>
      <c r="EL16" t="s">
        <v>107</v>
      </c>
      <c r="EM16" t="s">
        <v>107</v>
      </c>
      <c r="EN16" t="s">
        <v>107</v>
      </c>
      <c r="EO16" t="s">
        <v>107</v>
      </c>
      <c r="EP16" t="s">
        <v>107</v>
      </c>
      <c r="EQ16" t="s">
        <v>107</v>
      </c>
      <c r="ER16" t="s">
        <v>107</v>
      </c>
      <c r="ES16" t="s">
        <v>107</v>
      </c>
      <c r="ET16" t="s">
        <v>107</v>
      </c>
      <c r="EU16" t="s">
        <v>107</v>
      </c>
      <c r="EV16" t="s">
        <v>107</v>
      </c>
      <c r="EW16" t="s">
        <v>107</v>
      </c>
      <c r="EX16" t="s">
        <v>107</v>
      </c>
      <c r="EY16" t="s">
        <v>107</v>
      </c>
      <c r="EZ16" t="s">
        <v>108</v>
      </c>
      <c r="FA16" t="s">
        <v>108</v>
      </c>
      <c r="FB16" t="s">
        <v>108</v>
      </c>
      <c r="FC16" t="s">
        <v>108</v>
      </c>
      <c r="FD16" t="s">
        <v>108</v>
      </c>
      <c r="FE16" t="s">
        <v>108</v>
      </c>
      <c r="FF16" t="s">
        <v>108</v>
      </c>
      <c r="FG16" t="s">
        <v>108</v>
      </c>
      <c r="FH16" t="s">
        <v>108</v>
      </c>
      <c r="FI16" t="s">
        <v>108</v>
      </c>
      <c r="FJ16" t="s">
        <v>108</v>
      </c>
      <c r="FK16" t="s">
        <v>108</v>
      </c>
      <c r="FL16" t="s">
        <v>108</v>
      </c>
      <c r="FM16" t="s">
        <v>108</v>
      </c>
      <c r="FN16" t="s">
        <v>108</v>
      </c>
      <c r="FO16" t="s">
        <v>108</v>
      </c>
      <c r="FP16" t="s">
        <v>108</v>
      </c>
      <c r="FQ16" t="s">
        <v>108</v>
      </c>
      <c r="FR16" t="s">
        <v>108</v>
      </c>
      <c r="FS16" t="s">
        <v>109</v>
      </c>
      <c r="FT16" t="s">
        <v>109</v>
      </c>
      <c r="FU16" t="s">
        <v>109</v>
      </c>
      <c r="FV16" t="s">
        <v>109</v>
      </c>
      <c r="FW16" t="s">
        <v>109</v>
      </c>
      <c r="FX16" t="s">
        <v>109</v>
      </c>
      <c r="FY16" t="s">
        <v>109</v>
      </c>
      <c r="FZ16" t="s">
        <v>109</v>
      </c>
      <c r="GA16" t="s">
        <v>109</v>
      </c>
      <c r="GB16" t="s">
        <v>109</v>
      </c>
      <c r="GC16" t="s">
        <v>109</v>
      </c>
      <c r="GD16" t="s">
        <v>109</v>
      </c>
      <c r="GE16" t="s">
        <v>109</v>
      </c>
      <c r="GF16" t="s">
        <v>109</v>
      </c>
      <c r="GG16" t="s">
        <v>109</v>
      </c>
      <c r="GH16" t="s">
        <v>109</v>
      </c>
      <c r="GI16" t="s">
        <v>109</v>
      </c>
      <c r="GJ16" t="s">
        <v>109</v>
      </c>
      <c r="GK16" t="s">
        <v>110</v>
      </c>
      <c r="GL16" t="s">
        <v>110</v>
      </c>
      <c r="GM16" t="s">
        <v>110</v>
      </c>
      <c r="GN16" t="s">
        <v>110</v>
      </c>
      <c r="GO16" t="s">
        <v>110</v>
      </c>
      <c r="GP16" t="s">
        <v>110</v>
      </c>
      <c r="GQ16" t="s">
        <v>110</v>
      </c>
      <c r="GR16" t="s">
        <v>110</v>
      </c>
      <c r="GS16" t="s">
        <v>111</v>
      </c>
      <c r="GT16" t="s">
        <v>111</v>
      </c>
      <c r="GU16" t="s">
        <v>111</v>
      </c>
      <c r="GV16" t="s">
        <v>111</v>
      </c>
      <c r="GW16" t="s">
        <v>111</v>
      </c>
      <c r="GX16" t="s">
        <v>111</v>
      </c>
      <c r="GY16" t="s">
        <v>111</v>
      </c>
      <c r="GZ16" t="s">
        <v>111</v>
      </c>
      <c r="HA16" t="s">
        <v>111</v>
      </c>
      <c r="HB16" t="s">
        <v>111</v>
      </c>
      <c r="HC16" t="s">
        <v>111</v>
      </c>
      <c r="HD16" t="s">
        <v>111</v>
      </c>
      <c r="HE16" t="s">
        <v>111</v>
      </c>
      <c r="HF16" t="s">
        <v>111</v>
      </c>
      <c r="HG16" t="s">
        <v>111</v>
      </c>
      <c r="HH16" t="s">
        <v>111</v>
      </c>
    </row>
    <row r="17" spans="1:216" x14ac:dyDescent="0.2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128</v>
      </c>
      <c r="R17" t="s">
        <v>129</v>
      </c>
      <c r="S17" t="s">
        <v>130</v>
      </c>
      <c r="T17" t="s">
        <v>131</v>
      </c>
      <c r="U17" t="s">
        <v>132</v>
      </c>
      <c r="V17" t="s">
        <v>133</v>
      </c>
      <c r="W17" t="s">
        <v>134</v>
      </c>
      <c r="X17" t="s">
        <v>135</v>
      </c>
      <c r="Y17" t="s">
        <v>136</v>
      </c>
      <c r="Z17" t="s">
        <v>137</v>
      </c>
      <c r="AA17" t="s">
        <v>138</v>
      </c>
      <c r="AB17" t="s">
        <v>139</v>
      </c>
      <c r="AC17" t="s">
        <v>140</v>
      </c>
      <c r="AD17" t="s">
        <v>141</v>
      </c>
      <c r="AE17" t="s">
        <v>142</v>
      </c>
      <c r="AF17" t="s">
        <v>143</v>
      </c>
      <c r="AG17" t="s">
        <v>144</v>
      </c>
      <c r="AH17" t="s">
        <v>145</v>
      </c>
      <c r="AI17" t="s">
        <v>146</v>
      </c>
      <c r="AJ17" t="s">
        <v>99</v>
      </c>
      <c r="AK17" t="s">
        <v>147</v>
      </c>
      <c r="AL17" t="s">
        <v>148</v>
      </c>
      <c r="AM17" t="s">
        <v>149</v>
      </c>
      <c r="AN17" t="s">
        <v>150</v>
      </c>
      <c r="AO17" t="s">
        <v>151</v>
      </c>
      <c r="AP17" t="s">
        <v>152</v>
      </c>
      <c r="AQ17" t="s">
        <v>153</v>
      </c>
      <c r="AR17" t="s">
        <v>154</v>
      </c>
      <c r="AS17" t="s">
        <v>123</v>
      </c>
      <c r="AT17" t="s">
        <v>155</v>
      </c>
      <c r="AU17" t="s">
        <v>156</v>
      </c>
      <c r="AV17" t="s">
        <v>157</v>
      </c>
      <c r="AW17" t="s">
        <v>158</v>
      </c>
      <c r="AX17" t="s">
        <v>159</v>
      </c>
      <c r="AY17" t="s">
        <v>160</v>
      </c>
      <c r="AZ17" t="s">
        <v>161</v>
      </c>
      <c r="BA17" t="s">
        <v>162</v>
      </c>
      <c r="BB17" t="s">
        <v>163</v>
      </c>
      <c r="BC17" t="s">
        <v>164</v>
      </c>
      <c r="BD17" t="s">
        <v>165</v>
      </c>
      <c r="BE17" t="s">
        <v>166</v>
      </c>
      <c r="BF17" t="s">
        <v>167</v>
      </c>
      <c r="BG17" t="s">
        <v>168</v>
      </c>
      <c r="BH17" t="s">
        <v>169</v>
      </c>
      <c r="BI17" t="s">
        <v>170</v>
      </c>
      <c r="BJ17" t="s">
        <v>171</v>
      </c>
      <c r="BK17" t="s">
        <v>172</v>
      </c>
      <c r="BL17" t="s">
        <v>173</v>
      </c>
      <c r="BM17" t="s">
        <v>174</v>
      </c>
      <c r="BN17" t="s">
        <v>175</v>
      </c>
      <c r="BO17" t="s">
        <v>176</v>
      </c>
      <c r="BP17" t="s">
        <v>177</v>
      </c>
      <c r="BQ17" t="s">
        <v>178</v>
      </c>
      <c r="BR17" t="s">
        <v>179</v>
      </c>
      <c r="BS17" t="s">
        <v>180</v>
      </c>
      <c r="BT17" t="s">
        <v>181</v>
      </c>
      <c r="BU17" t="s">
        <v>182</v>
      </c>
      <c r="BV17" t="s">
        <v>183</v>
      </c>
      <c r="BW17" t="s">
        <v>184</v>
      </c>
      <c r="BX17" t="s">
        <v>185</v>
      </c>
      <c r="BY17" t="s">
        <v>186</v>
      </c>
      <c r="BZ17" t="s">
        <v>187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113</v>
      </c>
      <c r="CN17" t="s">
        <v>116</v>
      </c>
      <c r="CO17" t="s">
        <v>200</v>
      </c>
      <c r="CP17" t="s">
        <v>201</v>
      </c>
      <c r="CQ17" t="s">
        <v>202</v>
      </c>
      <c r="CR17" t="s">
        <v>203</v>
      </c>
      <c r="CS17" t="s">
        <v>204</v>
      </c>
      <c r="CT17" t="s">
        <v>205</v>
      </c>
      <c r="CU17" t="s">
        <v>206</v>
      </c>
      <c r="CV17" t="s">
        <v>207</v>
      </c>
      <c r="CW17" t="s">
        <v>208</v>
      </c>
      <c r="CX17" t="s">
        <v>209</v>
      </c>
      <c r="CY17" t="s">
        <v>210</v>
      </c>
      <c r="CZ17" t="s">
        <v>211</v>
      </c>
      <c r="DA17" t="s">
        <v>212</v>
      </c>
      <c r="DB17" t="s">
        <v>213</v>
      </c>
      <c r="DC17" t="s">
        <v>214</v>
      </c>
      <c r="DD17" t="s">
        <v>215</v>
      </c>
      <c r="DE17" t="s">
        <v>216</v>
      </c>
      <c r="DF17" t="s">
        <v>217</v>
      </c>
      <c r="DG17" t="s">
        <v>218</v>
      </c>
      <c r="DH17" t="s">
        <v>219</v>
      </c>
      <c r="DI17" t="s">
        <v>220</v>
      </c>
      <c r="DJ17" t="s">
        <v>221</v>
      </c>
      <c r="DK17" t="s">
        <v>222</v>
      </c>
      <c r="DL17" t="s">
        <v>223</v>
      </c>
      <c r="DM17" t="s">
        <v>224</v>
      </c>
      <c r="DN17" t="s">
        <v>225</v>
      </c>
      <c r="DO17" t="s">
        <v>226</v>
      </c>
      <c r="DP17" t="s">
        <v>227</v>
      </c>
      <c r="DQ17" t="s">
        <v>228</v>
      </c>
      <c r="DR17" t="s">
        <v>229</v>
      </c>
      <c r="DS17" t="s">
        <v>230</v>
      </c>
      <c r="DT17" t="s">
        <v>231</v>
      </c>
      <c r="DU17" t="s">
        <v>232</v>
      </c>
      <c r="DV17" t="s">
        <v>233</v>
      </c>
      <c r="DW17" t="s">
        <v>234</v>
      </c>
      <c r="DX17" t="s">
        <v>235</v>
      </c>
      <c r="DY17" t="s">
        <v>236</v>
      </c>
      <c r="DZ17" t="s">
        <v>237</v>
      </c>
      <c r="EA17" t="s">
        <v>238</v>
      </c>
      <c r="EB17" t="s">
        <v>239</v>
      </c>
      <c r="EC17" t="s">
        <v>240</v>
      </c>
      <c r="ED17" t="s">
        <v>241</v>
      </c>
      <c r="EE17" t="s">
        <v>242</v>
      </c>
      <c r="EF17" t="s">
        <v>243</v>
      </c>
      <c r="EG17" t="s">
        <v>244</v>
      </c>
      <c r="EH17" t="s">
        <v>245</v>
      </c>
      <c r="EI17" t="s">
        <v>246</v>
      </c>
      <c r="EJ17" t="s">
        <v>247</v>
      </c>
      <c r="EK17" t="s">
        <v>248</v>
      </c>
      <c r="EL17" t="s">
        <v>249</v>
      </c>
      <c r="EM17" t="s">
        <v>250</v>
      </c>
      <c r="EN17" t="s">
        <v>251</v>
      </c>
      <c r="EO17" t="s">
        <v>252</v>
      </c>
      <c r="EP17" t="s">
        <v>253</v>
      </c>
      <c r="EQ17" t="s">
        <v>254</v>
      </c>
      <c r="ER17" t="s">
        <v>255</v>
      </c>
      <c r="ES17" t="s">
        <v>256</v>
      </c>
      <c r="ET17" t="s">
        <v>257</v>
      </c>
      <c r="EU17" t="s">
        <v>258</v>
      </c>
      <c r="EV17" t="s">
        <v>259</v>
      </c>
      <c r="EW17" t="s">
        <v>260</v>
      </c>
      <c r="EX17" t="s">
        <v>261</v>
      </c>
      <c r="EY17" t="s">
        <v>262</v>
      </c>
      <c r="EZ17" t="s">
        <v>263</v>
      </c>
      <c r="FA17" t="s">
        <v>264</v>
      </c>
      <c r="FB17" t="s">
        <v>265</v>
      </c>
      <c r="FC17" t="s">
        <v>266</v>
      </c>
      <c r="FD17" t="s">
        <v>267</v>
      </c>
      <c r="FE17" t="s">
        <v>268</v>
      </c>
      <c r="FF17" t="s">
        <v>269</v>
      </c>
      <c r="FG17" t="s">
        <v>270</v>
      </c>
      <c r="FH17" t="s">
        <v>271</v>
      </c>
      <c r="FI17" t="s">
        <v>272</v>
      </c>
      <c r="FJ17" t="s">
        <v>273</v>
      </c>
      <c r="FK17" t="s">
        <v>274</v>
      </c>
      <c r="FL17" t="s">
        <v>275</v>
      </c>
      <c r="FM17" t="s">
        <v>276</v>
      </c>
      <c r="FN17" t="s">
        <v>277</v>
      </c>
      <c r="FO17" t="s">
        <v>278</v>
      </c>
      <c r="FP17" t="s">
        <v>279</v>
      </c>
      <c r="FQ17" t="s">
        <v>280</v>
      </c>
      <c r="FR17" t="s">
        <v>281</v>
      </c>
      <c r="FS17" t="s">
        <v>282</v>
      </c>
      <c r="FT17" t="s">
        <v>283</v>
      </c>
      <c r="FU17" t="s">
        <v>284</v>
      </c>
      <c r="FV17" t="s">
        <v>285</v>
      </c>
      <c r="FW17" t="s">
        <v>286</v>
      </c>
      <c r="FX17" t="s">
        <v>287</v>
      </c>
      <c r="FY17" t="s">
        <v>288</v>
      </c>
      <c r="FZ17" t="s">
        <v>289</v>
      </c>
      <c r="GA17" t="s">
        <v>290</v>
      </c>
      <c r="GB17" t="s">
        <v>291</v>
      </c>
      <c r="GC17" t="s">
        <v>292</v>
      </c>
      <c r="GD17" t="s">
        <v>293</v>
      </c>
      <c r="GE17" t="s">
        <v>294</v>
      </c>
      <c r="GF17" t="s">
        <v>295</v>
      </c>
      <c r="GG17" t="s">
        <v>296</v>
      </c>
      <c r="GH17" t="s">
        <v>297</v>
      </c>
      <c r="GI17" t="s">
        <v>298</v>
      </c>
      <c r="GJ17" t="s">
        <v>299</v>
      </c>
      <c r="GK17" t="s">
        <v>300</v>
      </c>
      <c r="GL17" t="s">
        <v>301</v>
      </c>
      <c r="GM17" t="s">
        <v>302</v>
      </c>
      <c r="GN17" t="s">
        <v>303</v>
      </c>
      <c r="GO17" t="s">
        <v>304</v>
      </c>
      <c r="GP17" t="s">
        <v>305</v>
      </c>
      <c r="GQ17" t="s">
        <v>306</v>
      </c>
      <c r="GR17" t="s">
        <v>307</v>
      </c>
      <c r="GS17" t="s">
        <v>308</v>
      </c>
      <c r="GT17" t="s">
        <v>309</v>
      </c>
      <c r="GU17" t="s">
        <v>310</v>
      </c>
      <c r="GV17" t="s">
        <v>311</v>
      </c>
      <c r="GW17" t="s">
        <v>312</v>
      </c>
      <c r="GX17" t="s">
        <v>313</v>
      </c>
      <c r="GY17" t="s">
        <v>314</v>
      </c>
      <c r="GZ17" t="s">
        <v>315</v>
      </c>
      <c r="HA17" t="s">
        <v>316</v>
      </c>
      <c r="HB17" t="s">
        <v>317</v>
      </c>
      <c r="HC17" t="s">
        <v>318</v>
      </c>
      <c r="HD17" t="s">
        <v>319</v>
      </c>
      <c r="HE17" t="s">
        <v>320</v>
      </c>
      <c r="HF17" t="s">
        <v>321</v>
      </c>
      <c r="HG17" t="s">
        <v>322</v>
      </c>
      <c r="HH17" t="s">
        <v>323</v>
      </c>
    </row>
    <row r="18" spans="1:216" x14ac:dyDescent="0.2">
      <c r="B18" t="s">
        <v>324</v>
      </c>
      <c r="C18" t="s">
        <v>324</v>
      </c>
      <c r="F18" t="s">
        <v>324</v>
      </c>
      <c r="L18" t="s">
        <v>324</v>
      </c>
      <c r="M18" t="s">
        <v>325</v>
      </c>
      <c r="N18" t="s">
        <v>326</v>
      </c>
      <c r="O18" t="s">
        <v>327</v>
      </c>
      <c r="P18" t="s">
        <v>328</v>
      </c>
      <c r="Q18" t="s">
        <v>328</v>
      </c>
      <c r="R18" t="s">
        <v>162</v>
      </c>
      <c r="S18" t="s">
        <v>162</v>
      </c>
      <c r="T18" t="s">
        <v>325</v>
      </c>
      <c r="U18" t="s">
        <v>325</v>
      </c>
      <c r="V18" t="s">
        <v>325</v>
      </c>
      <c r="W18" t="s">
        <v>325</v>
      </c>
      <c r="X18" t="s">
        <v>329</v>
      </c>
      <c r="Y18" t="s">
        <v>330</v>
      </c>
      <c r="Z18" t="s">
        <v>330</v>
      </c>
      <c r="AA18" t="s">
        <v>331</v>
      </c>
      <c r="AB18" t="s">
        <v>332</v>
      </c>
      <c r="AC18" t="s">
        <v>331</v>
      </c>
      <c r="AD18" t="s">
        <v>331</v>
      </c>
      <c r="AE18" t="s">
        <v>331</v>
      </c>
      <c r="AF18" t="s">
        <v>329</v>
      </c>
      <c r="AG18" t="s">
        <v>329</v>
      </c>
      <c r="AH18" t="s">
        <v>329</v>
      </c>
      <c r="AI18" t="s">
        <v>329</v>
      </c>
      <c r="AJ18" t="s">
        <v>333</v>
      </c>
      <c r="AK18" t="s">
        <v>332</v>
      </c>
      <c r="AM18" t="s">
        <v>332</v>
      </c>
      <c r="AN18" t="s">
        <v>333</v>
      </c>
      <c r="AO18" t="s">
        <v>327</v>
      </c>
      <c r="AP18" t="s">
        <v>327</v>
      </c>
      <c r="AR18" t="s">
        <v>334</v>
      </c>
      <c r="AS18" t="s">
        <v>324</v>
      </c>
      <c r="AT18" t="s">
        <v>328</v>
      </c>
      <c r="AU18" t="s">
        <v>328</v>
      </c>
      <c r="AV18" t="s">
        <v>335</v>
      </c>
      <c r="AW18" t="s">
        <v>335</v>
      </c>
      <c r="AX18" t="s">
        <v>328</v>
      </c>
      <c r="AY18" t="s">
        <v>335</v>
      </c>
      <c r="AZ18" t="s">
        <v>333</v>
      </c>
      <c r="BA18" t="s">
        <v>331</v>
      </c>
      <c r="BB18" t="s">
        <v>331</v>
      </c>
      <c r="BC18" t="s">
        <v>330</v>
      </c>
      <c r="BD18" t="s">
        <v>330</v>
      </c>
      <c r="BE18" t="s">
        <v>330</v>
      </c>
      <c r="BF18" t="s">
        <v>330</v>
      </c>
      <c r="BG18" t="s">
        <v>330</v>
      </c>
      <c r="BH18" t="s">
        <v>336</v>
      </c>
      <c r="BI18" t="s">
        <v>327</v>
      </c>
      <c r="BJ18" t="s">
        <v>327</v>
      </c>
      <c r="BK18" t="s">
        <v>328</v>
      </c>
      <c r="BL18" t="s">
        <v>328</v>
      </c>
      <c r="BM18" t="s">
        <v>328</v>
      </c>
      <c r="BN18" t="s">
        <v>335</v>
      </c>
      <c r="BO18" t="s">
        <v>328</v>
      </c>
      <c r="BP18" t="s">
        <v>335</v>
      </c>
      <c r="BQ18" t="s">
        <v>331</v>
      </c>
      <c r="BR18" t="s">
        <v>331</v>
      </c>
      <c r="BS18" t="s">
        <v>330</v>
      </c>
      <c r="BT18" t="s">
        <v>330</v>
      </c>
      <c r="BU18" t="s">
        <v>327</v>
      </c>
      <c r="BZ18" t="s">
        <v>327</v>
      </c>
      <c r="CC18" t="s">
        <v>330</v>
      </c>
      <c r="CD18" t="s">
        <v>330</v>
      </c>
      <c r="CE18" t="s">
        <v>330</v>
      </c>
      <c r="CF18" t="s">
        <v>330</v>
      </c>
      <c r="CG18" t="s">
        <v>330</v>
      </c>
      <c r="CH18" t="s">
        <v>327</v>
      </c>
      <c r="CI18" t="s">
        <v>327</v>
      </c>
      <c r="CJ18" t="s">
        <v>327</v>
      </c>
      <c r="CK18" t="s">
        <v>324</v>
      </c>
      <c r="CM18" t="s">
        <v>337</v>
      </c>
      <c r="CO18" t="s">
        <v>324</v>
      </c>
      <c r="CP18" t="s">
        <v>324</v>
      </c>
      <c r="CR18" t="s">
        <v>338</v>
      </c>
      <c r="CS18" t="s">
        <v>339</v>
      </c>
      <c r="CT18" t="s">
        <v>338</v>
      </c>
      <c r="CU18" t="s">
        <v>339</v>
      </c>
      <c r="CV18" t="s">
        <v>338</v>
      </c>
      <c r="CW18" t="s">
        <v>339</v>
      </c>
      <c r="CX18" t="s">
        <v>332</v>
      </c>
      <c r="CY18" t="s">
        <v>332</v>
      </c>
      <c r="CZ18" t="s">
        <v>327</v>
      </c>
      <c r="DA18" t="s">
        <v>340</v>
      </c>
      <c r="DB18" t="s">
        <v>327</v>
      </c>
      <c r="DD18" t="s">
        <v>328</v>
      </c>
      <c r="DE18" t="s">
        <v>341</v>
      </c>
      <c r="DF18" t="s">
        <v>328</v>
      </c>
      <c r="DH18" t="s">
        <v>327</v>
      </c>
      <c r="DI18" t="s">
        <v>340</v>
      </c>
      <c r="DJ18" t="s">
        <v>327</v>
      </c>
      <c r="DO18" t="s">
        <v>342</v>
      </c>
      <c r="DP18" t="s">
        <v>342</v>
      </c>
      <c r="EC18" t="s">
        <v>342</v>
      </c>
      <c r="ED18" t="s">
        <v>342</v>
      </c>
      <c r="EE18" t="s">
        <v>343</v>
      </c>
      <c r="EF18" t="s">
        <v>343</v>
      </c>
      <c r="EG18" t="s">
        <v>330</v>
      </c>
      <c r="EH18" t="s">
        <v>330</v>
      </c>
      <c r="EI18" t="s">
        <v>332</v>
      </c>
      <c r="EJ18" t="s">
        <v>330</v>
      </c>
      <c r="EK18" t="s">
        <v>335</v>
      </c>
      <c r="EL18" t="s">
        <v>332</v>
      </c>
      <c r="EM18" t="s">
        <v>332</v>
      </c>
      <c r="EO18" t="s">
        <v>342</v>
      </c>
      <c r="EP18" t="s">
        <v>342</v>
      </c>
      <c r="EQ18" t="s">
        <v>342</v>
      </c>
      <c r="ER18" t="s">
        <v>342</v>
      </c>
      <c r="ES18" t="s">
        <v>342</v>
      </c>
      <c r="ET18" t="s">
        <v>342</v>
      </c>
      <c r="EU18" t="s">
        <v>342</v>
      </c>
      <c r="EV18" t="s">
        <v>344</v>
      </c>
      <c r="EW18" t="s">
        <v>345</v>
      </c>
      <c r="EX18" t="s">
        <v>345</v>
      </c>
      <c r="EY18" t="s">
        <v>345</v>
      </c>
      <c r="EZ18" t="s">
        <v>342</v>
      </c>
      <c r="FA18" t="s">
        <v>342</v>
      </c>
      <c r="FB18" t="s">
        <v>342</v>
      </c>
      <c r="FC18" t="s">
        <v>342</v>
      </c>
      <c r="FD18" t="s">
        <v>342</v>
      </c>
      <c r="FE18" t="s">
        <v>342</v>
      </c>
      <c r="FF18" t="s">
        <v>342</v>
      </c>
      <c r="FG18" t="s">
        <v>342</v>
      </c>
      <c r="FH18" t="s">
        <v>342</v>
      </c>
      <c r="FI18" t="s">
        <v>342</v>
      </c>
      <c r="FJ18" t="s">
        <v>342</v>
      </c>
      <c r="FK18" t="s">
        <v>342</v>
      </c>
      <c r="FR18" t="s">
        <v>342</v>
      </c>
      <c r="FS18" t="s">
        <v>332</v>
      </c>
      <c r="FT18" t="s">
        <v>332</v>
      </c>
      <c r="FU18" t="s">
        <v>338</v>
      </c>
      <c r="FV18" t="s">
        <v>339</v>
      </c>
      <c r="FW18" t="s">
        <v>339</v>
      </c>
      <c r="GA18" t="s">
        <v>339</v>
      </c>
      <c r="GE18" t="s">
        <v>328</v>
      </c>
      <c r="GF18" t="s">
        <v>328</v>
      </c>
      <c r="GG18" t="s">
        <v>335</v>
      </c>
      <c r="GH18" t="s">
        <v>335</v>
      </c>
      <c r="GI18" t="s">
        <v>346</v>
      </c>
      <c r="GJ18" t="s">
        <v>346</v>
      </c>
      <c r="GK18" t="s">
        <v>342</v>
      </c>
      <c r="GL18" t="s">
        <v>342</v>
      </c>
      <c r="GM18" t="s">
        <v>342</v>
      </c>
      <c r="GN18" t="s">
        <v>342</v>
      </c>
      <c r="GO18" t="s">
        <v>342</v>
      </c>
      <c r="GP18" t="s">
        <v>342</v>
      </c>
      <c r="GQ18" t="s">
        <v>330</v>
      </c>
      <c r="GR18" t="s">
        <v>342</v>
      </c>
      <c r="GT18" t="s">
        <v>333</v>
      </c>
      <c r="GU18" t="s">
        <v>333</v>
      </c>
      <c r="GV18" t="s">
        <v>330</v>
      </c>
      <c r="GW18" t="s">
        <v>330</v>
      </c>
      <c r="GX18" t="s">
        <v>330</v>
      </c>
      <c r="GY18" t="s">
        <v>330</v>
      </c>
      <c r="GZ18" t="s">
        <v>330</v>
      </c>
      <c r="HA18" t="s">
        <v>332</v>
      </c>
      <c r="HB18" t="s">
        <v>332</v>
      </c>
      <c r="HC18" t="s">
        <v>332</v>
      </c>
      <c r="HD18" t="s">
        <v>330</v>
      </c>
      <c r="HE18" t="s">
        <v>328</v>
      </c>
      <c r="HF18" t="s">
        <v>335</v>
      </c>
      <c r="HG18" t="s">
        <v>332</v>
      </c>
      <c r="HH18" t="s">
        <v>332</v>
      </c>
    </row>
    <row r="19" spans="1:216" x14ac:dyDescent="0.2">
      <c r="A19">
        <v>1</v>
      </c>
      <c r="B19">
        <v>1689558706.0999999</v>
      </c>
      <c r="C19">
        <v>0</v>
      </c>
      <c r="D19" t="s">
        <v>347</v>
      </c>
      <c r="E19" t="s">
        <v>348</v>
      </c>
      <c r="F19" t="s">
        <v>349</v>
      </c>
      <c r="G19" t="s">
        <v>350</v>
      </c>
      <c r="H19" t="s">
        <v>351</v>
      </c>
      <c r="I19" t="s">
        <v>352</v>
      </c>
      <c r="J19" t="s">
        <v>353</v>
      </c>
      <c r="K19" t="s">
        <v>354</v>
      </c>
      <c r="L19">
        <v>1689558706.0999999</v>
      </c>
      <c r="M19">
        <f t="shared" ref="M19:M36" si="0">(N19)/1000</f>
        <v>2.2368509041129385E-3</v>
      </c>
      <c r="N19">
        <f t="shared" ref="N19:N36" si="1">1000*AZ19*AL19*(AV19-AW19)/(100*$B$7*(1000-AL19*AV19))</f>
        <v>2.2368509041129383</v>
      </c>
      <c r="O19">
        <f t="shared" ref="O19:O36" si="2">AZ19*AL19*(AU19-AT19*(1000-AL19*AW19)/(1000-AL19*AV19))/(100*$B$7)</f>
        <v>11.516604955898133</v>
      </c>
      <c r="P19">
        <f t="shared" ref="P19:P36" si="3">AT19 - IF(AL19&gt;1, O19*$B$7*100/(AN19*BH19), 0)</f>
        <v>387.63799999999998</v>
      </c>
      <c r="Q19">
        <f t="shared" ref="Q19:Q36" si="4">((W19-M19/2)*P19-O19)/(W19+M19/2)</f>
        <v>245.89740452257053</v>
      </c>
      <c r="R19">
        <f t="shared" ref="R19:R36" si="5">Q19*(BA19+BB19)/1000</f>
        <v>24.728863105480293</v>
      </c>
      <c r="S19">
        <f t="shared" ref="S19:S36" si="6">(AT19 - IF(AL19&gt;1, O19*$B$7*100/(AN19*BH19), 0))*(BA19+BB19)/1000</f>
        <v>38.9831159669776</v>
      </c>
      <c r="T19">
        <f t="shared" ref="T19:T36" si="7">2/((1/V19-1/U19)+SIGN(V19)*SQRT((1/V19-1/U19)*(1/V19-1/U19) + 4*$C$7/(($C$7+1)*($C$7+1))*(2*1/V19*1/U19-1/U19*1/U19)))</f>
        <v>0.14114056164392216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2.9453587404389507</v>
      </c>
      <c r="V19">
        <f t="shared" ref="V19:V36" si="9">M19*(1000-(1000*0.61365*EXP(17.502*Z19/(240.97+Z19))/(BA19+BB19)+AV19)/2)/(1000*0.61365*EXP(17.502*Z19/(240.97+Z19))/(BA19+BB19)-AV19)</f>
        <v>0.1374879854469126</v>
      </c>
      <c r="W19">
        <f t="shared" ref="W19:W36" si="10">1/(($C$7+1)/(T19/1.6)+1/(U19/1.37)) + $C$7/(($C$7+1)/(T19/1.6) + $C$7/(U19/1.37))</f>
        <v>8.6250287265385306E-2</v>
      </c>
      <c r="X19">
        <f t="shared" ref="X19:X36" si="11">(AO19*AR19)</f>
        <v>297.68023499999998</v>
      </c>
      <c r="Y19">
        <f t="shared" ref="Y19:Y36" si="12">(BC19+(X19+2*0.95*0.0000000567*(((BC19+$B$9)+273)^4-(BC19+273)^4)-44100*M19)/(1.84*29.3*U19+8*0.95*0.0000000567*(BC19+273)^3))</f>
        <v>28.993514683633492</v>
      </c>
      <c r="Z19">
        <f t="shared" ref="Z19:Z36" si="13">($C$9*BD19+$D$9*BE19+$E$9*Y19)</f>
        <v>27.8992</v>
      </c>
      <c r="AA19">
        <f t="shared" ref="AA19:AA36" si="14">0.61365*EXP(17.502*Z19/(240.97+Z19))</f>
        <v>3.772597166675379</v>
      </c>
      <c r="AB19">
        <f t="shared" ref="AB19:AB36" si="15">(AC19/AD19*100)</f>
        <v>58.16223714820201</v>
      </c>
      <c r="AC19">
        <f t="shared" ref="AC19:AC36" si="16">AV19*(BA19+BB19)/1000</f>
        <v>2.18491214515024</v>
      </c>
      <c r="AD19">
        <f t="shared" ref="AD19:AD36" si="17">0.61365*EXP(17.502*BC19/(240.97+BC19))</f>
        <v>3.7565820234577805</v>
      </c>
      <c r="AE19">
        <f t="shared" ref="AE19:AE36" si="18">(AA19-AV19*(BA19+BB19)/1000)</f>
        <v>1.587685021525139</v>
      </c>
      <c r="AF19">
        <f t="shared" ref="AF19:AF36" si="19">(-M19*44100)</f>
        <v>-98.645124871380588</v>
      </c>
      <c r="AG19">
        <f t="shared" ref="AG19:AG36" si="20">2*29.3*U19*0.92*(BC19-Z19)</f>
        <v>-11.57580415222041</v>
      </c>
      <c r="AH19">
        <f t="shared" ref="AH19:AH36" si="21">2*0.95*0.0000000567*(((BC19+$B$9)+273)^4-(Z19+273)^4)</f>
        <v>-0.85551858466934338</v>
      </c>
      <c r="AI19">
        <f t="shared" ref="AI19:AI36" si="22">X19+AH19+AF19+AG19</f>
        <v>186.60378739172964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53200.38496003818</v>
      </c>
      <c r="AO19">
        <f t="shared" ref="AO19:AO36" si="26">$B$13*BI19+$C$13*BJ19+$F$13*BU19*(1-BX19)</f>
        <v>1799.86</v>
      </c>
      <c r="AP19">
        <f t="shared" ref="AP19:AP36" si="27">AO19*AQ19</f>
        <v>1517.2827</v>
      </c>
      <c r="AQ19">
        <f t="shared" ref="AQ19:AQ36" si="28">($B$13*$D$11+$C$13*$D$11+$F$13*((CH19+BZ19)/MAX(CH19+BZ19+CI19, 0.1)*$I$11+CI19/MAX(CH19+BZ19+CI19, 0.1)*$J$11))/($B$13+$C$13+$F$13)</f>
        <v>0.84300040003111354</v>
      </c>
      <c r="AR19">
        <f t="shared" ref="AR19:AR36" si="29">($B$13*$K$11+$C$13*$K$11+$F$13*((CH19+BZ19)/MAX(CH19+BZ19+CI19, 0.1)*$P$11+CI19/MAX(CH19+BZ19+CI19, 0.1)*$Q$11))/($B$13+$C$13+$F$13)</f>
        <v>0.16539077206004912</v>
      </c>
      <c r="AS19">
        <v>1689558706.0999999</v>
      </c>
      <c r="AT19">
        <v>387.63799999999998</v>
      </c>
      <c r="AU19">
        <v>400.01799999999997</v>
      </c>
      <c r="AV19">
        <v>21.726199999999999</v>
      </c>
      <c r="AW19">
        <v>19.538599999999999</v>
      </c>
      <c r="AX19">
        <v>389.67500000000001</v>
      </c>
      <c r="AY19">
        <v>21.613199999999999</v>
      </c>
      <c r="AZ19">
        <v>600.17899999999997</v>
      </c>
      <c r="BA19">
        <v>100.527</v>
      </c>
      <c r="BB19">
        <v>3.8775200000000003E-2</v>
      </c>
      <c r="BC19">
        <v>27.8263</v>
      </c>
      <c r="BD19">
        <v>27.8992</v>
      </c>
      <c r="BE19">
        <v>999.9</v>
      </c>
      <c r="BF19">
        <v>0</v>
      </c>
      <c r="BG19">
        <v>0</v>
      </c>
      <c r="BH19">
        <v>10037.5</v>
      </c>
      <c r="BI19">
        <v>0</v>
      </c>
      <c r="BJ19">
        <v>905.41</v>
      </c>
      <c r="BK19">
        <v>-12.2051</v>
      </c>
      <c r="BL19">
        <v>396.43400000000003</v>
      </c>
      <c r="BM19">
        <v>407.99</v>
      </c>
      <c r="BN19">
        <v>2.20824</v>
      </c>
      <c r="BO19">
        <v>400.01799999999997</v>
      </c>
      <c r="BP19">
        <v>19.538599999999999</v>
      </c>
      <c r="BQ19">
        <v>2.1861600000000001</v>
      </c>
      <c r="BR19">
        <v>1.96417</v>
      </c>
      <c r="BS19">
        <v>18.8612</v>
      </c>
      <c r="BT19">
        <v>17.1584</v>
      </c>
      <c r="BU19">
        <v>1799.86</v>
      </c>
      <c r="BV19">
        <v>0.89998699999999998</v>
      </c>
      <c r="BW19">
        <v>0.100013</v>
      </c>
      <c r="BX19">
        <v>0</v>
      </c>
      <c r="BY19">
        <v>2.218</v>
      </c>
      <c r="BZ19">
        <v>0</v>
      </c>
      <c r="CA19">
        <v>14491.7</v>
      </c>
      <c r="CB19">
        <v>17198.2</v>
      </c>
      <c r="CC19">
        <v>39.936999999999998</v>
      </c>
      <c r="CD19">
        <v>42.25</v>
      </c>
      <c r="CE19">
        <v>41.186999999999998</v>
      </c>
      <c r="CF19">
        <v>40.375</v>
      </c>
      <c r="CG19">
        <v>39.75</v>
      </c>
      <c r="CH19">
        <v>1619.85</v>
      </c>
      <c r="CI19">
        <v>180.01</v>
      </c>
      <c r="CJ19">
        <v>0</v>
      </c>
      <c r="CK19">
        <v>1689558708.9000001</v>
      </c>
      <c r="CL19">
        <v>0</v>
      </c>
      <c r="CM19">
        <v>1689558733.0999999</v>
      </c>
      <c r="CN19" t="s">
        <v>355</v>
      </c>
      <c r="CO19">
        <v>1689558728.0999999</v>
      </c>
      <c r="CP19">
        <v>1689558733.0999999</v>
      </c>
      <c r="CQ19">
        <v>5</v>
      </c>
      <c r="CR19">
        <v>-0.17399999999999999</v>
      </c>
      <c r="CS19">
        <v>-2.1000000000000001E-2</v>
      </c>
      <c r="CT19">
        <v>-2.0369999999999999</v>
      </c>
      <c r="CU19">
        <v>0.113</v>
      </c>
      <c r="CV19">
        <v>400</v>
      </c>
      <c r="CW19">
        <v>19</v>
      </c>
      <c r="CX19">
        <v>7.0000000000000007E-2</v>
      </c>
      <c r="CY19">
        <v>0.06</v>
      </c>
      <c r="CZ19">
        <v>11.349664783515999</v>
      </c>
      <c r="DA19">
        <v>-0.46470517335108302</v>
      </c>
      <c r="DB19">
        <v>5.0893469748728999E-2</v>
      </c>
      <c r="DC19">
        <v>1</v>
      </c>
      <c r="DD19">
        <v>399.961238095238</v>
      </c>
      <c r="DE19">
        <v>-5.1350649351062198E-2</v>
      </c>
      <c r="DF19">
        <v>2.38904339530925E-2</v>
      </c>
      <c r="DG19">
        <v>1</v>
      </c>
      <c r="DH19">
        <v>1799.9857142857099</v>
      </c>
      <c r="DI19">
        <v>-0.205703639036138</v>
      </c>
      <c r="DJ19">
        <v>0.146110572238042</v>
      </c>
      <c r="DK19">
        <v>-1</v>
      </c>
      <c r="DL19">
        <v>2</v>
      </c>
      <c r="DM19">
        <v>2</v>
      </c>
      <c r="DN19" t="s">
        <v>356</v>
      </c>
      <c r="DO19">
        <v>3.1563099999999999</v>
      </c>
      <c r="DP19">
        <v>2.7734299999999998</v>
      </c>
      <c r="DQ19">
        <v>9.2256400000000002E-2</v>
      </c>
      <c r="DR19">
        <v>9.4437800000000002E-2</v>
      </c>
      <c r="DS19">
        <v>0.11168500000000001</v>
      </c>
      <c r="DT19">
        <v>0.104042</v>
      </c>
      <c r="DU19">
        <v>28704.9</v>
      </c>
      <c r="DV19">
        <v>29922.6</v>
      </c>
      <c r="DW19">
        <v>29384.5</v>
      </c>
      <c r="DX19">
        <v>30813</v>
      </c>
      <c r="DY19">
        <v>34218.400000000001</v>
      </c>
      <c r="DZ19">
        <v>36232.400000000001</v>
      </c>
      <c r="EA19">
        <v>40367.1</v>
      </c>
      <c r="EB19">
        <v>42801.9</v>
      </c>
      <c r="EC19">
        <v>2.23645</v>
      </c>
      <c r="ED19">
        <v>1.7321500000000001</v>
      </c>
      <c r="EE19">
        <v>0.21287800000000001</v>
      </c>
      <c r="EF19">
        <v>0</v>
      </c>
      <c r="EG19">
        <v>24.413</v>
      </c>
      <c r="EH19">
        <v>999.9</v>
      </c>
      <c r="EI19">
        <v>37.328000000000003</v>
      </c>
      <c r="EJ19">
        <v>37.192</v>
      </c>
      <c r="EK19">
        <v>23.657599999999999</v>
      </c>
      <c r="EL19">
        <v>60.153799999999997</v>
      </c>
      <c r="EM19">
        <v>23.677900000000001</v>
      </c>
      <c r="EN19">
        <v>1</v>
      </c>
      <c r="EO19">
        <v>-0.11645800000000001</v>
      </c>
      <c r="EP19">
        <v>-1.3485</v>
      </c>
      <c r="EQ19">
        <v>20.293199999999999</v>
      </c>
      <c r="ER19">
        <v>5.2409499999999998</v>
      </c>
      <c r="ES19">
        <v>11.8302</v>
      </c>
      <c r="ET19">
        <v>4.9817</v>
      </c>
      <c r="EU19">
        <v>3.2995999999999999</v>
      </c>
      <c r="EV19">
        <v>46.7</v>
      </c>
      <c r="EW19">
        <v>3030.3</v>
      </c>
      <c r="EX19">
        <v>8363.4</v>
      </c>
      <c r="EY19">
        <v>152.19999999999999</v>
      </c>
      <c r="EZ19">
        <v>1.8737699999999999</v>
      </c>
      <c r="FA19">
        <v>1.8794299999999999</v>
      </c>
      <c r="FB19">
        <v>1.87982</v>
      </c>
      <c r="FC19">
        <v>1.88049</v>
      </c>
      <c r="FD19">
        <v>1.8780399999999999</v>
      </c>
      <c r="FE19">
        <v>1.8766799999999999</v>
      </c>
      <c r="FF19">
        <v>1.8774200000000001</v>
      </c>
      <c r="FG19">
        <v>1.87517</v>
      </c>
      <c r="FH19">
        <v>0</v>
      </c>
      <c r="FI19">
        <v>0</v>
      </c>
      <c r="FJ19">
        <v>0</v>
      </c>
      <c r="FK19">
        <v>0</v>
      </c>
      <c r="FL19" t="s">
        <v>357</v>
      </c>
      <c r="FM19" t="s">
        <v>358</v>
      </c>
      <c r="FN19" t="s">
        <v>359</v>
      </c>
      <c r="FO19" t="s">
        <v>359</v>
      </c>
      <c r="FP19" t="s">
        <v>359</v>
      </c>
      <c r="FQ19" t="s">
        <v>359</v>
      </c>
      <c r="FR19">
        <v>0</v>
      </c>
      <c r="FS19">
        <v>100</v>
      </c>
      <c r="FT19">
        <v>100</v>
      </c>
      <c r="FU19">
        <v>-2.0369999999999999</v>
      </c>
      <c r="FV19">
        <v>0.113</v>
      </c>
      <c r="FW19">
        <v>-1.86429360703865</v>
      </c>
      <c r="FX19">
        <v>1.4527828764109799E-4</v>
      </c>
      <c r="FY19">
        <v>-4.3579519040863002E-7</v>
      </c>
      <c r="FZ19">
        <v>2.0799061152897499E-10</v>
      </c>
      <c r="GA19">
        <v>0.13363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2.8</v>
      </c>
      <c r="GJ19">
        <v>2.8</v>
      </c>
      <c r="GK19">
        <v>1.0461400000000001</v>
      </c>
      <c r="GL19">
        <v>2.6293899999999999</v>
      </c>
      <c r="GM19">
        <v>1.54541</v>
      </c>
      <c r="GN19">
        <v>2.2668499999999998</v>
      </c>
      <c r="GO19">
        <v>1.5979000000000001</v>
      </c>
      <c r="GP19">
        <v>2.4218799999999998</v>
      </c>
      <c r="GQ19">
        <v>39.242199999999997</v>
      </c>
      <c r="GR19">
        <v>15.532999999999999</v>
      </c>
      <c r="GS19">
        <v>18</v>
      </c>
      <c r="GT19">
        <v>644.90200000000004</v>
      </c>
      <c r="GU19">
        <v>355.56599999999997</v>
      </c>
      <c r="GV19">
        <v>27.2059</v>
      </c>
      <c r="GW19">
        <v>25.3703</v>
      </c>
      <c r="GX19">
        <v>29.999500000000001</v>
      </c>
      <c r="GY19">
        <v>25.4924</v>
      </c>
      <c r="GZ19">
        <v>25.483899999999998</v>
      </c>
      <c r="HA19">
        <v>21.003699999999998</v>
      </c>
      <c r="HB19">
        <v>20</v>
      </c>
      <c r="HC19">
        <v>-30</v>
      </c>
      <c r="HD19">
        <v>27.273099999999999</v>
      </c>
      <c r="HE19">
        <v>400</v>
      </c>
      <c r="HF19">
        <v>0</v>
      </c>
      <c r="HG19">
        <v>100.09699999999999</v>
      </c>
      <c r="HH19">
        <v>99.143299999999996</v>
      </c>
    </row>
    <row r="20" spans="1:216" x14ac:dyDescent="0.2">
      <c r="A20">
        <v>2</v>
      </c>
      <c r="B20">
        <v>1689558795.0999999</v>
      </c>
      <c r="C20">
        <v>89</v>
      </c>
      <c r="D20" t="s">
        <v>360</v>
      </c>
      <c r="E20" t="s">
        <v>361</v>
      </c>
      <c r="F20" t="s">
        <v>349</v>
      </c>
      <c r="G20" t="s">
        <v>350</v>
      </c>
      <c r="H20" t="s">
        <v>351</v>
      </c>
      <c r="I20" t="s">
        <v>352</v>
      </c>
      <c r="J20" t="s">
        <v>353</v>
      </c>
      <c r="K20" t="s">
        <v>354</v>
      </c>
      <c r="L20">
        <v>1689558795.0999999</v>
      </c>
      <c r="M20">
        <f t="shared" si="0"/>
        <v>2.3046900455901578E-3</v>
      </c>
      <c r="N20">
        <f t="shared" si="1"/>
        <v>2.3046900455901578</v>
      </c>
      <c r="O20">
        <f t="shared" si="2"/>
        <v>7.9260849313349837</v>
      </c>
      <c r="P20">
        <f t="shared" si="3"/>
        <v>291.40199999999999</v>
      </c>
      <c r="Q20">
        <f t="shared" si="4"/>
        <v>191.79720103759783</v>
      </c>
      <c r="R20">
        <f t="shared" si="5"/>
        <v>19.289286326262282</v>
      </c>
      <c r="S20">
        <f t="shared" si="6"/>
        <v>29.306666539641597</v>
      </c>
      <c r="T20">
        <f t="shared" si="7"/>
        <v>0.13934093064430075</v>
      </c>
      <c r="U20">
        <f t="shared" si="8"/>
        <v>2.9310550907108386</v>
      </c>
      <c r="V20">
        <f t="shared" si="9"/>
        <v>0.13576274170106675</v>
      </c>
      <c r="W20">
        <f t="shared" si="10"/>
        <v>8.5165546379660478E-2</v>
      </c>
      <c r="X20">
        <f t="shared" si="11"/>
        <v>297.70475399999998</v>
      </c>
      <c r="Y20">
        <f t="shared" si="12"/>
        <v>29.228140616273986</v>
      </c>
      <c r="Z20">
        <f t="shared" si="13"/>
        <v>28.127199999999998</v>
      </c>
      <c r="AA20">
        <f t="shared" si="14"/>
        <v>3.823070833430152</v>
      </c>
      <c r="AB20">
        <f t="shared" si="15"/>
        <v>56.850642886249126</v>
      </c>
      <c r="AC20">
        <f t="shared" si="16"/>
        <v>2.1666267856665593</v>
      </c>
      <c r="AD20">
        <f t="shared" si="17"/>
        <v>3.8110858130517586</v>
      </c>
      <c r="AE20">
        <f t="shared" si="18"/>
        <v>1.6564440477635927</v>
      </c>
      <c r="AF20">
        <f t="shared" si="19"/>
        <v>-101.63683101052597</v>
      </c>
      <c r="AG20">
        <f t="shared" si="20"/>
        <v>-8.5172263665165069</v>
      </c>
      <c r="AH20">
        <f t="shared" si="21"/>
        <v>-0.63404308169836332</v>
      </c>
      <c r="AI20">
        <f t="shared" si="22"/>
        <v>186.91665354125919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52743.358395347335</v>
      </c>
      <c r="AO20">
        <f t="shared" si="26"/>
        <v>1800.01</v>
      </c>
      <c r="AP20">
        <f t="shared" si="27"/>
        <v>1517.4090000000001</v>
      </c>
      <c r="AQ20">
        <f t="shared" si="28"/>
        <v>0.84300031666490749</v>
      </c>
      <c r="AR20">
        <f t="shared" si="29"/>
        <v>0.16539061116327131</v>
      </c>
      <c r="AS20">
        <v>1689558795.0999999</v>
      </c>
      <c r="AT20">
        <v>291.40199999999999</v>
      </c>
      <c r="AU20">
        <v>299.99799999999999</v>
      </c>
      <c r="AV20">
        <v>21.543199999999999</v>
      </c>
      <c r="AW20">
        <v>19.288599999999999</v>
      </c>
      <c r="AX20">
        <v>293.303</v>
      </c>
      <c r="AY20">
        <v>21.4312</v>
      </c>
      <c r="AZ20">
        <v>600.11699999999996</v>
      </c>
      <c r="BA20">
        <v>100.532</v>
      </c>
      <c r="BB20">
        <v>3.9260799999999998E-2</v>
      </c>
      <c r="BC20">
        <v>28.0733</v>
      </c>
      <c r="BD20">
        <v>28.127199999999998</v>
      </c>
      <c r="BE20">
        <v>999.9</v>
      </c>
      <c r="BF20">
        <v>0</v>
      </c>
      <c r="BG20">
        <v>0</v>
      </c>
      <c r="BH20">
        <v>9955.6200000000008</v>
      </c>
      <c r="BI20">
        <v>0</v>
      </c>
      <c r="BJ20">
        <v>989.93299999999999</v>
      </c>
      <c r="BK20">
        <v>-8.72424</v>
      </c>
      <c r="BL20">
        <v>297.68799999999999</v>
      </c>
      <c r="BM20">
        <v>305.899</v>
      </c>
      <c r="BN20">
        <v>2.2555700000000001</v>
      </c>
      <c r="BO20">
        <v>299.99799999999999</v>
      </c>
      <c r="BP20">
        <v>19.288599999999999</v>
      </c>
      <c r="BQ20">
        <v>2.16587</v>
      </c>
      <c r="BR20">
        <v>1.93912</v>
      </c>
      <c r="BS20">
        <v>18.7121</v>
      </c>
      <c r="BT20">
        <v>16.9558</v>
      </c>
      <c r="BU20">
        <v>1800.01</v>
      </c>
      <c r="BV20">
        <v>0.89998699999999998</v>
      </c>
      <c r="BW20">
        <v>0.100013</v>
      </c>
      <c r="BX20">
        <v>0</v>
      </c>
      <c r="BY20">
        <v>2.0194999999999999</v>
      </c>
      <c r="BZ20">
        <v>0</v>
      </c>
      <c r="CA20">
        <v>14337.8</v>
      </c>
      <c r="CB20">
        <v>17199.7</v>
      </c>
      <c r="CC20">
        <v>39.75</v>
      </c>
      <c r="CD20">
        <v>42.061999999999998</v>
      </c>
      <c r="CE20">
        <v>41</v>
      </c>
      <c r="CF20">
        <v>40.125</v>
      </c>
      <c r="CG20">
        <v>39.561999999999998</v>
      </c>
      <c r="CH20">
        <v>1619.99</v>
      </c>
      <c r="CI20">
        <v>180.02</v>
      </c>
      <c r="CJ20">
        <v>0</v>
      </c>
      <c r="CK20">
        <v>1689558797.7</v>
      </c>
      <c r="CL20">
        <v>0</v>
      </c>
      <c r="CM20">
        <v>1689558830</v>
      </c>
      <c r="CN20" t="s">
        <v>362</v>
      </c>
      <c r="CO20">
        <v>1689558816.0999999</v>
      </c>
      <c r="CP20">
        <v>1689558830</v>
      </c>
      <c r="CQ20">
        <v>6</v>
      </c>
      <c r="CR20">
        <v>0.128</v>
      </c>
      <c r="CS20">
        <v>-1E-3</v>
      </c>
      <c r="CT20">
        <v>-1.901</v>
      </c>
      <c r="CU20">
        <v>0.112</v>
      </c>
      <c r="CV20">
        <v>300</v>
      </c>
      <c r="CW20">
        <v>19</v>
      </c>
      <c r="CX20">
        <v>0.18</v>
      </c>
      <c r="CY20">
        <v>0.02</v>
      </c>
      <c r="CZ20">
        <v>7.9551033684512999</v>
      </c>
      <c r="DA20">
        <v>0.94746223566476595</v>
      </c>
      <c r="DB20">
        <v>0.112715932984859</v>
      </c>
      <c r="DC20">
        <v>1</v>
      </c>
      <c r="DD20">
        <v>299.96690000000001</v>
      </c>
      <c r="DE20">
        <v>0.293774436089559</v>
      </c>
      <c r="DF20">
        <v>3.2552880056913001E-2</v>
      </c>
      <c r="DG20">
        <v>1</v>
      </c>
      <c r="DH20">
        <v>1800.0005000000001</v>
      </c>
      <c r="DI20">
        <v>-8.3550297134895396E-2</v>
      </c>
      <c r="DJ20">
        <v>1.02347447452201E-2</v>
      </c>
      <c r="DK20">
        <v>-1</v>
      </c>
      <c r="DL20">
        <v>2</v>
      </c>
      <c r="DM20">
        <v>2</v>
      </c>
      <c r="DN20" t="s">
        <v>356</v>
      </c>
      <c r="DO20">
        <v>3.1562700000000001</v>
      </c>
      <c r="DP20">
        <v>2.7732000000000001</v>
      </c>
      <c r="DQ20">
        <v>7.3710200000000003E-2</v>
      </c>
      <c r="DR20">
        <v>7.5338100000000005E-2</v>
      </c>
      <c r="DS20">
        <v>0.111041</v>
      </c>
      <c r="DT20">
        <v>0.103116</v>
      </c>
      <c r="DU20">
        <v>29301.1</v>
      </c>
      <c r="DV20">
        <v>30563.9</v>
      </c>
      <c r="DW20">
        <v>29393.599999999999</v>
      </c>
      <c r="DX20">
        <v>30822.7</v>
      </c>
      <c r="DY20">
        <v>34251.5</v>
      </c>
      <c r="DZ20">
        <v>36278.699999999997</v>
      </c>
      <c r="EA20">
        <v>40379.199999999997</v>
      </c>
      <c r="EB20">
        <v>42814.6</v>
      </c>
      <c r="EC20">
        <v>2.2379699999999998</v>
      </c>
      <c r="ED20">
        <v>1.73438</v>
      </c>
      <c r="EE20">
        <v>0.22805500000000001</v>
      </c>
      <c r="EF20">
        <v>0</v>
      </c>
      <c r="EG20">
        <v>24.392900000000001</v>
      </c>
      <c r="EH20">
        <v>999.9</v>
      </c>
      <c r="EI20">
        <v>37.151000000000003</v>
      </c>
      <c r="EJ20">
        <v>37.051000000000002</v>
      </c>
      <c r="EK20">
        <v>23.363</v>
      </c>
      <c r="EL20">
        <v>61.183799999999998</v>
      </c>
      <c r="EM20">
        <v>24.066500000000001</v>
      </c>
      <c r="EN20">
        <v>1</v>
      </c>
      <c r="EO20">
        <v>-0.12746199999999999</v>
      </c>
      <c r="EP20">
        <v>-0.79580099999999998</v>
      </c>
      <c r="EQ20">
        <v>20.296500000000002</v>
      </c>
      <c r="ER20">
        <v>5.2408000000000001</v>
      </c>
      <c r="ES20">
        <v>11.8302</v>
      </c>
      <c r="ET20">
        <v>4.9814999999999996</v>
      </c>
      <c r="EU20">
        <v>3.2993800000000002</v>
      </c>
      <c r="EV20">
        <v>46.7</v>
      </c>
      <c r="EW20">
        <v>3032.1</v>
      </c>
      <c r="EX20">
        <v>8370.2000000000007</v>
      </c>
      <c r="EY20">
        <v>152.19999999999999</v>
      </c>
      <c r="EZ20">
        <v>1.87375</v>
      </c>
      <c r="FA20">
        <v>1.8794299999999999</v>
      </c>
      <c r="FB20">
        <v>1.8797299999999999</v>
      </c>
      <c r="FC20">
        <v>1.88049</v>
      </c>
      <c r="FD20">
        <v>1.8780399999999999</v>
      </c>
      <c r="FE20">
        <v>1.8766799999999999</v>
      </c>
      <c r="FF20">
        <v>1.87741</v>
      </c>
      <c r="FG20">
        <v>1.8751599999999999</v>
      </c>
      <c r="FH20">
        <v>0</v>
      </c>
      <c r="FI20">
        <v>0</v>
      </c>
      <c r="FJ20">
        <v>0</v>
      </c>
      <c r="FK20">
        <v>0</v>
      </c>
      <c r="FL20" t="s">
        <v>357</v>
      </c>
      <c r="FM20" t="s">
        <v>358</v>
      </c>
      <c r="FN20" t="s">
        <v>359</v>
      </c>
      <c r="FO20" t="s">
        <v>359</v>
      </c>
      <c r="FP20" t="s">
        <v>359</v>
      </c>
      <c r="FQ20" t="s">
        <v>359</v>
      </c>
      <c r="FR20">
        <v>0</v>
      </c>
      <c r="FS20">
        <v>100</v>
      </c>
      <c r="FT20">
        <v>100</v>
      </c>
      <c r="FU20">
        <v>-1.901</v>
      </c>
      <c r="FV20">
        <v>0.112</v>
      </c>
      <c r="FW20">
        <v>-2.0386852455020801</v>
      </c>
      <c r="FX20">
        <v>1.4527828764109799E-4</v>
      </c>
      <c r="FY20">
        <v>-4.3579519040863002E-7</v>
      </c>
      <c r="FZ20">
        <v>2.0799061152897499E-10</v>
      </c>
      <c r="GA20">
        <v>0.11295454545453899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1.1000000000000001</v>
      </c>
      <c r="GJ20">
        <v>1</v>
      </c>
      <c r="GK20">
        <v>0.83252000000000004</v>
      </c>
      <c r="GL20">
        <v>2.6086399999999998</v>
      </c>
      <c r="GM20">
        <v>1.54541</v>
      </c>
      <c r="GN20">
        <v>2.2668499999999998</v>
      </c>
      <c r="GO20">
        <v>1.5979000000000001</v>
      </c>
      <c r="GP20">
        <v>2.47803</v>
      </c>
      <c r="GQ20">
        <v>39.018799999999999</v>
      </c>
      <c r="GR20">
        <v>15.5242</v>
      </c>
      <c r="GS20">
        <v>18</v>
      </c>
      <c r="GT20">
        <v>644.81299999999999</v>
      </c>
      <c r="GU20">
        <v>356.05099999999999</v>
      </c>
      <c r="GV20">
        <v>27.374199999999998</v>
      </c>
      <c r="GW20">
        <v>25.242599999999999</v>
      </c>
      <c r="GX20">
        <v>29.999400000000001</v>
      </c>
      <c r="GY20">
        <v>25.388200000000001</v>
      </c>
      <c r="GZ20">
        <v>25.380099999999999</v>
      </c>
      <c r="HA20">
        <v>16.728200000000001</v>
      </c>
      <c r="HB20">
        <v>20</v>
      </c>
      <c r="HC20">
        <v>-30</v>
      </c>
      <c r="HD20">
        <v>27.257100000000001</v>
      </c>
      <c r="HE20">
        <v>300</v>
      </c>
      <c r="HF20">
        <v>0</v>
      </c>
      <c r="HG20">
        <v>100.127</v>
      </c>
      <c r="HH20">
        <v>99.173500000000004</v>
      </c>
    </row>
    <row r="21" spans="1:216" x14ac:dyDescent="0.2">
      <c r="A21">
        <v>3</v>
      </c>
      <c r="B21">
        <v>1689558923</v>
      </c>
      <c r="C21">
        <v>216.90000009536701</v>
      </c>
      <c r="D21" t="s">
        <v>363</v>
      </c>
      <c r="E21" t="s">
        <v>364</v>
      </c>
      <c r="F21" t="s">
        <v>349</v>
      </c>
      <c r="G21" t="s">
        <v>350</v>
      </c>
      <c r="H21" t="s">
        <v>351</v>
      </c>
      <c r="I21" t="s">
        <v>352</v>
      </c>
      <c r="J21" t="s">
        <v>353</v>
      </c>
      <c r="K21" t="s">
        <v>354</v>
      </c>
      <c r="L21">
        <v>1689558923</v>
      </c>
      <c r="M21">
        <f t="shared" si="0"/>
        <v>2.2606119384563071E-3</v>
      </c>
      <c r="N21">
        <f t="shared" si="1"/>
        <v>2.2606119384563073</v>
      </c>
      <c r="O21">
        <f t="shared" si="2"/>
        <v>6.1817968244880257</v>
      </c>
      <c r="P21">
        <f t="shared" si="3"/>
        <v>243.29599999999999</v>
      </c>
      <c r="Q21">
        <f t="shared" si="4"/>
        <v>164.50048655163837</v>
      </c>
      <c r="R21">
        <f t="shared" si="5"/>
        <v>16.544873332081711</v>
      </c>
      <c r="S21">
        <f t="shared" si="6"/>
        <v>24.4698455705696</v>
      </c>
      <c r="T21">
        <f t="shared" si="7"/>
        <v>0.1378898708864594</v>
      </c>
      <c r="U21">
        <f t="shared" si="8"/>
        <v>2.9397257662356444</v>
      </c>
      <c r="V21">
        <f t="shared" si="9"/>
        <v>0.134394864888533</v>
      </c>
      <c r="W21">
        <f t="shared" si="10"/>
        <v>8.4303424608317357E-2</v>
      </c>
      <c r="X21">
        <f t="shared" si="11"/>
        <v>297.66848400000003</v>
      </c>
      <c r="Y21">
        <f t="shared" si="12"/>
        <v>29.028440806421262</v>
      </c>
      <c r="Z21">
        <f t="shared" si="13"/>
        <v>27.946100000000001</v>
      </c>
      <c r="AA21">
        <f t="shared" si="14"/>
        <v>3.7829319233575469</v>
      </c>
      <c r="AB21">
        <f t="shared" si="15"/>
        <v>56.86314285010593</v>
      </c>
      <c r="AC21">
        <f t="shared" si="16"/>
        <v>2.14099079569672</v>
      </c>
      <c r="AD21">
        <f t="shared" si="17"/>
        <v>3.7651643725364918</v>
      </c>
      <c r="AE21">
        <f t="shared" si="18"/>
        <v>1.6419411276608269</v>
      </c>
      <c r="AF21">
        <f t="shared" si="19"/>
        <v>-99.692986485923143</v>
      </c>
      <c r="AG21">
        <f t="shared" si="20"/>
        <v>-12.789860187600228</v>
      </c>
      <c r="AH21">
        <f t="shared" si="21"/>
        <v>-0.94746167985419882</v>
      </c>
      <c r="AI21">
        <f t="shared" si="22"/>
        <v>184.23817564662247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53030.57967506069</v>
      </c>
      <c r="AO21">
        <f t="shared" si="26"/>
        <v>1799.79</v>
      </c>
      <c r="AP21">
        <f t="shared" si="27"/>
        <v>1517.2235999999998</v>
      </c>
      <c r="AQ21">
        <f t="shared" si="28"/>
        <v>0.84300035004083806</v>
      </c>
      <c r="AR21">
        <f t="shared" si="29"/>
        <v>0.16539067557881754</v>
      </c>
      <c r="AS21">
        <v>1689558923</v>
      </c>
      <c r="AT21">
        <v>243.29599999999999</v>
      </c>
      <c r="AU21">
        <v>250.02600000000001</v>
      </c>
      <c r="AV21">
        <v>21.287199999999999</v>
      </c>
      <c r="AW21">
        <v>19.075299999999999</v>
      </c>
      <c r="AX21">
        <v>244.98500000000001</v>
      </c>
      <c r="AY21">
        <v>21.178799999999999</v>
      </c>
      <c r="AZ21">
        <v>600.16</v>
      </c>
      <c r="BA21">
        <v>100.53700000000001</v>
      </c>
      <c r="BB21">
        <v>3.9440099999999999E-2</v>
      </c>
      <c r="BC21">
        <v>27.865400000000001</v>
      </c>
      <c r="BD21">
        <v>27.946100000000001</v>
      </c>
      <c r="BE21">
        <v>999.9</v>
      </c>
      <c r="BF21">
        <v>0</v>
      </c>
      <c r="BG21">
        <v>0</v>
      </c>
      <c r="BH21">
        <v>10004.4</v>
      </c>
      <c r="BI21">
        <v>0</v>
      </c>
      <c r="BJ21">
        <v>828.55600000000004</v>
      </c>
      <c r="BK21">
        <v>-6.72987</v>
      </c>
      <c r="BL21">
        <v>248.58699999999999</v>
      </c>
      <c r="BM21">
        <v>254.88800000000001</v>
      </c>
      <c r="BN21">
        <v>2.2119499999999999</v>
      </c>
      <c r="BO21">
        <v>250.02600000000001</v>
      </c>
      <c r="BP21">
        <v>19.075299999999999</v>
      </c>
      <c r="BQ21">
        <v>2.1401500000000002</v>
      </c>
      <c r="BR21">
        <v>1.91777</v>
      </c>
      <c r="BS21">
        <v>18.5212</v>
      </c>
      <c r="BT21">
        <v>16.781300000000002</v>
      </c>
      <c r="BU21">
        <v>1799.79</v>
      </c>
      <c r="BV21">
        <v>0.89998900000000004</v>
      </c>
      <c r="BW21">
        <v>0.100011</v>
      </c>
      <c r="BX21">
        <v>0</v>
      </c>
      <c r="BY21">
        <v>2.0789</v>
      </c>
      <c r="BZ21">
        <v>0</v>
      </c>
      <c r="CA21">
        <v>14172.7</v>
      </c>
      <c r="CB21">
        <v>17197.5</v>
      </c>
      <c r="CC21">
        <v>39.561999999999998</v>
      </c>
      <c r="CD21">
        <v>41.936999999999998</v>
      </c>
      <c r="CE21">
        <v>40.811999999999998</v>
      </c>
      <c r="CF21">
        <v>39.936999999999998</v>
      </c>
      <c r="CG21">
        <v>39.5</v>
      </c>
      <c r="CH21">
        <v>1619.79</v>
      </c>
      <c r="CI21">
        <v>180</v>
      </c>
      <c r="CJ21">
        <v>0</v>
      </c>
      <c r="CK21">
        <v>1689558926.0999999</v>
      </c>
      <c r="CL21">
        <v>0</v>
      </c>
      <c r="CM21">
        <v>1689558895</v>
      </c>
      <c r="CN21" t="s">
        <v>365</v>
      </c>
      <c r="CO21">
        <v>1689558894</v>
      </c>
      <c r="CP21">
        <v>1689558895</v>
      </c>
      <c r="CQ21">
        <v>7</v>
      </c>
      <c r="CR21">
        <v>0.20899999999999999</v>
      </c>
      <c r="CS21">
        <v>-4.0000000000000001E-3</v>
      </c>
      <c r="CT21">
        <v>-1.69</v>
      </c>
      <c r="CU21">
        <v>0.108</v>
      </c>
      <c r="CV21">
        <v>250</v>
      </c>
      <c r="CW21">
        <v>19</v>
      </c>
      <c r="CX21">
        <v>0.23</v>
      </c>
      <c r="CY21">
        <v>0.02</v>
      </c>
      <c r="CZ21">
        <v>6.1474695328158901</v>
      </c>
      <c r="DA21">
        <v>0.31789840393853103</v>
      </c>
      <c r="DB21">
        <v>9.3583239258589801E-2</v>
      </c>
      <c r="DC21">
        <v>1</v>
      </c>
      <c r="DD21">
        <v>249.984238095238</v>
      </c>
      <c r="DE21">
        <v>0.21857142857175599</v>
      </c>
      <c r="DF21">
        <v>3.02322829059464E-2</v>
      </c>
      <c r="DG21">
        <v>1</v>
      </c>
      <c r="DH21">
        <v>1799.9814285714299</v>
      </c>
      <c r="DI21">
        <v>-0.36839121857941798</v>
      </c>
      <c r="DJ21">
        <v>0.15113178463357299</v>
      </c>
      <c r="DK21">
        <v>-1</v>
      </c>
      <c r="DL21">
        <v>2</v>
      </c>
      <c r="DM21">
        <v>2</v>
      </c>
      <c r="DN21" t="s">
        <v>356</v>
      </c>
      <c r="DO21">
        <v>3.15646</v>
      </c>
      <c r="DP21">
        <v>2.7738</v>
      </c>
      <c r="DQ21">
        <v>6.3506800000000002E-2</v>
      </c>
      <c r="DR21">
        <v>6.4840400000000006E-2</v>
      </c>
      <c r="DS21">
        <v>0.110137</v>
      </c>
      <c r="DT21">
        <v>0.10233299999999999</v>
      </c>
      <c r="DU21">
        <v>29631.3</v>
      </c>
      <c r="DV21">
        <v>30920.7</v>
      </c>
      <c r="DW21">
        <v>29400.400000000001</v>
      </c>
      <c r="DX21">
        <v>30831.8</v>
      </c>
      <c r="DY21">
        <v>34291.599999999999</v>
      </c>
      <c r="DZ21">
        <v>36318.300000000003</v>
      </c>
      <c r="EA21">
        <v>40386.400000000001</v>
      </c>
      <c r="EB21">
        <v>42825.3</v>
      </c>
      <c r="EC21">
        <v>2.2382</v>
      </c>
      <c r="ED21">
        <v>1.7365999999999999</v>
      </c>
      <c r="EE21">
        <v>0.21193200000000001</v>
      </c>
      <c r="EF21">
        <v>0</v>
      </c>
      <c r="EG21">
        <v>24.4756</v>
      </c>
      <c r="EH21">
        <v>999.9</v>
      </c>
      <c r="EI21">
        <v>36.979999999999997</v>
      </c>
      <c r="EJ21">
        <v>36.9</v>
      </c>
      <c r="EK21">
        <v>23.061199999999999</v>
      </c>
      <c r="EL21">
        <v>60.7438</v>
      </c>
      <c r="EM21">
        <v>23.9864</v>
      </c>
      <c r="EN21">
        <v>1</v>
      </c>
      <c r="EO21">
        <v>-0.136738</v>
      </c>
      <c r="EP21">
        <v>-1.53708</v>
      </c>
      <c r="EQ21">
        <v>20.290600000000001</v>
      </c>
      <c r="ER21">
        <v>5.2411000000000003</v>
      </c>
      <c r="ES21">
        <v>11.8302</v>
      </c>
      <c r="ET21">
        <v>4.9814999999999996</v>
      </c>
      <c r="EU21">
        <v>3.29928</v>
      </c>
      <c r="EV21">
        <v>46.7</v>
      </c>
      <c r="EW21">
        <v>3034.6</v>
      </c>
      <c r="EX21">
        <v>8379.7000000000007</v>
      </c>
      <c r="EY21">
        <v>152.19999999999999</v>
      </c>
      <c r="EZ21">
        <v>1.8737600000000001</v>
      </c>
      <c r="FA21">
        <v>1.8794299999999999</v>
      </c>
      <c r="FB21">
        <v>1.87975</v>
      </c>
      <c r="FC21">
        <v>1.88049</v>
      </c>
      <c r="FD21">
        <v>1.8779999999999999</v>
      </c>
      <c r="FE21">
        <v>1.8766799999999999</v>
      </c>
      <c r="FF21">
        <v>1.8774</v>
      </c>
      <c r="FG21">
        <v>1.8751500000000001</v>
      </c>
      <c r="FH21">
        <v>0</v>
      </c>
      <c r="FI21">
        <v>0</v>
      </c>
      <c r="FJ21">
        <v>0</v>
      </c>
      <c r="FK21">
        <v>0</v>
      </c>
      <c r="FL21" t="s">
        <v>357</v>
      </c>
      <c r="FM21" t="s">
        <v>358</v>
      </c>
      <c r="FN21" t="s">
        <v>359</v>
      </c>
      <c r="FO21" t="s">
        <v>359</v>
      </c>
      <c r="FP21" t="s">
        <v>359</v>
      </c>
      <c r="FQ21" t="s">
        <v>359</v>
      </c>
      <c r="FR21">
        <v>0</v>
      </c>
      <c r="FS21">
        <v>100</v>
      </c>
      <c r="FT21">
        <v>100</v>
      </c>
      <c r="FU21">
        <v>-1.6890000000000001</v>
      </c>
      <c r="FV21">
        <v>0.1084</v>
      </c>
      <c r="FW21">
        <v>-1.70182222341058</v>
      </c>
      <c r="FX21">
        <v>1.4527828764109799E-4</v>
      </c>
      <c r="FY21">
        <v>-4.3579519040863002E-7</v>
      </c>
      <c r="FZ21">
        <v>2.0799061152897499E-10</v>
      </c>
      <c r="GA21">
        <v>0.1084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0.5</v>
      </c>
      <c r="GK21">
        <v>0.72265599999999997</v>
      </c>
      <c r="GL21">
        <v>2.6147499999999999</v>
      </c>
      <c r="GM21">
        <v>1.54541</v>
      </c>
      <c r="GN21">
        <v>2.2668499999999998</v>
      </c>
      <c r="GO21">
        <v>1.5979000000000001</v>
      </c>
      <c r="GP21">
        <v>2.4157700000000002</v>
      </c>
      <c r="GQ21">
        <v>38.895099999999999</v>
      </c>
      <c r="GR21">
        <v>15.497999999999999</v>
      </c>
      <c r="GS21">
        <v>18</v>
      </c>
      <c r="GT21">
        <v>643.50199999999995</v>
      </c>
      <c r="GU21">
        <v>356.38600000000002</v>
      </c>
      <c r="GV21">
        <v>27.4193</v>
      </c>
      <c r="GW21">
        <v>25.1172</v>
      </c>
      <c r="GX21">
        <v>29.9998</v>
      </c>
      <c r="GY21">
        <v>25.262699999999999</v>
      </c>
      <c r="GZ21">
        <v>25.253900000000002</v>
      </c>
      <c r="HA21">
        <v>14.5222</v>
      </c>
      <c r="HB21">
        <v>20</v>
      </c>
      <c r="HC21">
        <v>-30</v>
      </c>
      <c r="HD21">
        <v>27.441099999999999</v>
      </c>
      <c r="HE21">
        <v>250</v>
      </c>
      <c r="HF21">
        <v>0</v>
      </c>
      <c r="HG21">
        <v>100.14700000000001</v>
      </c>
      <c r="HH21">
        <v>99.200100000000006</v>
      </c>
    </row>
    <row r="22" spans="1:216" x14ac:dyDescent="0.2">
      <c r="A22">
        <v>4</v>
      </c>
      <c r="B22">
        <v>1689559015</v>
      </c>
      <c r="C22">
        <v>308.90000009536698</v>
      </c>
      <c r="D22" t="s">
        <v>366</v>
      </c>
      <c r="E22" t="s">
        <v>367</v>
      </c>
      <c r="F22" t="s">
        <v>349</v>
      </c>
      <c r="G22" t="s">
        <v>350</v>
      </c>
      <c r="H22" t="s">
        <v>351</v>
      </c>
      <c r="I22" t="s">
        <v>352</v>
      </c>
      <c r="J22" t="s">
        <v>353</v>
      </c>
      <c r="K22" t="s">
        <v>354</v>
      </c>
      <c r="L22">
        <v>1689559015</v>
      </c>
      <c r="M22">
        <f t="shared" si="0"/>
        <v>2.3107053605336708E-3</v>
      </c>
      <c r="N22">
        <f t="shared" si="1"/>
        <v>2.3107053605336709</v>
      </c>
      <c r="O22">
        <f t="shared" si="2"/>
        <v>3.4789654890239201</v>
      </c>
      <c r="P22">
        <f t="shared" si="3"/>
        <v>171.12899999999999</v>
      </c>
      <c r="Q22">
        <f t="shared" si="4"/>
        <v>125.9025537668148</v>
      </c>
      <c r="R22">
        <f t="shared" si="5"/>
        <v>12.662580665254319</v>
      </c>
      <c r="S22">
        <f t="shared" si="6"/>
        <v>17.211205824130499</v>
      </c>
      <c r="T22">
        <f t="shared" si="7"/>
        <v>0.13823332058406998</v>
      </c>
      <c r="U22">
        <f t="shared" si="8"/>
        <v>2.9435349465830321</v>
      </c>
      <c r="V22">
        <f t="shared" si="9"/>
        <v>0.13472554218176319</v>
      </c>
      <c r="W22">
        <f t="shared" si="10"/>
        <v>8.4511209903282508E-2</v>
      </c>
      <c r="X22">
        <f t="shared" si="11"/>
        <v>297.728115</v>
      </c>
      <c r="Y22">
        <f t="shared" si="12"/>
        <v>29.117745451684577</v>
      </c>
      <c r="Z22">
        <f t="shared" si="13"/>
        <v>28.0747</v>
      </c>
      <c r="AA22">
        <f t="shared" si="14"/>
        <v>3.8113966971519142</v>
      </c>
      <c r="AB22">
        <f t="shared" si="15"/>
        <v>56.42742080882163</v>
      </c>
      <c r="AC22">
        <f t="shared" si="16"/>
        <v>2.13743847937035</v>
      </c>
      <c r="AD22">
        <f t="shared" si="17"/>
        <v>3.7879428985635859</v>
      </c>
      <c r="AE22">
        <f t="shared" si="18"/>
        <v>1.6739582177815642</v>
      </c>
      <c r="AF22">
        <f t="shared" si="19"/>
        <v>-101.90210639953489</v>
      </c>
      <c r="AG22">
        <f t="shared" si="20"/>
        <v>-16.805467554655266</v>
      </c>
      <c r="AH22">
        <f t="shared" si="21"/>
        <v>-1.244761803932402</v>
      </c>
      <c r="AI22">
        <f t="shared" si="22"/>
        <v>177.77577924187744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53122.579434377039</v>
      </c>
      <c r="AO22">
        <f t="shared" si="26"/>
        <v>1800.16</v>
      </c>
      <c r="AP22">
        <f t="shared" si="27"/>
        <v>1517.5346999999999</v>
      </c>
      <c r="AQ22">
        <f t="shared" si="28"/>
        <v>0.84299990000888803</v>
      </c>
      <c r="AR22">
        <f t="shared" si="29"/>
        <v>0.16538980701715403</v>
      </c>
      <c r="AS22">
        <v>1689559015</v>
      </c>
      <c r="AT22">
        <v>171.12899999999999</v>
      </c>
      <c r="AU22">
        <v>175.001</v>
      </c>
      <c r="AV22">
        <v>21.252300000000002</v>
      </c>
      <c r="AW22">
        <v>18.992100000000001</v>
      </c>
      <c r="AX22">
        <v>172.655</v>
      </c>
      <c r="AY22">
        <v>21.1465</v>
      </c>
      <c r="AZ22">
        <v>600.37099999999998</v>
      </c>
      <c r="BA22">
        <v>100.536</v>
      </c>
      <c r="BB22">
        <v>3.8454500000000003E-2</v>
      </c>
      <c r="BC22">
        <v>27.968800000000002</v>
      </c>
      <c r="BD22">
        <v>28.0747</v>
      </c>
      <c r="BE22">
        <v>999.9</v>
      </c>
      <c r="BF22">
        <v>0</v>
      </c>
      <c r="BG22">
        <v>0</v>
      </c>
      <c r="BH22">
        <v>10026.200000000001</v>
      </c>
      <c r="BI22">
        <v>0</v>
      </c>
      <c r="BJ22">
        <v>1349.16</v>
      </c>
      <c r="BK22">
        <v>-3.8722400000000001</v>
      </c>
      <c r="BL22">
        <v>174.84399999999999</v>
      </c>
      <c r="BM22">
        <v>178.38900000000001</v>
      </c>
      <c r="BN22">
        <v>2.2601800000000001</v>
      </c>
      <c r="BO22">
        <v>175.001</v>
      </c>
      <c r="BP22">
        <v>18.992100000000001</v>
      </c>
      <c r="BQ22">
        <v>2.1366200000000002</v>
      </c>
      <c r="BR22">
        <v>1.9093899999999999</v>
      </c>
      <c r="BS22">
        <v>18.494900000000001</v>
      </c>
      <c r="BT22">
        <v>16.712299999999999</v>
      </c>
      <c r="BU22">
        <v>1800.16</v>
      </c>
      <c r="BV22">
        <v>0.90000599999999997</v>
      </c>
      <c r="BW22">
        <v>9.9994E-2</v>
      </c>
      <c r="BX22">
        <v>0</v>
      </c>
      <c r="BY22">
        <v>2.2061999999999999</v>
      </c>
      <c r="BZ22">
        <v>0</v>
      </c>
      <c r="CA22">
        <v>14468.9</v>
      </c>
      <c r="CB22">
        <v>17201.2</v>
      </c>
      <c r="CC22">
        <v>39.561999999999998</v>
      </c>
      <c r="CD22">
        <v>41.875</v>
      </c>
      <c r="CE22">
        <v>40.75</v>
      </c>
      <c r="CF22">
        <v>39.936999999999998</v>
      </c>
      <c r="CG22">
        <v>39.436999999999998</v>
      </c>
      <c r="CH22">
        <v>1620.15</v>
      </c>
      <c r="CI22">
        <v>180.01</v>
      </c>
      <c r="CJ22">
        <v>0</v>
      </c>
      <c r="CK22">
        <v>1689559017.9000001</v>
      </c>
      <c r="CL22">
        <v>0</v>
      </c>
      <c r="CM22">
        <v>1689558987</v>
      </c>
      <c r="CN22" t="s">
        <v>368</v>
      </c>
      <c r="CO22">
        <v>1689558980</v>
      </c>
      <c r="CP22">
        <v>1689558987</v>
      </c>
      <c r="CQ22">
        <v>8</v>
      </c>
      <c r="CR22">
        <v>0.16200000000000001</v>
      </c>
      <c r="CS22">
        <v>-3.0000000000000001E-3</v>
      </c>
      <c r="CT22">
        <v>-1.5269999999999999</v>
      </c>
      <c r="CU22">
        <v>0.106</v>
      </c>
      <c r="CV22">
        <v>175</v>
      </c>
      <c r="CW22">
        <v>19</v>
      </c>
      <c r="CX22">
        <v>0.28999999999999998</v>
      </c>
      <c r="CY22">
        <v>0.02</v>
      </c>
      <c r="CZ22">
        <v>3.4964209937514901</v>
      </c>
      <c r="DA22">
        <v>-0.12433689397717899</v>
      </c>
      <c r="DB22">
        <v>4.12547318306144E-2</v>
      </c>
      <c r="DC22">
        <v>1</v>
      </c>
      <c r="DD22">
        <v>174.97061904761901</v>
      </c>
      <c r="DE22">
        <v>0.33498701298731698</v>
      </c>
      <c r="DF22">
        <v>4.2640776583738202E-2</v>
      </c>
      <c r="DG22">
        <v>1</v>
      </c>
      <c r="DH22">
        <v>1799.99476190476</v>
      </c>
      <c r="DI22">
        <v>-0.401034589023539</v>
      </c>
      <c r="DJ22">
        <v>0.140564137118975</v>
      </c>
      <c r="DK22">
        <v>-1</v>
      </c>
      <c r="DL22">
        <v>2</v>
      </c>
      <c r="DM22">
        <v>2</v>
      </c>
      <c r="DN22" t="s">
        <v>356</v>
      </c>
      <c r="DO22">
        <v>3.15699</v>
      </c>
      <c r="DP22">
        <v>2.7730100000000002</v>
      </c>
      <c r="DQ22">
        <v>4.6827399999999998E-2</v>
      </c>
      <c r="DR22">
        <v>4.7579099999999999E-2</v>
      </c>
      <c r="DS22">
        <v>0.110037</v>
      </c>
      <c r="DT22">
        <v>0.102032</v>
      </c>
      <c r="DU22">
        <v>30164.6</v>
      </c>
      <c r="DV22">
        <v>31497.4</v>
      </c>
      <c r="DW22">
        <v>29405.200000000001</v>
      </c>
      <c r="DX22">
        <v>30837.1</v>
      </c>
      <c r="DY22">
        <v>34299.1</v>
      </c>
      <c r="DZ22">
        <v>36334.5</v>
      </c>
      <c r="EA22">
        <v>40393</v>
      </c>
      <c r="EB22">
        <v>42832.4</v>
      </c>
      <c r="EC22">
        <v>2.2391000000000001</v>
      </c>
      <c r="ED22">
        <v>1.7377800000000001</v>
      </c>
      <c r="EE22">
        <v>0.21083299999999999</v>
      </c>
      <c r="EF22">
        <v>0</v>
      </c>
      <c r="EG22">
        <v>24.623100000000001</v>
      </c>
      <c r="EH22">
        <v>999.9</v>
      </c>
      <c r="EI22">
        <v>36.930999999999997</v>
      </c>
      <c r="EJ22">
        <v>36.808999999999997</v>
      </c>
      <c r="EK22">
        <v>22.920300000000001</v>
      </c>
      <c r="EL22">
        <v>60.573799999999999</v>
      </c>
      <c r="EM22">
        <v>22.964700000000001</v>
      </c>
      <c r="EN22">
        <v>1</v>
      </c>
      <c r="EO22">
        <v>-0.14453299999999999</v>
      </c>
      <c r="EP22">
        <v>-0.41466500000000001</v>
      </c>
      <c r="EQ22">
        <v>20.297599999999999</v>
      </c>
      <c r="ER22">
        <v>5.24125</v>
      </c>
      <c r="ES22">
        <v>11.8302</v>
      </c>
      <c r="ET22">
        <v>4.9814999999999996</v>
      </c>
      <c r="EU22">
        <v>3.2995000000000001</v>
      </c>
      <c r="EV22">
        <v>46.8</v>
      </c>
      <c r="EW22">
        <v>3036.3</v>
      </c>
      <c r="EX22">
        <v>8386.2999999999993</v>
      </c>
      <c r="EY22">
        <v>152.19999999999999</v>
      </c>
      <c r="EZ22">
        <v>1.87374</v>
      </c>
      <c r="FA22">
        <v>1.8794299999999999</v>
      </c>
      <c r="FB22">
        <v>1.8797699999999999</v>
      </c>
      <c r="FC22">
        <v>1.8804700000000001</v>
      </c>
      <c r="FD22">
        <v>1.87799</v>
      </c>
      <c r="FE22">
        <v>1.8766799999999999</v>
      </c>
      <c r="FF22">
        <v>1.8773899999999999</v>
      </c>
      <c r="FG22">
        <v>1.8751800000000001</v>
      </c>
      <c r="FH22">
        <v>0</v>
      </c>
      <c r="FI22">
        <v>0</v>
      </c>
      <c r="FJ22">
        <v>0</v>
      </c>
      <c r="FK22">
        <v>0</v>
      </c>
      <c r="FL22" t="s">
        <v>357</v>
      </c>
      <c r="FM22" t="s">
        <v>358</v>
      </c>
      <c r="FN22" t="s">
        <v>359</v>
      </c>
      <c r="FO22" t="s">
        <v>359</v>
      </c>
      <c r="FP22" t="s">
        <v>359</v>
      </c>
      <c r="FQ22" t="s">
        <v>359</v>
      </c>
      <c r="FR22">
        <v>0</v>
      </c>
      <c r="FS22">
        <v>100</v>
      </c>
      <c r="FT22">
        <v>100</v>
      </c>
      <c r="FU22">
        <v>-1.526</v>
      </c>
      <c r="FV22">
        <v>0.10580000000000001</v>
      </c>
      <c r="FW22">
        <v>-1.5398445777315599</v>
      </c>
      <c r="FX22">
        <v>1.4527828764109799E-4</v>
      </c>
      <c r="FY22">
        <v>-4.3579519040863002E-7</v>
      </c>
      <c r="FZ22">
        <v>2.0799061152897499E-10</v>
      </c>
      <c r="GA22">
        <v>0.105779999999999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0.6</v>
      </c>
      <c r="GJ22">
        <v>0.5</v>
      </c>
      <c r="GK22">
        <v>0.554199</v>
      </c>
      <c r="GL22">
        <v>2.6269499999999999</v>
      </c>
      <c r="GM22">
        <v>1.54541</v>
      </c>
      <c r="GN22">
        <v>2.2668499999999998</v>
      </c>
      <c r="GO22">
        <v>1.5979000000000001</v>
      </c>
      <c r="GP22">
        <v>2.4230999999999998</v>
      </c>
      <c r="GQ22">
        <v>38.722499999999997</v>
      </c>
      <c r="GR22">
        <v>15.480399999999999</v>
      </c>
      <c r="GS22">
        <v>18</v>
      </c>
      <c r="GT22">
        <v>643.17899999999997</v>
      </c>
      <c r="GU22">
        <v>356.45699999999999</v>
      </c>
      <c r="GV22">
        <v>26.813800000000001</v>
      </c>
      <c r="GW22">
        <v>25.036300000000001</v>
      </c>
      <c r="GX22">
        <v>29.9999</v>
      </c>
      <c r="GY22">
        <v>25.178699999999999</v>
      </c>
      <c r="GZ22">
        <v>25.171500000000002</v>
      </c>
      <c r="HA22">
        <v>11.146000000000001</v>
      </c>
      <c r="HB22">
        <v>20</v>
      </c>
      <c r="HC22">
        <v>-30</v>
      </c>
      <c r="HD22">
        <v>26.710799999999999</v>
      </c>
      <c r="HE22">
        <v>175</v>
      </c>
      <c r="HF22">
        <v>0</v>
      </c>
      <c r="HG22">
        <v>100.163</v>
      </c>
      <c r="HH22">
        <v>99.216899999999995</v>
      </c>
    </row>
    <row r="23" spans="1:216" x14ac:dyDescent="0.2">
      <c r="A23">
        <v>5</v>
      </c>
      <c r="B23">
        <v>1689559112</v>
      </c>
      <c r="C23">
        <v>405.90000009536698</v>
      </c>
      <c r="D23" t="s">
        <v>369</v>
      </c>
      <c r="E23" t="s">
        <v>370</v>
      </c>
      <c r="F23" t="s">
        <v>349</v>
      </c>
      <c r="G23" t="s">
        <v>350</v>
      </c>
      <c r="H23" t="s">
        <v>351</v>
      </c>
      <c r="I23" t="s">
        <v>352</v>
      </c>
      <c r="J23" t="s">
        <v>353</v>
      </c>
      <c r="K23" t="s">
        <v>354</v>
      </c>
      <c r="L23">
        <v>1689559112</v>
      </c>
      <c r="M23">
        <f t="shared" si="0"/>
        <v>2.3199271727159425E-3</v>
      </c>
      <c r="N23">
        <f t="shared" si="1"/>
        <v>2.3199271727159427</v>
      </c>
      <c r="O23">
        <f t="shared" si="2"/>
        <v>1.7028282651425153</v>
      </c>
      <c r="P23">
        <f t="shared" si="3"/>
        <v>122.98699999999999</v>
      </c>
      <c r="Q23">
        <f t="shared" si="4"/>
        <v>100.11855004821716</v>
      </c>
      <c r="R23">
        <f t="shared" si="5"/>
        <v>10.068736728284744</v>
      </c>
      <c r="S23">
        <f t="shared" si="6"/>
        <v>12.368574289231899</v>
      </c>
      <c r="T23">
        <f t="shared" si="7"/>
        <v>0.14036026019555922</v>
      </c>
      <c r="U23">
        <f t="shared" si="8"/>
        <v>2.9369461022640744</v>
      </c>
      <c r="V23">
        <f t="shared" si="9"/>
        <v>0.13673734144046895</v>
      </c>
      <c r="W23">
        <f t="shared" si="10"/>
        <v>8.5778554438486809E-2</v>
      </c>
      <c r="X23">
        <f t="shared" si="11"/>
        <v>297.73609499999998</v>
      </c>
      <c r="Y23">
        <f t="shared" si="12"/>
        <v>28.924353932546961</v>
      </c>
      <c r="Z23">
        <f t="shared" si="13"/>
        <v>27.9757</v>
      </c>
      <c r="AA23">
        <f t="shared" si="14"/>
        <v>3.7894672056595979</v>
      </c>
      <c r="AB23">
        <f t="shared" si="15"/>
        <v>56.961804346922584</v>
      </c>
      <c r="AC23">
        <f t="shared" si="16"/>
        <v>2.1334425436374298</v>
      </c>
      <c r="AD23">
        <f t="shared" si="17"/>
        <v>3.7453914392244689</v>
      </c>
      <c r="AE23">
        <f t="shared" si="18"/>
        <v>1.6560246620221681</v>
      </c>
      <c r="AF23">
        <f t="shared" si="19"/>
        <v>-102.30878831677306</v>
      </c>
      <c r="AG23">
        <f t="shared" si="20"/>
        <v>-31.746495972184487</v>
      </c>
      <c r="AH23">
        <f t="shared" si="21"/>
        <v>-2.3532677050652655</v>
      </c>
      <c r="AI23">
        <f t="shared" si="22"/>
        <v>161.32754300597716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52965.874183436688</v>
      </c>
      <c r="AO23">
        <f t="shared" si="26"/>
        <v>1800.21</v>
      </c>
      <c r="AP23">
        <f t="shared" si="27"/>
        <v>1517.5766999999998</v>
      </c>
      <c r="AQ23">
        <f t="shared" si="28"/>
        <v>0.84299981668805302</v>
      </c>
      <c r="AR23">
        <f t="shared" si="29"/>
        <v>0.16538964620794239</v>
      </c>
      <c r="AS23">
        <v>1689559112</v>
      </c>
      <c r="AT23">
        <v>122.98699999999999</v>
      </c>
      <c r="AU23">
        <v>124.974</v>
      </c>
      <c r="AV23">
        <v>21.213899999999999</v>
      </c>
      <c r="AW23">
        <v>18.944500000000001</v>
      </c>
      <c r="AX23">
        <v>124.52800000000001</v>
      </c>
      <c r="AY23">
        <v>21.1084</v>
      </c>
      <c r="AZ23">
        <v>600.34699999999998</v>
      </c>
      <c r="BA23">
        <v>100.529</v>
      </c>
      <c r="BB23">
        <v>3.9143699999999997E-2</v>
      </c>
      <c r="BC23">
        <v>27.775200000000002</v>
      </c>
      <c r="BD23">
        <v>27.9757</v>
      </c>
      <c r="BE23">
        <v>999.9</v>
      </c>
      <c r="BF23">
        <v>0</v>
      </c>
      <c r="BG23">
        <v>0</v>
      </c>
      <c r="BH23">
        <v>9989.3799999999992</v>
      </c>
      <c r="BI23">
        <v>0</v>
      </c>
      <c r="BJ23">
        <v>1430.77</v>
      </c>
      <c r="BK23">
        <v>-1.98708</v>
      </c>
      <c r="BL23">
        <v>125.65300000000001</v>
      </c>
      <c r="BM23">
        <v>127.387</v>
      </c>
      <c r="BN23">
        <v>2.2693500000000002</v>
      </c>
      <c r="BO23">
        <v>124.974</v>
      </c>
      <c r="BP23">
        <v>18.944500000000001</v>
      </c>
      <c r="BQ23">
        <v>2.1326000000000001</v>
      </c>
      <c r="BR23">
        <v>1.90446</v>
      </c>
      <c r="BS23">
        <v>18.4648</v>
      </c>
      <c r="BT23">
        <v>16.671600000000002</v>
      </c>
      <c r="BU23">
        <v>1800.21</v>
      </c>
      <c r="BV23">
        <v>0.90000599999999997</v>
      </c>
      <c r="BW23">
        <v>9.9994299999999994E-2</v>
      </c>
      <c r="BX23">
        <v>0</v>
      </c>
      <c r="BY23">
        <v>2.4542999999999999</v>
      </c>
      <c r="BZ23">
        <v>0</v>
      </c>
      <c r="CA23">
        <v>14580.6</v>
      </c>
      <c r="CB23">
        <v>17201.7</v>
      </c>
      <c r="CC23">
        <v>39.625</v>
      </c>
      <c r="CD23">
        <v>42.125</v>
      </c>
      <c r="CE23">
        <v>40.936999999999998</v>
      </c>
      <c r="CF23">
        <v>40.061999999999998</v>
      </c>
      <c r="CG23">
        <v>39.436999999999998</v>
      </c>
      <c r="CH23">
        <v>1620.2</v>
      </c>
      <c r="CI23">
        <v>180.01</v>
      </c>
      <c r="CJ23">
        <v>0</v>
      </c>
      <c r="CK23">
        <v>1689559115.0999999</v>
      </c>
      <c r="CL23">
        <v>0</v>
      </c>
      <c r="CM23">
        <v>1689559085</v>
      </c>
      <c r="CN23" t="s">
        <v>371</v>
      </c>
      <c r="CO23">
        <v>1689559085</v>
      </c>
      <c r="CP23">
        <v>1689559081</v>
      </c>
      <c r="CQ23">
        <v>9</v>
      </c>
      <c r="CR23">
        <v>-1.2999999999999999E-2</v>
      </c>
      <c r="CS23">
        <v>0</v>
      </c>
      <c r="CT23">
        <v>-1.5409999999999999</v>
      </c>
      <c r="CU23">
        <v>0.105</v>
      </c>
      <c r="CV23">
        <v>125</v>
      </c>
      <c r="CW23">
        <v>19</v>
      </c>
      <c r="CX23">
        <v>0.35</v>
      </c>
      <c r="CY23">
        <v>0.02</v>
      </c>
      <c r="CZ23">
        <v>1.69512134991215</v>
      </c>
      <c r="DA23">
        <v>0.84730805042010404</v>
      </c>
      <c r="DB23">
        <v>0.17854468303076801</v>
      </c>
      <c r="DC23">
        <v>1</v>
      </c>
      <c r="DD23">
        <v>124.98405</v>
      </c>
      <c r="DE23">
        <v>0.296706766917117</v>
      </c>
      <c r="DF23">
        <v>3.5846164369427301E-2</v>
      </c>
      <c r="DG23">
        <v>1</v>
      </c>
      <c r="DH23">
        <v>1799.9942857142901</v>
      </c>
      <c r="DI23">
        <v>-0.40827037504535502</v>
      </c>
      <c r="DJ23">
        <v>0.12541631353485799</v>
      </c>
      <c r="DK23">
        <v>-1</v>
      </c>
      <c r="DL23">
        <v>2</v>
      </c>
      <c r="DM23">
        <v>2</v>
      </c>
      <c r="DN23" t="s">
        <v>356</v>
      </c>
      <c r="DO23">
        <v>3.1569400000000001</v>
      </c>
      <c r="DP23">
        <v>2.77338</v>
      </c>
      <c r="DQ23">
        <v>3.4709799999999999E-2</v>
      </c>
      <c r="DR23">
        <v>3.49666E-2</v>
      </c>
      <c r="DS23">
        <v>0.109892</v>
      </c>
      <c r="DT23">
        <v>0.10184600000000001</v>
      </c>
      <c r="DU23">
        <v>30549.1</v>
      </c>
      <c r="DV23">
        <v>31914.400000000001</v>
      </c>
      <c r="DW23">
        <v>29406.1</v>
      </c>
      <c r="DX23">
        <v>30836.799999999999</v>
      </c>
      <c r="DY23">
        <v>34304.199999999997</v>
      </c>
      <c r="DZ23">
        <v>36340.699999999997</v>
      </c>
      <c r="EA23">
        <v>40393.699999999997</v>
      </c>
      <c r="EB23">
        <v>42832.3</v>
      </c>
      <c r="EC23">
        <v>2.2393299999999998</v>
      </c>
      <c r="ED23">
        <v>1.7380500000000001</v>
      </c>
      <c r="EE23">
        <v>0.196714</v>
      </c>
      <c r="EF23">
        <v>0</v>
      </c>
      <c r="EG23">
        <v>24.755199999999999</v>
      </c>
      <c r="EH23">
        <v>999.9</v>
      </c>
      <c r="EI23">
        <v>36.905999999999999</v>
      </c>
      <c r="EJ23">
        <v>36.677999999999997</v>
      </c>
      <c r="EK23">
        <v>22.744199999999999</v>
      </c>
      <c r="EL23">
        <v>60.833799999999997</v>
      </c>
      <c r="EM23">
        <v>23.401399999999999</v>
      </c>
      <c r="EN23">
        <v>1</v>
      </c>
      <c r="EO23">
        <v>-0.14371999999999999</v>
      </c>
      <c r="EP23">
        <v>-1.32616</v>
      </c>
      <c r="EQ23">
        <v>20.2926</v>
      </c>
      <c r="ER23">
        <v>5.2411000000000003</v>
      </c>
      <c r="ES23">
        <v>11.8302</v>
      </c>
      <c r="ET23">
        <v>4.9813000000000001</v>
      </c>
      <c r="EU23">
        <v>3.2996300000000001</v>
      </c>
      <c r="EV23">
        <v>46.8</v>
      </c>
      <c r="EW23">
        <v>3038.3</v>
      </c>
      <c r="EX23">
        <v>8393.5</v>
      </c>
      <c r="EY23">
        <v>152.19999999999999</v>
      </c>
      <c r="EZ23">
        <v>1.87368</v>
      </c>
      <c r="FA23">
        <v>1.8794299999999999</v>
      </c>
      <c r="FB23">
        <v>1.8797600000000001</v>
      </c>
      <c r="FC23">
        <v>1.8804700000000001</v>
      </c>
      <c r="FD23">
        <v>1.87801</v>
      </c>
      <c r="FE23">
        <v>1.8766799999999999</v>
      </c>
      <c r="FF23">
        <v>1.8774</v>
      </c>
      <c r="FG23">
        <v>1.87517</v>
      </c>
      <c r="FH23">
        <v>0</v>
      </c>
      <c r="FI23">
        <v>0</v>
      </c>
      <c r="FJ23">
        <v>0</v>
      </c>
      <c r="FK23">
        <v>0</v>
      </c>
      <c r="FL23" t="s">
        <v>357</v>
      </c>
      <c r="FM23" t="s">
        <v>358</v>
      </c>
      <c r="FN23" t="s">
        <v>359</v>
      </c>
      <c r="FO23" t="s">
        <v>359</v>
      </c>
      <c r="FP23" t="s">
        <v>359</v>
      </c>
      <c r="FQ23" t="s">
        <v>359</v>
      </c>
      <c r="FR23">
        <v>0</v>
      </c>
      <c r="FS23">
        <v>100</v>
      </c>
      <c r="FT23">
        <v>100</v>
      </c>
      <c r="FU23">
        <v>-1.5409999999999999</v>
      </c>
      <c r="FV23">
        <v>0.1055</v>
      </c>
      <c r="FW23">
        <v>-1.55262340227479</v>
      </c>
      <c r="FX23">
        <v>1.4527828764109799E-4</v>
      </c>
      <c r="FY23">
        <v>-4.3579519040863002E-7</v>
      </c>
      <c r="FZ23">
        <v>2.0799061152897499E-10</v>
      </c>
      <c r="GA23">
        <v>0.105489999999996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0.5</v>
      </c>
      <c r="GK23">
        <v>0.43945299999999998</v>
      </c>
      <c r="GL23">
        <v>2.6403799999999999</v>
      </c>
      <c r="GM23">
        <v>1.54541</v>
      </c>
      <c r="GN23">
        <v>2.2668499999999998</v>
      </c>
      <c r="GO23">
        <v>1.5979000000000001</v>
      </c>
      <c r="GP23">
        <v>2.4157700000000002</v>
      </c>
      <c r="GQ23">
        <v>38.575000000000003</v>
      </c>
      <c r="GR23">
        <v>15.462899999999999</v>
      </c>
      <c r="GS23">
        <v>18</v>
      </c>
      <c r="GT23">
        <v>643.05999999999995</v>
      </c>
      <c r="GU23">
        <v>356.464</v>
      </c>
      <c r="GV23">
        <v>27.279900000000001</v>
      </c>
      <c r="GW23">
        <v>25.0426</v>
      </c>
      <c r="GX23">
        <v>30.000299999999999</v>
      </c>
      <c r="GY23">
        <v>25.154399999999999</v>
      </c>
      <c r="GZ23">
        <v>25.1508</v>
      </c>
      <c r="HA23">
        <v>8.8544099999999997</v>
      </c>
      <c r="HB23">
        <v>20</v>
      </c>
      <c r="HC23">
        <v>-30</v>
      </c>
      <c r="HD23">
        <v>27.286100000000001</v>
      </c>
      <c r="HE23">
        <v>125</v>
      </c>
      <c r="HF23">
        <v>0</v>
      </c>
      <c r="HG23">
        <v>100.166</v>
      </c>
      <c r="HH23">
        <v>99.216300000000004</v>
      </c>
    </row>
    <row r="24" spans="1:216" x14ac:dyDescent="0.2">
      <c r="A24">
        <v>6</v>
      </c>
      <c r="B24">
        <v>1689559183</v>
      </c>
      <c r="C24">
        <v>476.90000009536698</v>
      </c>
      <c r="D24" t="s">
        <v>372</v>
      </c>
      <c r="E24" t="s">
        <v>373</v>
      </c>
      <c r="F24" t="s">
        <v>349</v>
      </c>
      <c r="G24" t="s">
        <v>350</v>
      </c>
      <c r="H24" t="s">
        <v>351</v>
      </c>
      <c r="I24" t="s">
        <v>352</v>
      </c>
      <c r="J24" t="s">
        <v>353</v>
      </c>
      <c r="K24" t="s">
        <v>354</v>
      </c>
      <c r="L24">
        <v>1689559183</v>
      </c>
      <c r="M24">
        <f t="shared" si="0"/>
        <v>2.3732019107797165E-3</v>
      </c>
      <c r="N24">
        <f t="shared" si="1"/>
        <v>2.3732019107797164</v>
      </c>
      <c r="O24">
        <f t="shared" si="2"/>
        <v>-0.11979960615729396</v>
      </c>
      <c r="P24">
        <f t="shared" si="3"/>
        <v>69.910700000000006</v>
      </c>
      <c r="Q24">
        <f t="shared" si="4"/>
        <v>69.391586423520465</v>
      </c>
      <c r="R24">
        <f t="shared" si="5"/>
        <v>6.9791221382464999</v>
      </c>
      <c r="S24">
        <f t="shared" si="6"/>
        <v>7.0313324599958902</v>
      </c>
      <c r="T24">
        <f t="shared" si="7"/>
        <v>0.14348550121157708</v>
      </c>
      <c r="U24">
        <f t="shared" si="8"/>
        <v>2.9334555620658964</v>
      </c>
      <c r="V24">
        <f t="shared" si="9"/>
        <v>0.13969741930812871</v>
      </c>
      <c r="W24">
        <f t="shared" si="10"/>
        <v>8.7642901403949397E-2</v>
      </c>
      <c r="X24">
        <f t="shared" si="11"/>
        <v>297.72115199999996</v>
      </c>
      <c r="Y24">
        <f t="shared" si="12"/>
        <v>28.971961416686696</v>
      </c>
      <c r="Z24">
        <f t="shared" si="13"/>
        <v>27.9908</v>
      </c>
      <c r="AA24">
        <f t="shared" si="14"/>
        <v>3.7928048753306589</v>
      </c>
      <c r="AB24">
        <f t="shared" si="15"/>
        <v>56.791168149025182</v>
      </c>
      <c r="AC24">
        <f t="shared" si="16"/>
        <v>2.1345527680059098</v>
      </c>
      <c r="AD24">
        <f t="shared" si="17"/>
        <v>3.7585998625783668</v>
      </c>
      <c r="AE24">
        <f t="shared" si="18"/>
        <v>1.6582521073247491</v>
      </c>
      <c r="AF24">
        <f t="shared" si="19"/>
        <v>-104.65820426538549</v>
      </c>
      <c r="AG24">
        <f t="shared" si="20"/>
        <v>-24.560455257503673</v>
      </c>
      <c r="AH24">
        <f t="shared" si="21"/>
        <v>-1.8234406684640934</v>
      </c>
      <c r="AI24">
        <f t="shared" si="22"/>
        <v>166.67905180864668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52854.510912711812</v>
      </c>
      <c r="AO24">
        <f t="shared" si="26"/>
        <v>1800.12</v>
      </c>
      <c r="AP24">
        <f t="shared" si="27"/>
        <v>1517.5007999999998</v>
      </c>
      <c r="AQ24">
        <f t="shared" si="28"/>
        <v>0.84299980001333241</v>
      </c>
      <c r="AR24">
        <f t="shared" si="29"/>
        <v>0.1653896140257316</v>
      </c>
      <c r="AS24">
        <v>1689559183</v>
      </c>
      <c r="AT24">
        <v>69.910700000000006</v>
      </c>
      <c r="AU24">
        <v>69.956800000000001</v>
      </c>
      <c r="AV24">
        <v>21.223299999999998</v>
      </c>
      <c r="AW24">
        <v>18.9011</v>
      </c>
      <c r="AX24">
        <v>71.44</v>
      </c>
      <c r="AY24">
        <v>21.121300000000002</v>
      </c>
      <c r="AZ24">
        <v>600.16399999999999</v>
      </c>
      <c r="BA24">
        <v>100.53700000000001</v>
      </c>
      <c r="BB24">
        <v>3.8912700000000001E-2</v>
      </c>
      <c r="BC24">
        <v>27.8355</v>
      </c>
      <c r="BD24">
        <v>27.9908</v>
      </c>
      <c r="BE24">
        <v>999.9</v>
      </c>
      <c r="BF24">
        <v>0</v>
      </c>
      <c r="BG24">
        <v>0</v>
      </c>
      <c r="BH24">
        <v>9968.75</v>
      </c>
      <c r="BI24">
        <v>0</v>
      </c>
      <c r="BJ24">
        <v>1383.69</v>
      </c>
      <c r="BK24">
        <v>-4.6180699999999998E-2</v>
      </c>
      <c r="BL24">
        <v>71.426599999999993</v>
      </c>
      <c r="BM24">
        <v>71.304599999999994</v>
      </c>
      <c r="BN24">
        <v>2.3221500000000002</v>
      </c>
      <c r="BO24">
        <v>69.956800000000001</v>
      </c>
      <c r="BP24">
        <v>18.9011</v>
      </c>
      <c r="BQ24">
        <v>2.1337199999999998</v>
      </c>
      <c r="BR24">
        <v>1.9002600000000001</v>
      </c>
      <c r="BS24">
        <v>18.473199999999999</v>
      </c>
      <c r="BT24">
        <v>16.636900000000001</v>
      </c>
      <c r="BU24">
        <v>1800.12</v>
      </c>
      <c r="BV24">
        <v>0.90000599999999997</v>
      </c>
      <c r="BW24">
        <v>9.9994E-2</v>
      </c>
      <c r="BX24">
        <v>0</v>
      </c>
      <c r="BY24">
        <v>2.2772000000000001</v>
      </c>
      <c r="BZ24">
        <v>0</v>
      </c>
      <c r="CA24">
        <v>14500.2</v>
      </c>
      <c r="CB24">
        <v>17200.8</v>
      </c>
      <c r="CC24">
        <v>39.625</v>
      </c>
      <c r="CD24">
        <v>42.186999999999998</v>
      </c>
      <c r="CE24">
        <v>40.811999999999998</v>
      </c>
      <c r="CF24">
        <v>40.186999999999998</v>
      </c>
      <c r="CG24">
        <v>39.5</v>
      </c>
      <c r="CH24">
        <v>1620.12</v>
      </c>
      <c r="CI24">
        <v>180</v>
      </c>
      <c r="CJ24">
        <v>0</v>
      </c>
      <c r="CK24">
        <v>1689559185.9000001</v>
      </c>
      <c r="CL24">
        <v>0</v>
      </c>
      <c r="CM24">
        <v>1689559172</v>
      </c>
      <c r="CN24" t="s">
        <v>374</v>
      </c>
      <c r="CO24">
        <v>1689559171</v>
      </c>
      <c r="CP24">
        <v>1689559172</v>
      </c>
      <c r="CQ24">
        <v>10</v>
      </c>
      <c r="CR24">
        <v>1.4999999999999999E-2</v>
      </c>
      <c r="CS24">
        <v>-3.0000000000000001E-3</v>
      </c>
      <c r="CT24">
        <v>-1.5289999999999999</v>
      </c>
      <c r="CU24">
        <v>0.10199999999999999</v>
      </c>
      <c r="CV24">
        <v>70</v>
      </c>
      <c r="CW24">
        <v>19</v>
      </c>
      <c r="CX24">
        <v>0.27</v>
      </c>
      <c r="CY24">
        <v>0.02</v>
      </c>
      <c r="CZ24">
        <v>-2.2807764607942801E-2</v>
      </c>
      <c r="DA24">
        <v>-0.48528732839509098</v>
      </c>
      <c r="DB24">
        <v>6.6345444666031705E-2</v>
      </c>
      <c r="DC24">
        <v>1</v>
      </c>
      <c r="DD24">
        <v>69.892629999999997</v>
      </c>
      <c r="DE24">
        <v>0.196736842105173</v>
      </c>
      <c r="DF24">
        <v>2.3097512853118701E-2</v>
      </c>
      <c r="DG24">
        <v>1</v>
      </c>
      <c r="DH24">
        <v>1800.0333333333299</v>
      </c>
      <c r="DI24">
        <v>2.50870901756188E-2</v>
      </c>
      <c r="DJ24">
        <v>0.143438499624821</v>
      </c>
      <c r="DK24">
        <v>-1</v>
      </c>
      <c r="DL24">
        <v>2</v>
      </c>
      <c r="DM24">
        <v>2</v>
      </c>
      <c r="DN24" t="s">
        <v>356</v>
      </c>
      <c r="DO24">
        <v>3.1564999999999999</v>
      </c>
      <c r="DP24">
        <v>2.7729699999999999</v>
      </c>
      <c r="DQ24">
        <v>2.04049E-2</v>
      </c>
      <c r="DR24">
        <v>2.00789E-2</v>
      </c>
      <c r="DS24">
        <v>0.10993799999999999</v>
      </c>
      <c r="DT24">
        <v>0.101677</v>
      </c>
      <c r="DU24">
        <v>30997.8</v>
      </c>
      <c r="DV24">
        <v>32402.5</v>
      </c>
      <c r="DW24">
        <v>29402.3</v>
      </c>
      <c r="DX24">
        <v>30832.799999999999</v>
      </c>
      <c r="DY24">
        <v>34297.300000000003</v>
      </c>
      <c r="DZ24">
        <v>36341.4</v>
      </c>
      <c r="EA24">
        <v>40389.199999999997</v>
      </c>
      <c r="EB24">
        <v>42826.7</v>
      </c>
      <c r="EC24">
        <v>2.2328999999999999</v>
      </c>
      <c r="ED24">
        <v>1.7361500000000001</v>
      </c>
      <c r="EE24">
        <v>0.193827</v>
      </c>
      <c r="EF24">
        <v>0</v>
      </c>
      <c r="EG24">
        <v>24.817900000000002</v>
      </c>
      <c r="EH24">
        <v>999.9</v>
      </c>
      <c r="EI24">
        <v>36.905999999999999</v>
      </c>
      <c r="EJ24">
        <v>36.607999999999997</v>
      </c>
      <c r="EK24">
        <v>22.6538</v>
      </c>
      <c r="EL24">
        <v>61.023800000000001</v>
      </c>
      <c r="EM24">
        <v>23.970400000000001</v>
      </c>
      <c r="EN24">
        <v>1</v>
      </c>
      <c r="EO24">
        <v>-0.13863800000000001</v>
      </c>
      <c r="EP24">
        <v>-0.92044400000000004</v>
      </c>
      <c r="EQ24">
        <v>20.294799999999999</v>
      </c>
      <c r="ER24">
        <v>5.23766</v>
      </c>
      <c r="ES24">
        <v>11.8302</v>
      </c>
      <c r="ET24">
        <v>4.9801500000000001</v>
      </c>
      <c r="EU24">
        <v>3.2988</v>
      </c>
      <c r="EV24">
        <v>46.8</v>
      </c>
      <c r="EW24">
        <v>3039.8</v>
      </c>
      <c r="EX24">
        <v>8399.2000000000007</v>
      </c>
      <c r="EY24">
        <v>152.19999999999999</v>
      </c>
      <c r="EZ24">
        <v>1.8737600000000001</v>
      </c>
      <c r="FA24">
        <v>1.8794299999999999</v>
      </c>
      <c r="FB24">
        <v>1.87981</v>
      </c>
      <c r="FC24">
        <v>1.88049</v>
      </c>
      <c r="FD24">
        <v>1.87805</v>
      </c>
      <c r="FE24">
        <v>1.8767100000000001</v>
      </c>
      <c r="FF24">
        <v>1.8774299999999999</v>
      </c>
      <c r="FG24">
        <v>1.8752200000000001</v>
      </c>
      <c r="FH24">
        <v>0</v>
      </c>
      <c r="FI24">
        <v>0</v>
      </c>
      <c r="FJ24">
        <v>0</v>
      </c>
      <c r="FK24">
        <v>0</v>
      </c>
      <c r="FL24" t="s">
        <v>357</v>
      </c>
      <c r="FM24" t="s">
        <v>358</v>
      </c>
      <c r="FN24" t="s">
        <v>359</v>
      </c>
      <c r="FO24" t="s">
        <v>359</v>
      </c>
      <c r="FP24" t="s">
        <v>359</v>
      </c>
      <c r="FQ24" t="s">
        <v>359</v>
      </c>
      <c r="FR24">
        <v>0</v>
      </c>
      <c r="FS24">
        <v>100</v>
      </c>
      <c r="FT24">
        <v>100</v>
      </c>
      <c r="FU24">
        <v>-1.5289999999999999</v>
      </c>
      <c r="FV24">
        <v>0.10199999999999999</v>
      </c>
      <c r="FW24">
        <v>-1.53761806043643</v>
      </c>
      <c r="FX24">
        <v>1.4527828764109799E-4</v>
      </c>
      <c r="FY24">
        <v>-4.3579519040863002E-7</v>
      </c>
      <c r="FZ24">
        <v>2.0799061152897499E-10</v>
      </c>
      <c r="GA24">
        <v>0.102029999999999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0.2</v>
      </c>
      <c r="GJ24">
        <v>0.2</v>
      </c>
      <c r="GK24">
        <v>0.31127899999999997</v>
      </c>
      <c r="GL24">
        <v>2.65259</v>
      </c>
      <c r="GM24">
        <v>1.54541</v>
      </c>
      <c r="GN24">
        <v>2.2680699999999998</v>
      </c>
      <c r="GO24">
        <v>1.5979000000000001</v>
      </c>
      <c r="GP24">
        <v>2.34619</v>
      </c>
      <c r="GQ24">
        <v>38.673299999999998</v>
      </c>
      <c r="GR24">
        <v>15.4542</v>
      </c>
      <c r="GS24">
        <v>18</v>
      </c>
      <c r="GT24">
        <v>638.78499999999997</v>
      </c>
      <c r="GU24">
        <v>355.71199999999999</v>
      </c>
      <c r="GV24">
        <v>27.0427</v>
      </c>
      <c r="GW24">
        <v>25.089500000000001</v>
      </c>
      <c r="GX24">
        <v>30.000599999999999</v>
      </c>
      <c r="GY24">
        <v>25.195499999999999</v>
      </c>
      <c r="GZ24">
        <v>25.1876</v>
      </c>
      <c r="HA24">
        <v>6.3015299999999996</v>
      </c>
      <c r="HB24">
        <v>20</v>
      </c>
      <c r="HC24">
        <v>-30</v>
      </c>
      <c r="HD24">
        <v>27.0441</v>
      </c>
      <c r="HE24">
        <v>70</v>
      </c>
      <c r="HF24">
        <v>0</v>
      </c>
      <c r="HG24">
        <v>100.154</v>
      </c>
      <c r="HH24">
        <v>99.203400000000002</v>
      </c>
    </row>
    <row r="25" spans="1:216" x14ac:dyDescent="0.2">
      <c r="A25">
        <v>7</v>
      </c>
      <c r="B25">
        <v>1689559270</v>
      </c>
      <c r="C25">
        <v>563.90000009536698</v>
      </c>
      <c r="D25" t="s">
        <v>375</v>
      </c>
      <c r="E25" t="s">
        <v>376</v>
      </c>
      <c r="F25" t="s">
        <v>349</v>
      </c>
      <c r="G25" t="s">
        <v>350</v>
      </c>
      <c r="H25" t="s">
        <v>351</v>
      </c>
      <c r="I25" t="s">
        <v>352</v>
      </c>
      <c r="J25" t="s">
        <v>353</v>
      </c>
      <c r="K25" t="s">
        <v>354</v>
      </c>
      <c r="L25">
        <v>1689559270</v>
      </c>
      <c r="M25">
        <f t="shared" si="0"/>
        <v>2.4735007294186748E-3</v>
      </c>
      <c r="N25">
        <f t="shared" si="1"/>
        <v>2.4735007294186748</v>
      </c>
      <c r="O25">
        <f t="shared" si="2"/>
        <v>-0.97499098390465344</v>
      </c>
      <c r="P25">
        <f t="shared" si="3"/>
        <v>50.8688</v>
      </c>
      <c r="Q25">
        <f t="shared" si="4"/>
        <v>60.072565859235716</v>
      </c>
      <c r="R25">
        <f t="shared" si="5"/>
        <v>6.0418924690323603</v>
      </c>
      <c r="S25">
        <f t="shared" si="6"/>
        <v>5.1162092917571202</v>
      </c>
      <c r="T25">
        <f t="shared" si="7"/>
        <v>0.14915441471130789</v>
      </c>
      <c r="U25">
        <f t="shared" si="8"/>
        <v>2.9364246093442192</v>
      </c>
      <c r="V25">
        <f t="shared" si="9"/>
        <v>0.14506970105158704</v>
      </c>
      <c r="W25">
        <f t="shared" si="10"/>
        <v>9.1026241000709385E-2</v>
      </c>
      <c r="X25">
        <f t="shared" si="11"/>
        <v>297.673272</v>
      </c>
      <c r="Y25">
        <f t="shared" si="12"/>
        <v>28.973375610416944</v>
      </c>
      <c r="Z25">
        <f t="shared" si="13"/>
        <v>28.041399999999999</v>
      </c>
      <c r="AA25">
        <f t="shared" si="14"/>
        <v>3.8040080891570538</v>
      </c>
      <c r="AB25">
        <f t="shared" si="15"/>
        <v>56.835342377083343</v>
      </c>
      <c r="AC25">
        <f t="shared" si="16"/>
        <v>2.1398067020619602</v>
      </c>
      <c r="AD25">
        <f t="shared" si="17"/>
        <v>3.7649226917031022</v>
      </c>
      <c r="AE25">
        <f t="shared" si="18"/>
        <v>1.6642013870950936</v>
      </c>
      <c r="AF25">
        <f t="shared" si="19"/>
        <v>-109.08138216736356</v>
      </c>
      <c r="AG25">
        <f t="shared" si="20"/>
        <v>-28.036439518750697</v>
      </c>
      <c r="AH25">
        <f t="shared" si="21"/>
        <v>-2.0802265318797515</v>
      </c>
      <c r="AI25">
        <f t="shared" si="22"/>
        <v>158.47522378200597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52935.278736922482</v>
      </c>
      <c r="AO25">
        <f t="shared" si="26"/>
        <v>1799.82</v>
      </c>
      <c r="AP25">
        <f t="shared" si="27"/>
        <v>1517.2488000000001</v>
      </c>
      <c r="AQ25">
        <f t="shared" si="28"/>
        <v>0.84300030003000304</v>
      </c>
      <c r="AR25">
        <f t="shared" si="29"/>
        <v>0.1653905790579058</v>
      </c>
      <c r="AS25">
        <v>1689559270</v>
      </c>
      <c r="AT25">
        <v>50.8688</v>
      </c>
      <c r="AU25">
        <v>50.019799999999996</v>
      </c>
      <c r="AV25">
        <v>21.275400000000001</v>
      </c>
      <c r="AW25">
        <v>18.855</v>
      </c>
      <c r="AX25">
        <v>52.3005</v>
      </c>
      <c r="AY25">
        <v>21.173999999999999</v>
      </c>
      <c r="AZ25">
        <v>600.11800000000005</v>
      </c>
      <c r="BA25">
        <v>100.53700000000001</v>
      </c>
      <c r="BB25">
        <v>3.9567400000000003E-2</v>
      </c>
      <c r="BC25">
        <v>27.8643</v>
      </c>
      <c r="BD25">
        <v>28.041399999999999</v>
      </c>
      <c r="BE25">
        <v>999.9</v>
      </c>
      <c r="BF25">
        <v>0</v>
      </c>
      <c r="BG25">
        <v>0</v>
      </c>
      <c r="BH25">
        <v>9985.6200000000008</v>
      </c>
      <c r="BI25">
        <v>0</v>
      </c>
      <c r="BJ25">
        <v>1370.98</v>
      </c>
      <c r="BK25">
        <v>0.84900299999999995</v>
      </c>
      <c r="BL25">
        <v>51.974600000000002</v>
      </c>
      <c r="BM25">
        <v>50.981099999999998</v>
      </c>
      <c r="BN25">
        <v>2.42042</v>
      </c>
      <c r="BO25">
        <v>50.019799999999996</v>
      </c>
      <c r="BP25">
        <v>18.855</v>
      </c>
      <c r="BQ25">
        <v>2.13897</v>
      </c>
      <c r="BR25">
        <v>1.8956299999999999</v>
      </c>
      <c r="BS25">
        <v>18.5124</v>
      </c>
      <c r="BT25">
        <v>16.598500000000001</v>
      </c>
      <c r="BU25">
        <v>1799.82</v>
      </c>
      <c r="BV25">
        <v>0.89998900000000004</v>
      </c>
      <c r="BW25">
        <v>0.100011</v>
      </c>
      <c r="BX25">
        <v>0</v>
      </c>
      <c r="BY25">
        <v>2.6137000000000001</v>
      </c>
      <c r="BZ25">
        <v>0</v>
      </c>
      <c r="CA25">
        <v>14435.1</v>
      </c>
      <c r="CB25">
        <v>17197.900000000001</v>
      </c>
      <c r="CC25">
        <v>39.686999999999998</v>
      </c>
      <c r="CD25">
        <v>42.311999999999998</v>
      </c>
      <c r="CE25">
        <v>41</v>
      </c>
      <c r="CF25">
        <v>40.311999999999998</v>
      </c>
      <c r="CG25">
        <v>39.5</v>
      </c>
      <c r="CH25">
        <v>1619.82</v>
      </c>
      <c r="CI25">
        <v>180</v>
      </c>
      <c r="CJ25">
        <v>0</v>
      </c>
      <c r="CK25">
        <v>1689559272.9000001</v>
      </c>
      <c r="CL25">
        <v>0</v>
      </c>
      <c r="CM25">
        <v>1689559243</v>
      </c>
      <c r="CN25" t="s">
        <v>377</v>
      </c>
      <c r="CO25">
        <v>1689559239</v>
      </c>
      <c r="CP25">
        <v>1689559243</v>
      </c>
      <c r="CQ25">
        <v>11</v>
      </c>
      <c r="CR25">
        <v>0.1</v>
      </c>
      <c r="CS25">
        <v>-1E-3</v>
      </c>
      <c r="CT25">
        <v>-1.4319999999999999</v>
      </c>
      <c r="CU25">
        <v>0.10100000000000001</v>
      </c>
      <c r="CV25">
        <v>50</v>
      </c>
      <c r="CW25">
        <v>19</v>
      </c>
      <c r="CX25">
        <v>0.25</v>
      </c>
      <c r="CY25">
        <v>0.04</v>
      </c>
      <c r="CZ25">
        <v>-0.936759205982864</v>
      </c>
      <c r="DA25">
        <v>-0.72236313507116701</v>
      </c>
      <c r="DB25">
        <v>0.11159504371653201</v>
      </c>
      <c r="DC25">
        <v>1</v>
      </c>
      <c r="DD25">
        <v>50.001775000000002</v>
      </c>
      <c r="DE25">
        <v>-0.10915939849623101</v>
      </c>
      <c r="DF25">
        <v>3.2922847310036897E-2</v>
      </c>
      <c r="DG25">
        <v>1</v>
      </c>
      <c r="DH25">
        <v>1800.0129999999999</v>
      </c>
      <c r="DI25">
        <v>-0.399921861738467</v>
      </c>
      <c r="DJ25">
        <v>0.13682470537150301</v>
      </c>
      <c r="DK25">
        <v>-1</v>
      </c>
      <c r="DL25">
        <v>2</v>
      </c>
      <c r="DM25">
        <v>2</v>
      </c>
      <c r="DN25" t="s">
        <v>356</v>
      </c>
      <c r="DO25">
        <v>3.15632</v>
      </c>
      <c r="DP25">
        <v>2.7737599999999998</v>
      </c>
      <c r="DQ25">
        <v>1.50335E-2</v>
      </c>
      <c r="DR25">
        <v>1.44513E-2</v>
      </c>
      <c r="DS25">
        <v>0.11011799999999999</v>
      </c>
      <c r="DT25">
        <v>0.101481</v>
      </c>
      <c r="DU25">
        <v>31158.6</v>
      </c>
      <c r="DV25">
        <v>32580.3</v>
      </c>
      <c r="DW25">
        <v>29394.1</v>
      </c>
      <c r="DX25">
        <v>30825.4</v>
      </c>
      <c r="DY25">
        <v>34281.300000000003</v>
      </c>
      <c r="DZ25">
        <v>36340.400000000001</v>
      </c>
      <c r="EA25">
        <v>40378.800000000003</v>
      </c>
      <c r="EB25">
        <v>42816.4</v>
      </c>
      <c r="EC25">
        <v>2.2374999999999998</v>
      </c>
      <c r="ED25">
        <v>1.7360500000000001</v>
      </c>
      <c r="EE25">
        <v>0.19466900000000001</v>
      </c>
      <c r="EF25">
        <v>0</v>
      </c>
      <c r="EG25">
        <v>24.854900000000001</v>
      </c>
      <c r="EH25">
        <v>999.9</v>
      </c>
      <c r="EI25">
        <v>36.869999999999997</v>
      </c>
      <c r="EJ25">
        <v>36.578000000000003</v>
      </c>
      <c r="EK25">
        <v>22.597100000000001</v>
      </c>
      <c r="EL25">
        <v>60.9938</v>
      </c>
      <c r="EM25">
        <v>23.926300000000001</v>
      </c>
      <c r="EN25">
        <v>1</v>
      </c>
      <c r="EO25">
        <v>-0.12798499999999999</v>
      </c>
      <c r="EP25">
        <v>-0.88341800000000004</v>
      </c>
      <c r="EQ25">
        <v>20.2958</v>
      </c>
      <c r="ER25">
        <v>5.2354099999999999</v>
      </c>
      <c r="ES25">
        <v>11.8302</v>
      </c>
      <c r="ET25">
        <v>4.9817999999999998</v>
      </c>
      <c r="EU25">
        <v>3.2994300000000001</v>
      </c>
      <c r="EV25">
        <v>46.8</v>
      </c>
      <c r="EW25">
        <v>3041.5</v>
      </c>
      <c r="EX25">
        <v>8405.6</v>
      </c>
      <c r="EY25">
        <v>152.19999999999999</v>
      </c>
      <c r="EZ25">
        <v>1.87378</v>
      </c>
      <c r="FA25">
        <v>1.8794299999999999</v>
      </c>
      <c r="FB25">
        <v>1.87985</v>
      </c>
      <c r="FC25">
        <v>1.88049</v>
      </c>
      <c r="FD25">
        <v>1.87805</v>
      </c>
      <c r="FE25">
        <v>1.8767100000000001</v>
      </c>
      <c r="FF25">
        <v>1.87744</v>
      </c>
      <c r="FG25">
        <v>1.87524</v>
      </c>
      <c r="FH25">
        <v>0</v>
      </c>
      <c r="FI25">
        <v>0</v>
      </c>
      <c r="FJ25">
        <v>0</v>
      </c>
      <c r="FK25">
        <v>0</v>
      </c>
      <c r="FL25" t="s">
        <v>357</v>
      </c>
      <c r="FM25" t="s">
        <v>358</v>
      </c>
      <c r="FN25" t="s">
        <v>359</v>
      </c>
      <c r="FO25" t="s">
        <v>359</v>
      </c>
      <c r="FP25" t="s">
        <v>359</v>
      </c>
      <c r="FQ25" t="s">
        <v>359</v>
      </c>
      <c r="FR25">
        <v>0</v>
      </c>
      <c r="FS25">
        <v>100</v>
      </c>
      <c r="FT25">
        <v>100</v>
      </c>
      <c r="FU25">
        <v>-1.4319999999999999</v>
      </c>
      <c r="FV25">
        <v>0.1014</v>
      </c>
      <c r="FW25">
        <v>-1.4380779843502001</v>
      </c>
      <c r="FX25">
        <v>1.4527828764109799E-4</v>
      </c>
      <c r="FY25">
        <v>-4.3579519040863002E-7</v>
      </c>
      <c r="FZ25">
        <v>2.0799061152897499E-10</v>
      </c>
      <c r="GA25">
        <v>0.101449999999996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0.5</v>
      </c>
      <c r="GJ25">
        <v>0.5</v>
      </c>
      <c r="GK25">
        <v>0.26611299999999999</v>
      </c>
      <c r="GL25">
        <v>2.66479</v>
      </c>
      <c r="GM25">
        <v>1.54541</v>
      </c>
      <c r="GN25">
        <v>2.2680699999999998</v>
      </c>
      <c r="GO25">
        <v>1.5979000000000001</v>
      </c>
      <c r="GP25">
        <v>2.31812</v>
      </c>
      <c r="GQ25">
        <v>38.895099999999999</v>
      </c>
      <c r="GR25">
        <v>15.4367</v>
      </c>
      <c r="GS25">
        <v>18</v>
      </c>
      <c r="GT25">
        <v>643.01900000000001</v>
      </c>
      <c r="GU25">
        <v>356.15199999999999</v>
      </c>
      <c r="GV25">
        <v>27.158999999999999</v>
      </c>
      <c r="GW25">
        <v>25.1998</v>
      </c>
      <c r="GX25">
        <v>30.000699999999998</v>
      </c>
      <c r="GY25">
        <v>25.266100000000002</v>
      </c>
      <c r="GZ25">
        <v>25.2624</v>
      </c>
      <c r="HA25">
        <v>5.3790500000000003</v>
      </c>
      <c r="HB25">
        <v>20</v>
      </c>
      <c r="HC25">
        <v>-30</v>
      </c>
      <c r="HD25">
        <v>27.117799999999999</v>
      </c>
      <c r="HE25">
        <v>50</v>
      </c>
      <c r="HF25">
        <v>0</v>
      </c>
      <c r="HG25">
        <v>100.127</v>
      </c>
      <c r="HH25">
        <v>99.179599999999994</v>
      </c>
    </row>
    <row r="26" spans="1:216" x14ac:dyDescent="0.2">
      <c r="A26">
        <v>8</v>
      </c>
      <c r="B26">
        <v>1689559365</v>
      </c>
      <c r="C26">
        <v>658.90000009536698</v>
      </c>
      <c r="D26" t="s">
        <v>378</v>
      </c>
      <c r="E26" t="s">
        <v>379</v>
      </c>
      <c r="F26" t="s">
        <v>349</v>
      </c>
      <c r="G26" t="s">
        <v>350</v>
      </c>
      <c r="H26" t="s">
        <v>351</v>
      </c>
      <c r="I26" t="s">
        <v>352</v>
      </c>
      <c r="J26" t="s">
        <v>353</v>
      </c>
      <c r="K26" t="s">
        <v>354</v>
      </c>
      <c r="L26">
        <v>1689559365</v>
      </c>
      <c r="M26">
        <f t="shared" si="0"/>
        <v>2.57728922947885E-3</v>
      </c>
      <c r="N26">
        <f t="shared" si="1"/>
        <v>2.5772892294788501</v>
      </c>
      <c r="O26">
        <f t="shared" si="2"/>
        <v>12.579703194557039</v>
      </c>
      <c r="P26">
        <f t="shared" si="3"/>
        <v>386.44900000000001</v>
      </c>
      <c r="Q26">
        <f t="shared" si="4"/>
        <v>248.59622217041604</v>
      </c>
      <c r="R26">
        <f t="shared" si="5"/>
        <v>25.002627392722115</v>
      </c>
      <c r="S26">
        <f t="shared" si="6"/>
        <v>38.867205096409208</v>
      </c>
      <c r="T26">
        <f t="shared" si="7"/>
        <v>0.15951473091339569</v>
      </c>
      <c r="U26">
        <f t="shared" si="8"/>
        <v>2.9372864545067836</v>
      </c>
      <c r="V26">
        <f t="shared" si="9"/>
        <v>0.15485373273360237</v>
      </c>
      <c r="W26">
        <f t="shared" si="10"/>
        <v>9.7191010664912814E-2</v>
      </c>
      <c r="X26">
        <f t="shared" si="11"/>
        <v>297.67007999999993</v>
      </c>
      <c r="Y26">
        <f t="shared" si="12"/>
        <v>28.849816003993002</v>
      </c>
      <c r="Z26">
        <f t="shared" si="13"/>
        <v>27.882300000000001</v>
      </c>
      <c r="AA26">
        <f t="shared" si="14"/>
        <v>3.7688791708952931</v>
      </c>
      <c r="AB26">
        <f t="shared" si="15"/>
        <v>57.272733603181422</v>
      </c>
      <c r="AC26">
        <f t="shared" si="16"/>
        <v>2.1441738293302803</v>
      </c>
      <c r="AD26">
        <f t="shared" si="17"/>
        <v>3.7437951612129341</v>
      </c>
      <c r="AE26">
        <f t="shared" si="18"/>
        <v>1.6247053415650128</v>
      </c>
      <c r="AF26">
        <f t="shared" si="19"/>
        <v>-113.65845502001729</v>
      </c>
      <c r="AG26">
        <f t="shared" si="20"/>
        <v>-18.11581055116627</v>
      </c>
      <c r="AH26">
        <f t="shared" si="21"/>
        <v>-1.3420382701962987</v>
      </c>
      <c r="AI26">
        <f t="shared" si="22"/>
        <v>164.55377615862002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52977.156103071662</v>
      </c>
      <c r="AO26">
        <f t="shared" si="26"/>
        <v>1799.8</v>
      </c>
      <c r="AP26">
        <f t="shared" si="27"/>
        <v>1517.232</v>
      </c>
      <c r="AQ26">
        <f t="shared" si="28"/>
        <v>0.8430003333703745</v>
      </c>
      <c r="AR26">
        <f t="shared" si="29"/>
        <v>0.16539064340482273</v>
      </c>
      <c r="AS26">
        <v>1689559365</v>
      </c>
      <c r="AT26">
        <v>386.44900000000001</v>
      </c>
      <c r="AU26">
        <v>400.01799999999997</v>
      </c>
      <c r="AV26">
        <v>21.319099999999999</v>
      </c>
      <c r="AW26">
        <v>18.797999999999998</v>
      </c>
      <c r="AX26">
        <v>388.50700000000001</v>
      </c>
      <c r="AY26">
        <v>21.217199999999998</v>
      </c>
      <c r="AZ26">
        <v>600.29600000000005</v>
      </c>
      <c r="BA26">
        <v>100.536</v>
      </c>
      <c r="BB26">
        <v>3.9250800000000002E-2</v>
      </c>
      <c r="BC26">
        <v>27.767900000000001</v>
      </c>
      <c r="BD26">
        <v>27.882300000000001</v>
      </c>
      <c r="BE26">
        <v>999.9</v>
      </c>
      <c r="BF26">
        <v>0</v>
      </c>
      <c r="BG26">
        <v>0</v>
      </c>
      <c r="BH26">
        <v>9990.6200000000008</v>
      </c>
      <c r="BI26">
        <v>0</v>
      </c>
      <c r="BJ26">
        <v>740.21900000000005</v>
      </c>
      <c r="BK26">
        <v>-13.5688</v>
      </c>
      <c r="BL26">
        <v>394.86700000000002</v>
      </c>
      <c r="BM26">
        <v>407.68099999999998</v>
      </c>
      <c r="BN26">
        <v>2.5210499999999998</v>
      </c>
      <c r="BO26">
        <v>400.01799999999997</v>
      </c>
      <c r="BP26">
        <v>18.797999999999998</v>
      </c>
      <c r="BQ26">
        <v>2.1433200000000001</v>
      </c>
      <c r="BR26">
        <v>1.8898699999999999</v>
      </c>
      <c r="BS26">
        <v>18.544899999999998</v>
      </c>
      <c r="BT26">
        <v>16.550599999999999</v>
      </c>
      <c r="BU26">
        <v>1799.8</v>
      </c>
      <c r="BV26">
        <v>0.89998900000000004</v>
      </c>
      <c r="BW26">
        <v>0.100011</v>
      </c>
      <c r="BX26">
        <v>0</v>
      </c>
      <c r="BY26">
        <v>2.1063999999999998</v>
      </c>
      <c r="BZ26">
        <v>0</v>
      </c>
      <c r="CA26">
        <v>14656.8</v>
      </c>
      <c r="CB26">
        <v>17197.7</v>
      </c>
      <c r="CC26">
        <v>39.686999999999998</v>
      </c>
      <c r="CD26">
        <v>42.311999999999998</v>
      </c>
      <c r="CE26">
        <v>40.936999999999998</v>
      </c>
      <c r="CF26">
        <v>40.311999999999998</v>
      </c>
      <c r="CG26">
        <v>39.561999999999998</v>
      </c>
      <c r="CH26">
        <v>1619.8</v>
      </c>
      <c r="CI26">
        <v>180</v>
      </c>
      <c r="CJ26">
        <v>0</v>
      </c>
      <c r="CK26">
        <v>1689559367.7</v>
      </c>
      <c r="CL26">
        <v>0</v>
      </c>
      <c r="CM26">
        <v>1689559336</v>
      </c>
      <c r="CN26" t="s">
        <v>380</v>
      </c>
      <c r="CO26">
        <v>1689559336</v>
      </c>
      <c r="CP26">
        <v>1689559330</v>
      </c>
      <c r="CQ26">
        <v>12</v>
      </c>
      <c r="CR26">
        <v>-0.623</v>
      </c>
      <c r="CS26">
        <v>0</v>
      </c>
      <c r="CT26">
        <v>-2.0590000000000002</v>
      </c>
      <c r="CU26">
        <v>0.10199999999999999</v>
      </c>
      <c r="CV26">
        <v>401</v>
      </c>
      <c r="CW26">
        <v>19</v>
      </c>
      <c r="CX26">
        <v>0.1</v>
      </c>
      <c r="CY26">
        <v>0.03</v>
      </c>
      <c r="CZ26">
        <v>12.419982487361599</v>
      </c>
      <c r="DA26">
        <v>0.86038727119305802</v>
      </c>
      <c r="DB26">
        <v>9.0986252469051995E-2</v>
      </c>
      <c r="DC26">
        <v>1</v>
      </c>
      <c r="DD26">
        <v>400.03714285714301</v>
      </c>
      <c r="DE26">
        <v>-0.69522077922046099</v>
      </c>
      <c r="DF26">
        <v>9.4858935726021498E-2</v>
      </c>
      <c r="DG26">
        <v>1</v>
      </c>
      <c r="DH26">
        <v>1799.9585</v>
      </c>
      <c r="DI26">
        <v>-1.7437226700321599E-2</v>
      </c>
      <c r="DJ26">
        <v>0.15103890227352701</v>
      </c>
      <c r="DK26">
        <v>-1</v>
      </c>
      <c r="DL26">
        <v>2</v>
      </c>
      <c r="DM26">
        <v>2</v>
      </c>
      <c r="DN26" t="s">
        <v>356</v>
      </c>
      <c r="DO26">
        <v>3.1566200000000002</v>
      </c>
      <c r="DP26">
        <v>2.7734899999999998</v>
      </c>
      <c r="DQ26">
        <v>9.2078900000000005E-2</v>
      </c>
      <c r="DR26">
        <v>9.4470799999999994E-2</v>
      </c>
      <c r="DS26">
        <v>0.110252</v>
      </c>
      <c r="DT26">
        <v>0.10123799999999999</v>
      </c>
      <c r="DU26">
        <v>28712</v>
      </c>
      <c r="DV26">
        <v>29923.9</v>
      </c>
      <c r="DW26">
        <v>29385.8</v>
      </c>
      <c r="DX26">
        <v>30815.3</v>
      </c>
      <c r="DY26">
        <v>34275.300000000003</v>
      </c>
      <c r="DZ26">
        <v>36348.800000000003</v>
      </c>
      <c r="EA26">
        <v>40368</v>
      </c>
      <c r="EB26">
        <v>42803.8</v>
      </c>
      <c r="EC26">
        <v>2.2361499999999999</v>
      </c>
      <c r="ED26">
        <v>1.7362200000000001</v>
      </c>
      <c r="EE26">
        <v>0.195049</v>
      </c>
      <c r="EF26">
        <v>0</v>
      </c>
      <c r="EG26">
        <v>24.688700000000001</v>
      </c>
      <c r="EH26">
        <v>999.9</v>
      </c>
      <c r="EI26">
        <v>36.814999999999998</v>
      </c>
      <c r="EJ26">
        <v>36.578000000000003</v>
      </c>
      <c r="EK26">
        <v>22.561499999999999</v>
      </c>
      <c r="EL26">
        <v>61.063899999999997</v>
      </c>
      <c r="EM26">
        <v>23.613800000000001</v>
      </c>
      <c r="EN26">
        <v>1</v>
      </c>
      <c r="EO26">
        <v>-0.116616</v>
      </c>
      <c r="EP26">
        <v>-1.8164899999999999</v>
      </c>
      <c r="EQ26">
        <v>20.2881</v>
      </c>
      <c r="ER26">
        <v>5.2378099999999996</v>
      </c>
      <c r="ES26">
        <v>11.8302</v>
      </c>
      <c r="ET26">
        <v>4.9812000000000003</v>
      </c>
      <c r="EU26">
        <v>3.2992499999999998</v>
      </c>
      <c r="EV26">
        <v>46.9</v>
      </c>
      <c r="EW26">
        <v>3043.2</v>
      </c>
      <c r="EX26">
        <v>8412</v>
      </c>
      <c r="EY26">
        <v>152.19999999999999</v>
      </c>
      <c r="EZ26">
        <v>1.87375</v>
      </c>
      <c r="FA26">
        <v>1.8794299999999999</v>
      </c>
      <c r="FB26">
        <v>1.8797600000000001</v>
      </c>
      <c r="FC26">
        <v>1.88049</v>
      </c>
      <c r="FD26">
        <v>1.87802</v>
      </c>
      <c r="FE26">
        <v>1.8766799999999999</v>
      </c>
      <c r="FF26">
        <v>1.87741</v>
      </c>
      <c r="FG26">
        <v>1.87517</v>
      </c>
      <c r="FH26">
        <v>0</v>
      </c>
      <c r="FI26">
        <v>0</v>
      </c>
      <c r="FJ26">
        <v>0</v>
      </c>
      <c r="FK26">
        <v>0</v>
      </c>
      <c r="FL26" t="s">
        <v>357</v>
      </c>
      <c r="FM26" t="s">
        <v>358</v>
      </c>
      <c r="FN26" t="s">
        <v>359</v>
      </c>
      <c r="FO26" t="s">
        <v>359</v>
      </c>
      <c r="FP26" t="s">
        <v>359</v>
      </c>
      <c r="FQ26" t="s">
        <v>359</v>
      </c>
      <c r="FR26">
        <v>0</v>
      </c>
      <c r="FS26">
        <v>100</v>
      </c>
      <c r="FT26">
        <v>100</v>
      </c>
      <c r="FU26">
        <v>-2.0579999999999998</v>
      </c>
      <c r="FV26">
        <v>0.1019</v>
      </c>
      <c r="FW26">
        <v>-2.0608255615460802</v>
      </c>
      <c r="FX26">
        <v>1.4527828764109799E-4</v>
      </c>
      <c r="FY26">
        <v>-4.3579519040863002E-7</v>
      </c>
      <c r="FZ26">
        <v>2.0799061152897499E-10</v>
      </c>
      <c r="GA26">
        <v>0.101910000000004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0.6</v>
      </c>
      <c r="GK26">
        <v>1.0473600000000001</v>
      </c>
      <c r="GL26">
        <v>2.6293899999999999</v>
      </c>
      <c r="GM26">
        <v>1.54541</v>
      </c>
      <c r="GN26">
        <v>2.2680699999999998</v>
      </c>
      <c r="GO26">
        <v>1.5979000000000001</v>
      </c>
      <c r="GP26">
        <v>2.48047</v>
      </c>
      <c r="GQ26">
        <v>39.142800000000001</v>
      </c>
      <c r="GR26">
        <v>15.427899999999999</v>
      </c>
      <c r="GS26">
        <v>18</v>
      </c>
      <c r="GT26">
        <v>643.13699999999994</v>
      </c>
      <c r="GU26">
        <v>356.81799999999998</v>
      </c>
      <c r="GV26">
        <v>27.566600000000001</v>
      </c>
      <c r="GW26">
        <v>25.316199999999998</v>
      </c>
      <c r="GX26">
        <v>30.000399999999999</v>
      </c>
      <c r="GY26">
        <v>25.361499999999999</v>
      </c>
      <c r="GZ26">
        <v>25.349399999999999</v>
      </c>
      <c r="HA26">
        <v>21.013400000000001</v>
      </c>
      <c r="HB26">
        <v>20</v>
      </c>
      <c r="HC26">
        <v>-30</v>
      </c>
      <c r="HD26">
        <v>27.6691</v>
      </c>
      <c r="HE26">
        <v>400</v>
      </c>
      <c r="HF26">
        <v>0</v>
      </c>
      <c r="HG26">
        <v>100.1</v>
      </c>
      <c r="HH26">
        <v>99.149000000000001</v>
      </c>
    </row>
    <row r="27" spans="1:216" x14ac:dyDescent="0.2">
      <c r="A27">
        <v>9</v>
      </c>
      <c r="B27">
        <v>1689559453</v>
      </c>
      <c r="C27">
        <v>746.90000009536698</v>
      </c>
      <c r="D27" t="s">
        <v>381</v>
      </c>
      <c r="E27" t="s">
        <v>382</v>
      </c>
      <c r="F27" t="s">
        <v>349</v>
      </c>
      <c r="G27" t="s">
        <v>350</v>
      </c>
      <c r="H27" t="s">
        <v>351</v>
      </c>
      <c r="I27" t="s">
        <v>352</v>
      </c>
      <c r="J27" t="s">
        <v>353</v>
      </c>
      <c r="K27" t="s">
        <v>354</v>
      </c>
      <c r="L27">
        <v>1689559453</v>
      </c>
      <c r="M27">
        <f t="shared" si="0"/>
        <v>2.6573023474029678E-3</v>
      </c>
      <c r="N27">
        <f t="shared" si="1"/>
        <v>2.6573023474029678</v>
      </c>
      <c r="O27">
        <f t="shared" si="2"/>
        <v>12.836134056178583</v>
      </c>
      <c r="P27">
        <f t="shared" si="3"/>
        <v>386.13799999999998</v>
      </c>
      <c r="Q27">
        <f t="shared" si="4"/>
        <v>248.45166104254133</v>
      </c>
      <c r="R27">
        <f t="shared" si="5"/>
        <v>24.988879787402929</v>
      </c>
      <c r="S27">
        <f t="shared" si="6"/>
        <v>38.837156583533591</v>
      </c>
      <c r="T27">
        <f t="shared" si="7"/>
        <v>0.16315390894970772</v>
      </c>
      <c r="U27">
        <f t="shared" si="8"/>
        <v>2.9367902107970822</v>
      </c>
      <c r="V27">
        <f t="shared" si="9"/>
        <v>0.15828051238073501</v>
      </c>
      <c r="W27">
        <f t="shared" si="10"/>
        <v>9.9351050058554546E-2</v>
      </c>
      <c r="X27">
        <f t="shared" si="11"/>
        <v>297.69140699999997</v>
      </c>
      <c r="Y27">
        <f t="shared" si="12"/>
        <v>28.973156630339982</v>
      </c>
      <c r="Z27">
        <f t="shared" si="13"/>
        <v>27.9419</v>
      </c>
      <c r="AA27">
        <f t="shared" si="14"/>
        <v>3.7820054168811388</v>
      </c>
      <c r="AB27">
        <f t="shared" si="15"/>
        <v>56.767281671263511</v>
      </c>
      <c r="AC27">
        <f t="shared" si="16"/>
        <v>2.1431756290761994</v>
      </c>
      <c r="AD27">
        <f t="shared" si="17"/>
        <v>3.7753712455129032</v>
      </c>
      <c r="AE27">
        <f t="shared" si="18"/>
        <v>1.6388297878049394</v>
      </c>
      <c r="AF27">
        <f t="shared" si="19"/>
        <v>-117.18703352047088</v>
      </c>
      <c r="AG27">
        <f t="shared" si="20"/>
        <v>-4.7656798387193611</v>
      </c>
      <c r="AH27">
        <f t="shared" si="21"/>
        <v>-0.35346463263555589</v>
      </c>
      <c r="AI27">
        <f t="shared" si="22"/>
        <v>175.38522900817415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52937.536290595992</v>
      </c>
      <c r="AO27">
        <f t="shared" si="26"/>
        <v>1799.93</v>
      </c>
      <c r="AP27">
        <f t="shared" si="27"/>
        <v>1517.3414999999998</v>
      </c>
      <c r="AQ27">
        <f t="shared" si="28"/>
        <v>0.84300028334435217</v>
      </c>
      <c r="AR27">
        <f t="shared" si="29"/>
        <v>0.16539054685459989</v>
      </c>
      <c r="AS27">
        <v>1689559453</v>
      </c>
      <c r="AT27">
        <v>386.13799999999998</v>
      </c>
      <c r="AU27">
        <v>399.995</v>
      </c>
      <c r="AV27">
        <v>21.308499999999999</v>
      </c>
      <c r="AW27">
        <v>18.7088</v>
      </c>
      <c r="AX27">
        <v>388.303</v>
      </c>
      <c r="AY27">
        <v>21.209800000000001</v>
      </c>
      <c r="AZ27">
        <v>600.226</v>
      </c>
      <c r="BA27">
        <v>100.539</v>
      </c>
      <c r="BB27">
        <v>3.9437199999999999E-2</v>
      </c>
      <c r="BC27">
        <v>27.911799999999999</v>
      </c>
      <c r="BD27">
        <v>27.9419</v>
      </c>
      <c r="BE27">
        <v>999.9</v>
      </c>
      <c r="BF27">
        <v>0</v>
      </c>
      <c r="BG27">
        <v>0</v>
      </c>
      <c r="BH27">
        <v>9987.5</v>
      </c>
      <c r="BI27">
        <v>0</v>
      </c>
      <c r="BJ27">
        <v>1275.26</v>
      </c>
      <c r="BK27">
        <v>-13.857100000000001</v>
      </c>
      <c r="BL27">
        <v>394.54500000000002</v>
      </c>
      <c r="BM27">
        <v>407.62099999999998</v>
      </c>
      <c r="BN27">
        <v>2.5997400000000002</v>
      </c>
      <c r="BO27">
        <v>399.995</v>
      </c>
      <c r="BP27">
        <v>18.7088</v>
      </c>
      <c r="BQ27">
        <v>2.1423399999999999</v>
      </c>
      <c r="BR27">
        <v>1.88096</v>
      </c>
      <c r="BS27">
        <v>18.537500000000001</v>
      </c>
      <c r="BT27">
        <v>16.476299999999998</v>
      </c>
      <c r="BU27">
        <v>1799.93</v>
      </c>
      <c r="BV27">
        <v>0.89998900000000004</v>
      </c>
      <c r="BW27">
        <v>0.100011</v>
      </c>
      <c r="BX27">
        <v>0</v>
      </c>
      <c r="BY27">
        <v>2.0400999999999998</v>
      </c>
      <c r="BZ27">
        <v>0</v>
      </c>
      <c r="CA27">
        <v>14965.2</v>
      </c>
      <c r="CB27">
        <v>17198.900000000001</v>
      </c>
      <c r="CC27">
        <v>39.561999999999998</v>
      </c>
      <c r="CD27">
        <v>42.25</v>
      </c>
      <c r="CE27">
        <v>41</v>
      </c>
      <c r="CF27">
        <v>40.186999999999998</v>
      </c>
      <c r="CG27">
        <v>39.5</v>
      </c>
      <c r="CH27">
        <v>1619.92</v>
      </c>
      <c r="CI27">
        <v>180.01</v>
      </c>
      <c r="CJ27">
        <v>0</v>
      </c>
      <c r="CK27">
        <v>1689559455.9000001</v>
      </c>
      <c r="CL27">
        <v>0</v>
      </c>
      <c r="CM27">
        <v>1689559424</v>
      </c>
      <c r="CN27" t="s">
        <v>383</v>
      </c>
      <c r="CO27">
        <v>1689559416</v>
      </c>
      <c r="CP27">
        <v>1689559424</v>
      </c>
      <c r="CQ27">
        <v>13</v>
      </c>
      <c r="CR27">
        <v>-0.107</v>
      </c>
      <c r="CS27">
        <v>-3.0000000000000001E-3</v>
      </c>
      <c r="CT27">
        <v>-2.1669999999999998</v>
      </c>
      <c r="CU27">
        <v>9.9000000000000005E-2</v>
      </c>
      <c r="CV27">
        <v>400</v>
      </c>
      <c r="CW27">
        <v>19</v>
      </c>
      <c r="CX27">
        <v>0.09</v>
      </c>
      <c r="CY27">
        <v>0.02</v>
      </c>
      <c r="CZ27">
        <v>12.8620610237477</v>
      </c>
      <c r="DA27">
        <v>0.23235949424254501</v>
      </c>
      <c r="DB27">
        <v>3.2085648207489402E-2</v>
      </c>
      <c r="DC27">
        <v>1</v>
      </c>
      <c r="DD27">
        <v>399.97742857142902</v>
      </c>
      <c r="DE27">
        <v>0.15794805194859701</v>
      </c>
      <c r="DF27">
        <v>3.1251013589000898E-2</v>
      </c>
      <c r="DG27">
        <v>1</v>
      </c>
      <c r="DH27">
        <v>1800.0205000000001</v>
      </c>
      <c r="DI27">
        <v>0.32135585446808301</v>
      </c>
      <c r="DJ27">
        <v>0.13481376042523599</v>
      </c>
      <c r="DK27">
        <v>-1</v>
      </c>
      <c r="DL27">
        <v>2</v>
      </c>
      <c r="DM27">
        <v>2</v>
      </c>
      <c r="DN27" t="s">
        <v>356</v>
      </c>
      <c r="DO27">
        <v>3.15646</v>
      </c>
      <c r="DP27">
        <v>2.7736499999999999</v>
      </c>
      <c r="DQ27">
        <v>9.2038999999999996E-2</v>
      </c>
      <c r="DR27">
        <v>9.4462900000000002E-2</v>
      </c>
      <c r="DS27">
        <v>0.110222</v>
      </c>
      <c r="DT27">
        <v>0.10088900000000001</v>
      </c>
      <c r="DU27">
        <v>28714</v>
      </c>
      <c r="DV27">
        <v>29925.5</v>
      </c>
      <c r="DW27">
        <v>29386.5</v>
      </c>
      <c r="DX27">
        <v>30816.7</v>
      </c>
      <c r="DY27">
        <v>34277.699999999997</v>
      </c>
      <c r="DZ27">
        <v>36365</v>
      </c>
      <c r="EA27">
        <v>40369.4</v>
      </c>
      <c r="EB27">
        <v>42806.1</v>
      </c>
      <c r="EC27">
        <v>2.23583</v>
      </c>
      <c r="ED27">
        <v>1.73647</v>
      </c>
      <c r="EE27">
        <v>0.21029999999999999</v>
      </c>
      <c r="EF27">
        <v>0</v>
      </c>
      <c r="EG27">
        <v>24.498200000000001</v>
      </c>
      <c r="EH27">
        <v>999.9</v>
      </c>
      <c r="EI27">
        <v>36.741999999999997</v>
      </c>
      <c r="EJ27">
        <v>36.558</v>
      </c>
      <c r="EK27">
        <v>22.491199999999999</v>
      </c>
      <c r="EL27">
        <v>61.143900000000002</v>
      </c>
      <c r="EM27">
        <v>23.397400000000001</v>
      </c>
      <c r="EN27">
        <v>1</v>
      </c>
      <c r="EO27">
        <v>-0.11629100000000001</v>
      </c>
      <c r="EP27">
        <v>-1.6657999999999999</v>
      </c>
      <c r="EQ27">
        <v>20.290400000000002</v>
      </c>
      <c r="ER27">
        <v>5.2386999999999997</v>
      </c>
      <c r="ES27">
        <v>11.8302</v>
      </c>
      <c r="ET27">
        <v>4.9816500000000001</v>
      </c>
      <c r="EU27">
        <v>3.2992499999999998</v>
      </c>
      <c r="EV27">
        <v>46.9</v>
      </c>
      <c r="EW27">
        <v>3045</v>
      </c>
      <c r="EX27">
        <v>8418.2999999999993</v>
      </c>
      <c r="EY27">
        <v>152.19999999999999</v>
      </c>
      <c r="EZ27">
        <v>1.87378</v>
      </c>
      <c r="FA27">
        <v>1.8794299999999999</v>
      </c>
      <c r="FB27">
        <v>1.8798600000000001</v>
      </c>
      <c r="FC27">
        <v>1.88049</v>
      </c>
      <c r="FD27">
        <v>1.87805</v>
      </c>
      <c r="FE27">
        <v>1.87669</v>
      </c>
      <c r="FF27">
        <v>1.87744</v>
      </c>
      <c r="FG27">
        <v>1.8752500000000001</v>
      </c>
      <c r="FH27">
        <v>0</v>
      </c>
      <c r="FI27">
        <v>0</v>
      </c>
      <c r="FJ27">
        <v>0</v>
      </c>
      <c r="FK27">
        <v>0</v>
      </c>
      <c r="FL27" t="s">
        <v>357</v>
      </c>
      <c r="FM27" t="s">
        <v>358</v>
      </c>
      <c r="FN27" t="s">
        <v>359</v>
      </c>
      <c r="FO27" t="s">
        <v>359</v>
      </c>
      <c r="FP27" t="s">
        <v>359</v>
      </c>
      <c r="FQ27" t="s">
        <v>359</v>
      </c>
      <c r="FR27">
        <v>0</v>
      </c>
      <c r="FS27">
        <v>100</v>
      </c>
      <c r="FT27">
        <v>100</v>
      </c>
      <c r="FU27">
        <v>-2.165</v>
      </c>
      <c r="FV27">
        <v>9.8699999999999996E-2</v>
      </c>
      <c r="FW27">
        <v>-2.1679590090487899</v>
      </c>
      <c r="FX27">
        <v>1.4527828764109799E-4</v>
      </c>
      <c r="FY27">
        <v>-4.3579519040863002E-7</v>
      </c>
      <c r="FZ27">
        <v>2.0799061152897499E-10</v>
      </c>
      <c r="GA27">
        <v>9.8760000000002193E-2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0.6</v>
      </c>
      <c r="GJ27">
        <v>0.5</v>
      </c>
      <c r="GK27">
        <v>1.0473600000000001</v>
      </c>
      <c r="GL27">
        <v>2.63916</v>
      </c>
      <c r="GM27">
        <v>1.54541</v>
      </c>
      <c r="GN27">
        <v>2.2680699999999998</v>
      </c>
      <c r="GO27">
        <v>1.5979000000000001</v>
      </c>
      <c r="GP27">
        <v>2.35107</v>
      </c>
      <c r="GQ27">
        <v>39.1676</v>
      </c>
      <c r="GR27">
        <v>15.410399999999999</v>
      </c>
      <c r="GS27">
        <v>18</v>
      </c>
      <c r="GT27">
        <v>643.17700000000002</v>
      </c>
      <c r="GU27">
        <v>357.11</v>
      </c>
      <c r="GV27">
        <v>27.6599</v>
      </c>
      <c r="GW27">
        <v>25.323499999999999</v>
      </c>
      <c r="GX27">
        <v>30.0001</v>
      </c>
      <c r="GY27">
        <v>25.385400000000001</v>
      </c>
      <c r="GZ27">
        <v>25.373699999999999</v>
      </c>
      <c r="HA27">
        <v>21.014199999999999</v>
      </c>
      <c r="HB27">
        <v>20</v>
      </c>
      <c r="HC27">
        <v>-30</v>
      </c>
      <c r="HD27">
        <v>27.692699999999999</v>
      </c>
      <c r="HE27">
        <v>400</v>
      </c>
      <c r="HF27">
        <v>0</v>
      </c>
      <c r="HG27">
        <v>100.10299999999999</v>
      </c>
      <c r="HH27">
        <v>99.153999999999996</v>
      </c>
    </row>
    <row r="28" spans="1:216" x14ac:dyDescent="0.2">
      <c r="A28">
        <v>10</v>
      </c>
      <c r="B28">
        <v>1689559546</v>
      </c>
      <c r="C28">
        <v>839.90000009536698</v>
      </c>
      <c r="D28" t="s">
        <v>384</v>
      </c>
      <c r="E28" t="s">
        <v>385</v>
      </c>
      <c r="F28" t="s">
        <v>349</v>
      </c>
      <c r="G28" t="s">
        <v>350</v>
      </c>
      <c r="H28" t="s">
        <v>351</v>
      </c>
      <c r="I28" t="s">
        <v>352</v>
      </c>
      <c r="J28" t="s">
        <v>353</v>
      </c>
      <c r="K28" t="s">
        <v>354</v>
      </c>
      <c r="L28">
        <v>1689559546</v>
      </c>
      <c r="M28">
        <f t="shared" si="0"/>
        <v>2.6594147125161916E-3</v>
      </c>
      <c r="N28">
        <f t="shared" si="1"/>
        <v>2.6594147125161918</v>
      </c>
      <c r="O28">
        <f t="shared" si="2"/>
        <v>12.90195068669934</v>
      </c>
      <c r="P28">
        <f t="shared" si="3"/>
        <v>386.11799999999999</v>
      </c>
      <c r="Q28">
        <f t="shared" si="4"/>
        <v>245.7899363074028</v>
      </c>
      <c r="R28">
        <f t="shared" si="5"/>
        <v>24.72019724545958</v>
      </c>
      <c r="S28">
        <f t="shared" si="6"/>
        <v>38.833620543701997</v>
      </c>
      <c r="T28">
        <f t="shared" si="7"/>
        <v>0.16075898545585399</v>
      </c>
      <c r="U28">
        <f t="shared" si="8"/>
        <v>2.9362806127394077</v>
      </c>
      <c r="V28">
        <f t="shared" si="9"/>
        <v>0.15602458130747146</v>
      </c>
      <c r="W28">
        <f t="shared" si="10"/>
        <v>9.792911664618166E-2</v>
      </c>
      <c r="X28">
        <f t="shared" si="11"/>
        <v>297.68342699999999</v>
      </c>
      <c r="Y28">
        <f t="shared" si="12"/>
        <v>29.03778579205763</v>
      </c>
      <c r="Z28">
        <f t="shared" si="13"/>
        <v>28.015799999999999</v>
      </c>
      <c r="AA28">
        <f t="shared" si="14"/>
        <v>3.798336457000739</v>
      </c>
      <c r="AB28">
        <f t="shared" si="15"/>
        <v>56.326487617134248</v>
      </c>
      <c r="AC28">
        <f t="shared" si="16"/>
        <v>2.1346231268826998</v>
      </c>
      <c r="AD28">
        <f t="shared" si="17"/>
        <v>3.7897323571678871</v>
      </c>
      <c r="AE28">
        <f t="shared" si="18"/>
        <v>1.6637133301180391</v>
      </c>
      <c r="AF28">
        <f t="shared" si="19"/>
        <v>-117.28018882196405</v>
      </c>
      <c r="AG28">
        <f t="shared" si="20"/>
        <v>-6.1578995793265801</v>
      </c>
      <c r="AH28">
        <f t="shared" si="21"/>
        <v>-0.45711970409985719</v>
      </c>
      <c r="AI28">
        <f t="shared" si="22"/>
        <v>173.78821889460954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52911.269891938966</v>
      </c>
      <c r="AO28">
        <f t="shared" si="26"/>
        <v>1799.88</v>
      </c>
      <c r="AP28">
        <f t="shared" si="27"/>
        <v>1517.2995000000001</v>
      </c>
      <c r="AQ28">
        <f t="shared" si="28"/>
        <v>0.84300036669111278</v>
      </c>
      <c r="AR28">
        <f t="shared" si="29"/>
        <v>0.16539070771384759</v>
      </c>
      <c r="AS28">
        <v>1689559546</v>
      </c>
      <c r="AT28">
        <v>386.11799999999999</v>
      </c>
      <c r="AU28">
        <v>400.04</v>
      </c>
      <c r="AV28">
        <v>21.224299999999999</v>
      </c>
      <c r="AW28">
        <v>18.622599999999998</v>
      </c>
      <c r="AX28">
        <v>388.26400000000001</v>
      </c>
      <c r="AY28">
        <v>21.1252</v>
      </c>
      <c r="AZ28">
        <v>600.29300000000001</v>
      </c>
      <c r="BA28">
        <v>100.535</v>
      </c>
      <c r="BB28">
        <v>3.9489000000000003E-2</v>
      </c>
      <c r="BC28">
        <v>27.976900000000001</v>
      </c>
      <c r="BD28">
        <v>28.015799999999999</v>
      </c>
      <c r="BE28">
        <v>999.9</v>
      </c>
      <c r="BF28">
        <v>0</v>
      </c>
      <c r="BG28">
        <v>0</v>
      </c>
      <c r="BH28">
        <v>9985</v>
      </c>
      <c r="BI28">
        <v>0</v>
      </c>
      <c r="BJ28">
        <v>1338.84</v>
      </c>
      <c r="BK28">
        <v>-13.9213</v>
      </c>
      <c r="BL28">
        <v>394.49099999999999</v>
      </c>
      <c r="BM28">
        <v>407.63099999999997</v>
      </c>
      <c r="BN28">
        <v>2.6016599999999999</v>
      </c>
      <c r="BO28">
        <v>400.04</v>
      </c>
      <c r="BP28">
        <v>18.622599999999998</v>
      </c>
      <c r="BQ28">
        <v>2.1337700000000002</v>
      </c>
      <c r="BR28">
        <v>1.87222</v>
      </c>
      <c r="BS28">
        <v>18.473600000000001</v>
      </c>
      <c r="BT28">
        <v>16.403099999999998</v>
      </c>
      <c r="BU28">
        <v>1799.88</v>
      </c>
      <c r="BV28">
        <v>0.89998900000000004</v>
      </c>
      <c r="BW28">
        <v>0.100011</v>
      </c>
      <c r="BX28">
        <v>0</v>
      </c>
      <c r="BY28">
        <v>2.302</v>
      </c>
      <c r="BZ28">
        <v>0</v>
      </c>
      <c r="CA28">
        <v>15041.7</v>
      </c>
      <c r="CB28">
        <v>17198.400000000001</v>
      </c>
      <c r="CC28">
        <v>39.686999999999998</v>
      </c>
      <c r="CD28">
        <v>42.25</v>
      </c>
      <c r="CE28">
        <v>40.936999999999998</v>
      </c>
      <c r="CF28">
        <v>40.186999999999998</v>
      </c>
      <c r="CG28">
        <v>39.5</v>
      </c>
      <c r="CH28">
        <v>1619.87</v>
      </c>
      <c r="CI28">
        <v>180.01</v>
      </c>
      <c r="CJ28">
        <v>0</v>
      </c>
      <c r="CK28">
        <v>1689559548.9000001</v>
      </c>
      <c r="CL28">
        <v>0</v>
      </c>
      <c r="CM28">
        <v>1689559517</v>
      </c>
      <c r="CN28" t="s">
        <v>386</v>
      </c>
      <c r="CO28">
        <v>1689559508</v>
      </c>
      <c r="CP28">
        <v>1689559517</v>
      </c>
      <c r="CQ28">
        <v>14</v>
      </c>
      <c r="CR28">
        <v>1.9E-2</v>
      </c>
      <c r="CS28">
        <v>0</v>
      </c>
      <c r="CT28">
        <v>-2.1469999999999998</v>
      </c>
      <c r="CU28">
        <v>9.9000000000000005E-2</v>
      </c>
      <c r="CV28">
        <v>400</v>
      </c>
      <c r="CW28">
        <v>19</v>
      </c>
      <c r="CX28">
        <v>0.15</v>
      </c>
      <c r="CY28">
        <v>0.04</v>
      </c>
      <c r="CZ28">
        <v>12.862971153280901</v>
      </c>
      <c r="DA28">
        <v>0.37620565265676498</v>
      </c>
      <c r="DB28">
        <v>5.1679494856795502E-2</v>
      </c>
      <c r="DC28">
        <v>1</v>
      </c>
      <c r="DD28">
        <v>399.98235</v>
      </c>
      <c r="DE28">
        <v>0.432135338345359</v>
      </c>
      <c r="DF28">
        <v>5.1324726009988199E-2</v>
      </c>
      <c r="DG28">
        <v>1</v>
      </c>
      <c r="DH28">
        <v>1799.9704999999999</v>
      </c>
      <c r="DI28">
        <v>8.8898476611431201E-2</v>
      </c>
      <c r="DJ28">
        <v>0.13720331628646601</v>
      </c>
      <c r="DK28">
        <v>-1</v>
      </c>
      <c r="DL28">
        <v>2</v>
      </c>
      <c r="DM28">
        <v>2</v>
      </c>
      <c r="DN28" t="s">
        <v>356</v>
      </c>
      <c r="DO28">
        <v>3.15659</v>
      </c>
      <c r="DP28">
        <v>2.7736800000000001</v>
      </c>
      <c r="DQ28">
        <v>9.2019100000000006E-2</v>
      </c>
      <c r="DR28">
        <v>9.4457299999999994E-2</v>
      </c>
      <c r="DS28">
        <v>0.109891</v>
      </c>
      <c r="DT28">
        <v>0.10054100000000001</v>
      </c>
      <c r="DU28">
        <v>28712.9</v>
      </c>
      <c r="DV28">
        <v>29923.4</v>
      </c>
      <c r="DW28">
        <v>29384.9</v>
      </c>
      <c r="DX28">
        <v>30814.400000000001</v>
      </c>
      <c r="DY28">
        <v>34288.800000000003</v>
      </c>
      <c r="DZ28">
        <v>36375.4</v>
      </c>
      <c r="EA28">
        <v>40367</v>
      </c>
      <c r="EB28">
        <v>42801.5</v>
      </c>
      <c r="EC28">
        <v>2.2357499999999999</v>
      </c>
      <c r="ED28">
        <v>1.7361200000000001</v>
      </c>
      <c r="EE28">
        <v>0.20877999999999999</v>
      </c>
      <c r="EF28">
        <v>0</v>
      </c>
      <c r="EG28">
        <v>24.5974</v>
      </c>
      <c r="EH28">
        <v>999.9</v>
      </c>
      <c r="EI28">
        <v>36.619</v>
      </c>
      <c r="EJ28">
        <v>36.558</v>
      </c>
      <c r="EK28">
        <v>22.416399999999999</v>
      </c>
      <c r="EL28">
        <v>61.0839</v>
      </c>
      <c r="EM28">
        <v>22.9207</v>
      </c>
      <c r="EN28">
        <v>1</v>
      </c>
      <c r="EO28">
        <v>-0.113834</v>
      </c>
      <c r="EP28">
        <v>-1.2419199999999999</v>
      </c>
      <c r="EQ28">
        <v>20.293900000000001</v>
      </c>
      <c r="ER28">
        <v>5.2360100000000003</v>
      </c>
      <c r="ES28">
        <v>11.8302</v>
      </c>
      <c r="ET28">
        <v>4.9814999999999996</v>
      </c>
      <c r="EU28">
        <v>3.2995000000000001</v>
      </c>
      <c r="EV28">
        <v>46.9</v>
      </c>
      <c r="EW28">
        <v>3046.9</v>
      </c>
      <c r="EX28">
        <v>8425.5</v>
      </c>
      <c r="EY28">
        <v>152.19999999999999</v>
      </c>
      <c r="EZ28">
        <v>1.87378</v>
      </c>
      <c r="FA28">
        <v>1.8794500000000001</v>
      </c>
      <c r="FB28">
        <v>1.87988</v>
      </c>
      <c r="FC28">
        <v>1.88049</v>
      </c>
      <c r="FD28">
        <v>1.87805</v>
      </c>
      <c r="FE28">
        <v>1.8767</v>
      </c>
      <c r="FF28">
        <v>1.8774299999999999</v>
      </c>
      <c r="FG28">
        <v>1.8751899999999999</v>
      </c>
      <c r="FH28">
        <v>0</v>
      </c>
      <c r="FI28">
        <v>0</v>
      </c>
      <c r="FJ28">
        <v>0</v>
      </c>
      <c r="FK28">
        <v>0</v>
      </c>
      <c r="FL28" t="s">
        <v>357</v>
      </c>
      <c r="FM28" t="s">
        <v>358</v>
      </c>
      <c r="FN28" t="s">
        <v>359</v>
      </c>
      <c r="FO28" t="s">
        <v>359</v>
      </c>
      <c r="FP28" t="s">
        <v>359</v>
      </c>
      <c r="FQ28" t="s">
        <v>359</v>
      </c>
      <c r="FR28">
        <v>0</v>
      </c>
      <c r="FS28">
        <v>100</v>
      </c>
      <c r="FT28">
        <v>100</v>
      </c>
      <c r="FU28">
        <v>-2.1459999999999999</v>
      </c>
      <c r="FV28">
        <v>9.9099999999999994E-2</v>
      </c>
      <c r="FW28">
        <v>-2.1486652181941799</v>
      </c>
      <c r="FX28">
        <v>1.4527828764109799E-4</v>
      </c>
      <c r="FY28">
        <v>-4.3579519040863002E-7</v>
      </c>
      <c r="FZ28">
        <v>2.0799061152897499E-10</v>
      </c>
      <c r="GA28">
        <v>9.9072727272726993E-2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0.6</v>
      </c>
      <c r="GJ28">
        <v>0.5</v>
      </c>
      <c r="GK28">
        <v>1.0461400000000001</v>
      </c>
      <c r="GL28">
        <v>2.63672</v>
      </c>
      <c r="GM28">
        <v>1.54541</v>
      </c>
      <c r="GN28">
        <v>2.2680699999999998</v>
      </c>
      <c r="GO28">
        <v>1.5979000000000001</v>
      </c>
      <c r="GP28">
        <v>2.35107</v>
      </c>
      <c r="GQ28">
        <v>39.341799999999999</v>
      </c>
      <c r="GR28">
        <v>15.392899999999999</v>
      </c>
      <c r="GS28">
        <v>18</v>
      </c>
      <c r="GT28">
        <v>643.53399999999999</v>
      </c>
      <c r="GU28">
        <v>357.17500000000001</v>
      </c>
      <c r="GV28">
        <v>27.520299999999999</v>
      </c>
      <c r="GW28">
        <v>25.343900000000001</v>
      </c>
      <c r="GX28">
        <v>30.000399999999999</v>
      </c>
      <c r="GY28">
        <v>25.4206</v>
      </c>
      <c r="GZ28">
        <v>25.4114</v>
      </c>
      <c r="HA28">
        <v>21.0077</v>
      </c>
      <c r="HB28">
        <v>20</v>
      </c>
      <c r="HC28">
        <v>-30</v>
      </c>
      <c r="HD28">
        <v>27.505299999999998</v>
      </c>
      <c r="HE28">
        <v>400</v>
      </c>
      <c r="HF28">
        <v>0</v>
      </c>
      <c r="HG28">
        <v>100.09699999999999</v>
      </c>
      <c r="HH28">
        <v>99.1447</v>
      </c>
    </row>
    <row r="29" spans="1:216" x14ac:dyDescent="0.2">
      <c r="A29">
        <v>11</v>
      </c>
      <c r="B29">
        <v>1689559650</v>
      </c>
      <c r="C29">
        <v>943.90000009536698</v>
      </c>
      <c r="D29" t="s">
        <v>387</v>
      </c>
      <c r="E29" t="s">
        <v>388</v>
      </c>
      <c r="F29" t="s">
        <v>349</v>
      </c>
      <c r="G29" t="s">
        <v>350</v>
      </c>
      <c r="H29" t="s">
        <v>351</v>
      </c>
      <c r="I29" t="s">
        <v>352</v>
      </c>
      <c r="J29" t="s">
        <v>353</v>
      </c>
      <c r="K29" t="s">
        <v>354</v>
      </c>
      <c r="L29">
        <v>1689559650</v>
      </c>
      <c r="M29">
        <f t="shared" si="0"/>
        <v>2.5421373083494335E-3</v>
      </c>
      <c r="N29">
        <f t="shared" si="1"/>
        <v>2.5421373083494334</v>
      </c>
      <c r="O29">
        <f t="shared" si="2"/>
        <v>15.282918647977185</v>
      </c>
      <c r="P29">
        <f t="shared" si="3"/>
        <v>458.637</v>
      </c>
      <c r="Q29">
        <f t="shared" si="4"/>
        <v>283.6250766070836</v>
      </c>
      <c r="R29">
        <f t="shared" si="5"/>
        <v>28.523288959047864</v>
      </c>
      <c r="S29">
        <f t="shared" si="6"/>
        <v>46.123692004968902</v>
      </c>
      <c r="T29">
        <f t="shared" si="7"/>
        <v>0.15198517958610747</v>
      </c>
      <c r="U29">
        <f t="shared" si="8"/>
        <v>2.9409734175971431</v>
      </c>
      <c r="V29">
        <f t="shared" si="9"/>
        <v>0.14775268111999332</v>
      </c>
      <c r="W29">
        <f t="shared" si="10"/>
        <v>9.2715881250590493E-2</v>
      </c>
      <c r="X29">
        <f t="shared" si="11"/>
        <v>297.70156200000002</v>
      </c>
      <c r="Y29">
        <f t="shared" si="12"/>
        <v>29.025716043705934</v>
      </c>
      <c r="Z29">
        <f t="shared" si="13"/>
        <v>28.0138</v>
      </c>
      <c r="AA29">
        <f t="shared" si="14"/>
        <v>3.797893671601734</v>
      </c>
      <c r="AB29">
        <f t="shared" si="15"/>
        <v>56.034904822685604</v>
      </c>
      <c r="AC29">
        <f t="shared" si="16"/>
        <v>2.1185016610083198</v>
      </c>
      <c r="AD29">
        <f t="shared" si="17"/>
        <v>3.7806821796378767</v>
      </c>
      <c r="AE29">
        <f t="shared" si="18"/>
        <v>1.6793920105934141</v>
      </c>
      <c r="AF29">
        <f t="shared" si="19"/>
        <v>-112.10825529821003</v>
      </c>
      <c r="AG29">
        <f t="shared" si="20"/>
        <v>-12.351337817491775</v>
      </c>
      <c r="AH29">
        <f t="shared" si="21"/>
        <v>-0.91521838600406602</v>
      </c>
      <c r="AI29">
        <f t="shared" si="22"/>
        <v>172.32675049829413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53054.040566423901</v>
      </c>
      <c r="AO29">
        <f t="shared" si="26"/>
        <v>1799.99</v>
      </c>
      <c r="AP29">
        <f t="shared" si="27"/>
        <v>1517.3922</v>
      </c>
      <c r="AQ29">
        <f t="shared" si="28"/>
        <v>0.8430003500019444</v>
      </c>
      <c r="AR29">
        <f t="shared" si="29"/>
        <v>0.1653906755037528</v>
      </c>
      <c r="AS29">
        <v>1689559650</v>
      </c>
      <c r="AT29">
        <v>458.637</v>
      </c>
      <c r="AU29">
        <v>475.07799999999997</v>
      </c>
      <c r="AV29">
        <v>21.0656</v>
      </c>
      <c r="AW29">
        <v>18.578199999999999</v>
      </c>
      <c r="AX29">
        <v>460.88799999999998</v>
      </c>
      <c r="AY29">
        <v>20.964200000000002</v>
      </c>
      <c r="AZ29">
        <v>600.28599999999994</v>
      </c>
      <c r="BA29">
        <v>100.527</v>
      </c>
      <c r="BB29">
        <v>3.9879699999999997E-2</v>
      </c>
      <c r="BC29">
        <v>27.9359</v>
      </c>
      <c r="BD29">
        <v>28.0138</v>
      </c>
      <c r="BE29">
        <v>999.9</v>
      </c>
      <c r="BF29">
        <v>0</v>
      </c>
      <c r="BG29">
        <v>0</v>
      </c>
      <c r="BH29">
        <v>10012.5</v>
      </c>
      <c r="BI29">
        <v>0</v>
      </c>
      <c r="BJ29">
        <v>1208.67</v>
      </c>
      <c r="BK29">
        <v>-16.441199999999998</v>
      </c>
      <c r="BL29">
        <v>468.50700000000001</v>
      </c>
      <c r="BM29">
        <v>484.07100000000003</v>
      </c>
      <c r="BN29">
        <v>2.4874399999999999</v>
      </c>
      <c r="BO29">
        <v>475.07799999999997</v>
      </c>
      <c r="BP29">
        <v>18.578199999999999</v>
      </c>
      <c r="BQ29">
        <v>2.1176499999999998</v>
      </c>
      <c r="BR29">
        <v>1.8675999999999999</v>
      </c>
      <c r="BS29">
        <v>18.352599999999999</v>
      </c>
      <c r="BT29">
        <v>16.3644</v>
      </c>
      <c r="BU29">
        <v>1799.99</v>
      </c>
      <c r="BV29">
        <v>0.89998900000000004</v>
      </c>
      <c r="BW29">
        <v>0.100011</v>
      </c>
      <c r="BX29">
        <v>0</v>
      </c>
      <c r="BY29">
        <v>2.2845</v>
      </c>
      <c r="BZ29">
        <v>0</v>
      </c>
      <c r="CA29">
        <v>15155.2</v>
      </c>
      <c r="CB29">
        <v>17199.5</v>
      </c>
      <c r="CC29">
        <v>39.625</v>
      </c>
      <c r="CD29">
        <v>42.186999999999998</v>
      </c>
      <c r="CE29">
        <v>40.936999999999998</v>
      </c>
      <c r="CF29">
        <v>40.125</v>
      </c>
      <c r="CG29">
        <v>39.5</v>
      </c>
      <c r="CH29">
        <v>1619.97</v>
      </c>
      <c r="CI29">
        <v>180.02</v>
      </c>
      <c r="CJ29">
        <v>0</v>
      </c>
      <c r="CK29">
        <v>1689559652.7</v>
      </c>
      <c r="CL29">
        <v>0</v>
      </c>
      <c r="CM29">
        <v>1689559621</v>
      </c>
      <c r="CN29" t="s">
        <v>389</v>
      </c>
      <c r="CO29">
        <v>1689559621</v>
      </c>
      <c r="CP29">
        <v>1689559618</v>
      </c>
      <c r="CQ29">
        <v>15</v>
      </c>
      <c r="CR29">
        <v>-9.6000000000000002E-2</v>
      </c>
      <c r="CS29">
        <v>2E-3</v>
      </c>
      <c r="CT29">
        <v>-2.2530000000000001</v>
      </c>
      <c r="CU29">
        <v>0.10100000000000001</v>
      </c>
      <c r="CV29">
        <v>475</v>
      </c>
      <c r="CW29">
        <v>19</v>
      </c>
      <c r="CX29">
        <v>0.21</v>
      </c>
      <c r="CY29">
        <v>0.04</v>
      </c>
      <c r="CZ29">
        <v>15.2645219884269</v>
      </c>
      <c r="DA29">
        <v>-0.195789134336496</v>
      </c>
      <c r="DB29">
        <v>5.9489423825498197E-2</v>
      </c>
      <c r="DC29">
        <v>1</v>
      </c>
      <c r="DD29">
        <v>475.00895000000003</v>
      </c>
      <c r="DE29">
        <v>0.28876691729413001</v>
      </c>
      <c r="DF29">
        <v>6.1918878381314497E-2</v>
      </c>
      <c r="DG29">
        <v>1</v>
      </c>
      <c r="DH29">
        <v>1800.00476190476</v>
      </c>
      <c r="DI29">
        <v>-5.9199528061480003E-2</v>
      </c>
      <c r="DJ29">
        <v>1.7353206817401899E-2</v>
      </c>
      <c r="DK29">
        <v>-1</v>
      </c>
      <c r="DL29">
        <v>2</v>
      </c>
      <c r="DM29">
        <v>2</v>
      </c>
      <c r="DN29" t="s">
        <v>356</v>
      </c>
      <c r="DO29">
        <v>3.15652</v>
      </c>
      <c r="DP29">
        <v>2.7743099999999998</v>
      </c>
      <c r="DQ29">
        <v>0.104688</v>
      </c>
      <c r="DR29">
        <v>0.10739899999999999</v>
      </c>
      <c r="DS29">
        <v>0.10926</v>
      </c>
      <c r="DT29">
        <v>0.100344</v>
      </c>
      <c r="DU29">
        <v>28308.5</v>
      </c>
      <c r="DV29">
        <v>29491.8</v>
      </c>
      <c r="DW29">
        <v>29381.3</v>
      </c>
      <c r="DX29">
        <v>30810.7</v>
      </c>
      <c r="DY29">
        <v>34311.599999999999</v>
      </c>
      <c r="DZ29">
        <v>36380.9</v>
      </c>
      <c r="EA29">
        <v>40362.6</v>
      </c>
      <c r="EB29">
        <v>42796.5</v>
      </c>
      <c r="EC29">
        <v>2.2340499999999999</v>
      </c>
      <c r="ED29">
        <v>1.7355499999999999</v>
      </c>
      <c r="EE29">
        <v>0.19849800000000001</v>
      </c>
      <c r="EF29">
        <v>0</v>
      </c>
      <c r="EG29">
        <v>24.764199999999999</v>
      </c>
      <c r="EH29">
        <v>999.9</v>
      </c>
      <c r="EI29">
        <v>36.497</v>
      </c>
      <c r="EJ29">
        <v>36.578000000000003</v>
      </c>
      <c r="EK29">
        <v>22.367599999999999</v>
      </c>
      <c r="EL29">
        <v>60.793900000000001</v>
      </c>
      <c r="EM29">
        <v>22.8446</v>
      </c>
      <c r="EN29">
        <v>1</v>
      </c>
      <c r="EO29">
        <v>-0.107889</v>
      </c>
      <c r="EP29">
        <v>-0.64648399999999995</v>
      </c>
      <c r="EQ29">
        <v>20.297799999999999</v>
      </c>
      <c r="ER29">
        <v>5.2406499999999996</v>
      </c>
      <c r="ES29">
        <v>11.8302</v>
      </c>
      <c r="ET29">
        <v>4.9816000000000003</v>
      </c>
      <c r="EU29">
        <v>3.2996300000000001</v>
      </c>
      <c r="EV29">
        <v>47</v>
      </c>
      <c r="EW29">
        <v>3048.8</v>
      </c>
      <c r="EX29">
        <v>8432.4</v>
      </c>
      <c r="EY29">
        <v>152.19999999999999</v>
      </c>
      <c r="EZ29">
        <v>1.87378</v>
      </c>
      <c r="FA29">
        <v>1.87944</v>
      </c>
      <c r="FB29">
        <v>1.8798600000000001</v>
      </c>
      <c r="FC29">
        <v>1.88049</v>
      </c>
      <c r="FD29">
        <v>1.87805</v>
      </c>
      <c r="FE29">
        <v>1.87669</v>
      </c>
      <c r="FF29">
        <v>1.8774200000000001</v>
      </c>
      <c r="FG29">
        <v>1.87521</v>
      </c>
      <c r="FH29">
        <v>0</v>
      </c>
      <c r="FI29">
        <v>0</v>
      </c>
      <c r="FJ29">
        <v>0</v>
      </c>
      <c r="FK29">
        <v>0</v>
      </c>
      <c r="FL29" t="s">
        <v>357</v>
      </c>
      <c r="FM29" t="s">
        <v>358</v>
      </c>
      <c r="FN29" t="s">
        <v>359</v>
      </c>
      <c r="FO29" t="s">
        <v>359</v>
      </c>
      <c r="FP29" t="s">
        <v>359</v>
      </c>
      <c r="FQ29" t="s">
        <v>359</v>
      </c>
      <c r="FR29">
        <v>0</v>
      </c>
      <c r="FS29">
        <v>100</v>
      </c>
      <c r="FT29">
        <v>100</v>
      </c>
      <c r="FU29">
        <v>-2.2509999999999999</v>
      </c>
      <c r="FV29">
        <v>0.1014</v>
      </c>
      <c r="FW29">
        <v>-2.2452065414865299</v>
      </c>
      <c r="FX29">
        <v>1.4527828764109799E-4</v>
      </c>
      <c r="FY29">
        <v>-4.3579519040863002E-7</v>
      </c>
      <c r="FZ29">
        <v>2.0799061152897499E-10</v>
      </c>
      <c r="GA29">
        <v>0.101370000000006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0.5</v>
      </c>
      <c r="GK29">
        <v>1.2023900000000001</v>
      </c>
      <c r="GL29">
        <v>2.63794</v>
      </c>
      <c r="GM29">
        <v>1.54541</v>
      </c>
      <c r="GN29">
        <v>2.2680699999999998</v>
      </c>
      <c r="GO29">
        <v>1.5979000000000001</v>
      </c>
      <c r="GP29">
        <v>2.34863</v>
      </c>
      <c r="GQ29">
        <v>39.566600000000001</v>
      </c>
      <c r="GR29">
        <v>15.375400000000001</v>
      </c>
      <c r="GS29">
        <v>18</v>
      </c>
      <c r="GT29">
        <v>643.06600000000003</v>
      </c>
      <c r="GU29">
        <v>357.32600000000002</v>
      </c>
      <c r="GV29">
        <v>26.959</v>
      </c>
      <c r="GW29">
        <v>25.4224</v>
      </c>
      <c r="GX29">
        <v>30.000499999999999</v>
      </c>
      <c r="GY29">
        <v>25.488399999999999</v>
      </c>
      <c r="GZ29">
        <v>25.4801</v>
      </c>
      <c r="HA29">
        <v>24.115600000000001</v>
      </c>
      <c r="HB29">
        <v>20</v>
      </c>
      <c r="HC29">
        <v>-30</v>
      </c>
      <c r="HD29">
        <v>26.959399999999999</v>
      </c>
      <c r="HE29">
        <v>475</v>
      </c>
      <c r="HF29">
        <v>0</v>
      </c>
      <c r="HG29">
        <v>100.08499999999999</v>
      </c>
      <c r="HH29">
        <v>99.132900000000006</v>
      </c>
    </row>
    <row r="30" spans="1:216" x14ac:dyDescent="0.2">
      <c r="A30">
        <v>12</v>
      </c>
      <c r="B30">
        <v>1689559737</v>
      </c>
      <c r="C30">
        <v>1030.9000000953699</v>
      </c>
      <c r="D30" t="s">
        <v>390</v>
      </c>
      <c r="E30" t="s">
        <v>391</v>
      </c>
      <c r="F30" t="s">
        <v>349</v>
      </c>
      <c r="G30" t="s">
        <v>350</v>
      </c>
      <c r="H30" t="s">
        <v>351</v>
      </c>
      <c r="I30" t="s">
        <v>352</v>
      </c>
      <c r="J30" t="s">
        <v>353</v>
      </c>
      <c r="K30" t="s">
        <v>354</v>
      </c>
      <c r="L30">
        <v>1689559737</v>
      </c>
      <c r="M30">
        <f t="shared" si="0"/>
        <v>2.4620808336625831E-3</v>
      </c>
      <c r="N30">
        <f t="shared" si="1"/>
        <v>2.4620808336625832</v>
      </c>
      <c r="O30">
        <f t="shared" si="2"/>
        <v>18.036634275059434</v>
      </c>
      <c r="P30">
        <f t="shared" si="3"/>
        <v>555.59699999999998</v>
      </c>
      <c r="Q30">
        <f t="shared" si="4"/>
        <v>341.25769486835355</v>
      </c>
      <c r="R30">
        <f t="shared" si="5"/>
        <v>34.31774642601318</v>
      </c>
      <c r="S30">
        <f t="shared" si="6"/>
        <v>55.872255037088699</v>
      </c>
      <c r="T30">
        <f t="shared" si="7"/>
        <v>0.14626386938936842</v>
      </c>
      <c r="U30">
        <f t="shared" si="8"/>
        <v>2.9336512837401241</v>
      </c>
      <c r="V30">
        <f t="shared" si="9"/>
        <v>0.14233008749824527</v>
      </c>
      <c r="W30">
        <f t="shared" si="10"/>
        <v>8.9300927054471541E-2</v>
      </c>
      <c r="X30">
        <f t="shared" si="11"/>
        <v>297.69140699999997</v>
      </c>
      <c r="Y30">
        <f t="shared" si="12"/>
        <v>29.067853282098689</v>
      </c>
      <c r="Z30">
        <f t="shared" si="13"/>
        <v>28.026399999999999</v>
      </c>
      <c r="AA30">
        <f t="shared" si="14"/>
        <v>3.8006839716080334</v>
      </c>
      <c r="AB30">
        <f t="shared" si="15"/>
        <v>55.808161494413334</v>
      </c>
      <c r="AC30">
        <f t="shared" si="16"/>
        <v>2.1122561743512396</v>
      </c>
      <c r="AD30">
        <f t="shared" si="17"/>
        <v>3.784851745318087</v>
      </c>
      <c r="AE30">
        <f t="shared" si="18"/>
        <v>1.6884277972567938</v>
      </c>
      <c r="AF30">
        <f t="shared" si="19"/>
        <v>-108.57776476451991</v>
      </c>
      <c r="AG30">
        <f t="shared" si="20"/>
        <v>-11.324184973444243</v>
      </c>
      <c r="AH30">
        <f t="shared" si="21"/>
        <v>-0.8413340730983454</v>
      </c>
      <c r="AI30">
        <f t="shared" si="22"/>
        <v>176.9481231889375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52838.917921547778</v>
      </c>
      <c r="AO30">
        <f t="shared" si="26"/>
        <v>1799.93</v>
      </c>
      <c r="AP30">
        <f t="shared" si="27"/>
        <v>1517.3414999999998</v>
      </c>
      <c r="AQ30">
        <f t="shared" si="28"/>
        <v>0.84300028334435217</v>
      </c>
      <c r="AR30">
        <f t="shared" si="29"/>
        <v>0.16539054685459989</v>
      </c>
      <c r="AS30">
        <v>1689559737</v>
      </c>
      <c r="AT30">
        <v>555.59699999999998</v>
      </c>
      <c r="AU30">
        <v>574.99699999999996</v>
      </c>
      <c r="AV30">
        <v>21.0044</v>
      </c>
      <c r="AW30">
        <v>18.5946</v>
      </c>
      <c r="AX30">
        <v>558.01900000000001</v>
      </c>
      <c r="AY30">
        <v>20.910499999999999</v>
      </c>
      <c r="AZ30">
        <v>600.14099999999996</v>
      </c>
      <c r="BA30">
        <v>100.523</v>
      </c>
      <c r="BB30">
        <v>3.9557099999999998E-2</v>
      </c>
      <c r="BC30">
        <v>27.954799999999999</v>
      </c>
      <c r="BD30">
        <v>28.026399999999999</v>
      </c>
      <c r="BE30">
        <v>999.9</v>
      </c>
      <c r="BF30">
        <v>0</v>
      </c>
      <c r="BG30">
        <v>0</v>
      </c>
      <c r="BH30">
        <v>9971.25</v>
      </c>
      <c r="BI30">
        <v>0</v>
      </c>
      <c r="BJ30">
        <v>1118.95</v>
      </c>
      <c r="BK30">
        <v>-19.400500000000001</v>
      </c>
      <c r="BL30">
        <v>567.51700000000005</v>
      </c>
      <c r="BM30">
        <v>585.89200000000005</v>
      </c>
      <c r="BN30">
        <v>2.4097499999999998</v>
      </c>
      <c r="BO30">
        <v>574.99699999999996</v>
      </c>
      <c r="BP30">
        <v>18.5946</v>
      </c>
      <c r="BQ30">
        <v>2.1114099999999998</v>
      </c>
      <c r="BR30">
        <v>1.8691800000000001</v>
      </c>
      <c r="BS30">
        <v>18.305499999999999</v>
      </c>
      <c r="BT30">
        <v>16.377600000000001</v>
      </c>
      <c r="BU30">
        <v>1799.93</v>
      </c>
      <c r="BV30">
        <v>0.89998900000000004</v>
      </c>
      <c r="BW30">
        <v>0.100011</v>
      </c>
      <c r="BX30">
        <v>0</v>
      </c>
      <c r="BY30">
        <v>2.3182</v>
      </c>
      <c r="BZ30">
        <v>0</v>
      </c>
      <c r="CA30">
        <v>15341.3</v>
      </c>
      <c r="CB30">
        <v>17198.900000000001</v>
      </c>
      <c r="CC30">
        <v>39.686999999999998</v>
      </c>
      <c r="CD30">
        <v>42.186999999999998</v>
      </c>
      <c r="CE30">
        <v>41</v>
      </c>
      <c r="CF30">
        <v>40.311999999999998</v>
      </c>
      <c r="CG30">
        <v>39.5</v>
      </c>
      <c r="CH30">
        <v>1619.92</v>
      </c>
      <c r="CI30">
        <v>180.01</v>
      </c>
      <c r="CJ30">
        <v>0</v>
      </c>
      <c r="CK30">
        <v>1689559739.7</v>
      </c>
      <c r="CL30">
        <v>0</v>
      </c>
      <c r="CM30">
        <v>1689559708</v>
      </c>
      <c r="CN30" t="s">
        <v>392</v>
      </c>
      <c r="CO30">
        <v>1689559702</v>
      </c>
      <c r="CP30">
        <v>1689559708</v>
      </c>
      <c r="CQ30">
        <v>16</v>
      </c>
      <c r="CR30">
        <v>-0.159</v>
      </c>
      <c r="CS30">
        <v>-8.0000000000000002E-3</v>
      </c>
      <c r="CT30">
        <v>-2.4260000000000002</v>
      </c>
      <c r="CU30">
        <v>9.4E-2</v>
      </c>
      <c r="CV30">
        <v>575</v>
      </c>
      <c r="CW30">
        <v>19</v>
      </c>
      <c r="CX30">
        <v>0.13</v>
      </c>
      <c r="CY30">
        <v>0.02</v>
      </c>
      <c r="CZ30">
        <v>18.201591394118999</v>
      </c>
      <c r="DA30">
        <v>-0.53604796537632204</v>
      </c>
      <c r="DB30">
        <v>7.5665319178894699E-2</v>
      </c>
      <c r="DC30">
        <v>1</v>
      </c>
      <c r="DD30">
        <v>574.969285714286</v>
      </c>
      <c r="DE30">
        <v>0.39732467532528398</v>
      </c>
      <c r="DF30">
        <v>4.6299380698454302E-2</v>
      </c>
      <c r="DG30">
        <v>1</v>
      </c>
      <c r="DH30">
        <v>1799.9935</v>
      </c>
      <c r="DI30">
        <v>4.8428094168349298E-2</v>
      </c>
      <c r="DJ30">
        <v>0.12333997729849901</v>
      </c>
      <c r="DK30">
        <v>-1</v>
      </c>
      <c r="DL30">
        <v>2</v>
      </c>
      <c r="DM30">
        <v>2</v>
      </c>
      <c r="DN30" t="s">
        <v>356</v>
      </c>
      <c r="DO30">
        <v>3.1561499999999998</v>
      </c>
      <c r="DP30">
        <v>2.7736299999999998</v>
      </c>
      <c r="DQ30">
        <v>0.120242</v>
      </c>
      <c r="DR30">
        <v>0.123206</v>
      </c>
      <c r="DS30">
        <v>0.109037</v>
      </c>
      <c r="DT30">
        <v>0.10038900000000001</v>
      </c>
      <c r="DU30">
        <v>27814</v>
      </c>
      <c r="DV30">
        <v>28965.3</v>
      </c>
      <c r="DW30">
        <v>29378.7</v>
      </c>
      <c r="DX30">
        <v>30806.5</v>
      </c>
      <c r="DY30">
        <v>34320.5</v>
      </c>
      <c r="DZ30">
        <v>36377.5</v>
      </c>
      <c r="EA30">
        <v>40360.6</v>
      </c>
      <c r="EB30">
        <v>42792.4</v>
      </c>
      <c r="EC30">
        <v>2.2328800000000002</v>
      </c>
      <c r="ED30">
        <v>1.7353799999999999</v>
      </c>
      <c r="EE30">
        <v>0.19494400000000001</v>
      </c>
      <c r="EF30">
        <v>0</v>
      </c>
      <c r="EG30">
        <v>24.8352</v>
      </c>
      <c r="EH30">
        <v>999.9</v>
      </c>
      <c r="EI30">
        <v>36.387</v>
      </c>
      <c r="EJ30">
        <v>36.607999999999997</v>
      </c>
      <c r="EK30">
        <v>22.339600000000001</v>
      </c>
      <c r="EL30">
        <v>61.243899999999996</v>
      </c>
      <c r="EM30">
        <v>23.6739</v>
      </c>
      <c r="EN30">
        <v>1</v>
      </c>
      <c r="EO30">
        <v>-0.10259699999999999</v>
      </c>
      <c r="EP30">
        <v>-0.72353199999999995</v>
      </c>
      <c r="EQ30">
        <v>20.2973</v>
      </c>
      <c r="ER30">
        <v>5.2403500000000003</v>
      </c>
      <c r="ES30">
        <v>11.8302</v>
      </c>
      <c r="ET30">
        <v>4.9815500000000004</v>
      </c>
      <c r="EU30">
        <v>3.2995299999999999</v>
      </c>
      <c r="EV30">
        <v>47</v>
      </c>
      <c r="EW30">
        <v>3050.5</v>
      </c>
      <c r="EX30">
        <v>8438.7000000000007</v>
      </c>
      <c r="EY30">
        <v>152.19999999999999</v>
      </c>
      <c r="EZ30">
        <v>1.87378</v>
      </c>
      <c r="FA30">
        <v>1.8794500000000001</v>
      </c>
      <c r="FB30">
        <v>1.87984</v>
      </c>
      <c r="FC30">
        <v>1.88049</v>
      </c>
      <c r="FD30">
        <v>1.87805</v>
      </c>
      <c r="FE30">
        <v>1.8766799999999999</v>
      </c>
      <c r="FF30">
        <v>1.8774200000000001</v>
      </c>
      <c r="FG30">
        <v>1.8752200000000001</v>
      </c>
      <c r="FH30">
        <v>0</v>
      </c>
      <c r="FI30">
        <v>0</v>
      </c>
      <c r="FJ30">
        <v>0</v>
      </c>
      <c r="FK30">
        <v>0</v>
      </c>
      <c r="FL30" t="s">
        <v>357</v>
      </c>
      <c r="FM30" t="s">
        <v>358</v>
      </c>
      <c r="FN30" t="s">
        <v>359</v>
      </c>
      <c r="FO30" t="s">
        <v>359</v>
      </c>
      <c r="FP30" t="s">
        <v>359</v>
      </c>
      <c r="FQ30" t="s">
        <v>359</v>
      </c>
      <c r="FR30">
        <v>0</v>
      </c>
      <c r="FS30">
        <v>100</v>
      </c>
      <c r="FT30">
        <v>100</v>
      </c>
      <c r="FU30">
        <v>-2.4220000000000002</v>
      </c>
      <c r="FV30">
        <v>9.3899999999999997E-2</v>
      </c>
      <c r="FW30">
        <v>-2.4042189434202501</v>
      </c>
      <c r="FX30">
        <v>1.4527828764109799E-4</v>
      </c>
      <c r="FY30">
        <v>-4.3579519040863002E-7</v>
      </c>
      <c r="FZ30">
        <v>2.0799061152897499E-10</v>
      </c>
      <c r="GA30">
        <v>9.3870000000002604E-2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0.6</v>
      </c>
      <c r="GJ30">
        <v>0.5</v>
      </c>
      <c r="GK30">
        <v>1.40381</v>
      </c>
      <c r="GL30">
        <v>2.6196299999999999</v>
      </c>
      <c r="GM30">
        <v>1.54541</v>
      </c>
      <c r="GN30">
        <v>2.2692899999999998</v>
      </c>
      <c r="GO30">
        <v>1.5979000000000001</v>
      </c>
      <c r="GP30">
        <v>2.50122</v>
      </c>
      <c r="GQ30">
        <v>39.742199999999997</v>
      </c>
      <c r="GR30">
        <v>15.3841</v>
      </c>
      <c r="GS30">
        <v>18</v>
      </c>
      <c r="GT30">
        <v>642.91999999999996</v>
      </c>
      <c r="GU30">
        <v>357.64100000000002</v>
      </c>
      <c r="GV30">
        <v>27.0564</v>
      </c>
      <c r="GW30">
        <v>25.496600000000001</v>
      </c>
      <c r="GX30">
        <v>30.000299999999999</v>
      </c>
      <c r="GY30">
        <v>25.550599999999999</v>
      </c>
      <c r="GZ30">
        <v>25.541899999999998</v>
      </c>
      <c r="HA30">
        <v>28.15</v>
      </c>
      <c r="HB30">
        <v>20</v>
      </c>
      <c r="HC30">
        <v>-30</v>
      </c>
      <c r="HD30">
        <v>27.033799999999999</v>
      </c>
      <c r="HE30">
        <v>575</v>
      </c>
      <c r="HF30">
        <v>0</v>
      </c>
      <c r="HG30">
        <v>100.07899999999999</v>
      </c>
      <c r="HH30">
        <v>99.121799999999993</v>
      </c>
    </row>
    <row r="31" spans="1:216" x14ac:dyDescent="0.2">
      <c r="A31">
        <v>13</v>
      </c>
      <c r="B31">
        <v>1689559825</v>
      </c>
      <c r="C31">
        <v>1118.9000000953699</v>
      </c>
      <c r="D31" t="s">
        <v>393</v>
      </c>
      <c r="E31" t="s">
        <v>394</v>
      </c>
      <c r="F31" t="s">
        <v>349</v>
      </c>
      <c r="G31" t="s">
        <v>350</v>
      </c>
      <c r="H31" t="s">
        <v>351</v>
      </c>
      <c r="I31" t="s">
        <v>352</v>
      </c>
      <c r="J31" t="s">
        <v>353</v>
      </c>
      <c r="K31" t="s">
        <v>354</v>
      </c>
      <c r="L31">
        <v>1689559825</v>
      </c>
      <c r="M31">
        <f t="shared" si="0"/>
        <v>2.3542987180158927E-3</v>
      </c>
      <c r="N31">
        <f t="shared" si="1"/>
        <v>2.3542987180158925</v>
      </c>
      <c r="O31">
        <f t="shared" si="2"/>
        <v>20.808249052761386</v>
      </c>
      <c r="P31">
        <f t="shared" si="3"/>
        <v>652.60400000000004</v>
      </c>
      <c r="Q31">
        <f t="shared" si="4"/>
        <v>394.10131021288822</v>
      </c>
      <c r="R31">
        <f t="shared" si="5"/>
        <v>39.631679447349548</v>
      </c>
      <c r="S31">
        <f t="shared" si="6"/>
        <v>65.627268582504414</v>
      </c>
      <c r="T31">
        <f t="shared" si="7"/>
        <v>0.13949596243581527</v>
      </c>
      <c r="U31">
        <f t="shared" si="8"/>
        <v>2.9364931853808933</v>
      </c>
      <c r="V31">
        <f t="shared" si="9"/>
        <v>0.13591637463059003</v>
      </c>
      <c r="W31">
        <f t="shared" si="10"/>
        <v>8.5261695171914509E-2</v>
      </c>
      <c r="X31">
        <f t="shared" si="11"/>
        <v>297.68981100000002</v>
      </c>
      <c r="Y31">
        <f t="shared" si="12"/>
        <v>29.009858135225876</v>
      </c>
      <c r="Z31">
        <f t="shared" si="13"/>
        <v>28.008700000000001</v>
      </c>
      <c r="AA31">
        <f t="shared" si="14"/>
        <v>3.7967647726584937</v>
      </c>
      <c r="AB31">
        <f t="shared" si="15"/>
        <v>55.918997630886921</v>
      </c>
      <c r="AC31">
        <f t="shared" si="16"/>
        <v>2.1059828339723103</v>
      </c>
      <c r="AD31">
        <f t="shared" si="17"/>
        <v>3.7661312312384303</v>
      </c>
      <c r="AE31">
        <f t="shared" si="18"/>
        <v>1.6907819386861833</v>
      </c>
      <c r="AF31">
        <f t="shared" si="19"/>
        <v>-103.82457346450087</v>
      </c>
      <c r="AG31">
        <f t="shared" si="20"/>
        <v>-21.989567442764312</v>
      </c>
      <c r="AH31">
        <f t="shared" si="21"/>
        <v>-1.6313059600716087</v>
      </c>
      <c r="AI31">
        <f t="shared" si="22"/>
        <v>170.24436413266324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52935.973736007501</v>
      </c>
      <c r="AO31">
        <f t="shared" si="26"/>
        <v>1799.92</v>
      </c>
      <c r="AP31">
        <f t="shared" si="27"/>
        <v>1517.3331000000001</v>
      </c>
      <c r="AQ31">
        <f t="shared" si="28"/>
        <v>0.84300030001333393</v>
      </c>
      <c r="AR31">
        <f t="shared" si="29"/>
        <v>0.16539057902573448</v>
      </c>
      <c r="AS31">
        <v>1689559825</v>
      </c>
      <c r="AT31">
        <v>652.60400000000004</v>
      </c>
      <c r="AU31">
        <v>674.94</v>
      </c>
      <c r="AV31">
        <v>20.9421</v>
      </c>
      <c r="AW31">
        <v>18.638000000000002</v>
      </c>
      <c r="AX31">
        <v>655.37800000000004</v>
      </c>
      <c r="AY31">
        <v>20.845800000000001</v>
      </c>
      <c r="AZ31">
        <v>600.23299999999995</v>
      </c>
      <c r="BA31">
        <v>100.52200000000001</v>
      </c>
      <c r="BB31">
        <v>4.0161099999999998E-2</v>
      </c>
      <c r="BC31">
        <v>27.869800000000001</v>
      </c>
      <c r="BD31">
        <v>28.008700000000001</v>
      </c>
      <c r="BE31">
        <v>999.9</v>
      </c>
      <c r="BF31">
        <v>0</v>
      </c>
      <c r="BG31">
        <v>0</v>
      </c>
      <c r="BH31">
        <v>9987.5</v>
      </c>
      <c r="BI31">
        <v>0</v>
      </c>
      <c r="BJ31">
        <v>1309.5</v>
      </c>
      <c r="BK31">
        <v>-22.3355</v>
      </c>
      <c r="BL31">
        <v>666.56399999999996</v>
      </c>
      <c r="BM31">
        <v>687.75800000000004</v>
      </c>
      <c r="BN31">
        <v>2.3040400000000001</v>
      </c>
      <c r="BO31">
        <v>674.94</v>
      </c>
      <c r="BP31">
        <v>18.638000000000002</v>
      </c>
      <c r="BQ31">
        <v>2.10514</v>
      </c>
      <c r="BR31">
        <v>1.8735299999999999</v>
      </c>
      <c r="BS31">
        <v>18.258099999999999</v>
      </c>
      <c r="BT31">
        <v>16.414200000000001</v>
      </c>
      <c r="BU31">
        <v>1799.92</v>
      </c>
      <c r="BV31">
        <v>0.89998900000000004</v>
      </c>
      <c r="BW31">
        <v>0.100011</v>
      </c>
      <c r="BX31">
        <v>0</v>
      </c>
      <c r="BY31">
        <v>2.2368999999999999</v>
      </c>
      <c r="BZ31">
        <v>0</v>
      </c>
      <c r="CA31">
        <v>15660.8</v>
      </c>
      <c r="CB31">
        <v>17198.900000000001</v>
      </c>
      <c r="CC31">
        <v>39.686999999999998</v>
      </c>
      <c r="CD31">
        <v>42.375</v>
      </c>
      <c r="CE31">
        <v>40.936999999999998</v>
      </c>
      <c r="CF31">
        <v>40.436999999999998</v>
      </c>
      <c r="CG31">
        <v>39.561999999999998</v>
      </c>
      <c r="CH31">
        <v>1619.91</v>
      </c>
      <c r="CI31">
        <v>180.01</v>
      </c>
      <c r="CJ31">
        <v>0</v>
      </c>
      <c r="CK31">
        <v>1689559827.9000001</v>
      </c>
      <c r="CL31">
        <v>0</v>
      </c>
      <c r="CM31">
        <v>1689559796</v>
      </c>
      <c r="CN31" t="s">
        <v>395</v>
      </c>
      <c r="CO31">
        <v>1689559794</v>
      </c>
      <c r="CP31">
        <v>1689559796</v>
      </c>
      <c r="CQ31">
        <v>17</v>
      </c>
      <c r="CR31">
        <v>-0.33600000000000002</v>
      </c>
      <c r="CS31">
        <v>2E-3</v>
      </c>
      <c r="CT31">
        <v>-2.7770000000000001</v>
      </c>
      <c r="CU31">
        <v>9.6000000000000002E-2</v>
      </c>
      <c r="CV31">
        <v>675</v>
      </c>
      <c r="CW31">
        <v>19</v>
      </c>
      <c r="CX31">
        <v>0.1</v>
      </c>
      <c r="CY31">
        <v>0.04</v>
      </c>
      <c r="CZ31">
        <v>20.875667397765199</v>
      </c>
      <c r="DA31">
        <v>-0.217072187117135</v>
      </c>
      <c r="DB31">
        <v>5.8280247845702599E-2</v>
      </c>
      <c r="DC31">
        <v>1</v>
      </c>
      <c r="DD31">
        <v>674.99571428571403</v>
      </c>
      <c r="DE31">
        <v>-0.40433766233702301</v>
      </c>
      <c r="DF31">
        <v>6.0359354707283999E-2</v>
      </c>
      <c r="DG31">
        <v>1</v>
      </c>
      <c r="DH31">
        <v>1800.01476190476</v>
      </c>
      <c r="DI31">
        <v>0.24530496247861899</v>
      </c>
      <c r="DJ31">
        <v>0.12707774326947199</v>
      </c>
      <c r="DK31">
        <v>-1</v>
      </c>
      <c r="DL31">
        <v>2</v>
      </c>
      <c r="DM31">
        <v>2</v>
      </c>
      <c r="DN31" t="s">
        <v>356</v>
      </c>
      <c r="DO31">
        <v>3.1562899999999998</v>
      </c>
      <c r="DP31">
        <v>2.7743799999999998</v>
      </c>
      <c r="DQ31">
        <v>0.134544</v>
      </c>
      <c r="DR31">
        <v>0.137707</v>
      </c>
      <c r="DS31">
        <v>0.108778</v>
      </c>
      <c r="DT31">
        <v>0.10054299999999999</v>
      </c>
      <c r="DU31">
        <v>27360.799999999999</v>
      </c>
      <c r="DV31">
        <v>28483.9</v>
      </c>
      <c r="DW31">
        <v>29377.8</v>
      </c>
      <c r="DX31">
        <v>30804.2</v>
      </c>
      <c r="DY31">
        <v>34331.4</v>
      </c>
      <c r="DZ31">
        <v>36369.300000000003</v>
      </c>
      <c r="EA31">
        <v>40359.300000000003</v>
      </c>
      <c r="EB31">
        <v>42788.1</v>
      </c>
      <c r="EC31">
        <v>2.2319499999999999</v>
      </c>
      <c r="ED31">
        <v>1.73505</v>
      </c>
      <c r="EE31">
        <v>0.18636900000000001</v>
      </c>
      <c r="EF31">
        <v>0</v>
      </c>
      <c r="EG31">
        <v>24.958300000000001</v>
      </c>
      <c r="EH31">
        <v>999.9</v>
      </c>
      <c r="EI31">
        <v>36.314</v>
      </c>
      <c r="EJ31">
        <v>36.628</v>
      </c>
      <c r="EK31">
        <v>22.317799999999998</v>
      </c>
      <c r="EL31">
        <v>60.9039</v>
      </c>
      <c r="EM31">
        <v>23.73</v>
      </c>
      <c r="EN31">
        <v>1</v>
      </c>
      <c r="EO31">
        <v>-9.8310499999999995E-2</v>
      </c>
      <c r="EP31">
        <v>-0.71963500000000002</v>
      </c>
      <c r="EQ31">
        <v>20.2972</v>
      </c>
      <c r="ER31">
        <v>5.2381099999999998</v>
      </c>
      <c r="ES31">
        <v>11.8302</v>
      </c>
      <c r="ET31">
        <v>4.9814499999999997</v>
      </c>
      <c r="EU31">
        <v>3.2995999999999999</v>
      </c>
      <c r="EV31">
        <v>47</v>
      </c>
      <c r="EW31">
        <v>3052.3</v>
      </c>
      <c r="EX31">
        <v>8445</v>
      </c>
      <c r="EY31">
        <v>152.19999999999999</v>
      </c>
      <c r="EZ31">
        <v>1.87378</v>
      </c>
      <c r="FA31">
        <v>1.8794500000000001</v>
      </c>
      <c r="FB31">
        <v>1.87988</v>
      </c>
      <c r="FC31">
        <v>1.88049</v>
      </c>
      <c r="FD31">
        <v>1.87805</v>
      </c>
      <c r="FE31">
        <v>1.87669</v>
      </c>
      <c r="FF31">
        <v>1.87744</v>
      </c>
      <c r="FG31">
        <v>1.87524</v>
      </c>
      <c r="FH31">
        <v>0</v>
      </c>
      <c r="FI31">
        <v>0</v>
      </c>
      <c r="FJ31">
        <v>0</v>
      </c>
      <c r="FK31">
        <v>0</v>
      </c>
      <c r="FL31" t="s">
        <v>357</v>
      </c>
      <c r="FM31" t="s">
        <v>358</v>
      </c>
      <c r="FN31" t="s">
        <v>359</v>
      </c>
      <c r="FO31" t="s">
        <v>359</v>
      </c>
      <c r="FP31" t="s">
        <v>359</v>
      </c>
      <c r="FQ31" t="s">
        <v>359</v>
      </c>
      <c r="FR31">
        <v>0</v>
      </c>
      <c r="FS31">
        <v>100</v>
      </c>
      <c r="FT31">
        <v>100</v>
      </c>
      <c r="FU31">
        <v>-2.774</v>
      </c>
      <c r="FV31">
        <v>9.6299999999999997E-2</v>
      </c>
      <c r="FW31">
        <v>-2.73999621785345</v>
      </c>
      <c r="FX31">
        <v>1.4527828764109799E-4</v>
      </c>
      <c r="FY31">
        <v>-4.3579519040863002E-7</v>
      </c>
      <c r="FZ31">
        <v>2.0799061152897499E-10</v>
      </c>
      <c r="GA31">
        <v>9.62600000000009E-2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0.5</v>
      </c>
      <c r="GK31">
        <v>1.6003400000000001</v>
      </c>
      <c r="GL31">
        <v>2.6159699999999999</v>
      </c>
      <c r="GM31">
        <v>1.54541</v>
      </c>
      <c r="GN31">
        <v>2.2692899999999998</v>
      </c>
      <c r="GO31">
        <v>1.5979000000000001</v>
      </c>
      <c r="GP31">
        <v>2.4572799999999999</v>
      </c>
      <c r="GQ31">
        <v>39.8932</v>
      </c>
      <c r="GR31">
        <v>15.3666</v>
      </c>
      <c r="GS31">
        <v>18</v>
      </c>
      <c r="GT31">
        <v>642.91600000000005</v>
      </c>
      <c r="GU31">
        <v>357.85300000000001</v>
      </c>
      <c r="GV31">
        <v>26.8505</v>
      </c>
      <c r="GW31">
        <v>25.568899999999999</v>
      </c>
      <c r="GX31">
        <v>30.000399999999999</v>
      </c>
      <c r="GY31">
        <v>25.609000000000002</v>
      </c>
      <c r="GZ31">
        <v>25.600100000000001</v>
      </c>
      <c r="HA31">
        <v>32.070700000000002</v>
      </c>
      <c r="HB31">
        <v>20</v>
      </c>
      <c r="HC31">
        <v>-30</v>
      </c>
      <c r="HD31">
        <v>26.844999999999999</v>
      </c>
      <c r="HE31">
        <v>675</v>
      </c>
      <c r="HF31">
        <v>0</v>
      </c>
      <c r="HG31">
        <v>100.07599999999999</v>
      </c>
      <c r="HH31">
        <v>99.112899999999996</v>
      </c>
    </row>
    <row r="32" spans="1:216" x14ac:dyDescent="0.2">
      <c r="A32">
        <v>14</v>
      </c>
      <c r="B32">
        <v>1689559913</v>
      </c>
      <c r="C32">
        <v>1206.9000000953699</v>
      </c>
      <c r="D32" t="s">
        <v>396</v>
      </c>
      <c r="E32" t="s">
        <v>397</v>
      </c>
      <c r="F32" t="s">
        <v>349</v>
      </c>
      <c r="G32" t="s">
        <v>350</v>
      </c>
      <c r="H32" t="s">
        <v>351</v>
      </c>
      <c r="I32" t="s">
        <v>352</v>
      </c>
      <c r="J32" t="s">
        <v>353</v>
      </c>
      <c r="K32" t="s">
        <v>354</v>
      </c>
      <c r="L32">
        <v>1689559913</v>
      </c>
      <c r="M32">
        <f t="shared" si="0"/>
        <v>2.2961120438154746E-3</v>
      </c>
      <c r="N32">
        <f t="shared" si="1"/>
        <v>2.2961120438154747</v>
      </c>
      <c r="O32">
        <f t="shared" si="2"/>
        <v>23.756491639297398</v>
      </c>
      <c r="P32">
        <f t="shared" si="3"/>
        <v>774.48900000000003</v>
      </c>
      <c r="Q32">
        <f t="shared" si="4"/>
        <v>467.7857532612137</v>
      </c>
      <c r="R32">
        <f t="shared" si="5"/>
        <v>47.041631229631811</v>
      </c>
      <c r="S32">
        <f t="shared" si="6"/>
        <v>77.884428235380298</v>
      </c>
      <c r="T32">
        <f t="shared" si="7"/>
        <v>0.1342170428419199</v>
      </c>
      <c r="U32">
        <f t="shared" si="8"/>
        <v>2.94343030803826</v>
      </c>
      <c r="V32">
        <f t="shared" si="9"/>
        <v>0.13090739295387174</v>
      </c>
      <c r="W32">
        <f t="shared" si="10"/>
        <v>8.2107681996893001E-2</v>
      </c>
      <c r="X32">
        <f t="shared" si="11"/>
        <v>297.68821500000001</v>
      </c>
      <c r="Y32">
        <f t="shared" si="12"/>
        <v>29.087752012621948</v>
      </c>
      <c r="Z32">
        <f t="shared" si="13"/>
        <v>28.079799999999999</v>
      </c>
      <c r="AA32">
        <f t="shared" si="14"/>
        <v>3.8125293906223274</v>
      </c>
      <c r="AB32">
        <f t="shared" si="15"/>
        <v>55.561715116586072</v>
      </c>
      <c r="AC32">
        <f t="shared" si="16"/>
        <v>2.1005261018490602</v>
      </c>
      <c r="AD32">
        <f t="shared" si="17"/>
        <v>3.7805278282743635</v>
      </c>
      <c r="AE32">
        <f t="shared" si="18"/>
        <v>1.7120032887732672</v>
      </c>
      <c r="AF32">
        <f t="shared" si="19"/>
        <v>-101.25854113226242</v>
      </c>
      <c r="AG32">
        <f t="shared" si="20"/>
        <v>-22.946026655302305</v>
      </c>
      <c r="AH32">
        <f t="shared" si="21"/>
        <v>-1.6994051085285986</v>
      </c>
      <c r="AI32">
        <f t="shared" si="22"/>
        <v>171.78424210390671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53125.195626724766</v>
      </c>
      <c r="AO32">
        <f t="shared" si="26"/>
        <v>1799.91</v>
      </c>
      <c r="AP32">
        <f t="shared" si="27"/>
        <v>1517.3246999999999</v>
      </c>
      <c r="AQ32">
        <f t="shared" si="28"/>
        <v>0.84300031668250075</v>
      </c>
      <c r="AR32">
        <f t="shared" si="29"/>
        <v>0.16539061119722653</v>
      </c>
      <c r="AS32">
        <v>1689559913</v>
      </c>
      <c r="AT32">
        <v>774.48900000000003</v>
      </c>
      <c r="AU32">
        <v>800.01300000000003</v>
      </c>
      <c r="AV32">
        <v>20.887799999999999</v>
      </c>
      <c r="AW32">
        <v>18.640599999999999</v>
      </c>
      <c r="AX32">
        <v>777.577</v>
      </c>
      <c r="AY32">
        <v>20.792200000000001</v>
      </c>
      <c r="AZ32">
        <v>600.25400000000002</v>
      </c>
      <c r="BA32">
        <v>100.523</v>
      </c>
      <c r="BB32">
        <v>3.9342700000000001E-2</v>
      </c>
      <c r="BC32">
        <v>27.935199999999998</v>
      </c>
      <c r="BD32">
        <v>28.079799999999999</v>
      </c>
      <c r="BE32">
        <v>999.9</v>
      </c>
      <c r="BF32">
        <v>0</v>
      </c>
      <c r="BG32">
        <v>0</v>
      </c>
      <c r="BH32">
        <v>10026.9</v>
      </c>
      <c r="BI32">
        <v>0</v>
      </c>
      <c r="BJ32">
        <v>1307.56</v>
      </c>
      <c r="BK32">
        <v>-25.523599999999998</v>
      </c>
      <c r="BL32">
        <v>791.01199999999994</v>
      </c>
      <c r="BM32">
        <v>815.20899999999995</v>
      </c>
      <c r="BN32">
        <v>2.2471999999999999</v>
      </c>
      <c r="BO32">
        <v>800.01300000000003</v>
      </c>
      <c r="BP32">
        <v>18.640599999999999</v>
      </c>
      <c r="BQ32">
        <v>2.09971</v>
      </c>
      <c r="BR32">
        <v>1.87381</v>
      </c>
      <c r="BS32">
        <v>18.216999999999999</v>
      </c>
      <c r="BT32">
        <v>16.416499999999999</v>
      </c>
      <c r="BU32">
        <v>1799.91</v>
      </c>
      <c r="BV32">
        <v>0.89998900000000004</v>
      </c>
      <c r="BW32">
        <v>0.100011</v>
      </c>
      <c r="BX32">
        <v>0</v>
      </c>
      <c r="BY32">
        <v>2.3182</v>
      </c>
      <c r="BZ32">
        <v>0</v>
      </c>
      <c r="CA32">
        <v>15936.1</v>
      </c>
      <c r="CB32">
        <v>17198.7</v>
      </c>
      <c r="CC32">
        <v>39.811999999999998</v>
      </c>
      <c r="CD32">
        <v>42.5</v>
      </c>
      <c r="CE32">
        <v>41.061999999999998</v>
      </c>
      <c r="CF32">
        <v>40.561999999999998</v>
      </c>
      <c r="CG32">
        <v>39.686999999999998</v>
      </c>
      <c r="CH32">
        <v>1619.9</v>
      </c>
      <c r="CI32">
        <v>180.01</v>
      </c>
      <c r="CJ32">
        <v>0</v>
      </c>
      <c r="CK32">
        <v>1689559916.0999999</v>
      </c>
      <c r="CL32">
        <v>0</v>
      </c>
      <c r="CM32">
        <v>1689559884</v>
      </c>
      <c r="CN32" t="s">
        <v>398</v>
      </c>
      <c r="CO32">
        <v>1689559881</v>
      </c>
      <c r="CP32">
        <v>1689559884</v>
      </c>
      <c r="CQ32">
        <v>18</v>
      </c>
      <c r="CR32">
        <v>-0.29499999999999998</v>
      </c>
      <c r="CS32">
        <v>-1E-3</v>
      </c>
      <c r="CT32">
        <v>-3.0920000000000001</v>
      </c>
      <c r="CU32">
        <v>9.6000000000000002E-2</v>
      </c>
      <c r="CV32">
        <v>800</v>
      </c>
      <c r="CW32">
        <v>19</v>
      </c>
      <c r="CX32">
        <v>0.11</v>
      </c>
      <c r="CY32">
        <v>0.04</v>
      </c>
      <c r="CZ32">
        <v>23.744397110046599</v>
      </c>
      <c r="DA32">
        <v>0.21285554754938099</v>
      </c>
      <c r="DB32">
        <v>5.2667893862180598E-2</v>
      </c>
      <c r="DC32">
        <v>1</v>
      </c>
      <c r="DD32">
        <v>799.97557142857102</v>
      </c>
      <c r="DE32">
        <v>-1.9792207793779298E-2</v>
      </c>
      <c r="DF32">
        <v>6.1132620415876297E-2</v>
      </c>
      <c r="DG32">
        <v>1</v>
      </c>
      <c r="DH32">
        <v>1800.0033333333299</v>
      </c>
      <c r="DI32">
        <v>-8.0686725223887798E-2</v>
      </c>
      <c r="DJ32">
        <v>0.14878342628302499</v>
      </c>
      <c r="DK32">
        <v>-1</v>
      </c>
      <c r="DL32">
        <v>2</v>
      </c>
      <c r="DM32">
        <v>2</v>
      </c>
      <c r="DN32" t="s">
        <v>356</v>
      </c>
      <c r="DO32">
        <v>3.1562899999999998</v>
      </c>
      <c r="DP32">
        <v>2.7738999999999998</v>
      </c>
      <c r="DQ32">
        <v>0.15104999999999999</v>
      </c>
      <c r="DR32">
        <v>0.154393</v>
      </c>
      <c r="DS32">
        <v>0.10856</v>
      </c>
      <c r="DT32">
        <v>0.100538</v>
      </c>
      <c r="DU32">
        <v>26834.2</v>
      </c>
      <c r="DV32">
        <v>27929</v>
      </c>
      <c r="DW32">
        <v>29372.799999999999</v>
      </c>
      <c r="DX32">
        <v>30800.2</v>
      </c>
      <c r="DY32">
        <v>34337</v>
      </c>
      <c r="DZ32">
        <v>36367.599999999999</v>
      </c>
      <c r="EA32">
        <v>40353.4</v>
      </c>
      <c r="EB32">
        <v>42783.5</v>
      </c>
      <c r="EC32">
        <v>2.2309000000000001</v>
      </c>
      <c r="ED32">
        <v>1.7342200000000001</v>
      </c>
      <c r="EE32">
        <v>0.192493</v>
      </c>
      <c r="EF32">
        <v>0</v>
      </c>
      <c r="EG32">
        <v>24.929200000000002</v>
      </c>
      <c r="EH32">
        <v>999.9</v>
      </c>
      <c r="EI32">
        <v>36.241</v>
      </c>
      <c r="EJ32">
        <v>36.658000000000001</v>
      </c>
      <c r="EK32">
        <v>22.310600000000001</v>
      </c>
      <c r="EL32">
        <v>60.863900000000001</v>
      </c>
      <c r="EM32">
        <v>23.4375</v>
      </c>
      <c r="EN32">
        <v>1</v>
      </c>
      <c r="EO32">
        <v>-9.2611799999999994E-2</v>
      </c>
      <c r="EP32">
        <v>-0.49471700000000002</v>
      </c>
      <c r="EQ32">
        <v>20.297999999999998</v>
      </c>
      <c r="ER32">
        <v>5.2409499999999998</v>
      </c>
      <c r="ES32">
        <v>11.8302</v>
      </c>
      <c r="ET32">
        <v>4.9814999999999996</v>
      </c>
      <c r="EU32">
        <v>3.29948</v>
      </c>
      <c r="EV32">
        <v>47</v>
      </c>
      <c r="EW32">
        <v>3054</v>
      </c>
      <c r="EX32">
        <v>8451.2999999999993</v>
      </c>
      <c r="EY32">
        <v>152.19999999999999</v>
      </c>
      <c r="EZ32">
        <v>1.8737699999999999</v>
      </c>
      <c r="FA32">
        <v>1.87944</v>
      </c>
      <c r="FB32">
        <v>1.8798699999999999</v>
      </c>
      <c r="FC32">
        <v>1.8805000000000001</v>
      </c>
      <c r="FD32">
        <v>1.87805</v>
      </c>
      <c r="FE32">
        <v>1.8766799999999999</v>
      </c>
      <c r="FF32">
        <v>1.8774200000000001</v>
      </c>
      <c r="FG32">
        <v>1.87521</v>
      </c>
      <c r="FH32">
        <v>0</v>
      </c>
      <c r="FI32">
        <v>0</v>
      </c>
      <c r="FJ32">
        <v>0</v>
      </c>
      <c r="FK32">
        <v>0</v>
      </c>
      <c r="FL32" t="s">
        <v>357</v>
      </c>
      <c r="FM32" t="s">
        <v>358</v>
      </c>
      <c r="FN32" t="s">
        <v>359</v>
      </c>
      <c r="FO32" t="s">
        <v>359</v>
      </c>
      <c r="FP32" t="s">
        <v>359</v>
      </c>
      <c r="FQ32" t="s">
        <v>359</v>
      </c>
      <c r="FR32">
        <v>0</v>
      </c>
      <c r="FS32">
        <v>100</v>
      </c>
      <c r="FT32">
        <v>100</v>
      </c>
      <c r="FU32">
        <v>-3.0880000000000001</v>
      </c>
      <c r="FV32">
        <v>9.5600000000000004E-2</v>
      </c>
      <c r="FW32">
        <v>-3.0350374788867902</v>
      </c>
      <c r="FX32">
        <v>1.4527828764109799E-4</v>
      </c>
      <c r="FY32">
        <v>-4.3579519040863002E-7</v>
      </c>
      <c r="FZ32">
        <v>2.0799061152897499E-10</v>
      </c>
      <c r="GA32">
        <v>9.5580000000001802E-2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0.5</v>
      </c>
      <c r="GK32">
        <v>1.8395999999999999</v>
      </c>
      <c r="GL32">
        <v>2.6159699999999999</v>
      </c>
      <c r="GM32">
        <v>1.54541</v>
      </c>
      <c r="GN32">
        <v>2.2692899999999998</v>
      </c>
      <c r="GO32">
        <v>1.5979000000000001</v>
      </c>
      <c r="GP32">
        <v>2.4560499999999998</v>
      </c>
      <c r="GQ32">
        <v>40.044699999999999</v>
      </c>
      <c r="GR32">
        <v>15.3491</v>
      </c>
      <c r="GS32">
        <v>18</v>
      </c>
      <c r="GT32">
        <v>642.90200000000004</v>
      </c>
      <c r="GU32">
        <v>357.84800000000001</v>
      </c>
      <c r="GV32">
        <v>27.2028</v>
      </c>
      <c r="GW32">
        <v>25.635200000000001</v>
      </c>
      <c r="GX32">
        <v>30</v>
      </c>
      <c r="GY32">
        <v>25.674700000000001</v>
      </c>
      <c r="GZ32">
        <v>25.665500000000002</v>
      </c>
      <c r="HA32">
        <v>36.849400000000003</v>
      </c>
      <c r="HB32">
        <v>20</v>
      </c>
      <c r="HC32">
        <v>-30</v>
      </c>
      <c r="HD32">
        <v>27.148499999999999</v>
      </c>
      <c r="HE32">
        <v>800</v>
      </c>
      <c r="HF32">
        <v>0</v>
      </c>
      <c r="HG32">
        <v>100.06</v>
      </c>
      <c r="HH32">
        <v>99.101299999999995</v>
      </c>
    </row>
    <row r="33" spans="1:216" x14ac:dyDescent="0.2">
      <c r="A33">
        <v>15</v>
      </c>
      <c r="B33">
        <v>1689560019</v>
      </c>
      <c r="C33">
        <v>1312.9000000953699</v>
      </c>
      <c r="D33" t="s">
        <v>399</v>
      </c>
      <c r="E33" t="s">
        <v>400</v>
      </c>
      <c r="F33" t="s">
        <v>349</v>
      </c>
      <c r="G33" t="s">
        <v>350</v>
      </c>
      <c r="H33" t="s">
        <v>351</v>
      </c>
      <c r="I33" t="s">
        <v>352</v>
      </c>
      <c r="J33" t="s">
        <v>353</v>
      </c>
      <c r="K33" t="s">
        <v>354</v>
      </c>
      <c r="L33">
        <v>1689560019</v>
      </c>
      <c r="M33">
        <f t="shared" si="0"/>
        <v>2.1428779786154309E-3</v>
      </c>
      <c r="N33">
        <f t="shared" si="1"/>
        <v>2.1428779786154308</v>
      </c>
      <c r="O33">
        <f t="shared" si="2"/>
        <v>27.039114232675317</v>
      </c>
      <c r="P33">
        <f t="shared" si="3"/>
        <v>970.89</v>
      </c>
      <c r="Q33">
        <f t="shared" si="4"/>
        <v>601.43997036329995</v>
      </c>
      <c r="R33">
        <f t="shared" si="5"/>
        <v>60.483257415100525</v>
      </c>
      <c r="S33">
        <f t="shared" si="6"/>
        <v>97.636659825378004</v>
      </c>
      <c r="T33">
        <f t="shared" si="7"/>
        <v>0.12694573907656206</v>
      </c>
      <c r="U33">
        <f t="shared" si="8"/>
        <v>2.9411666663589999</v>
      </c>
      <c r="V33">
        <f t="shared" si="9"/>
        <v>0.12397848912200531</v>
      </c>
      <c r="W33">
        <f t="shared" si="10"/>
        <v>7.7747374645564971E-2</v>
      </c>
      <c r="X33">
        <f t="shared" si="11"/>
        <v>297.694458</v>
      </c>
      <c r="Y33">
        <f t="shared" si="12"/>
        <v>28.944843853951213</v>
      </c>
      <c r="Z33">
        <f t="shared" si="13"/>
        <v>27.949400000000001</v>
      </c>
      <c r="AA33">
        <f t="shared" si="14"/>
        <v>3.7836600316487798</v>
      </c>
      <c r="AB33">
        <f t="shared" si="15"/>
        <v>56.047269538437675</v>
      </c>
      <c r="AC33">
        <f t="shared" si="16"/>
        <v>2.09629847740108</v>
      </c>
      <c r="AD33">
        <f t="shared" si="17"/>
        <v>3.7402330116428271</v>
      </c>
      <c r="AE33">
        <f t="shared" si="18"/>
        <v>1.6873615542476998</v>
      </c>
      <c r="AF33">
        <f t="shared" si="19"/>
        <v>-94.500918856940501</v>
      </c>
      <c r="AG33">
        <f t="shared" si="20"/>
        <v>-31.36399427325258</v>
      </c>
      <c r="AH33">
        <f t="shared" si="21"/>
        <v>-2.3210003085276942</v>
      </c>
      <c r="AI33">
        <f t="shared" si="22"/>
        <v>169.50854456127922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53092.104400447075</v>
      </c>
      <c r="AO33">
        <f t="shared" si="26"/>
        <v>1799.96</v>
      </c>
      <c r="AP33">
        <f t="shared" si="27"/>
        <v>1517.3657999999998</v>
      </c>
      <c r="AQ33">
        <f t="shared" si="28"/>
        <v>0.84299973332740719</v>
      </c>
      <c r="AR33">
        <f t="shared" si="29"/>
        <v>0.16538948532189604</v>
      </c>
      <c r="AS33">
        <v>1689560019</v>
      </c>
      <c r="AT33">
        <v>970.89</v>
      </c>
      <c r="AU33">
        <v>999.99699999999996</v>
      </c>
      <c r="AV33">
        <v>20.845400000000001</v>
      </c>
      <c r="AW33">
        <v>18.748100000000001</v>
      </c>
      <c r="AX33">
        <v>974.221</v>
      </c>
      <c r="AY33">
        <v>20.745200000000001</v>
      </c>
      <c r="AZ33">
        <v>600.26</v>
      </c>
      <c r="BA33">
        <v>100.52500000000001</v>
      </c>
      <c r="BB33">
        <v>3.9080200000000002E-2</v>
      </c>
      <c r="BC33">
        <v>27.7516</v>
      </c>
      <c r="BD33">
        <v>27.949400000000001</v>
      </c>
      <c r="BE33">
        <v>999.9</v>
      </c>
      <c r="BF33">
        <v>0</v>
      </c>
      <c r="BG33">
        <v>0</v>
      </c>
      <c r="BH33">
        <v>10013.799999999999</v>
      </c>
      <c r="BI33">
        <v>0</v>
      </c>
      <c r="BJ33">
        <v>1294.23</v>
      </c>
      <c r="BK33">
        <v>-29.1066</v>
      </c>
      <c r="BL33">
        <v>991.56</v>
      </c>
      <c r="BM33">
        <v>1019.1</v>
      </c>
      <c r="BN33">
        <v>2.0973299999999999</v>
      </c>
      <c r="BO33">
        <v>999.99699999999996</v>
      </c>
      <c r="BP33">
        <v>18.748100000000001</v>
      </c>
      <c r="BQ33">
        <v>2.0954799999999998</v>
      </c>
      <c r="BR33">
        <v>1.8846499999999999</v>
      </c>
      <c r="BS33">
        <v>18.184899999999999</v>
      </c>
      <c r="BT33">
        <v>16.507100000000001</v>
      </c>
      <c r="BU33">
        <v>1799.96</v>
      </c>
      <c r="BV33">
        <v>0.90000800000000003</v>
      </c>
      <c r="BW33">
        <v>9.9992200000000003E-2</v>
      </c>
      <c r="BX33">
        <v>0</v>
      </c>
      <c r="BY33">
        <v>2.4518</v>
      </c>
      <c r="BZ33">
        <v>0</v>
      </c>
      <c r="CA33">
        <v>16319.2</v>
      </c>
      <c r="CB33">
        <v>17199.3</v>
      </c>
      <c r="CC33">
        <v>39.75</v>
      </c>
      <c r="CD33">
        <v>42.5</v>
      </c>
      <c r="CE33">
        <v>41.061999999999998</v>
      </c>
      <c r="CF33">
        <v>40.5</v>
      </c>
      <c r="CG33">
        <v>39.686999999999998</v>
      </c>
      <c r="CH33">
        <v>1619.98</v>
      </c>
      <c r="CI33">
        <v>179.98</v>
      </c>
      <c r="CJ33">
        <v>0</v>
      </c>
      <c r="CK33">
        <v>1689560021.7</v>
      </c>
      <c r="CL33">
        <v>0</v>
      </c>
      <c r="CM33">
        <v>1689559991</v>
      </c>
      <c r="CN33" t="s">
        <v>401</v>
      </c>
      <c r="CO33">
        <v>1689559991</v>
      </c>
      <c r="CP33">
        <v>1689559979</v>
      </c>
      <c r="CQ33">
        <v>19</v>
      </c>
      <c r="CR33">
        <v>-0.217</v>
      </c>
      <c r="CS33">
        <v>5.0000000000000001E-3</v>
      </c>
      <c r="CT33">
        <v>-3.3340000000000001</v>
      </c>
      <c r="CU33">
        <v>0.1</v>
      </c>
      <c r="CV33">
        <v>1000</v>
      </c>
      <c r="CW33">
        <v>19</v>
      </c>
      <c r="CX33">
        <v>0.09</v>
      </c>
      <c r="CY33">
        <v>0.04</v>
      </c>
      <c r="CZ33">
        <v>27.0459910889818</v>
      </c>
      <c r="DA33">
        <v>0.50073738377578003</v>
      </c>
      <c r="DB33">
        <v>8.0293391339255393E-2</v>
      </c>
      <c r="DC33">
        <v>1</v>
      </c>
      <c r="DD33">
        <v>1000.02214285714</v>
      </c>
      <c r="DE33">
        <v>-4.0207792207259202E-2</v>
      </c>
      <c r="DF33">
        <v>7.1114452160741207E-2</v>
      </c>
      <c r="DG33">
        <v>1</v>
      </c>
      <c r="DH33">
        <v>1800.03</v>
      </c>
      <c r="DI33">
        <v>2.3880409942645901E-2</v>
      </c>
      <c r="DJ33">
        <v>0.116004926003763</v>
      </c>
      <c r="DK33">
        <v>-1</v>
      </c>
      <c r="DL33">
        <v>2</v>
      </c>
      <c r="DM33">
        <v>2</v>
      </c>
      <c r="DN33" t="s">
        <v>356</v>
      </c>
      <c r="DO33">
        <v>3.1562399999999999</v>
      </c>
      <c r="DP33">
        <v>2.77352</v>
      </c>
      <c r="DQ33">
        <v>0.175013</v>
      </c>
      <c r="DR33">
        <v>0.17847399999999999</v>
      </c>
      <c r="DS33">
        <v>0.108365</v>
      </c>
      <c r="DT33">
        <v>0.100939</v>
      </c>
      <c r="DU33">
        <v>26073.4</v>
      </c>
      <c r="DV33">
        <v>27131.1</v>
      </c>
      <c r="DW33">
        <v>29369.1</v>
      </c>
      <c r="DX33">
        <v>30797.5</v>
      </c>
      <c r="DY33">
        <v>34343.300000000003</v>
      </c>
      <c r="DZ33">
        <v>36351.4</v>
      </c>
      <c r="EA33">
        <v>40348.5</v>
      </c>
      <c r="EB33">
        <v>42780.3</v>
      </c>
      <c r="EC33">
        <v>2.2294800000000001</v>
      </c>
      <c r="ED33">
        <v>1.7339</v>
      </c>
      <c r="EE33">
        <v>0.17407500000000001</v>
      </c>
      <c r="EF33">
        <v>0</v>
      </c>
      <c r="EG33">
        <v>25.1004</v>
      </c>
      <c r="EH33">
        <v>999.9</v>
      </c>
      <c r="EI33">
        <v>36.204000000000001</v>
      </c>
      <c r="EJ33">
        <v>36.698999999999998</v>
      </c>
      <c r="EK33">
        <v>22.335999999999999</v>
      </c>
      <c r="EL33">
        <v>61.003900000000002</v>
      </c>
      <c r="EM33">
        <v>23.677900000000001</v>
      </c>
      <c r="EN33">
        <v>1</v>
      </c>
      <c r="EO33">
        <v>-8.6717500000000003E-2</v>
      </c>
      <c r="EP33">
        <v>-1.1382699999999999</v>
      </c>
      <c r="EQ33">
        <v>20.294599999999999</v>
      </c>
      <c r="ER33">
        <v>5.2404999999999999</v>
      </c>
      <c r="ES33">
        <v>11.8302</v>
      </c>
      <c r="ET33">
        <v>4.9813499999999999</v>
      </c>
      <c r="EU33">
        <v>3.2993999999999999</v>
      </c>
      <c r="EV33">
        <v>47.1</v>
      </c>
      <c r="EW33">
        <v>3056.1</v>
      </c>
      <c r="EX33">
        <v>8459.1</v>
      </c>
      <c r="EY33">
        <v>152.19999999999999</v>
      </c>
      <c r="EZ33">
        <v>1.87378</v>
      </c>
      <c r="FA33">
        <v>1.87944</v>
      </c>
      <c r="FB33">
        <v>1.8798600000000001</v>
      </c>
      <c r="FC33">
        <v>1.88049</v>
      </c>
      <c r="FD33">
        <v>1.8780399999999999</v>
      </c>
      <c r="FE33">
        <v>1.8766799999999999</v>
      </c>
      <c r="FF33">
        <v>1.8774</v>
      </c>
      <c r="FG33">
        <v>1.8751800000000001</v>
      </c>
      <c r="FH33">
        <v>0</v>
      </c>
      <c r="FI33">
        <v>0</v>
      </c>
      <c r="FJ33">
        <v>0</v>
      </c>
      <c r="FK33">
        <v>0</v>
      </c>
      <c r="FL33" t="s">
        <v>357</v>
      </c>
      <c r="FM33" t="s">
        <v>358</v>
      </c>
      <c r="FN33" t="s">
        <v>359</v>
      </c>
      <c r="FO33" t="s">
        <v>359</v>
      </c>
      <c r="FP33" t="s">
        <v>359</v>
      </c>
      <c r="FQ33" t="s">
        <v>359</v>
      </c>
      <c r="FR33">
        <v>0</v>
      </c>
      <c r="FS33">
        <v>100</v>
      </c>
      <c r="FT33">
        <v>100</v>
      </c>
      <c r="FU33">
        <v>-3.331</v>
      </c>
      <c r="FV33">
        <v>0.1002</v>
      </c>
      <c r="FW33">
        <v>-3.2510976364784399</v>
      </c>
      <c r="FX33">
        <v>1.4527828764109799E-4</v>
      </c>
      <c r="FY33">
        <v>-4.3579519040863002E-7</v>
      </c>
      <c r="FZ33">
        <v>2.0799061152897499E-10</v>
      </c>
      <c r="GA33">
        <v>0.100159999999999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0.7</v>
      </c>
      <c r="GK33">
        <v>2.20947</v>
      </c>
      <c r="GL33">
        <v>2.6232899999999999</v>
      </c>
      <c r="GM33">
        <v>1.54541</v>
      </c>
      <c r="GN33">
        <v>2.2692899999999998</v>
      </c>
      <c r="GO33">
        <v>1.5979000000000001</v>
      </c>
      <c r="GP33">
        <v>2.2924799999999999</v>
      </c>
      <c r="GQ33">
        <v>40.1967</v>
      </c>
      <c r="GR33">
        <v>15.322800000000001</v>
      </c>
      <c r="GS33">
        <v>18</v>
      </c>
      <c r="GT33">
        <v>642.68600000000004</v>
      </c>
      <c r="GU33">
        <v>358.14400000000001</v>
      </c>
      <c r="GV33">
        <v>27.096399999999999</v>
      </c>
      <c r="GW33">
        <v>25.723299999999998</v>
      </c>
      <c r="GX33">
        <v>30.000299999999999</v>
      </c>
      <c r="GY33">
        <v>25.747199999999999</v>
      </c>
      <c r="GZ33">
        <v>25.736599999999999</v>
      </c>
      <c r="HA33">
        <v>44.26</v>
      </c>
      <c r="HB33">
        <v>20</v>
      </c>
      <c r="HC33">
        <v>-30</v>
      </c>
      <c r="HD33">
        <v>27.104900000000001</v>
      </c>
      <c r="HE33">
        <v>1000</v>
      </c>
      <c r="HF33">
        <v>0</v>
      </c>
      <c r="HG33">
        <v>100.048</v>
      </c>
      <c r="HH33">
        <v>99.093299999999999</v>
      </c>
    </row>
    <row r="34" spans="1:216" x14ac:dyDescent="0.2">
      <c r="A34">
        <v>16</v>
      </c>
      <c r="B34">
        <v>1689560132</v>
      </c>
      <c r="C34">
        <v>1425.9000000953699</v>
      </c>
      <c r="D34" t="s">
        <v>402</v>
      </c>
      <c r="E34" t="s">
        <v>403</v>
      </c>
      <c r="F34" t="s">
        <v>349</v>
      </c>
      <c r="G34" t="s">
        <v>350</v>
      </c>
      <c r="H34" t="s">
        <v>351</v>
      </c>
      <c r="I34" t="s">
        <v>352</v>
      </c>
      <c r="J34" t="s">
        <v>353</v>
      </c>
      <c r="K34" t="s">
        <v>354</v>
      </c>
      <c r="L34">
        <v>1689560132</v>
      </c>
      <c r="M34">
        <f t="shared" si="0"/>
        <v>2.0286458238224052E-3</v>
      </c>
      <c r="N34">
        <f t="shared" si="1"/>
        <v>2.028645823822405</v>
      </c>
      <c r="O34">
        <f t="shared" si="2"/>
        <v>31.66038505048839</v>
      </c>
      <c r="P34">
        <f t="shared" si="3"/>
        <v>1365.64</v>
      </c>
      <c r="Q34">
        <f t="shared" si="4"/>
        <v>897.89626715929614</v>
      </c>
      <c r="R34">
        <f t="shared" si="5"/>
        <v>90.29186463380664</v>
      </c>
      <c r="S34">
        <f t="shared" si="6"/>
        <v>137.327870187744</v>
      </c>
      <c r="T34">
        <f t="shared" si="7"/>
        <v>0.11837521098237618</v>
      </c>
      <c r="U34">
        <f t="shared" si="8"/>
        <v>2.9397447438068096</v>
      </c>
      <c r="V34">
        <f t="shared" si="9"/>
        <v>0.11578947906845379</v>
      </c>
      <c r="W34">
        <f t="shared" si="10"/>
        <v>7.259603788165403E-2</v>
      </c>
      <c r="X34">
        <f t="shared" si="11"/>
        <v>297.72593999999998</v>
      </c>
      <c r="Y34">
        <f t="shared" si="12"/>
        <v>29.056194638287959</v>
      </c>
      <c r="Z34">
        <f t="shared" si="13"/>
        <v>28.0596</v>
      </c>
      <c r="AA34">
        <f t="shared" si="14"/>
        <v>3.8080447573525742</v>
      </c>
      <c r="AB34">
        <f t="shared" si="15"/>
        <v>55.826975221716445</v>
      </c>
      <c r="AC34">
        <f t="shared" si="16"/>
        <v>2.0979697107047994</v>
      </c>
      <c r="AD34">
        <f t="shared" si="17"/>
        <v>3.7579856375394285</v>
      </c>
      <c r="AE34">
        <f t="shared" si="18"/>
        <v>1.7100750466477748</v>
      </c>
      <c r="AF34">
        <f t="shared" si="19"/>
        <v>-89.463280830568067</v>
      </c>
      <c r="AG34">
        <f t="shared" si="20"/>
        <v>-35.960817976718864</v>
      </c>
      <c r="AH34">
        <f t="shared" si="21"/>
        <v>-2.6650022749656288</v>
      </c>
      <c r="AI34">
        <f t="shared" si="22"/>
        <v>169.63683891774744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53036.525511497231</v>
      </c>
      <c r="AO34">
        <f t="shared" si="26"/>
        <v>1800.15</v>
      </c>
      <c r="AP34">
        <f t="shared" si="27"/>
        <v>1517.5259999999998</v>
      </c>
      <c r="AQ34">
        <f t="shared" si="28"/>
        <v>0.8429997500208315</v>
      </c>
      <c r="AR34">
        <f t="shared" si="29"/>
        <v>0.16538951754020498</v>
      </c>
      <c r="AS34">
        <v>1689560132</v>
      </c>
      <c r="AT34">
        <v>1365.64</v>
      </c>
      <c r="AU34">
        <v>1400.06</v>
      </c>
      <c r="AV34">
        <v>20.863</v>
      </c>
      <c r="AW34">
        <v>18.877300000000002</v>
      </c>
      <c r="AX34">
        <v>1369.65</v>
      </c>
      <c r="AY34">
        <v>20.758800000000001</v>
      </c>
      <c r="AZ34">
        <v>600.18799999999999</v>
      </c>
      <c r="BA34">
        <v>100.52</v>
      </c>
      <c r="BB34">
        <v>3.9349599999999998E-2</v>
      </c>
      <c r="BC34">
        <v>27.832699999999999</v>
      </c>
      <c r="BD34">
        <v>28.0596</v>
      </c>
      <c r="BE34">
        <v>999.9</v>
      </c>
      <c r="BF34">
        <v>0</v>
      </c>
      <c r="BG34">
        <v>0</v>
      </c>
      <c r="BH34">
        <v>10006.200000000001</v>
      </c>
      <c r="BI34">
        <v>0</v>
      </c>
      <c r="BJ34">
        <v>1260.3900000000001</v>
      </c>
      <c r="BK34">
        <v>-34.416699999999999</v>
      </c>
      <c r="BL34">
        <v>1394.74</v>
      </c>
      <c r="BM34">
        <v>1426.99</v>
      </c>
      <c r="BN34">
        <v>1.98573</v>
      </c>
      <c r="BO34">
        <v>1400.06</v>
      </c>
      <c r="BP34">
        <v>18.877300000000002</v>
      </c>
      <c r="BQ34">
        <v>2.09714</v>
      </c>
      <c r="BR34">
        <v>1.89754</v>
      </c>
      <c r="BS34">
        <v>18.197500000000002</v>
      </c>
      <c r="BT34">
        <v>16.6143</v>
      </c>
      <c r="BU34">
        <v>1800.15</v>
      </c>
      <c r="BV34">
        <v>0.90000599999999997</v>
      </c>
      <c r="BW34">
        <v>9.9994299999999994E-2</v>
      </c>
      <c r="BX34">
        <v>0</v>
      </c>
      <c r="BY34">
        <v>2.5977999999999999</v>
      </c>
      <c r="BZ34">
        <v>0</v>
      </c>
      <c r="CA34">
        <v>16617.2</v>
      </c>
      <c r="CB34">
        <v>17201.099999999999</v>
      </c>
      <c r="CC34">
        <v>39.875</v>
      </c>
      <c r="CD34">
        <v>42.561999999999998</v>
      </c>
      <c r="CE34">
        <v>41.186999999999998</v>
      </c>
      <c r="CF34">
        <v>40.625</v>
      </c>
      <c r="CG34">
        <v>39.75</v>
      </c>
      <c r="CH34">
        <v>1620.15</v>
      </c>
      <c r="CI34">
        <v>180</v>
      </c>
      <c r="CJ34">
        <v>0</v>
      </c>
      <c r="CK34">
        <v>1689560135.0999999</v>
      </c>
      <c r="CL34">
        <v>0</v>
      </c>
      <c r="CM34">
        <v>1689560103</v>
      </c>
      <c r="CN34" t="s">
        <v>404</v>
      </c>
      <c r="CO34">
        <v>1689560103</v>
      </c>
      <c r="CP34">
        <v>1689560089</v>
      </c>
      <c r="CQ34">
        <v>20</v>
      </c>
      <c r="CR34">
        <v>-0.67900000000000005</v>
      </c>
      <c r="CS34">
        <v>4.0000000000000001E-3</v>
      </c>
      <c r="CT34">
        <v>-4.0069999999999997</v>
      </c>
      <c r="CU34">
        <v>0.104</v>
      </c>
      <c r="CV34">
        <v>1400</v>
      </c>
      <c r="CW34">
        <v>19</v>
      </c>
      <c r="CX34">
        <v>7.0000000000000007E-2</v>
      </c>
      <c r="CY34">
        <v>0.05</v>
      </c>
      <c r="CZ34">
        <v>31.5409291950597</v>
      </c>
      <c r="DA34">
        <v>1.05975526762545</v>
      </c>
      <c r="DB34">
        <v>0.14016319524609999</v>
      </c>
      <c r="DC34">
        <v>1</v>
      </c>
      <c r="DD34">
        <v>1400.0139999999999</v>
      </c>
      <c r="DE34">
        <v>-9.7443609021841807E-2</v>
      </c>
      <c r="DF34">
        <v>7.7678825943703095E-2</v>
      </c>
      <c r="DG34">
        <v>1</v>
      </c>
      <c r="DH34">
        <v>1799.9733333333299</v>
      </c>
      <c r="DI34">
        <v>0.124484127592473</v>
      </c>
      <c r="DJ34">
        <v>0.14240563570089701</v>
      </c>
      <c r="DK34">
        <v>-1</v>
      </c>
      <c r="DL34">
        <v>2</v>
      </c>
      <c r="DM34">
        <v>2</v>
      </c>
      <c r="DN34" t="s">
        <v>356</v>
      </c>
      <c r="DO34">
        <v>3.15604</v>
      </c>
      <c r="DP34">
        <v>2.77373</v>
      </c>
      <c r="DQ34">
        <v>0.21631300000000001</v>
      </c>
      <c r="DR34">
        <v>0.21978700000000001</v>
      </c>
      <c r="DS34">
        <v>0.1084</v>
      </c>
      <c r="DT34">
        <v>0.101424</v>
      </c>
      <c r="DU34">
        <v>24769.4</v>
      </c>
      <c r="DV34">
        <v>25767.1</v>
      </c>
      <c r="DW34">
        <v>29370</v>
      </c>
      <c r="DX34">
        <v>30797.3</v>
      </c>
      <c r="DY34">
        <v>34347.800000000003</v>
      </c>
      <c r="DZ34">
        <v>36335.599999999999</v>
      </c>
      <c r="EA34">
        <v>40350.300000000003</v>
      </c>
      <c r="EB34">
        <v>42779.6</v>
      </c>
      <c r="EC34">
        <v>2.2288000000000001</v>
      </c>
      <c r="ED34">
        <v>1.73458</v>
      </c>
      <c r="EE34">
        <v>0.174455</v>
      </c>
      <c r="EF34">
        <v>0</v>
      </c>
      <c r="EG34">
        <v>25.204799999999999</v>
      </c>
      <c r="EH34">
        <v>999.9</v>
      </c>
      <c r="EI34">
        <v>36.228999999999999</v>
      </c>
      <c r="EJ34">
        <v>36.728999999999999</v>
      </c>
      <c r="EK34">
        <v>22.3903</v>
      </c>
      <c r="EL34">
        <v>60.923900000000003</v>
      </c>
      <c r="EM34">
        <v>23.765999999999998</v>
      </c>
      <c r="EN34">
        <v>1</v>
      </c>
      <c r="EO34">
        <v>-8.4946599999999997E-2</v>
      </c>
      <c r="EP34">
        <v>0.20177300000000001</v>
      </c>
      <c r="EQ34">
        <v>20.2987</v>
      </c>
      <c r="ER34">
        <v>5.2403500000000003</v>
      </c>
      <c r="ES34">
        <v>11.8302</v>
      </c>
      <c r="ET34">
        <v>4.9814499999999997</v>
      </c>
      <c r="EU34">
        <v>3.29955</v>
      </c>
      <c r="EV34">
        <v>47.1</v>
      </c>
      <c r="EW34">
        <v>3058.3</v>
      </c>
      <c r="EX34">
        <v>8466.9</v>
      </c>
      <c r="EY34">
        <v>152.19999999999999</v>
      </c>
      <c r="EZ34">
        <v>1.87378</v>
      </c>
      <c r="FA34">
        <v>1.8794299999999999</v>
      </c>
      <c r="FB34">
        <v>1.87985</v>
      </c>
      <c r="FC34">
        <v>1.8805000000000001</v>
      </c>
      <c r="FD34">
        <v>1.8780399999999999</v>
      </c>
      <c r="FE34">
        <v>1.8766799999999999</v>
      </c>
      <c r="FF34">
        <v>1.87741</v>
      </c>
      <c r="FG34">
        <v>1.8752500000000001</v>
      </c>
      <c r="FH34">
        <v>0</v>
      </c>
      <c r="FI34">
        <v>0</v>
      </c>
      <c r="FJ34">
        <v>0</v>
      </c>
      <c r="FK34">
        <v>0</v>
      </c>
      <c r="FL34" t="s">
        <v>357</v>
      </c>
      <c r="FM34" t="s">
        <v>358</v>
      </c>
      <c r="FN34" t="s">
        <v>359</v>
      </c>
      <c r="FO34" t="s">
        <v>359</v>
      </c>
      <c r="FP34" t="s">
        <v>359</v>
      </c>
      <c r="FQ34" t="s">
        <v>359</v>
      </c>
      <c r="FR34">
        <v>0</v>
      </c>
      <c r="FS34">
        <v>100</v>
      </c>
      <c r="FT34">
        <v>100</v>
      </c>
      <c r="FU34">
        <v>-4.01</v>
      </c>
      <c r="FV34">
        <v>0.1042</v>
      </c>
      <c r="FW34">
        <v>-3.9278485915800099</v>
      </c>
      <c r="FX34">
        <v>1.4527828764109799E-4</v>
      </c>
      <c r="FY34">
        <v>-4.3579519040863002E-7</v>
      </c>
      <c r="FZ34">
        <v>2.0799061152897499E-10</v>
      </c>
      <c r="GA34">
        <v>0.10423636363636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0.7</v>
      </c>
      <c r="GK34">
        <v>2.9125999999999999</v>
      </c>
      <c r="GL34">
        <v>2.6061999999999999</v>
      </c>
      <c r="GM34">
        <v>1.54541</v>
      </c>
      <c r="GN34">
        <v>2.2692899999999998</v>
      </c>
      <c r="GO34">
        <v>1.5979000000000001</v>
      </c>
      <c r="GP34">
        <v>2.4169900000000002</v>
      </c>
      <c r="GQ34">
        <v>40.1967</v>
      </c>
      <c r="GR34">
        <v>15.3141</v>
      </c>
      <c r="GS34">
        <v>18</v>
      </c>
      <c r="GT34">
        <v>642.69000000000005</v>
      </c>
      <c r="GU34">
        <v>358.786</v>
      </c>
      <c r="GV34">
        <v>26.161899999999999</v>
      </c>
      <c r="GW34">
        <v>25.765000000000001</v>
      </c>
      <c r="GX34">
        <v>30.0002</v>
      </c>
      <c r="GY34">
        <v>25.790600000000001</v>
      </c>
      <c r="GZ34">
        <v>25.779900000000001</v>
      </c>
      <c r="HA34">
        <v>58.320399999999999</v>
      </c>
      <c r="HB34">
        <v>20</v>
      </c>
      <c r="HC34">
        <v>-30</v>
      </c>
      <c r="HD34">
        <v>26.133500000000002</v>
      </c>
      <c r="HE34">
        <v>1400</v>
      </c>
      <c r="HF34">
        <v>0</v>
      </c>
      <c r="HG34">
        <v>100.051</v>
      </c>
      <c r="HH34">
        <v>99.092200000000005</v>
      </c>
    </row>
    <row r="35" spans="1:216" x14ac:dyDescent="0.2">
      <c r="A35">
        <v>17</v>
      </c>
      <c r="B35">
        <v>1689560237</v>
      </c>
      <c r="C35">
        <v>1530.9000000953699</v>
      </c>
      <c r="D35" t="s">
        <v>405</v>
      </c>
      <c r="E35" t="s">
        <v>406</v>
      </c>
      <c r="F35" t="s">
        <v>349</v>
      </c>
      <c r="G35" t="s">
        <v>350</v>
      </c>
      <c r="H35" t="s">
        <v>351</v>
      </c>
      <c r="I35" t="s">
        <v>352</v>
      </c>
      <c r="J35" t="s">
        <v>353</v>
      </c>
      <c r="K35" t="s">
        <v>354</v>
      </c>
      <c r="L35">
        <v>1689560237</v>
      </c>
      <c r="M35">
        <f t="shared" si="0"/>
        <v>1.8985251085112819E-3</v>
      </c>
      <c r="N35">
        <f t="shared" si="1"/>
        <v>1.8985251085112818</v>
      </c>
      <c r="O35">
        <f t="shared" si="2"/>
        <v>33.308037142235513</v>
      </c>
      <c r="P35">
        <f t="shared" si="3"/>
        <v>1763.39</v>
      </c>
      <c r="Q35">
        <f t="shared" si="4"/>
        <v>1236.2276242959201</v>
      </c>
      <c r="R35">
        <f t="shared" si="5"/>
        <v>124.31738278434753</v>
      </c>
      <c r="S35">
        <f t="shared" si="6"/>
        <v>177.32982609326899</v>
      </c>
      <c r="T35">
        <f t="shared" si="7"/>
        <v>0.11171622201845824</v>
      </c>
      <c r="U35">
        <f t="shared" si="8"/>
        <v>2.9409034719371787</v>
      </c>
      <c r="V35">
        <f t="shared" si="9"/>
        <v>0.10941105435966175</v>
      </c>
      <c r="W35">
        <f t="shared" si="10"/>
        <v>6.8585057463130886E-2</v>
      </c>
      <c r="X35">
        <f t="shared" si="11"/>
        <v>297.68183099999993</v>
      </c>
      <c r="Y35">
        <f t="shared" si="12"/>
        <v>28.99856398348237</v>
      </c>
      <c r="Z35">
        <f t="shared" si="13"/>
        <v>27.965699999999998</v>
      </c>
      <c r="AA35">
        <f t="shared" si="14"/>
        <v>3.7872582391188989</v>
      </c>
      <c r="AB35">
        <f t="shared" si="15"/>
        <v>55.998659497500533</v>
      </c>
      <c r="AC35">
        <f t="shared" si="16"/>
        <v>2.0933062980623101</v>
      </c>
      <c r="AD35">
        <f t="shared" si="17"/>
        <v>3.7381364426334946</v>
      </c>
      <c r="AE35">
        <f t="shared" si="18"/>
        <v>1.6939519410565889</v>
      </c>
      <c r="AF35">
        <f t="shared" si="19"/>
        <v>-83.724957285347529</v>
      </c>
      <c r="AG35">
        <f t="shared" si="20"/>
        <v>-35.46763231091915</v>
      </c>
      <c r="AH35">
        <f t="shared" si="21"/>
        <v>-2.625000652955118</v>
      </c>
      <c r="AI35">
        <f t="shared" si="22"/>
        <v>175.86424075077812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53086.134160962254</v>
      </c>
      <c r="AO35">
        <f t="shared" si="26"/>
        <v>1799.87</v>
      </c>
      <c r="AP35">
        <f t="shared" si="27"/>
        <v>1517.2910999999997</v>
      </c>
      <c r="AQ35">
        <f t="shared" si="28"/>
        <v>0.84300038336102046</v>
      </c>
      <c r="AR35">
        <f t="shared" si="29"/>
        <v>0.16539073988676958</v>
      </c>
      <c r="AS35">
        <v>1689560237</v>
      </c>
      <c r="AT35">
        <v>1763.39</v>
      </c>
      <c r="AU35">
        <v>1800.03</v>
      </c>
      <c r="AV35">
        <v>20.816099999999999</v>
      </c>
      <c r="AW35">
        <v>18.957899999999999</v>
      </c>
      <c r="AX35">
        <v>1767.27</v>
      </c>
      <c r="AY35">
        <v>20.7089</v>
      </c>
      <c r="AZ35">
        <v>600.26</v>
      </c>
      <c r="BA35">
        <v>100.523</v>
      </c>
      <c r="BB35">
        <v>3.8887100000000001E-2</v>
      </c>
      <c r="BC35">
        <v>27.742000000000001</v>
      </c>
      <c r="BD35">
        <v>27.965699999999998</v>
      </c>
      <c r="BE35">
        <v>999.9</v>
      </c>
      <c r="BF35">
        <v>0</v>
      </c>
      <c r="BG35">
        <v>0</v>
      </c>
      <c r="BH35">
        <v>10012.5</v>
      </c>
      <c r="BI35">
        <v>0</v>
      </c>
      <c r="BJ35">
        <v>1265.6099999999999</v>
      </c>
      <c r="BK35">
        <v>-36.6417</v>
      </c>
      <c r="BL35">
        <v>1800.88</v>
      </c>
      <c r="BM35">
        <v>1834.82</v>
      </c>
      <c r="BN35">
        <v>1.8582099999999999</v>
      </c>
      <c r="BO35">
        <v>1800.03</v>
      </c>
      <c r="BP35">
        <v>18.957899999999999</v>
      </c>
      <c r="BQ35">
        <v>2.0924999999999998</v>
      </c>
      <c r="BR35">
        <v>1.90571</v>
      </c>
      <c r="BS35">
        <v>18.162199999999999</v>
      </c>
      <c r="BT35">
        <v>16.681899999999999</v>
      </c>
      <c r="BU35">
        <v>1799.87</v>
      </c>
      <c r="BV35">
        <v>0.89998900000000004</v>
      </c>
      <c r="BW35">
        <v>0.100011</v>
      </c>
      <c r="BX35">
        <v>0</v>
      </c>
      <c r="BY35">
        <v>2.3632</v>
      </c>
      <c r="BZ35">
        <v>0</v>
      </c>
      <c r="CA35">
        <v>16747.599999999999</v>
      </c>
      <c r="CB35">
        <v>17198.3</v>
      </c>
      <c r="CC35">
        <v>39.936999999999998</v>
      </c>
      <c r="CD35">
        <v>42.625</v>
      </c>
      <c r="CE35">
        <v>41.25</v>
      </c>
      <c r="CF35">
        <v>40.686999999999998</v>
      </c>
      <c r="CG35">
        <v>39.811999999999998</v>
      </c>
      <c r="CH35">
        <v>1619.86</v>
      </c>
      <c r="CI35">
        <v>180.01</v>
      </c>
      <c r="CJ35">
        <v>0</v>
      </c>
      <c r="CK35">
        <v>1689560240.0999999</v>
      </c>
      <c r="CL35">
        <v>0</v>
      </c>
      <c r="CM35">
        <v>1689560204</v>
      </c>
      <c r="CN35" t="s">
        <v>407</v>
      </c>
      <c r="CO35">
        <v>1689560103</v>
      </c>
      <c r="CP35">
        <v>1689560191</v>
      </c>
      <c r="CQ35">
        <v>21</v>
      </c>
      <c r="CR35">
        <v>-0.67900000000000005</v>
      </c>
      <c r="CS35">
        <v>3.0000000000000001E-3</v>
      </c>
      <c r="CT35">
        <v>-4.0069999999999997</v>
      </c>
      <c r="CU35">
        <v>0.107</v>
      </c>
      <c r="CV35">
        <v>1400</v>
      </c>
      <c r="CW35">
        <v>19</v>
      </c>
      <c r="CX35">
        <v>7.0000000000000007E-2</v>
      </c>
      <c r="CY35">
        <v>0.04</v>
      </c>
      <c r="CZ35">
        <v>33.2171655687686</v>
      </c>
      <c r="DA35">
        <v>1.30813591493641</v>
      </c>
      <c r="DB35">
        <v>0.1621363636865</v>
      </c>
      <c r="DC35">
        <v>1</v>
      </c>
      <c r="DD35">
        <v>1799.9771428571401</v>
      </c>
      <c r="DE35">
        <v>0.100519480522986</v>
      </c>
      <c r="DF35">
        <v>6.4227486857438704E-2</v>
      </c>
      <c r="DG35">
        <v>1</v>
      </c>
      <c r="DH35">
        <v>1800.0304761904799</v>
      </c>
      <c r="DI35">
        <v>0.16787373660000099</v>
      </c>
      <c r="DJ35">
        <v>0.14792134945164701</v>
      </c>
      <c r="DK35">
        <v>-1</v>
      </c>
      <c r="DL35">
        <v>2</v>
      </c>
      <c r="DM35">
        <v>2</v>
      </c>
      <c r="DN35" t="s">
        <v>356</v>
      </c>
      <c r="DO35">
        <v>3.1561499999999998</v>
      </c>
      <c r="DP35">
        <v>2.77332</v>
      </c>
      <c r="DQ35">
        <v>0.25125900000000001</v>
      </c>
      <c r="DR35">
        <v>0.254554</v>
      </c>
      <c r="DS35">
        <v>0.108198</v>
      </c>
      <c r="DT35">
        <v>0.10172200000000001</v>
      </c>
      <c r="DU35">
        <v>23663</v>
      </c>
      <c r="DV35">
        <v>24617.9</v>
      </c>
      <c r="DW35">
        <v>29367.200000000001</v>
      </c>
      <c r="DX35">
        <v>30795.599999999999</v>
      </c>
      <c r="DY35">
        <v>34356.6</v>
      </c>
      <c r="DZ35">
        <v>36324.1</v>
      </c>
      <c r="EA35">
        <v>40346.699999999997</v>
      </c>
      <c r="EB35">
        <v>42775.7</v>
      </c>
      <c r="EC35">
        <v>2.22817</v>
      </c>
      <c r="ED35">
        <v>1.7355499999999999</v>
      </c>
      <c r="EE35">
        <v>0.17280100000000001</v>
      </c>
      <c r="EF35">
        <v>0</v>
      </c>
      <c r="EG35">
        <v>25.137599999999999</v>
      </c>
      <c r="EH35">
        <v>999.9</v>
      </c>
      <c r="EI35">
        <v>36.302</v>
      </c>
      <c r="EJ35">
        <v>36.719000000000001</v>
      </c>
      <c r="EK35">
        <v>22.420300000000001</v>
      </c>
      <c r="EL35">
        <v>60.8339</v>
      </c>
      <c r="EM35">
        <v>23.617799999999999</v>
      </c>
      <c r="EN35">
        <v>1</v>
      </c>
      <c r="EO35">
        <v>-7.9613799999999998E-2</v>
      </c>
      <c r="EP35">
        <v>-1.00101</v>
      </c>
      <c r="EQ35">
        <v>20.294899999999998</v>
      </c>
      <c r="ER35">
        <v>5.2373599999999998</v>
      </c>
      <c r="ES35">
        <v>11.8302</v>
      </c>
      <c r="ET35">
        <v>4.9802499999999998</v>
      </c>
      <c r="EU35">
        <v>3.2990300000000001</v>
      </c>
      <c r="EV35">
        <v>47.1</v>
      </c>
      <c r="EW35">
        <v>3060.4</v>
      </c>
      <c r="EX35">
        <v>8474.7999999999993</v>
      </c>
      <c r="EY35">
        <v>152.19999999999999</v>
      </c>
      <c r="EZ35">
        <v>1.8737699999999999</v>
      </c>
      <c r="FA35">
        <v>1.87944</v>
      </c>
      <c r="FB35">
        <v>1.87982</v>
      </c>
      <c r="FC35">
        <v>1.88049</v>
      </c>
      <c r="FD35">
        <v>1.8780399999999999</v>
      </c>
      <c r="FE35">
        <v>1.8766799999999999</v>
      </c>
      <c r="FF35">
        <v>1.8773899999999999</v>
      </c>
      <c r="FG35">
        <v>1.8751899999999999</v>
      </c>
      <c r="FH35">
        <v>0</v>
      </c>
      <c r="FI35">
        <v>0</v>
      </c>
      <c r="FJ35">
        <v>0</v>
      </c>
      <c r="FK35">
        <v>0</v>
      </c>
      <c r="FL35" t="s">
        <v>357</v>
      </c>
      <c r="FM35" t="s">
        <v>358</v>
      </c>
      <c r="FN35" t="s">
        <v>359</v>
      </c>
      <c r="FO35" t="s">
        <v>359</v>
      </c>
      <c r="FP35" t="s">
        <v>359</v>
      </c>
      <c r="FQ35" t="s">
        <v>359</v>
      </c>
      <c r="FR35">
        <v>0</v>
      </c>
      <c r="FS35">
        <v>100</v>
      </c>
      <c r="FT35">
        <v>100</v>
      </c>
      <c r="FU35">
        <v>-3.88</v>
      </c>
      <c r="FV35">
        <v>0.1072</v>
      </c>
      <c r="FW35">
        <v>-3.9278485915800099</v>
      </c>
      <c r="FX35">
        <v>1.4527828764109799E-4</v>
      </c>
      <c r="FY35">
        <v>-4.3579519040863002E-7</v>
      </c>
      <c r="FZ35">
        <v>2.0799061152897499E-10</v>
      </c>
      <c r="GA35">
        <v>0.10719999999999499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2.2000000000000002</v>
      </c>
      <c r="GJ35">
        <v>0.8</v>
      </c>
      <c r="GK35">
        <v>3.5668899999999999</v>
      </c>
      <c r="GL35">
        <v>2.6013199999999999</v>
      </c>
      <c r="GM35">
        <v>1.54541</v>
      </c>
      <c r="GN35">
        <v>2.2705099999999998</v>
      </c>
      <c r="GO35">
        <v>1.5979000000000001</v>
      </c>
      <c r="GP35">
        <v>2.4169900000000002</v>
      </c>
      <c r="GQ35">
        <v>39.9437</v>
      </c>
      <c r="GR35">
        <v>15.2966</v>
      </c>
      <c r="GS35">
        <v>18</v>
      </c>
      <c r="GT35">
        <v>642.96699999999998</v>
      </c>
      <c r="GU35">
        <v>359.72500000000002</v>
      </c>
      <c r="GV35">
        <v>27.054600000000001</v>
      </c>
      <c r="GW35">
        <v>25.84</v>
      </c>
      <c r="GX35">
        <v>30.0002</v>
      </c>
      <c r="GY35">
        <v>25.854299999999999</v>
      </c>
      <c r="GZ35">
        <v>25.844200000000001</v>
      </c>
      <c r="HA35">
        <v>71.405000000000001</v>
      </c>
      <c r="HB35">
        <v>20</v>
      </c>
      <c r="HC35">
        <v>-30</v>
      </c>
      <c r="HD35">
        <v>27.063600000000001</v>
      </c>
      <c r="HE35">
        <v>1800</v>
      </c>
      <c r="HF35">
        <v>0</v>
      </c>
      <c r="HG35">
        <v>100.042</v>
      </c>
      <c r="HH35">
        <v>99.084599999999995</v>
      </c>
    </row>
    <row r="36" spans="1:216" x14ac:dyDescent="0.2">
      <c r="A36">
        <v>18</v>
      </c>
      <c r="B36">
        <v>1689560307</v>
      </c>
      <c r="C36">
        <v>1600.9000000953699</v>
      </c>
      <c r="D36" t="s">
        <v>408</v>
      </c>
      <c r="E36" t="s">
        <v>409</v>
      </c>
      <c r="F36" t="s">
        <v>349</v>
      </c>
      <c r="G36" t="s">
        <v>350</v>
      </c>
      <c r="H36" t="s">
        <v>351</v>
      </c>
      <c r="I36" t="s">
        <v>352</v>
      </c>
      <c r="J36" t="s">
        <v>353</v>
      </c>
      <c r="K36" t="s">
        <v>354</v>
      </c>
      <c r="L36">
        <v>1689560307</v>
      </c>
      <c r="M36">
        <f t="shared" si="0"/>
        <v>1.8244879776666801E-3</v>
      </c>
      <c r="N36">
        <f t="shared" si="1"/>
        <v>1.82448797766668</v>
      </c>
      <c r="O36">
        <f t="shared" si="2"/>
        <v>8.4852791440535746</v>
      </c>
      <c r="P36">
        <f t="shared" si="3"/>
        <v>390.69400000000002</v>
      </c>
      <c r="Q36">
        <f t="shared" si="4"/>
        <v>251.08442410337437</v>
      </c>
      <c r="R36">
        <f t="shared" si="5"/>
        <v>25.250845920696925</v>
      </c>
      <c r="S36">
        <f t="shared" si="6"/>
        <v>39.290983625806604</v>
      </c>
      <c r="T36">
        <f t="shared" si="7"/>
        <v>0.10573636814235783</v>
      </c>
      <c r="U36">
        <f t="shared" si="8"/>
        <v>2.9320709096240707</v>
      </c>
      <c r="V36">
        <f t="shared" si="9"/>
        <v>0.10366281680688129</v>
      </c>
      <c r="W36">
        <f t="shared" si="10"/>
        <v>6.497217397409237E-2</v>
      </c>
      <c r="X36">
        <f t="shared" si="11"/>
        <v>297.69503700000001</v>
      </c>
      <c r="Y36">
        <f t="shared" si="12"/>
        <v>29.036481688289633</v>
      </c>
      <c r="Z36">
        <f t="shared" si="13"/>
        <v>28.003599999999999</v>
      </c>
      <c r="AA36">
        <f t="shared" si="14"/>
        <v>3.7956361664820988</v>
      </c>
      <c r="AB36">
        <f t="shared" si="15"/>
        <v>55.521887580661797</v>
      </c>
      <c r="AC36">
        <f t="shared" si="16"/>
        <v>2.0773151309584001</v>
      </c>
      <c r="AD36">
        <f t="shared" si="17"/>
        <v>3.7414346332164801</v>
      </c>
      <c r="AE36">
        <f t="shared" si="18"/>
        <v>1.7183210355236986</v>
      </c>
      <c r="AF36">
        <f t="shared" si="19"/>
        <v>-80.459919815100591</v>
      </c>
      <c r="AG36">
        <f t="shared" si="20"/>
        <v>-38.965193395834049</v>
      </c>
      <c r="AH36">
        <f t="shared" si="21"/>
        <v>-2.8933110420838535</v>
      </c>
      <c r="AI36">
        <f t="shared" si="22"/>
        <v>175.37661274698155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52828.057500696566</v>
      </c>
      <c r="AO36">
        <f t="shared" si="26"/>
        <v>1799.96</v>
      </c>
      <c r="AP36">
        <f t="shared" si="27"/>
        <v>1517.3661</v>
      </c>
      <c r="AQ36">
        <f t="shared" si="28"/>
        <v>0.84299989999777769</v>
      </c>
      <c r="AR36">
        <f t="shared" si="29"/>
        <v>0.16538980699571101</v>
      </c>
      <c r="AS36">
        <v>1689560307</v>
      </c>
      <c r="AT36">
        <v>390.69400000000002</v>
      </c>
      <c r="AU36">
        <v>399.88900000000001</v>
      </c>
      <c r="AV36">
        <v>20.655999999999999</v>
      </c>
      <c r="AW36">
        <v>18.869800000000001</v>
      </c>
      <c r="AX36">
        <v>393.149</v>
      </c>
      <c r="AY36">
        <v>20.555</v>
      </c>
      <c r="AZ36">
        <v>600.202</v>
      </c>
      <c r="BA36">
        <v>100.527</v>
      </c>
      <c r="BB36">
        <v>4.0153899999999999E-2</v>
      </c>
      <c r="BC36">
        <v>27.757100000000001</v>
      </c>
      <c r="BD36">
        <v>28.003599999999999</v>
      </c>
      <c r="BE36">
        <v>999.9</v>
      </c>
      <c r="BF36">
        <v>0</v>
      </c>
      <c r="BG36">
        <v>0</v>
      </c>
      <c r="BH36">
        <v>9961.8799999999992</v>
      </c>
      <c r="BI36">
        <v>0</v>
      </c>
      <c r="BJ36">
        <v>1259.24</v>
      </c>
      <c r="BK36">
        <v>-10.6652</v>
      </c>
      <c r="BL36">
        <v>397.43599999999998</v>
      </c>
      <c r="BM36">
        <v>407.58</v>
      </c>
      <c r="BN36">
        <v>1.7924500000000001</v>
      </c>
      <c r="BO36">
        <v>399.88900000000001</v>
      </c>
      <c r="BP36">
        <v>18.869800000000001</v>
      </c>
      <c r="BQ36">
        <v>2.0771199999999999</v>
      </c>
      <c r="BR36">
        <v>1.89693</v>
      </c>
      <c r="BS36">
        <v>18.044799999999999</v>
      </c>
      <c r="BT36">
        <v>16.609200000000001</v>
      </c>
      <c r="BU36">
        <v>1799.96</v>
      </c>
      <c r="BV36">
        <v>0.90000599999999997</v>
      </c>
      <c r="BW36">
        <v>9.9994E-2</v>
      </c>
      <c r="BX36">
        <v>0</v>
      </c>
      <c r="BY36">
        <v>2.1555</v>
      </c>
      <c r="BZ36">
        <v>0</v>
      </c>
      <c r="CA36">
        <v>14771.4</v>
      </c>
      <c r="CB36">
        <v>17199.2</v>
      </c>
      <c r="CC36">
        <v>40.061999999999998</v>
      </c>
      <c r="CD36">
        <v>42.686999999999998</v>
      </c>
      <c r="CE36">
        <v>41.436999999999998</v>
      </c>
      <c r="CF36">
        <v>40.686999999999998</v>
      </c>
      <c r="CG36">
        <v>39.811999999999998</v>
      </c>
      <c r="CH36">
        <v>1619.97</v>
      </c>
      <c r="CI36">
        <v>179.99</v>
      </c>
      <c r="CJ36">
        <v>0</v>
      </c>
      <c r="CK36">
        <v>1689560309.7</v>
      </c>
      <c r="CL36">
        <v>0</v>
      </c>
      <c r="CM36">
        <v>1689560336</v>
      </c>
      <c r="CN36" t="s">
        <v>410</v>
      </c>
      <c r="CO36">
        <v>1689560336</v>
      </c>
      <c r="CP36">
        <v>1689560330</v>
      </c>
      <c r="CQ36">
        <v>22</v>
      </c>
      <c r="CR36">
        <v>1.472</v>
      </c>
      <c r="CS36">
        <v>-6.0000000000000001E-3</v>
      </c>
      <c r="CT36">
        <v>-2.4550000000000001</v>
      </c>
      <c r="CU36">
        <v>0.10100000000000001</v>
      </c>
      <c r="CV36">
        <v>400</v>
      </c>
      <c r="CW36">
        <v>19</v>
      </c>
      <c r="CX36">
        <v>0.16</v>
      </c>
      <c r="CY36">
        <v>7.0000000000000007E-2</v>
      </c>
      <c r="CZ36">
        <v>9.8277980475580708</v>
      </c>
      <c r="DA36">
        <v>1.81300751454503</v>
      </c>
      <c r="DB36">
        <v>0.197335058447898</v>
      </c>
      <c r="DC36">
        <v>1</v>
      </c>
      <c r="DD36">
        <v>399.83071428571401</v>
      </c>
      <c r="DE36">
        <v>0.82542857142813197</v>
      </c>
      <c r="DF36">
        <v>8.6895198430085696E-2</v>
      </c>
      <c r="DG36">
        <v>1</v>
      </c>
      <c r="DH36">
        <v>1800.02428571429</v>
      </c>
      <c r="DI36">
        <v>9.1174654847224298E-2</v>
      </c>
      <c r="DJ36">
        <v>9.0951134371887996E-2</v>
      </c>
      <c r="DK36">
        <v>-1</v>
      </c>
      <c r="DL36">
        <v>2</v>
      </c>
      <c r="DM36">
        <v>2</v>
      </c>
      <c r="DN36" t="s">
        <v>356</v>
      </c>
      <c r="DO36">
        <v>3.1559900000000001</v>
      </c>
      <c r="DP36">
        <v>2.7741400000000001</v>
      </c>
      <c r="DQ36">
        <v>9.2782299999999998E-2</v>
      </c>
      <c r="DR36">
        <v>9.4312599999999996E-2</v>
      </c>
      <c r="DS36">
        <v>0.107612</v>
      </c>
      <c r="DT36">
        <v>0.10137699999999999</v>
      </c>
      <c r="DU36">
        <v>28666.6</v>
      </c>
      <c r="DV36">
        <v>29903.1</v>
      </c>
      <c r="DW36">
        <v>29364.5</v>
      </c>
      <c r="DX36">
        <v>30791.200000000001</v>
      </c>
      <c r="DY36">
        <v>34360.9</v>
      </c>
      <c r="DZ36">
        <v>36316.300000000003</v>
      </c>
      <c r="EA36">
        <v>40343.5</v>
      </c>
      <c r="EB36">
        <v>42770.2</v>
      </c>
      <c r="EC36">
        <v>2.22865</v>
      </c>
      <c r="ED36">
        <v>1.7300199999999999</v>
      </c>
      <c r="EE36">
        <v>0.173263</v>
      </c>
      <c r="EF36">
        <v>0</v>
      </c>
      <c r="EG36">
        <v>25.168099999999999</v>
      </c>
      <c r="EH36">
        <v>999.9</v>
      </c>
      <c r="EI36">
        <v>36.338999999999999</v>
      </c>
      <c r="EJ36">
        <v>36.677999999999997</v>
      </c>
      <c r="EK36">
        <v>22.394100000000002</v>
      </c>
      <c r="EL36">
        <v>61.183900000000001</v>
      </c>
      <c r="EM36">
        <v>23.3413</v>
      </c>
      <c r="EN36">
        <v>1</v>
      </c>
      <c r="EO36">
        <v>-7.7240900000000001E-2</v>
      </c>
      <c r="EP36">
        <v>-0.14919399999999999</v>
      </c>
      <c r="EQ36">
        <v>20.298400000000001</v>
      </c>
      <c r="ER36">
        <v>5.2394499999999997</v>
      </c>
      <c r="ES36">
        <v>11.8302</v>
      </c>
      <c r="ET36">
        <v>4.9815500000000004</v>
      </c>
      <c r="EU36">
        <v>3.2993000000000001</v>
      </c>
      <c r="EV36">
        <v>47.1</v>
      </c>
      <c r="EW36">
        <v>3061.8</v>
      </c>
      <c r="EX36">
        <v>8479.9</v>
      </c>
      <c r="EY36">
        <v>152.19999999999999</v>
      </c>
      <c r="EZ36">
        <v>1.87378</v>
      </c>
      <c r="FA36">
        <v>1.8794299999999999</v>
      </c>
      <c r="FB36">
        <v>1.8797999999999999</v>
      </c>
      <c r="FC36">
        <v>1.88049</v>
      </c>
      <c r="FD36">
        <v>1.87805</v>
      </c>
      <c r="FE36">
        <v>1.8766799999999999</v>
      </c>
      <c r="FF36">
        <v>1.8774299999999999</v>
      </c>
      <c r="FG36">
        <v>1.8751800000000001</v>
      </c>
      <c r="FH36">
        <v>0</v>
      </c>
      <c r="FI36">
        <v>0</v>
      </c>
      <c r="FJ36">
        <v>0</v>
      </c>
      <c r="FK36">
        <v>0</v>
      </c>
      <c r="FL36" t="s">
        <v>357</v>
      </c>
      <c r="FM36" t="s">
        <v>358</v>
      </c>
      <c r="FN36" t="s">
        <v>359</v>
      </c>
      <c r="FO36" t="s">
        <v>359</v>
      </c>
      <c r="FP36" t="s">
        <v>359</v>
      </c>
      <c r="FQ36" t="s">
        <v>359</v>
      </c>
      <c r="FR36">
        <v>0</v>
      </c>
      <c r="FS36">
        <v>100</v>
      </c>
      <c r="FT36">
        <v>100</v>
      </c>
      <c r="FU36">
        <v>-2.4550000000000001</v>
      </c>
      <c r="FV36">
        <v>0.10100000000000001</v>
      </c>
      <c r="FW36">
        <v>-3.9278485915800099</v>
      </c>
      <c r="FX36">
        <v>1.4527828764109799E-4</v>
      </c>
      <c r="FY36">
        <v>-4.3579519040863002E-7</v>
      </c>
      <c r="FZ36">
        <v>2.0799061152897499E-10</v>
      </c>
      <c r="GA36">
        <v>0.10719999999999499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3.4</v>
      </c>
      <c r="GJ36">
        <v>1.9</v>
      </c>
      <c r="GK36">
        <v>1.0461400000000001</v>
      </c>
      <c r="GL36">
        <v>2.6171899999999999</v>
      </c>
      <c r="GM36">
        <v>1.54541</v>
      </c>
      <c r="GN36">
        <v>2.2692899999999998</v>
      </c>
      <c r="GO36">
        <v>1.5979000000000001</v>
      </c>
      <c r="GP36">
        <v>2.3852500000000001</v>
      </c>
      <c r="GQ36">
        <v>39.717100000000002</v>
      </c>
      <c r="GR36">
        <v>15.2791</v>
      </c>
      <c r="GS36">
        <v>18</v>
      </c>
      <c r="GT36">
        <v>643.73500000000001</v>
      </c>
      <c r="GU36">
        <v>357.04899999999998</v>
      </c>
      <c r="GV36">
        <v>26.390599999999999</v>
      </c>
      <c r="GW36">
        <v>25.8749</v>
      </c>
      <c r="GX36">
        <v>30.0001</v>
      </c>
      <c r="GY36">
        <v>25.889900000000001</v>
      </c>
      <c r="GZ36">
        <v>25.881499999999999</v>
      </c>
      <c r="HA36">
        <v>20.983000000000001</v>
      </c>
      <c r="HB36">
        <v>20</v>
      </c>
      <c r="HC36">
        <v>-30</v>
      </c>
      <c r="HD36">
        <v>26.393999999999998</v>
      </c>
      <c r="HE36">
        <v>400</v>
      </c>
      <c r="HF36">
        <v>0</v>
      </c>
      <c r="HG36">
        <v>100.03400000000001</v>
      </c>
      <c r="HH36">
        <v>99.071200000000005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2023-07-16T18:23:33Z</dcterms:created>
  <dcterms:modified xsi:type="dcterms:W3CDTF">2023-07-17T06:39:57Z</dcterms:modified>
</cp:coreProperties>
</file>