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A59AF7FA-415B-FD4F-9250-1EF6EAB178CF}" xr6:coauthVersionLast="47" xr6:coauthVersionMax="47" xr10:uidLastSave="{00000000-0000-0000-0000-000000000000}"/>
  <bookViews>
    <workbookView xWindow="240" yWindow="760" windowWidth="20840" windowHeight="139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O36" i="1"/>
  <c r="AR35" i="1"/>
  <c r="AQ35" i="1"/>
  <c r="AO35" i="1"/>
  <c r="AP35" i="1" s="1"/>
  <c r="AN35" i="1"/>
  <c r="AL35" i="1" s="1"/>
  <c r="AM35" i="1" s="1"/>
  <c r="AD35" i="1"/>
  <c r="AC35" i="1"/>
  <c r="AB35" i="1" s="1"/>
  <c r="U35" i="1"/>
  <c r="AR34" i="1"/>
  <c r="AQ34" i="1"/>
  <c r="AO34" i="1"/>
  <c r="AN34" i="1"/>
  <c r="AL34" i="1"/>
  <c r="N34" i="1" s="1"/>
  <c r="M34" i="1" s="1"/>
  <c r="AD34" i="1"/>
  <c r="AC34" i="1"/>
  <c r="AB34" i="1"/>
  <c r="U34" i="1"/>
  <c r="S34" i="1"/>
  <c r="O34" i="1"/>
  <c r="AR33" i="1"/>
  <c r="AQ33" i="1"/>
  <c r="AO33" i="1"/>
  <c r="AN33" i="1"/>
  <c r="AL33" i="1" s="1"/>
  <c r="AM33" i="1"/>
  <c r="AD33" i="1"/>
  <c r="AC33" i="1"/>
  <c r="AB33" i="1" s="1"/>
  <c r="U33" i="1"/>
  <c r="O33" i="1"/>
  <c r="AR32" i="1"/>
  <c r="AQ32" i="1"/>
  <c r="AP32" i="1"/>
  <c r="AO32" i="1"/>
  <c r="X32" i="1" s="1"/>
  <c r="AN32" i="1"/>
  <c r="AM32" i="1"/>
  <c r="AL32" i="1"/>
  <c r="AF32" i="1"/>
  <c r="AD32" i="1"/>
  <c r="AC32" i="1"/>
  <c r="AB32" i="1"/>
  <c r="U32" i="1"/>
  <c r="S32" i="1"/>
  <c r="P32" i="1"/>
  <c r="O32" i="1"/>
  <c r="N32" i="1"/>
  <c r="M32" i="1"/>
  <c r="AR31" i="1"/>
  <c r="AQ31" i="1"/>
  <c r="AO31" i="1"/>
  <c r="AN31" i="1"/>
  <c r="AL31" i="1"/>
  <c r="AD31" i="1"/>
  <c r="AC31" i="1"/>
  <c r="AB31" i="1" s="1"/>
  <c r="U31" i="1"/>
  <c r="N31" i="1"/>
  <c r="M31" i="1" s="1"/>
  <c r="AR30" i="1"/>
  <c r="AQ30" i="1"/>
  <c r="AP30" i="1"/>
  <c r="AO30" i="1"/>
  <c r="AN30" i="1"/>
  <c r="AL30" i="1"/>
  <c r="AD30" i="1"/>
  <c r="AC30" i="1"/>
  <c r="AB30" i="1"/>
  <c r="X30" i="1"/>
  <c r="U30" i="1"/>
  <c r="S30" i="1"/>
  <c r="AR29" i="1"/>
  <c r="AQ29" i="1"/>
  <c r="AO29" i="1"/>
  <c r="X29" i="1" s="1"/>
  <c r="AN29" i="1"/>
  <c r="AL29" i="1" s="1"/>
  <c r="S29" i="1" s="1"/>
  <c r="AD29" i="1"/>
  <c r="AC29" i="1"/>
  <c r="AB29" i="1" s="1"/>
  <c r="U29" i="1"/>
  <c r="AR28" i="1"/>
  <c r="AQ28" i="1"/>
  <c r="AO28" i="1"/>
  <c r="X28" i="1" s="1"/>
  <c r="AN28" i="1"/>
  <c r="AL28" i="1" s="1"/>
  <c r="AD28" i="1"/>
  <c r="AC28" i="1"/>
  <c r="AB28" i="1"/>
  <c r="U28" i="1"/>
  <c r="AR27" i="1"/>
  <c r="AQ27" i="1"/>
  <c r="AO27" i="1"/>
  <c r="AN27" i="1"/>
  <c r="AL27" i="1" s="1"/>
  <c r="AD27" i="1"/>
  <c r="AC27" i="1"/>
  <c r="AB27" i="1"/>
  <c r="U27" i="1"/>
  <c r="AR26" i="1"/>
  <c r="AQ26" i="1"/>
  <c r="AP26" i="1" s="1"/>
  <c r="AO26" i="1"/>
  <c r="AN26" i="1"/>
  <c r="AL26" i="1"/>
  <c r="P26" i="1" s="1"/>
  <c r="AD26" i="1"/>
  <c r="AC26" i="1"/>
  <c r="AB26" i="1"/>
  <c r="X26" i="1"/>
  <c r="U26" i="1"/>
  <c r="S26" i="1"/>
  <c r="AR25" i="1"/>
  <c r="AQ25" i="1"/>
  <c r="AO25" i="1"/>
  <c r="X25" i="1" s="1"/>
  <c r="AN25" i="1"/>
  <c r="AL25" i="1" s="1"/>
  <c r="S25" i="1" s="1"/>
  <c r="AM25" i="1"/>
  <c r="AD25" i="1"/>
  <c r="AC25" i="1"/>
  <c r="AB25" i="1" s="1"/>
  <c r="U25" i="1"/>
  <c r="P25" i="1"/>
  <c r="O25" i="1"/>
  <c r="N25" i="1"/>
  <c r="M25" i="1"/>
  <c r="AF25" i="1" s="1"/>
  <c r="AR24" i="1"/>
  <c r="AQ24" i="1"/>
  <c r="AO24" i="1"/>
  <c r="X24" i="1" s="1"/>
  <c r="AN24" i="1"/>
  <c r="AL24" i="1"/>
  <c r="P24" i="1" s="1"/>
  <c r="AD24" i="1"/>
  <c r="AC24" i="1"/>
  <c r="AB24" i="1" s="1"/>
  <c r="U24" i="1"/>
  <c r="S24" i="1"/>
  <c r="N24" i="1"/>
  <c r="M24" i="1"/>
  <c r="AF24" i="1" s="1"/>
  <c r="AR23" i="1"/>
  <c r="AQ23" i="1"/>
  <c r="AO23" i="1"/>
  <c r="AP23" i="1" s="1"/>
  <c r="AN23" i="1"/>
  <c r="AL23" i="1" s="1"/>
  <c r="AD23" i="1"/>
  <c r="AC23" i="1"/>
  <c r="AB23" i="1"/>
  <c r="U23" i="1"/>
  <c r="AR22" i="1"/>
  <c r="AQ22" i="1"/>
  <c r="AP22" i="1" s="1"/>
  <c r="AO22" i="1"/>
  <c r="AN22" i="1"/>
  <c r="AL22" i="1"/>
  <c r="AD22" i="1"/>
  <c r="AC22" i="1"/>
  <c r="AB22" i="1"/>
  <c r="X22" i="1"/>
  <c r="U22" i="1"/>
  <c r="S22" i="1"/>
  <c r="P22" i="1"/>
  <c r="O22" i="1"/>
  <c r="AR21" i="1"/>
  <c r="AQ21" i="1"/>
  <c r="AP21" i="1"/>
  <c r="AO21" i="1"/>
  <c r="AN21" i="1"/>
  <c r="AL21" i="1" s="1"/>
  <c r="S21" i="1" s="1"/>
  <c r="AM21" i="1"/>
  <c r="AD21" i="1"/>
  <c r="AC21" i="1"/>
  <c r="X21" i="1"/>
  <c r="U21" i="1"/>
  <c r="P21" i="1"/>
  <c r="O21" i="1"/>
  <c r="N21" i="1"/>
  <c r="M21" i="1"/>
  <c r="AF21" i="1" s="1"/>
  <c r="AR20" i="1"/>
  <c r="AQ20" i="1"/>
  <c r="AP20" i="1"/>
  <c r="AO20" i="1"/>
  <c r="AN20" i="1"/>
  <c r="AL20" i="1"/>
  <c r="S20" i="1" s="1"/>
  <c r="AD20" i="1"/>
  <c r="AB20" i="1" s="1"/>
  <c r="AC20" i="1"/>
  <c r="X20" i="1"/>
  <c r="U20" i="1"/>
  <c r="N20" i="1"/>
  <c r="M20" i="1"/>
  <c r="AF20" i="1" s="1"/>
  <c r="AR19" i="1"/>
  <c r="AQ19" i="1"/>
  <c r="AO19" i="1"/>
  <c r="AP19" i="1" s="1"/>
  <c r="AN19" i="1"/>
  <c r="AL19" i="1"/>
  <c r="AD19" i="1"/>
  <c r="AC19" i="1"/>
  <c r="AB19" i="1" s="1"/>
  <c r="U19" i="1"/>
  <c r="S19" i="1"/>
  <c r="N19" i="1"/>
  <c r="M19" i="1"/>
  <c r="AF19" i="1" s="1"/>
  <c r="Y24" i="1" l="1"/>
  <c r="Z24" i="1" s="1"/>
  <c r="AM28" i="1"/>
  <c r="O28" i="1"/>
  <c r="N28" i="1"/>
  <c r="M28" i="1" s="1"/>
  <c r="P28" i="1"/>
  <c r="S28" i="1"/>
  <c r="AF31" i="1"/>
  <c r="P27" i="1"/>
  <c r="O27" i="1"/>
  <c r="N27" i="1"/>
  <c r="M27" i="1" s="1"/>
  <c r="AM27" i="1"/>
  <c r="S27" i="1"/>
  <c r="Y28" i="1"/>
  <c r="Z28" i="1" s="1"/>
  <c r="AG28" i="1" s="1"/>
  <c r="Y30" i="1"/>
  <c r="Z30" i="1" s="1"/>
  <c r="Y32" i="1"/>
  <c r="Z32" i="1" s="1"/>
  <c r="AG32" i="1" s="1"/>
  <c r="P23" i="1"/>
  <c r="O23" i="1"/>
  <c r="AM23" i="1"/>
  <c r="N23" i="1"/>
  <c r="M23" i="1" s="1"/>
  <c r="S23" i="1"/>
  <c r="Y25" i="1"/>
  <c r="Z25" i="1" s="1"/>
  <c r="V25" i="1" s="1"/>
  <c r="T25" i="1" s="1"/>
  <c r="W25" i="1" s="1"/>
  <c r="Q25" i="1" s="1"/>
  <c r="R25" i="1" s="1"/>
  <c r="P31" i="1"/>
  <c r="O31" i="1"/>
  <c r="AP24" i="1"/>
  <c r="AP25" i="1"/>
  <c r="N30" i="1"/>
  <c r="M30" i="1" s="1"/>
  <c r="AM30" i="1"/>
  <c r="AM31" i="1"/>
  <c r="AP27" i="1"/>
  <c r="AP28" i="1"/>
  <c r="AP29" i="1"/>
  <c r="AP34" i="1"/>
  <c r="X34" i="1"/>
  <c r="AF34" i="1"/>
  <c r="S31" i="1"/>
  <c r="AP31" i="1"/>
  <c r="Y20" i="1"/>
  <c r="Z20" i="1" s="1"/>
  <c r="AG20" i="1" s="1"/>
  <c r="O26" i="1"/>
  <c r="P19" i="1"/>
  <c r="O19" i="1"/>
  <c r="O20" i="1"/>
  <c r="AM20" i="1"/>
  <c r="P35" i="1"/>
  <c r="O35" i="1"/>
  <c r="N35" i="1"/>
  <c r="M35" i="1" s="1"/>
  <c r="S35" i="1"/>
  <c r="N26" i="1"/>
  <c r="M26" i="1" s="1"/>
  <c r="Y26" i="1" s="1"/>
  <c r="Z26" i="1" s="1"/>
  <c r="AM26" i="1"/>
  <c r="P29" i="1"/>
  <c r="Y21" i="1"/>
  <c r="Z21" i="1" s="1"/>
  <c r="O30" i="1"/>
  <c r="AM19" i="1"/>
  <c r="P20" i="1"/>
  <c r="O24" i="1"/>
  <c r="AM24" i="1"/>
  <c r="N29" i="1"/>
  <c r="M29" i="1" s="1"/>
  <c r="Y29" i="1" s="1"/>
  <c r="Z29" i="1" s="1"/>
  <c r="P30" i="1"/>
  <c r="S33" i="1"/>
  <c r="P33" i="1"/>
  <c r="AB21" i="1"/>
  <c r="N22" i="1"/>
  <c r="M22" i="1" s="1"/>
  <c r="AM22" i="1"/>
  <c r="O29" i="1"/>
  <c r="AM29" i="1"/>
  <c r="N33" i="1"/>
  <c r="M33" i="1" s="1"/>
  <c r="AP33" i="1"/>
  <c r="X33" i="1"/>
  <c r="P34" i="1"/>
  <c r="AM36" i="1"/>
  <c r="N36" i="1"/>
  <c r="M36" i="1" s="1"/>
  <c r="X36" i="1"/>
  <c r="AM34" i="1"/>
  <c r="X19" i="1"/>
  <c r="X23" i="1"/>
  <c r="X27" i="1"/>
  <c r="X31" i="1"/>
  <c r="X35" i="1"/>
  <c r="AA29" i="1" l="1"/>
  <c r="AE29" i="1" s="1"/>
  <c r="AH29" i="1"/>
  <c r="AG29" i="1"/>
  <c r="AA26" i="1"/>
  <c r="AE26" i="1" s="1"/>
  <c r="AH26" i="1"/>
  <c r="AI26" i="1" s="1"/>
  <c r="AG26" i="1"/>
  <c r="AH24" i="1"/>
  <c r="AA24" i="1"/>
  <c r="AE24" i="1" s="1"/>
  <c r="V30" i="1"/>
  <c r="T30" i="1" s="1"/>
  <c r="W30" i="1" s="1"/>
  <c r="Q30" i="1" s="1"/>
  <c r="R30" i="1" s="1"/>
  <c r="AF30" i="1"/>
  <c r="AF23" i="1"/>
  <c r="V23" i="1"/>
  <c r="T23" i="1" s="1"/>
  <c r="W23" i="1" s="1"/>
  <c r="Q23" i="1" s="1"/>
  <c r="R23" i="1" s="1"/>
  <c r="V26" i="1"/>
  <c r="T26" i="1" s="1"/>
  <c r="W26" i="1" s="1"/>
  <c r="Q26" i="1" s="1"/>
  <c r="R26" i="1" s="1"/>
  <c r="AF26" i="1"/>
  <c r="AA25" i="1"/>
  <c r="AE25" i="1" s="1"/>
  <c r="AH25" i="1"/>
  <c r="AI25" i="1" s="1"/>
  <c r="AG25" i="1"/>
  <c r="Y36" i="1"/>
  <c r="Z36" i="1" s="1"/>
  <c r="AH30" i="1"/>
  <c r="AG30" i="1"/>
  <c r="AA30" i="1"/>
  <c r="AE30" i="1" s="1"/>
  <c r="AF36" i="1"/>
  <c r="V36" i="1"/>
  <c r="T36" i="1" s="1"/>
  <c r="W36" i="1" s="1"/>
  <c r="Q36" i="1" s="1"/>
  <c r="R36" i="1" s="1"/>
  <c r="Y35" i="1"/>
  <c r="Z35" i="1" s="1"/>
  <c r="AF22" i="1"/>
  <c r="Y31" i="1"/>
  <c r="Z31" i="1" s="1"/>
  <c r="Y22" i="1"/>
  <c r="Z22" i="1" s="1"/>
  <c r="Y27" i="1"/>
  <c r="Z27" i="1" s="1"/>
  <c r="Y33" i="1"/>
  <c r="Z33" i="1" s="1"/>
  <c r="V24" i="1"/>
  <c r="T24" i="1" s="1"/>
  <c r="W24" i="1" s="1"/>
  <c r="Q24" i="1" s="1"/>
  <c r="R24" i="1" s="1"/>
  <c r="AG24" i="1"/>
  <c r="AF28" i="1"/>
  <c r="V28" i="1"/>
  <c r="T28" i="1" s="1"/>
  <c r="W28" i="1" s="1"/>
  <c r="Q28" i="1" s="1"/>
  <c r="R28" i="1" s="1"/>
  <c r="Y23" i="1"/>
  <c r="Z23" i="1" s="1"/>
  <c r="AA21" i="1"/>
  <c r="AE21" i="1" s="1"/>
  <c r="AH21" i="1"/>
  <c r="AG21" i="1"/>
  <c r="AF35" i="1"/>
  <c r="V35" i="1"/>
  <c r="T35" i="1" s="1"/>
  <c r="W35" i="1" s="1"/>
  <c r="Q35" i="1" s="1"/>
  <c r="R35" i="1" s="1"/>
  <c r="V21" i="1"/>
  <c r="T21" i="1" s="1"/>
  <c r="W21" i="1" s="1"/>
  <c r="Q21" i="1" s="1"/>
  <c r="R21" i="1" s="1"/>
  <c r="AF27" i="1"/>
  <c r="V27" i="1"/>
  <c r="T27" i="1" s="1"/>
  <c r="W27" i="1" s="1"/>
  <c r="Q27" i="1" s="1"/>
  <c r="R27" i="1" s="1"/>
  <c r="AH20" i="1"/>
  <c r="AI20" i="1" s="1"/>
  <c r="AA20" i="1"/>
  <c r="AE20" i="1" s="1"/>
  <c r="V20" i="1"/>
  <c r="T20" i="1" s="1"/>
  <c r="W20" i="1" s="1"/>
  <c r="Q20" i="1" s="1"/>
  <c r="R20" i="1" s="1"/>
  <c r="AH28" i="1"/>
  <c r="AI28" i="1" s="1"/>
  <c r="AA28" i="1"/>
  <c r="AE28" i="1" s="1"/>
  <c r="Y19" i="1"/>
  <c r="Z19" i="1" s="1"/>
  <c r="AF29" i="1"/>
  <c r="V29" i="1"/>
  <c r="T29" i="1" s="1"/>
  <c r="W29" i="1" s="1"/>
  <c r="Q29" i="1" s="1"/>
  <c r="R29" i="1" s="1"/>
  <c r="Y34" i="1"/>
  <c r="Z34" i="1" s="1"/>
  <c r="AH32" i="1"/>
  <c r="AI32" i="1" s="1"/>
  <c r="V32" i="1"/>
  <c r="T32" i="1" s="1"/>
  <c r="W32" i="1" s="1"/>
  <c r="Q32" i="1" s="1"/>
  <c r="R32" i="1" s="1"/>
  <c r="AA32" i="1"/>
  <c r="AE32" i="1" s="1"/>
  <c r="AF33" i="1"/>
  <c r="AA22" i="1" l="1"/>
  <c r="AE22" i="1" s="1"/>
  <c r="AH22" i="1"/>
  <c r="AG22" i="1"/>
  <c r="AI24" i="1"/>
  <c r="AH31" i="1"/>
  <c r="AA31" i="1"/>
  <c r="AE31" i="1" s="1"/>
  <c r="V31" i="1"/>
  <c r="T31" i="1" s="1"/>
  <c r="W31" i="1" s="1"/>
  <c r="Q31" i="1" s="1"/>
  <c r="R31" i="1" s="1"/>
  <c r="AG31" i="1"/>
  <c r="AI21" i="1"/>
  <c r="AA35" i="1"/>
  <c r="AE35" i="1" s="1"/>
  <c r="AH35" i="1"/>
  <c r="AG35" i="1"/>
  <c r="AH36" i="1"/>
  <c r="AA36" i="1"/>
  <c r="AE36" i="1" s="1"/>
  <c r="AG36" i="1"/>
  <c r="AI29" i="1"/>
  <c r="AA19" i="1"/>
  <c r="AE19" i="1" s="1"/>
  <c r="AH19" i="1"/>
  <c r="V19" i="1"/>
  <c r="T19" i="1" s="1"/>
  <c r="W19" i="1" s="1"/>
  <c r="Q19" i="1" s="1"/>
  <c r="R19" i="1" s="1"/>
  <c r="AG19" i="1"/>
  <c r="AH34" i="1"/>
  <c r="AG34" i="1"/>
  <c r="AA34" i="1"/>
  <c r="AE34" i="1" s="1"/>
  <c r="V34" i="1"/>
  <c r="T34" i="1" s="1"/>
  <c r="W34" i="1" s="1"/>
  <c r="Q34" i="1" s="1"/>
  <c r="R34" i="1" s="1"/>
  <c r="AI30" i="1"/>
  <c r="AA33" i="1"/>
  <c r="AE33" i="1" s="1"/>
  <c r="AH33" i="1"/>
  <c r="AG33" i="1"/>
  <c r="V22" i="1"/>
  <c r="T22" i="1" s="1"/>
  <c r="W22" i="1" s="1"/>
  <c r="Q22" i="1" s="1"/>
  <c r="R22" i="1" s="1"/>
  <c r="V33" i="1"/>
  <c r="T33" i="1" s="1"/>
  <c r="W33" i="1" s="1"/>
  <c r="Q33" i="1" s="1"/>
  <c r="R33" i="1" s="1"/>
  <c r="AA23" i="1"/>
  <c r="AE23" i="1" s="1"/>
  <c r="AH23" i="1"/>
  <c r="AI23" i="1" s="1"/>
  <c r="AG23" i="1"/>
  <c r="AH27" i="1"/>
  <c r="AA27" i="1"/>
  <c r="AE27" i="1" s="1"/>
  <c r="AG27" i="1"/>
  <c r="AI36" i="1" l="1"/>
  <c r="AI31" i="1"/>
  <c r="AI34" i="1"/>
  <c r="AI33" i="1"/>
  <c r="AI35" i="1"/>
  <c r="AI27" i="1"/>
  <c r="AI19" i="1"/>
  <c r="AI22" i="1"/>
</calcChain>
</file>

<file path=xl/sharedStrings.xml><?xml version="1.0" encoding="utf-8"?>
<sst xmlns="http://schemas.openxmlformats.org/spreadsheetml/2006/main" count="983" uniqueCount="409">
  <si>
    <t>File opened</t>
  </si>
  <si>
    <t>2023-07-16 17:28:46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</si>
  <si>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</si>
  <si>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</si>
  <si>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</si>
  <si>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</si>
  <si>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</si>
  <si>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</si>
  <si>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</si>
  <si>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</si>
  <si>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</si>
  <si>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</si>
  <si>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</si>
  <si>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{"flowmeterzero": "1.00451", "ssb_ref": "35739", "h2oaspanconc1": "12.13", "h2oaspan2b": "0.0726308", "co2bzero": "0.935154", "tazero": "-0.061388", "co2aspan1": "1.00275", "co2azero": "0.93247", "co2bspan2a": "0.304297", "co2aspan2": "-0.033707", "flowazero": "0.27678", "co2aspanconc2": "299.3", "co2bspanconc2": "299.3", "h2oaspanconc2": "0", "h2oazero": "1.01368", "h2obzero": "1.01733", "co2bspan1": "1.00256", "h2obspan1": "1.00295", "ssa_ref": "31724", "chamberpressurezero": "2.68218", "flowbzero": "0.32228", "h2oaspan2": "0", "h2obspanconc1": "12.12", "h2obspan2b": "0.0709538", "co2aspan2b": "0.303179", "h2oaspan1": "1.00972", "co2bspan2b": "0.301941", "oxygen": "21", "co2aspanconc1": "2491", "co2aspan2a": "0.305485", "co2bspan2": "-0.0338567", "h2obspan2": "0", "tbzero": "0.0309811", "h2obspan2a": "0.0707451", "h2oaspan2a": "0.0719315", "co2bspanconc1": "2491", "h2obspanconc2": "0"}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</si>
  <si>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</si>
  <si>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</si>
  <si>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</si>
  <si>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</si>
  <si>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</si>
  <si>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</si>
  <si>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</si>
  <si>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</si>
  <si>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</si>
  <si>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</si>
  <si>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</si>
  <si>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</si>
  <si>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</si>
  <si>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17:28:46</t>
  </si>
  <si>
    <t>Stability Definition:	Qin (LeafQ): Per=20	A (GasEx): Per=20	CO2_r (Meas): Per=20</t>
  </si>
  <si>
    <t>17:28:51</t>
  </si>
  <si>
    <t>Stability Definition:	Qin (LeafQ): Per=20	A (GasEx): Per=20	CO2_r (Meas): Std&lt;0.75 Per=20</t>
  </si>
  <si>
    <t>17:28:52</t>
  </si>
  <si>
    <t>Stability Definition:	Qin (LeafQ): Per=20	A (GasEx): Std&lt;0.2 Per=20	CO2_r (Meas): Std&lt;0.75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</si>
  <si>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</si>
  <si>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</si>
  <si>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</si>
  <si>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</si>
  <si>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</si>
  <si>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</si>
  <si>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</si>
  <si>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</si>
  <si>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</si>
  <si>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</si>
  <si>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</si>
  <si>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</si>
  <si>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</si>
  <si>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</si>
  <si>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</si>
  <si>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</si>
  <si>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</si>
  <si>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</si>
  <si>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</si>
  <si>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</si>
  <si>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</si>
  <si>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</si>
  <si>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</si>
  <si>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</si>
  <si>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</si>
  <si>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</si>
  <si>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</si>
  <si>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</si>
  <si>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</si>
  <si>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</si>
  <si>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</si>
  <si>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</si>
  <si>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</si>
  <si>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</si>
  <si>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</si>
  <si>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</si>
  <si>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</si>
  <si>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</si>
  <si>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</si>
  <si>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</si>
  <si>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</si>
  <si>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</si>
  <si>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</si>
  <si>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</si>
  <si>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</si>
  <si>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</si>
  <si>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</si>
  <si>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</si>
  <si>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</si>
  <si>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</si>
  <si>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</si>
  <si>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</si>
  <si>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</si>
  <si>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</si>
  <si>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</si>
  <si>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</si>
  <si>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</si>
  <si>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7.88367 94.9474 386.986 625.357 874.756 1084.21 1315.3 1469.56</t>
  </si>
  <si>
    <t>Fs_true</t>
  </si>
  <si>
    <t>0.125214 103.546 404.501 601.46 803.006 1000.87 1204.61 1400.82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</si>
  <si>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</si>
  <si>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</si>
  <si>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</si>
  <si>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</si>
  <si>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</si>
  <si>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</si>
  <si>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</si>
  <si>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</si>
  <si>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</si>
  <si>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</si>
  <si>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</si>
  <si>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</si>
  <si>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</si>
  <si>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</si>
  <si>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</si>
  <si>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</si>
  <si>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</si>
  <si>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</si>
  <si>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</si>
  <si>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</si>
  <si>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</si>
  <si>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</si>
  <si>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</si>
  <si>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</si>
  <si>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</si>
  <si>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</si>
  <si>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</si>
  <si>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</si>
  <si>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</si>
  <si>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</si>
  <si>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</si>
  <si>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</si>
  <si>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</si>
  <si>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</si>
  <si>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</si>
  <si>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</si>
  <si>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</si>
  <si>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</si>
  <si>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</si>
  <si>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</si>
  <si>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</si>
  <si>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</si>
  <si>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</si>
  <si>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</si>
  <si>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</si>
  <si>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</si>
  <si>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</si>
  <si>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</si>
  <si>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</si>
  <si>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</si>
  <si>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</si>
  <si>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</si>
  <si>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</si>
  <si>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</si>
  <si>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</si>
  <si>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</si>
  <si>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</si>
  <si>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</si>
  <si>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</si>
  <si>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</si>
  <si>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</si>
  <si>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</si>
  <si>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</si>
  <si>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</si>
  <si>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</si>
  <si>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</si>
  <si>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</si>
  <si>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</si>
  <si>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</si>
  <si>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</si>
  <si>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</si>
  <si>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</si>
  <si>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</si>
  <si>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</si>
  <si>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</si>
  <si>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</si>
  <si>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</si>
  <si>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</si>
  <si>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</si>
  <si>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</si>
  <si>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</si>
  <si>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</si>
  <si>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</si>
  <si>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</si>
  <si>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</si>
  <si>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</si>
  <si>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</si>
  <si>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</si>
  <si>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</si>
  <si>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</si>
  <si>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</si>
  <si>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</si>
  <si>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</si>
  <si>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</si>
  <si>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</si>
  <si>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</si>
  <si>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</si>
  <si>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</si>
  <si>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</si>
  <si>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</si>
  <si>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</si>
  <si>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</si>
  <si>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</si>
  <si>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</si>
  <si>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</si>
  <si>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</si>
  <si>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</si>
  <si>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</si>
  <si>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</si>
  <si>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</si>
  <si>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</si>
  <si>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</si>
  <si>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</si>
  <si>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</si>
  <si>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</si>
  <si>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</si>
  <si>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</si>
  <si>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</si>
  <si>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</si>
  <si>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</si>
  <si>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</si>
  <si>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</si>
  <si>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</si>
  <si>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</si>
  <si>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</si>
  <si>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</si>
  <si>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</si>
  <si>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</si>
  <si>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</si>
  <si>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</si>
  <si>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</si>
  <si>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</si>
  <si>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</si>
  <si>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</si>
  <si>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</si>
  <si>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</si>
  <si>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</si>
  <si>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</si>
  <si>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</si>
  <si>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</si>
  <si>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</si>
  <si>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</si>
  <si>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</si>
  <si>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</si>
  <si>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</si>
  <si>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</si>
  <si>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</si>
  <si>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</si>
  <si>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</si>
  <si>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</si>
  <si>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</si>
  <si>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</si>
  <si>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</si>
  <si>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</si>
  <si>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</si>
  <si>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</si>
  <si>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</si>
  <si>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</si>
  <si>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</si>
  <si>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</si>
  <si>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</si>
  <si>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</si>
  <si>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</si>
  <si>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</si>
  <si>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</si>
  <si>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</si>
  <si>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</si>
  <si>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</si>
  <si>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</si>
  <si>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</si>
  <si>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</si>
  <si>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</si>
  <si>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</si>
  <si>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</si>
  <si>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</si>
  <si>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</si>
  <si>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</si>
  <si>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</si>
  <si>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</si>
  <si>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</si>
  <si>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</si>
  <si>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</si>
  <si>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</si>
  <si>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</si>
  <si>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</si>
  <si>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</si>
  <si>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</si>
  <si>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</si>
  <si>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</si>
  <si>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</si>
  <si>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</si>
  <si>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</si>
  <si>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</si>
  <si>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</si>
  <si>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</si>
  <si>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</si>
  <si>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</si>
  <si>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</si>
  <si>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</si>
  <si>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</si>
  <si>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</si>
  <si>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</si>
  <si>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</si>
  <si>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</si>
  <si>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</si>
  <si>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</si>
  <si>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</si>
  <si>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</si>
  <si>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</si>
  <si>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</si>
  <si>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</si>
  <si>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</si>
  <si>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</si>
  <si>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</si>
  <si>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</si>
  <si>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</si>
  <si>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</si>
  <si>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</si>
  <si>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</si>
  <si>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</si>
  <si>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</si>
  <si>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</si>
  <si>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</si>
  <si>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</si>
  <si>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</si>
  <si>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</si>
  <si>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</si>
  <si>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</si>
  <si>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</si>
  <si>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</si>
  <si>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</si>
  <si>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</si>
  <si>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</si>
  <si>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</si>
  <si>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</si>
  <si>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</si>
  <si>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</si>
  <si>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</si>
  <si>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</si>
  <si>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</si>
  <si>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</si>
  <si>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</si>
  <si>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</si>
  <si>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</si>
  <si>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</si>
  <si>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</si>
  <si>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</si>
  <si>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</si>
  <si>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</si>
  <si>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</si>
  <si>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</si>
  <si>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</si>
  <si>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18:14:01</t>
  </si>
  <si>
    <t>18:14:01</t>
  </si>
  <si>
    <t>none</t>
  </si>
  <si>
    <t>20230716</t>
  </si>
  <si>
    <t>kse</t>
  </si>
  <si>
    <t>SAAL</t>
  </si>
  <si>
    <t>BNL21835</t>
  </si>
  <si>
    <t>18:14:32</t>
  </si>
  <si>
    <t>2/2</t>
  </si>
  <si>
    <t>00000000</t>
  </si>
  <si>
    <t>iiiiiiii</t>
  </si>
  <si>
    <t>off</t>
  </si>
  <si>
    <t>20230716 18:15:34</t>
  </si>
  <si>
    <t>18:15:34</t>
  </si>
  <si>
    <t>18:16:07</t>
  </si>
  <si>
    <t>20230716 18:17:09</t>
  </si>
  <si>
    <t>18:17:09</t>
  </si>
  <si>
    <t>18:17:38</t>
  </si>
  <si>
    <t>20230716 18:19:15</t>
  </si>
  <si>
    <t>18:19:15</t>
  </si>
  <si>
    <t>18:18:45</t>
  </si>
  <si>
    <t>20230716 18:20:59</t>
  </si>
  <si>
    <t>18:20:59</t>
  </si>
  <si>
    <t>18:20:30</t>
  </si>
  <si>
    <t>20230716 18:22:00</t>
  </si>
  <si>
    <t>18:22:00</t>
  </si>
  <si>
    <t>18:22:32</t>
  </si>
  <si>
    <t>20230716 18:23:34</t>
  </si>
  <si>
    <t>18:23:34</t>
  </si>
  <si>
    <t>18:24:09</t>
  </si>
  <si>
    <t>20230716 18:25:12</t>
  </si>
  <si>
    <t>18:25:12</t>
  </si>
  <si>
    <t>18:25:41</t>
  </si>
  <si>
    <t>20230716 18:26:43</t>
  </si>
  <si>
    <t>18:26:43</t>
  </si>
  <si>
    <t>18:27:15</t>
  </si>
  <si>
    <t>20230716 18:28:17</t>
  </si>
  <si>
    <t>18:28:17</t>
  </si>
  <si>
    <t>18:28:51</t>
  </si>
  <si>
    <t>20230716 18:29:53</t>
  </si>
  <si>
    <t>18:29:53</t>
  </si>
  <si>
    <t>18:30:23</t>
  </si>
  <si>
    <t>20230716 18:31:25</t>
  </si>
  <si>
    <t>18:31:25</t>
  </si>
  <si>
    <t>18:31:55</t>
  </si>
  <si>
    <t>20230716 18:32:57</t>
  </si>
  <si>
    <t>18:32:57</t>
  </si>
  <si>
    <t>18:33:34</t>
  </si>
  <si>
    <t>20230716 18:34:36</t>
  </si>
  <si>
    <t>18:34:36</t>
  </si>
  <si>
    <t>18:35:07</t>
  </si>
  <si>
    <t>20230716 18:36:13</t>
  </si>
  <si>
    <t>18:36:13</t>
  </si>
  <si>
    <t>18:36:43</t>
  </si>
  <si>
    <t>20230716 18:38:32</t>
  </si>
  <si>
    <t>18:38:32</t>
  </si>
  <si>
    <t>18:38:04</t>
  </si>
  <si>
    <t>20230716 18:40:30</t>
  </si>
  <si>
    <t>18:40:30</t>
  </si>
  <si>
    <t>18:39:56</t>
  </si>
  <si>
    <t>20230716 18:42:21</t>
  </si>
  <si>
    <t>18:42:21</t>
  </si>
  <si>
    <t>18:41:45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</si>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</sst>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35</v>
      </c>
    </row>
    <row r="3" spans="1:216" x14ac:dyDescent="0.2">
      <c r="B3">
        <v>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6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97</v>
      </c>
      <c r="AK17" t="s">
        <v>145</v>
      </c>
      <c r="AL17" t="s">
        <v>146</v>
      </c>
      <c r="AM17" t="s">
        <v>147</v>
      </c>
      <c r="AN17" t="s">
        <v>148</v>
      </c>
      <c r="AO17" t="s">
        <v>149</v>
      </c>
      <c r="AP17" t="s">
        <v>150</v>
      </c>
      <c r="AQ17" t="s">
        <v>151</v>
      </c>
      <c r="AR17" t="s">
        <v>152</v>
      </c>
      <c r="AS17" t="s">
        <v>121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193</v>
      </c>
      <c r="CI17" t="s">
        <v>194</v>
      </c>
      <c r="CJ17" t="s">
        <v>195</v>
      </c>
      <c r="CK17" t="s">
        <v>196</v>
      </c>
      <c r="CL17" t="s">
        <v>197</v>
      </c>
      <c r="CM17" t="s">
        <v>111</v>
      </c>
      <c r="CN17" t="s">
        <v>114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212</v>
      </c>
      <c r="DD17" t="s">
        <v>213</v>
      </c>
      <c r="DE17" t="s">
        <v>214</v>
      </c>
      <c r="DF17" t="s">
        <v>215</v>
      </c>
      <c r="DG17" t="s">
        <v>216</v>
      </c>
      <c r="DH17" t="s">
        <v>217</v>
      </c>
      <c r="DI17" t="s">
        <v>218</v>
      </c>
      <c r="DJ17" t="s">
        <v>219</v>
      </c>
      <c r="DK17" t="s">
        <v>220</v>
      </c>
      <c r="DL17" t="s">
        <v>221</v>
      </c>
      <c r="DM17" t="s">
        <v>222</v>
      </c>
      <c r="DN17" t="s">
        <v>223</v>
      </c>
      <c r="DO17" t="s">
        <v>224</v>
      </c>
      <c r="DP17" t="s">
        <v>225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278</v>
      </c>
      <c r="FR17" t="s">
        <v>279</v>
      </c>
      <c r="FS17" t="s">
        <v>280</v>
      </c>
      <c r="FT17" t="s">
        <v>281</v>
      </c>
      <c r="FU17" t="s">
        <v>282</v>
      </c>
      <c r="FV17" t="s">
        <v>283</v>
      </c>
      <c r="FW17" t="s">
        <v>284</v>
      </c>
      <c r="FX17" t="s">
        <v>285</v>
      </c>
      <c r="FY17" t="s">
        <v>286</v>
      </c>
      <c r="FZ17" t="s">
        <v>287</v>
      </c>
      <c r="GA17" t="s">
        <v>288</v>
      </c>
      <c r="GB17" t="s">
        <v>289</v>
      </c>
      <c r="GC17" t="s">
        <v>290</v>
      </c>
      <c r="GD17" t="s">
        <v>291</v>
      </c>
      <c r="GE17" t="s">
        <v>292</v>
      </c>
      <c r="GF17" t="s">
        <v>293</v>
      </c>
      <c r="GG17" t="s">
        <v>294</v>
      </c>
      <c r="GH17" t="s">
        <v>295</v>
      </c>
      <c r="GI17" t="s">
        <v>296</v>
      </c>
      <c r="GJ17" t="s">
        <v>297</v>
      </c>
      <c r="GK17" t="s">
        <v>298</v>
      </c>
      <c r="GL17" t="s">
        <v>299</v>
      </c>
      <c r="GM17" t="s">
        <v>300</v>
      </c>
      <c r="GN17" t="s">
        <v>301</v>
      </c>
      <c r="GO17" t="s">
        <v>302</v>
      </c>
      <c r="GP17" t="s">
        <v>303</v>
      </c>
      <c r="GQ17" t="s">
        <v>304</v>
      </c>
      <c r="GR17" t="s">
        <v>305</v>
      </c>
      <c r="GS17" t="s">
        <v>306</v>
      </c>
      <c r="GT17" t="s">
        <v>307</v>
      </c>
      <c r="GU17" t="s">
        <v>308</v>
      </c>
      <c r="GV17" t="s">
        <v>309</v>
      </c>
      <c r="GW17" t="s">
        <v>310</v>
      </c>
      <c r="GX17" t="s">
        <v>311</v>
      </c>
      <c r="GY17" t="s">
        <v>312</v>
      </c>
      <c r="GZ17" t="s">
        <v>313</v>
      </c>
      <c r="HA17" t="s">
        <v>314</v>
      </c>
      <c r="HB17" t="s">
        <v>315</v>
      </c>
      <c r="HC17" t="s">
        <v>316</v>
      </c>
      <c r="HD17" t="s">
        <v>317</v>
      </c>
      <c r="HE17" t="s">
        <v>318</v>
      </c>
      <c r="HF17" t="s">
        <v>319</v>
      </c>
      <c r="HG17" t="s">
        <v>320</v>
      </c>
      <c r="HH17" t="s">
        <v>321</v>
      </c>
    </row>
    <row r="18" spans="1:216" x14ac:dyDescent="0.2">
      <c r="B18" t="s">
        <v>322</v>
      </c>
      <c r="C18" t="s">
        <v>322</v>
      </c>
      <c r="F18" t="s">
        <v>322</v>
      </c>
      <c r="L18" t="s">
        <v>322</v>
      </c>
      <c r="M18" t="s">
        <v>323</v>
      </c>
      <c r="N18" t="s">
        <v>324</v>
      </c>
      <c r="O18" t="s">
        <v>325</v>
      </c>
      <c r="P18" t="s">
        <v>326</v>
      </c>
      <c r="Q18" t="s">
        <v>326</v>
      </c>
      <c r="R18" t="s">
        <v>160</v>
      </c>
      <c r="S18" t="s">
        <v>160</v>
      </c>
      <c r="T18" t="s">
        <v>323</v>
      </c>
      <c r="U18" t="s">
        <v>323</v>
      </c>
      <c r="V18" t="s">
        <v>323</v>
      </c>
      <c r="W18" t="s">
        <v>323</v>
      </c>
      <c r="X18" t="s">
        <v>327</v>
      </c>
      <c r="Y18" t="s">
        <v>328</v>
      </c>
      <c r="Z18" t="s">
        <v>328</v>
      </c>
      <c r="AA18" t="s">
        <v>329</v>
      </c>
      <c r="AB18" t="s">
        <v>330</v>
      </c>
      <c r="AC18" t="s">
        <v>329</v>
      </c>
      <c r="AD18" t="s">
        <v>329</v>
      </c>
      <c r="AE18" t="s">
        <v>329</v>
      </c>
      <c r="AF18" t="s">
        <v>327</v>
      </c>
      <c r="AG18" t="s">
        <v>327</v>
      </c>
      <c r="AH18" t="s">
        <v>327</v>
      </c>
      <c r="AI18" t="s">
        <v>327</v>
      </c>
      <c r="AJ18" t="s">
        <v>331</v>
      </c>
      <c r="AK18" t="s">
        <v>330</v>
      </c>
      <c r="AM18" t="s">
        <v>330</v>
      </c>
      <c r="AN18" t="s">
        <v>331</v>
      </c>
      <c r="AO18" t="s">
        <v>325</v>
      </c>
      <c r="AP18" t="s">
        <v>325</v>
      </c>
      <c r="AR18" t="s">
        <v>332</v>
      </c>
      <c r="AS18" t="s">
        <v>322</v>
      </c>
      <c r="AT18" t="s">
        <v>326</v>
      </c>
      <c r="AU18" t="s">
        <v>326</v>
      </c>
      <c r="AV18" t="s">
        <v>333</v>
      </c>
      <c r="AW18" t="s">
        <v>333</v>
      </c>
      <c r="AX18" t="s">
        <v>326</v>
      </c>
      <c r="AY18" t="s">
        <v>333</v>
      </c>
      <c r="AZ18" t="s">
        <v>331</v>
      </c>
      <c r="BA18" t="s">
        <v>329</v>
      </c>
      <c r="BB18" t="s">
        <v>329</v>
      </c>
      <c r="BC18" t="s">
        <v>328</v>
      </c>
      <c r="BD18" t="s">
        <v>328</v>
      </c>
      <c r="BE18" t="s">
        <v>328</v>
      </c>
      <c r="BF18" t="s">
        <v>328</v>
      </c>
      <c r="BG18" t="s">
        <v>328</v>
      </c>
      <c r="BH18" t="s">
        <v>334</v>
      </c>
      <c r="BI18" t="s">
        <v>325</v>
      </c>
      <c r="BJ18" t="s">
        <v>325</v>
      </c>
      <c r="BK18" t="s">
        <v>326</v>
      </c>
      <c r="BL18" t="s">
        <v>326</v>
      </c>
      <c r="BM18" t="s">
        <v>326</v>
      </c>
      <c r="BN18" t="s">
        <v>333</v>
      </c>
      <c r="BO18" t="s">
        <v>326</v>
      </c>
      <c r="BP18" t="s">
        <v>333</v>
      </c>
      <c r="BQ18" t="s">
        <v>329</v>
      </c>
      <c r="BR18" t="s">
        <v>329</v>
      </c>
      <c r="BS18" t="s">
        <v>328</v>
      </c>
      <c r="BT18" t="s">
        <v>328</v>
      </c>
      <c r="BU18" t="s">
        <v>325</v>
      </c>
      <c r="BZ18" t="s">
        <v>325</v>
      </c>
      <c r="CC18" t="s">
        <v>328</v>
      </c>
      <c r="CD18" t="s">
        <v>328</v>
      </c>
      <c r="CE18" t="s">
        <v>328</v>
      </c>
      <c r="CF18" t="s">
        <v>328</v>
      </c>
      <c r="CG18" t="s">
        <v>328</v>
      </c>
      <c r="CH18" t="s">
        <v>325</v>
      </c>
      <c r="CI18" t="s">
        <v>325</v>
      </c>
      <c r="CJ18" t="s">
        <v>325</v>
      </c>
      <c r="CK18" t="s">
        <v>322</v>
      </c>
      <c r="CM18" t="s">
        <v>335</v>
      </c>
      <c r="CO18" t="s">
        <v>322</v>
      </c>
      <c r="CP18" t="s">
        <v>322</v>
      </c>
      <c r="CR18" t="s">
        <v>336</v>
      </c>
      <c r="CS18" t="s">
        <v>337</v>
      </c>
      <c r="CT18" t="s">
        <v>336</v>
      </c>
      <c r="CU18" t="s">
        <v>337</v>
      </c>
      <c r="CV18" t="s">
        <v>336</v>
      </c>
      <c r="CW18" t="s">
        <v>337</v>
      </c>
      <c r="CX18" t="s">
        <v>330</v>
      </c>
      <c r="CY18" t="s">
        <v>330</v>
      </c>
      <c r="CZ18" t="s">
        <v>325</v>
      </c>
      <c r="DA18" t="s">
        <v>338</v>
      </c>
      <c r="DB18" t="s">
        <v>325</v>
      </c>
      <c r="DD18" t="s">
        <v>326</v>
      </c>
      <c r="DE18" t="s">
        <v>339</v>
      </c>
      <c r="DF18" t="s">
        <v>326</v>
      </c>
      <c r="DH18" t="s">
        <v>325</v>
      </c>
      <c r="DI18" t="s">
        <v>338</v>
      </c>
      <c r="DJ18" t="s">
        <v>325</v>
      </c>
      <c r="DO18" t="s">
        <v>340</v>
      </c>
      <c r="DP18" t="s">
        <v>340</v>
      </c>
      <c r="EC18" t="s">
        <v>340</v>
      </c>
      <c r="ED18" t="s">
        <v>340</v>
      </c>
      <c r="EE18" t="s">
        <v>341</v>
      </c>
      <c r="EF18" t="s">
        <v>341</v>
      </c>
      <c r="EG18" t="s">
        <v>328</v>
      </c>
      <c r="EH18" t="s">
        <v>328</v>
      </c>
      <c r="EI18" t="s">
        <v>330</v>
      </c>
      <c r="EJ18" t="s">
        <v>328</v>
      </c>
      <c r="EK18" t="s">
        <v>333</v>
      </c>
      <c r="EL18" t="s">
        <v>330</v>
      </c>
      <c r="EM18" t="s">
        <v>330</v>
      </c>
      <c r="EO18" t="s">
        <v>340</v>
      </c>
      <c r="EP18" t="s">
        <v>340</v>
      </c>
      <c r="EQ18" t="s">
        <v>340</v>
      </c>
      <c r="ER18" t="s">
        <v>340</v>
      </c>
      <c r="ES18" t="s">
        <v>340</v>
      </c>
      <c r="ET18" t="s">
        <v>340</v>
      </c>
      <c r="EU18" t="s">
        <v>340</v>
      </c>
      <c r="EV18" t="s">
        <v>342</v>
      </c>
      <c r="EW18" t="s">
        <v>343</v>
      </c>
      <c r="EX18" t="s">
        <v>343</v>
      </c>
      <c r="EY18" t="s">
        <v>343</v>
      </c>
      <c r="EZ18" t="s">
        <v>340</v>
      </c>
      <c r="FA18" t="s">
        <v>340</v>
      </c>
      <c r="FB18" t="s">
        <v>340</v>
      </c>
      <c r="FC18" t="s">
        <v>340</v>
      </c>
      <c r="FD18" t="s">
        <v>340</v>
      </c>
      <c r="FE18" t="s">
        <v>340</v>
      </c>
      <c r="FF18" t="s">
        <v>340</v>
      </c>
      <c r="FG18" t="s">
        <v>340</v>
      </c>
      <c r="FH18" t="s">
        <v>340</v>
      </c>
      <c r="FI18" t="s">
        <v>340</v>
      </c>
      <c r="FJ18" t="s">
        <v>340</v>
      </c>
      <c r="FK18" t="s">
        <v>340</v>
      </c>
      <c r="FR18" t="s">
        <v>340</v>
      </c>
      <c r="FS18" t="s">
        <v>330</v>
      </c>
      <c r="FT18" t="s">
        <v>330</v>
      </c>
      <c r="FU18" t="s">
        <v>336</v>
      </c>
      <c r="FV18" t="s">
        <v>337</v>
      </c>
      <c r="FW18" t="s">
        <v>337</v>
      </c>
      <c r="GA18" t="s">
        <v>337</v>
      </c>
      <c r="GE18" t="s">
        <v>326</v>
      </c>
      <c r="GF18" t="s">
        <v>326</v>
      </c>
      <c r="GG18" t="s">
        <v>333</v>
      </c>
      <c r="GH18" t="s">
        <v>333</v>
      </c>
      <c r="GI18" t="s">
        <v>344</v>
      </c>
      <c r="GJ18" t="s">
        <v>344</v>
      </c>
      <c r="GK18" t="s">
        <v>340</v>
      </c>
      <c r="GL18" t="s">
        <v>340</v>
      </c>
      <c r="GM18" t="s">
        <v>340</v>
      </c>
      <c r="GN18" t="s">
        <v>340</v>
      </c>
      <c r="GO18" t="s">
        <v>340</v>
      </c>
      <c r="GP18" t="s">
        <v>340</v>
      </c>
      <c r="GQ18" t="s">
        <v>328</v>
      </c>
      <c r="GR18" t="s">
        <v>340</v>
      </c>
      <c r="GT18" t="s">
        <v>331</v>
      </c>
      <c r="GU18" t="s">
        <v>331</v>
      </c>
      <c r="GV18" t="s">
        <v>328</v>
      </c>
      <c r="GW18" t="s">
        <v>328</v>
      </c>
      <c r="GX18" t="s">
        <v>328</v>
      </c>
      <c r="GY18" t="s">
        <v>328</v>
      </c>
      <c r="GZ18" t="s">
        <v>328</v>
      </c>
      <c r="HA18" t="s">
        <v>330</v>
      </c>
      <c r="HB18" t="s">
        <v>330</v>
      </c>
      <c r="HC18" t="s">
        <v>330</v>
      </c>
      <c r="HD18" t="s">
        <v>328</v>
      </c>
      <c r="HE18" t="s">
        <v>326</v>
      </c>
      <c r="HF18" t="s">
        <v>333</v>
      </c>
      <c r="HG18" t="s">
        <v>330</v>
      </c>
      <c r="HH18" t="s">
        <v>330</v>
      </c>
    </row>
    <row r="19" spans="1:216" x14ac:dyDescent="0.2">
      <c r="A19">
        <v>1</v>
      </c>
      <c r="B19">
        <v>1689560041</v>
      </c>
      <c r="C19">
        <v>0</v>
      </c>
      <c r="D19" t="s">
        <v>345</v>
      </c>
      <c r="E19" t="s">
        <v>346</v>
      </c>
      <c r="F19" t="s">
        <v>347</v>
      </c>
      <c r="G19" t="s">
        <v>408</v>
      </c>
      <c r="H19" t="s">
        <v>348</v>
      </c>
      <c r="I19" t="s">
        <v>349</v>
      </c>
      <c r="J19" t="s">
        <v>350</v>
      </c>
      <c r="K19" t="s">
        <v>351</v>
      </c>
      <c r="L19">
        <v>1689560041</v>
      </c>
      <c r="M19">
        <f t="shared" ref="M19:M36" si="0">(N19)/1000</f>
        <v>3.2412705482697335E-3</v>
      </c>
      <c r="N19">
        <f t="shared" ref="N19:N36" si="1">1000*AZ19*AL19*(AV19-AW19)/(100*$B$7*(1000-AL19*AV19))</f>
        <v>3.2412705482697337</v>
      </c>
      <c r="O19">
        <f t="shared" ref="O19:O36" si="2">AZ19*AL19*(AU19-AT19*(1000-AL19*AW19)/(1000-AL19*AV19))/(100*$B$7)</f>
        <v>20.541810227344136</v>
      </c>
      <c r="P19">
        <f t="shared" ref="P19:P36" si="3">AT19 - IF(AL19&gt;1, O19*$B$7*100/(AN19*BH19), 0)</f>
        <v>378.24299999999999</v>
      </c>
      <c r="Q19">
        <f t="shared" ref="Q19:Q36" si="4">((W19-M19/2)*P19-O19)/(W19+M19/2)</f>
        <v>227.73896856145961</v>
      </c>
      <c r="R19">
        <f t="shared" ref="R19:R36" si="5">Q19*(BA19+BB19)/1000</f>
        <v>22.922713454499871</v>
      </c>
      <c r="S19">
        <f t="shared" ref="S19:S36" si="6">(AT19 - IF(AL19&gt;1, O19*$B$7*100/(AN19*BH19), 0))*(BA19+BB19)/1000</f>
        <v>38.071463833957502</v>
      </c>
      <c r="T19">
        <f t="shared" ref="T19:T36" si="7">2/((1/V19-1/U19)+SIGN(V19)*SQRT((1/V19-1/U19)*(1/V19-1/U19) + 4*$C$7/(($C$7+1)*($C$7+1))*(2*1/V19*1/U19-1/U19*1/U19)))</f>
        <v>0.2375918434533317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2.9391746772752612</v>
      </c>
      <c r="V19">
        <f t="shared" ref="V19:V36" si="9">M19*(1000-(1000*0.61365*EXP(17.502*Z19/(240.97+Z19))/(BA19+BB19)+AV19)/2)/(1000*0.61365*EXP(17.502*Z19/(240.97+Z19))/(BA19+BB19)-AV19)</f>
        <v>0.22741430840213295</v>
      </c>
      <c r="W19">
        <f t="shared" ref="W19:W36" si="10">1/(($C$7+1)/(T19/1.6)+1/(U19/1.37)) + $C$7/(($C$7+1)/(T19/1.6) + $C$7/(U19/1.37))</f>
        <v>0.14301202283657091</v>
      </c>
      <c r="X19">
        <f t="shared" ref="X19:X36" si="11">(AO19*AR19)</f>
        <v>297.74465399999997</v>
      </c>
      <c r="Y19">
        <f t="shared" ref="Y19:Y36" si="12">(BC19+(X19+2*0.95*0.0000000567*(((BC19+$B$9)+273)^4-(BC19+273)^4)-44100*M19)/(1.84*29.3*U19+8*0.95*0.0000000567*(BC19+273)^3))</f>
        <v>29.168938108763385</v>
      </c>
      <c r="Z19">
        <f t="shared" ref="Z19:Z36" si="13">($C$9*BD19+$D$9*BE19+$E$9*Y19)</f>
        <v>27.989799999999999</v>
      </c>
      <c r="AA19">
        <f t="shared" ref="AA19:AA36" si="14">0.61365*EXP(17.502*Z19/(240.97+Z19))</f>
        <v>3.7925837583288975</v>
      </c>
      <c r="AB19">
        <f t="shared" ref="AB19:AB36" si="15">(AC19/AD19*100)</f>
        <v>62.350450735394816</v>
      </c>
      <c r="AC19">
        <f t="shared" ref="AC19:AC36" si="16">AV19*(BA19+BB19)/1000</f>
        <v>2.4021449706387501</v>
      </c>
      <c r="AD19">
        <f t="shared" ref="AD19:AD36" si="17">0.61365*EXP(17.502*BC19/(240.97+BC19))</f>
        <v>3.8526505298783857</v>
      </c>
      <c r="AE19">
        <f t="shared" ref="AE19:AE36" si="18">(AA19-AV19*(BA19+BB19)/1000)</f>
        <v>1.3904387876901474</v>
      </c>
      <c r="AF19">
        <f t="shared" ref="AF19:AF36" si="19">(-M19*44100)</f>
        <v>-142.94003117869525</v>
      </c>
      <c r="AG19">
        <f t="shared" ref="AG19:AG36" si="20">2*29.3*U19*0.92*(BC19-Z19)</f>
        <v>42.751640647300995</v>
      </c>
      <c r="AH19">
        <f t="shared" ref="AH19:AH36" si="21">2*0.95*0.0000000567*(((BC19+$B$9)+273)^4-(Z19+273)^4)</f>
        <v>3.1745182246875387</v>
      </c>
      <c r="AI19">
        <f t="shared" ref="AI19:AI36" si="22">X19+AH19+AF19+AG19</f>
        <v>200.73078169329324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52946.61725959168</v>
      </c>
      <c r="AO19">
        <f t="shared" ref="AO19:AO36" si="26">$B$13*BI19+$C$13*BJ19+$F$13*BU19*(1-BX19)</f>
        <v>1800.26</v>
      </c>
      <c r="AP19">
        <f t="shared" ref="AP19:AP36" si="27">AO19*AQ19</f>
        <v>1517.6189999999997</v>
      </c>
      <c r="AQ19">
        <f t="shared" ref="AQ19:AQ36" si="28">($B$13*$D$11+$C$13*$D$11+$F$13*((CH19+BZ19)/MAX(CH19+BZ19+CI19, 0.1)*$I$11+CI19/MAX(CH19+BZ19+CI19, 0.1)*$J$11))/($B$13+$C$13+$F$13)</f>
        <v>0.84299990001444225</v>
      </c>
      <c r="AR19">
        <f t="shared" ref="AR19:AR36" si="29">($B$13*$K$11+$C$13*$K$11+$F$13*((CH19+BZ19)/MAX(CH19+BZ19+CI19, 0.1)*$P$11+CI19/MAX(CH19+BZ19+CI19, 0.1)*$Q$11))/($B$13+$C$13+$F$13)</f>
        <v>0.16538980702787373</v>
      </c>
      <c r="AS19">
        <v>1689560041</v>
      </c>
      <c r="AT19">
        <v>378.24299999999999</v>
      </c>
      <c r="AU19">
        <v>400.01</v>
      </c>
      <c r="AV19">
        <v>23.865500000000001</v>
      </c>
      <c r="AW19">
        <v>20.701699999999999</v>
      </c>
      <c r="AX19">
        <v>380.89499999999998</v>
      </c>
      <c r="AY19">
        <v>23.753499999999999</v>
      </c>
      <c r="AZ19">
        <v>600.02200000000005</v>
      </c>
      <c r="BA19">
        <v>100.6</v>
      </c>
      <c r="BB19">
        <v>5.34525E-2</v>
      </c>
      <c r="BC19">
        <v>28.259599999999999</v>
      </c>
      <c r="BD19">
        <v>27.989799999999999</v>
      </c>
      <c r="BE19">
        <v>999.9</v>
      </c>
      <c r="BF19">
        <v>0</v>
      </c>
      <c r="BG19">
        <v>0</v>
      </c>
      <c r="BH19">
        <v>9995</v>
      </c>
      <c r="BI19">
        <v>0</v>
      </c>
      <c r="BJ19">
        <v>80.189800000000005</v>
      </c>
      <c r="BK19">
        <v>-21.776</v>
      </c>
      <c r="BL19">
        <v>387.488</v>
      </c>
      <c r="BM19">
        <v>408.46600000000001</v>
      </c>
      <c r="BN19">
        <v>3.1808100000000001</v>
      </c>
      <c r="BO19">
        <v>400.01</v>
      </c>
      <c r="BP19">
        <v>20.701699999999999</v>
      </c>
      <c r="BQ19">
        <v>2.4025799999999999</v>
      </c>
      <c r="BR19">
        <v>2.0825900000000002</v>
      </c>
      <c r="BS19">
        <v>20.3812</v>
      </c>
      <c r="BT19">
        <v>18.0867</v>
      </c>
      <c r="BU19">
        <v>1800.26</v>
      </c>
      <c r="BV19">
        <v>0.900003</v>
      </c>
      <c r="BW19">
        <v>9.9996699999999994E-2</v>
      </c>
      <c r="BX19">
        <v>0</v>
      </c>
      <c r="BY19">
        <v>2.3323</v>
      </c>
      <c r="BZ19">
        <v>0</v>
      </c>
      <c r="CA19">
        <v>16505</v>
      </c>
      <c r="CB19">
        <v>13896.9</v>
      </c>
      <c r="CC19">
        <v>43.625</v>
      </c>
      <c r="CD19">
        <v>45.936999999999998</v>
      </c>
      <c r="CE19">
        <v>44.75</v>
      </c>
      <c r="CF19">
        <v>43.875</v>
      </c>
      <c r="CG19">
        <v>43.25</v>
      </c>
      <c r="CH19">
        <v>1620.24</v>
      </c>
      <c r="CI19">
        <v>180.02</v>
      </c>
      <c r="CJ19">
        <v>0</v>
      </c>
      <c r="CK19">
        <v>1689560048.4000001</v>
      </c>
      <c r="CL19">
        <v>0</v>
      </c>
      <c r="CM19">
        <v>1689560072</v>
      </c>
      <c r="CN19" t="s">
        <v>352</v>
      </c>
      <c r="CO19">
        <v>1689560065</v>
      </c>
      <c r="CP19">
        <v>1689560072</v>
      </c>
      <c r="CQ19">
        <v>49</v>
      </c>
      <c r="CR19">
        <v>8.9999999999999993E-3</v>
      </c>
      <c r="CS19">
        <v>-1.7000000000000001E-2</v>
      </c>
      <c r="CT19">
        <v>-2.6520000000000001</v>
      </c>
      <c r="CU19">
        <v>0.112</v>
      </c>
      <c r="CV19">
        <v>400</v>
      </c>
      <c r="CW19">
        <v>21</v>
      </c>
      <c r="CX19">
        <v>0.08</v>
      </c>
      <c r="CY19">
        <v>0.02</v>
      </c>
      <c r="CZ19">
        <v>20.546168984080001</v>
      </c>
      <c r="DA19">
        <v>-0.157281212303329</v>
      </c>
      <c r="DB19">
        <v>3.2588138361619397E-2</v>
      </c>
      <c r="DC19">
        <v>1</v>
      </c>
      <c r="DD19">
        <v>399.98895238095201</v>
      </c>
      <c r="DE19">
        <v>-0.164025974026202</v>
      </c>
      <c r="DF19">
        <v>3.0429428410315099E-2</v>
      </c>
      <c r="DG19">
        <v>1</v>
      </c>
      <c r="DH19">
        <v>1799.9865</v>
      </c>
      <c r="DI19">
        <v>-0.18534075322071999</v>
      </c>
      <c r="DJ19">
        <v>0.15037536367371901</v>
      </c>
      <c r="DK19">
        <v>-1</v>
      </c>
      <c r="DL19">
        <v>2</v>
      </c>
      <c r="DM19">
        <v>2</v>
      </c>
      <c r="DN19" t="s">
        <v>353</v>
      </c>
      <c r="DO19">
        <v>3.2364199999999999</v>
      </c>
      <c r="DP19">
        <v>2.78505</v>
      </c>
      <c r="DQ19">
        <v>9.2737700000000006E-2</v>
      </c>
      <c r="DR19">
        <v>9.5822099999999993E-2</v>
      </c>
      <c r="DS19">
        <v>0.119506</v>
      </c>
      <c r="DT19">
        <v>0.10628700000000001</v>
      </c>
      <c r="DU19">
        <v>26317.599999999999</v>
      </c>
      <c r="DV19">
        <v>27794.2</v>
      </c>
      <c r="DW19">
        <v>27161.599999999999</v>
      </c>
      <c r="DX19">
        <v>28866</v>
      </c>
      <c r="DY19">
        <v>31513.200000000001</v>
      </c>
      <c r="DZ19">
        <v>34429.300000000003</v>
      </c>
      <c r="EA19">
        <v>36306.300000000003</v>
      </c>
      <c r="EB19">
        <v>39203.199999999997</v>
      </c>
      <c r="EC19">
        <v>2.2631199999999998</v>
      </c>
      <c r="ED19">
        <v>1.59962</v>
      </c>
      <c r="EE19">
        <v>0.17305499999999999</v>
      </c>
      <c r="EF19">
        <v>0</v>
      </c>
      <c r="EG19">
        <v>25.157699999999998</v>
      </c>
      <c r="EH19">
        <v>999.9</v>
      </c>
      <c r="EI19">
        <v>49.872</v>
      </c>
      <c r="EJ19">
        <v>32.729999999999997</v>
      </c>
      <c r="EK19">
        <v>24.668700000000001</v>
      </c>
      <c r="EL19">
        <v>62.1</v>
      </c>
      <c r="EM19">
        <v>34.8598</v>
      </c>
      <c r="EN19">
        <v>1</v>
      </c>
      <c r="EO19">
        <v>-2.2428900000000002E-2</v>
      </c>
      <c r="EP19">
        <v>-1.05653</v>
      </c>
      <c r="EQ19">
        <v>19.933800000000002</v>
      </c>
      <c r="ER19">
        <v>5.2114500000000001</v>
      </c>
      <c r="ES19">
        <v>11.9297</v>
      </c>
      <c r="ET19">
        <v>4.95465</v>
      </c>
      <c r="EU19">
        <v>3.2978499999999999</v>
      </c>
      <c r="EV19">
        <v>47.2</v>
      </c>
      <c r="EW19">
        <v>3226.1</v>
      </c>
      <c r="EX19">
        <v>9999</v>
      </c>
      <c r="EY19">
        <v>86</v>
      </c>
      <c r="EZ19">
        <v>1.86019</v>
      </c>
      <c r="FA19">
        <v>1.85944</v>
      </c>
      <c r="FB19">
        <v>1.8649</v>
      </c>
      <c r="FC19">
        <v>1.8689</v>
      </c>
      <c r="FD19">
        <v>1.8637900000000001</v>
      </c>
      <c r="FE19">
        <v>1.8637699999999999</v>
      </c>
      <c r="FF19">
        <v>1.8638300000000001</v>
      </c>
      <c r="FG19">
        <v>1.86361</v>
      </c>
      <c r="FH19">
        <v>0</v>
      </c>
      <c r="FI19">
        <v>0</v>
      </c>
      <c r="FJ19">
        <v>0</v>
      </c>
      <c r="FK19">
        <v>0</v>
      </c>
      <c r="FL19" t="s">
        <v>354</v>
      </c>
      <c r="FM19" t="s">
        <v>355</v>
      </c>
      <c r="FN19" t="s">
        <v>356</v>
      </c>
      <c r="FO19" t="s">
        <v>356</v>
      </c>
      <c r="FP19" t="s">
        <v>356</v>
      </c>
      <c r="FQ19" t="s">
        <v>356</v>
      </c>
      <c r="FR19">
        <v>0</v>
      </c>
      <c r="FS19">
        <v>100</v>
      </c>
      <c r="FT19">
        <v>100</v>
      </c>
      <c r="FU19">
        <v>-2.6520000000000001</v>
      </c>
      <c r="FV19">
        <v>0.112</v>
      </c>
      <c r="FW19">
        <v>-2.66159999999996</v>
      </c>
      <c r="FX19">
        <v>0</v>
      </c>
      <c r="FY19">
        <v>0</v>
      </c>
      <c r="FZ19">
        <v>0</v>
      </c>
      <c r="GA19">
        <v>0.12897999999999901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2.2000000000000002</v>
      </c>
      <c r="GJ19">
        <v>2.1</v>
      </c>
      <c r="GK19">
        <v>1.0400400000000001</v>
      </c>
      <c r="GL19">
        <v>2.6220699999999999</v>
      </c>
      <c r="GM19">
        <v>1.4489700000000001</v>
      </c>
      <c r="GN19">
        <v>2.2961399999999998</v>
      </c>
      <c r="GO19">
        <v>1.5466299999999999</v>
      </c>
      <c r="GP19">
        <v>2.4108900000000002</v>
      </c>
      <c r="GQ19">
        <v>33.602899999999998</v>
      </c>
      <c r="GR19">
        <v>14.420999999999999</v>
      </c>
      <c r="GS19">
        <v>18</v>
      </c>
      <c r="GT19">
        <v>663.30399999999997</v>
      </c>
      <c r="GU19">
        <v>324.43799999999999</v>
      </c>
      <c r="GV19">
        <v>27.520399999999999</v>
      </c>
      <c r="GW19">
        <v>26.864599999999999</v>
      </c>
      <c r="GX19">
        <v>30.0001</v>
      </c>
      <c r="GY19">
        <v>26.8248</v>
      </c>
      <c r="GZ19">
        <v>26.814900000000002</v>
      </c>
      <c r="HA19">
        <v>20.827000000000002</v>
      </c>
      <c r="HB19">
        <v>20</v>
      </c>
      <c r="HC19">
        <v>-30</v>
      </c>
      <c r="HD19">
        <v>27.526</v>
      </c>
      <c r="HE19">
        <v>400</v>
      </c>
      <c r="HF19">
        <v>0</v>
      </c>
      <c r="HG19">
        <v>100.03100000000001</v>
      </c>
      <c r="HH19">
        <v>95.230900000000005</v>
      </c>
    </row>
    <row r="20" spans="1:216" x14ac:dyDescent="0.2">
      <c r="A20">
        <v>2</v>
      </c>
      <c r="B20">
        <v>1689560134</v>
      </c>
      <c r="C20">
        <v>93</v>
      </c>
      <c r="D20" t="s">
        <v>357</v>
      </c>
      <c r="E20" t="s">
        <v>358</v>
      </c>
      <c r="F20" t="s">
        <v>347</v>
      </c>
      <c r="G20" t="s">
        <v>408</v>
      </c>
      <c r="H20" t="s">
        <v>348</v>
      </c>
      <c r="I20" t="s">
        <v>349</v>
      </c>
      <c r="J20" t="s">
        <v>350</v>
      </c>
      <c r="K20" t="s">
        <v>351</v>
      </c>
      <c r="L20">
        <v>1689560134</v>
      </c>
      <c r="M20">
        <f t="shared" si="0"/>
        <v>3.2733274498637568E-3</v>
      </c>
      <c r="N20">
        <f t="shared" si="1"/>
        <v>3.273327449863757</v>
      </c>
      <c r="O20">
        <f t="shared" si="2"/>
        <v>14.283545325176755</v>
      </c>
      <c r="P20">
        <f t="shared" si="3"/>
        <v>284.726</v>
      </c>
      <c r="Q20">
        <f t="shared" si="4"/>
        <v>178.43860597749324</v>
      </c>
      <c r="R20">
        <f t="shared" si="5"/>
        <v>17.960590351625161</v>
      </c>
      <c r="S20">
        <f t="shared" si="6"/>
        <v>28.658860118543203</v>
      </c>
      <c r="T20">
        <f t="shared" si="7"/>
        <v>0.23501603310886549</v>
      </c>
      <c r="U20">
        <f t="shared" si="8"/>
        <v>2.9391921451221306</v>
      </c>
      <c r="V20">
        <f t="shared" si="9"/>
        <v>0.22505306000132644</v>
      </c>
      <c r="W20">
        <f t="shared" si="10"/>
        <v>0.1415180997971158</v>
      </c>
      <c r="X20">
        <f t="shared" si="11"/>
        <v>297.72332700000004</v>
      </c>
      <c r="Y20">
        <f t="shared" si="12"/>
        <v>29.190684823053225</v>
      </c>
      <c r="Z20">
        <f t="shared" si="13"/>
        <v>28.033200000000001</v>
      </c>
      <c r="AA20">
        <f t="shared" si="14"/>
        <v>3.8021905907453886</v>
      </c>
      <c r="AB20">
        <f t="shared" si="15"/>
        <v>61.749835226789948</v>
      </c>
      <c r="AC20">
        <f t="shared" si="16"/>
        <v>2.3831888588564003</v>
      </c>
      <c r="AD20">
        <f t="shared" si="17"/>
        <v>3.8594254545030138</v>
      </c>
      <c r="AE20">
        <f t="shared" si="18"/>
        <v>1.4190017318889883</v>
      </c>
      <c r="AF20">
        <f t="shared" si="19"/>
        <v>-144.35374053899167</v>
      </c>
      <c r="AG20">
        <f t="shared" si="20"/>
        <v>40.660252729679534</v>
      </c>
      <c r="AH20">
        <f t="shared" si="21"/>
        <v>3.0203115034389665</v>
      </c>
      <c r="AI20">
        <f t="shared" si="22"/>
        <v>197.05015069412687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52941.836372862432</v>
      </c>
      <c r="AO20">
        <f t="shared" si="26"/>
        <v>1800.13</v>
      </c>
      <c r="AP20">
        <f t="shared" si="27"/>
        <v>1517.5095000000001</v>
      </c>
      <c r="AQ20">
        <f t="shared" si="28"/>
        <v>0.84299995000361083</v>
      </c>
      <c r="AR20">
        <f t="shared" si="29"/>
        <v>0.16538990350696894</v>
      </c>
      <c r="AS20">
        <v>1689560134</v>
      </c>
      <c r="AT20">
        <v>284.726</v>
      </c>
      <c r="AU20">
        <v>299.94</v>
      </c>
      <c r="AV20">
        <v>23.677</v>
      </c>
      <c r="AW20">
        <v>20.4815</v>
      </c>
      <c r="AX20">
        <v>287.30900000000003</v>
      </c>
      <c r="AY20">
        <v>23.573</v>
      </c>
      <c r="AZ20">
        <v>600.06100000000004</v>
      </c>
      <c r="BA20">
        <v>100.601</v>
      </c>
      <c r="BB20">
        <v>5.3173199999999997E-2</v>
      </c>
      <c r="BC20">
        <v>28.2898</v>
      </c>
      <c r="BD20">
        <v>28.033200000000001</v>
      </c>
      <c r="BE20">
        <v>999.9</v>
      </c>
      <c r="BF20">
        <v>0</v>
      </c>
      <c r="BG20">
        <v>0</v>
      </c>
      <c r="BH20">
        <v>9995</v>
      </c>
      <c r="BI20">
        <v>0</v>
      </c>
      <c r="BJ20">
        <v>82.878500000000003</v>
      </c>
      <c r="BK20">
        <v>-15.2827</v>
      </c>
      <c r="BL20">
        <v>291.56299999999999</v>
      </c>
      <c r="BM20">
        <v>306.21100000000001</v>
      </c>
      <c r="BN20">
        <v>3.2038099999999998</v>
      </c>
      <c r="BO20">
        <v>299.94</v>
      </c>
      <c r="BP20">
        <v>20.4815</v>
      </c>
      <c r="BQ20">
        <v>2.3827699999999998</v>
      </c>
      <c r="BR20">
        <v>2.06046</v>
      </c>
      <c r="BS20">
        <v>20.2471</v>
      </c>
      <c r="BT20">
        <v>17.916699999999999</v>
      </c>
      <c r="BU20">
        <v>1800.13</v>
      </c>
      <c r="BV20">
        <v>0.900003</v>
      </c>
      <c r="BW20">
        <v>9.9996699999999994E-2</v>
      </c>
      <c r="BX20">
        <v>0</v>
      </c>
      <c r="BY20">
        <v>1.5081</v>
      </c>
      <c r="BZ20">
        <v>0</v>
      </c>
      <c r="CA20">
        <v>16447.900000000001</v>
      </c>
      <c r="CB20">
        <v>13896</v>
      </c>
      <c r="CC20">
        <v>43.686999999999998</v>
      </c>
      <c r="CD20">
        <v>46.061999999999998</v>
      </c>
      <c r="CE20">
        <v>44.811999999999998</v>
      </c>
      <c r="CF20">
        <v>44.061999999999998</v>
      </c>
      <c r="CG20">
        <v>43.311999999999998</v>
      </c>
      <c r="CH20">
        <v>1620.12</v>
      </c>
      <c r="CI20">
        <v>180.01</v>
      </c>
      <c r="CJ20">
        <v>0</v>
      </c>
      <c r="CK20">
        <v>1689560141.4000001</v>
      </c>
      <c r="CL20">
        <v>0</v>
      </c>
      <c r="CM20">
        <v>1689560167</v>
      </c>
      <c r="CN20" t="s">
        <v>359</v>
      </c>
      <c r="CO20">
        <v>1689560164</v>
      </c>
      <c r="CP20">
        <v>1689560167</v>
      </c>
      <c r="CQ20">
        <v>50</v>
      </c>
      <c r="CR20">
        <v>6.9000000000000006E-2</v>
      </c>
      <c r="CS20">
        <v>-8.0000000000000002E-3</v>
      </c>
      <c r="CT20">
        <v>-2.5830000000000002</v>
      </c>
      <c r="CU20">
        <v>0.104</v>
      </c>
      <c r="CV20">
        <v>300</v>
      </c>
      <c r="CW20">
        <v>20</v>
      </c>
      <c r="CX20">
        <v>0.08</v>
      </c>
      <c r="CY20">
        <v>0.03</v>
      </c>
      <c r="CZ20">
        <v>14.338093943584999</v>
      </c>
      <c r="DA20">
        <v>0.90240629195991595</v>
      </c>
      <c r="DB20">
        <v>0.10615423935726</v>
      </c>
      <c r="DC20">
        <v>1</v>
      </c>
      <c r="DD20">
        <v>299.97994999999997</v>
      </c>
      <c r="DE20">
        <v>0.14828571428520301</v>
      </c>
      <c r="DF20">
        <v>2.7087773994921099E-2</v>
      </c>
      <c r="DG20">
        <v>1</v>
      </c>
      <c r="DH20">
        <v>1800.0180952380999</v>
      </c>
      <c r="DI20">
        <v>-0.16419979851883701</v>
      </c>
      <c r="DJ20">
        <v>0.150035521115441</v>
      </c>
      <c r="DK20">
        <v>-1</v>
      </c>
      <c r="DL20">
        <v>2</v>
      </c>
      <c r="DM20">
        <v>2</v>
      </c>
      <c r="DN20" t="s">
        <v>353</v>
      </c>
      <c r="DO20">
        <v>3.2364700000000002</v>
      </c>
      <c r="DP20">
        <v>2.78477</v>
      </c>
      <c r="DQ20">
        <v>7.3969900000000005E-2</v>
      </c>
      <c r="DR20">
        <v>7.6252600000000004E-2</v>
      </c>
      <c r="DS20">
        <v>0.118862</v>
      </c>
      <c r="DT20">
        <v>0.105487</v>
      </c>
      <c r="DU20">
        <v>26862.9</v>
      </c>
      <c r="DV20">
        <v>28395.8</v>
      </c>
      <c r="DW20">
        <v>27162.7</v>
      </c>
      <c r="DX20">
        <v>28866.3</v>
      </c>
      <c r="DY20">
        <v>31537.7</v>
      </c>
      <c r="DZ20">
        <v>34459.5</v>
      </c>
      <c r="EA20">
        <v>36307.5</v>
      </c>
      <c r="EB20">
        <v>39202.400000000001</v>
      </c>
      <c r="EC20">
        <v>2.26227</v>
      </c>
      <c r="ED20">
        <v>1.59945</v>
      </c>
      <c r="EE20">
        <v>0.16331699999999999</v>
      </c>
      <c r="EF20">
        <v>0</v>
      </c>
      <c r="EG20">
        <v>25.361000000000001</v>
      </c>
      <c r="EH20">
        <v>999.9</v>
      </c>
      <c r="EI20">
        <v>49.554000000000002</v>
      </c>
      <c r="EJ20">
        <v>32.659999999999997</v>
      </c>
      <c r="EK20">
        <v>24.414100000000001</v>
      </c>
      <c r="EL20">
        <v>62.309899999999999</v>
      </c>
      <c r="EM20">
        <v>34.543300000000002</v>
      </c>
      <c r="EN20">
        <v>1</v>
      </c>
      <c r="EO20">
        <v>-1.8577199999999999E-2</v>
      </c>
      <c r="EP20">
        <v>0.64428399999999997</v>
      </c>
      <c r="EQ20">
        <v>19.942299999999999</v>
      </c>
      <c r="ER20">
        <v>5.2127999999999997</v>
      </c>
      <c r="ES20">
        <v>11.929500000000001</v>
      </c>
      <c r="ET20">
        <v>4.9539999999999997</v>
      </c>
      <c r="EU20">
        <v>3.2976000000000001</v>
      </c>
      <c r="EV20">
        <v>47.2</v>
      </c>
      <c r="EW20">
        <v>3227.7</v>
      </c>
      <c r="EX20">
        <v>9999</v>
      </c>
      <c r="EY20">
        <v>86</v>
      </c>
      <c r="EZ20">
        <v>1.8602000000000001</v>
      </c>
      <c r="FA20">
        <v>1.8594200000000001</v>
      </c>
      <c r="FB20">
        <v>1.86493</v>
      </c>
      <c r="FC20">
        <v>1.8689</v>
      </c>
      <c r="FD20">
        <v>1.86385</v>
      </c>
      <c r="FE20">
        <v>1.86381</v>
      </c>
      <c r="FF20">
        <v>1.8638600000000001</v>
      </c>
      <c r="FG20">
        <v>1.8635699999999999</v>
      </c>
      <c r="FH20">
        <v>0</v>
      </c>
      <c r="FI20">
        <v>0</v>
      </c>
      <c r="FJ20">
        <v>0</v>
      </c>
      <c r="FK20">
        <v>0</v>
      </c>
      <c r="FL20" t="s">
        <v>354</v>
      </c>
      <c r="FM20" t="s">
        <v>355</v>
      </c>
      <c r="FN20" t="s">
        <v>356</v>
      </c>
      <c r="FO20" t="s">
        <v>356</v>
      </c>
      <c r="FP20" t="s">
        <v>356</v>
      </c>
      <c r="FQ20" t="s">
        <v>356</v>
      </c>
      <c r="FR20">
        <v>0</v>
      </c>
      <c r="FS20">
        <v>100</v>
      </c>
      <c r="FT20">
        <v>100</v>
      </c>
      <c r="FU20">
        <v>-2.5830000000000002</v>
      </c>
      <c r="FV20">
        <v>0.104</v>
      </c>
      <c r="FW20">
        <v>-2.6521000000000199</v>
      </c>
      <c r="FX20">
        <v>0</v>
      </c>
      <c r="FY20">
        <v>0</v>
      </c>
      <c r="FZ20">
        <v>0</v>
      </c>
      <c r="GA20">
        <v>0.112345454545451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1.1000000000000001</v>
      </c>
      <c r="GJ20">
        <v>1</v>
      </c>
      <c r="GK20">
        <v>0.83129900000000001</v>
      </c>
      <c r="GL20">
        <v>2.5976599999999999</v>
      </c>
      <c r="GM20">
        <v>1.4477500000000001</v>
      </c>
      <c r="GN20">
        <v>2.2961399999999998</v>
      </c>
      <c r="GO20">
        <v>1.5466299999999999</v>
      </c>
      <c r="GP20">
        <v>2.4536099999999998</v>
      </c>
      <c r="GQ20">
        <v>33.602899999999998</v>
      </c>
      <c r="GR20">
        <v>14.420999999999999</v>
      </c>
      <c r="GS20">
        <v>18</v>
      </c>
      <c r="GT20">
        <v>663.18499999999995</v>
      </c>
      <c r="GU20">
        <v>324.61599999999999</v>
      </c>
      <c r="GV20">
        <v>25.901800000000001</v>
      </c>
      <c r="GW20">
        <v>26.906199999999998</v>
      </c>
      <c r="GX20">
        <v>30.000299999999999</v>
      </c>
      <c r="GY20">
        <v>26.869199999999999</v>
      </c>
      <c r="GZ20">
        <v>26.8614</v>
      </c>
      <c r="HA20">
        <v>16.634799999999998</v>
      </c>
      <c r="HB20">
        <v>20</v>
      </c>
      <c r="HC20">
        <v>-30</v>
      </c>
      <c r="HD20">
        <v>25.8673</v>
      </c>
      <c r="HE20">
        <v>300</v>
      </c>
      <c r="HF20">
        <v>0</v>
      </c>
      <c r="HG20">
        <v>100.035</v>
      </c>
      <c r="HH20">
        <v>95.230199999999996</v>
      </c>
    </row>
    <row r="21" spans="1:216" x14ac:dyDescent="0.2">
      <c r="A21">
        <v>3</v>
      </c>
      <c r="B21">
        <v>1689560229</v>
      </c>
      <c r="C21">
        <v>188</v>
      </c>
      <c r="D21" t="s">
        <v>360</v>
      </c>
      <c r="E21" t="s">
        <v>361</v>
      </c>
      <c r="F21" t="s">
        <v>347</v>
      </c>
      <c r="G21" t="s">
        <v>408</v>
      </c>
      <c r="H21" t="s">
        <v>348</v>
      </c>
      <c r="I21" t="s">
        <v>349</v>
      </c>
      <c r="J21" t="s">
        <v>350</v>
      </c>
      <c r="K21" t="s">
        <v>351</v>
      </c>
      <c r="L21">
        <v>1689560229</v>
      </c>
      <c r="M21">
        <f t="shared" si="0"/>
        <v>3.2560900608601803E-3</v>
      </c>
      <c r="N21">
        <f t="shared" si="1"/>
        <v>3.2560900608601804</v>
      </c>
      <c r="O21">
        <f t="shared" si="2"/>
        <v>11.316336836289578</v>
      </c>
      <c r="P21">
        <f t="shared" si="3"/>
        <v>237.98400000000001</v>
      </c>
      <c r="Q21">
        <f t="shared" si="4"/>
        <v>152.8788716925863</v>
      </c>
      <c r="R21">
        <f t="shared" si="5"/>
        <v>15.388178323317671</v>
      </c>
      <c r="S21">
        <f t="shared" si="6"/>
        <v>23.954521573526399</v>
      </c>
      <c r="T21">
        <f t="shared" si="7"/>
        <v>0.23316951907564643</v>
      </c>
      <c r="U21">
        <f t="shared" si="8"/>
        <v>2.9389898332285886</v>
      </c>
      <c r="V21">
        <f t="shared" si="9"/>
        <v>0.22335833052363752</v>
      </c>
      <c r="W21">
        <f t="shared" si="10"/>
        <v>0.14044605101766947</v>
      </c>
      <c r="X21">
        <f t="shared" si="11"/>
        <v>297.70519200000001</v>
      </c>
      <c r="Y21">
        <f t="shared" si="12"/>
        <v>29.096063320743813</v>
      </c>
      <c r="Z21">
        <f t="shared" si="13"/>
        <v>27.9512</v>
      </c>
      <c r="AA21">
        <f t="shared" si="14"/>
        <v>3.7840572331582125</v>
      </c>
      <c r="AB21">
        <f t="shared" si="15"/>
        <v>61.541769725121554</v>
      </c>
      <c r="AC21">
        <f t="shared" si="16"/>
        <v>2.3615008827848096</v>
      </c>
      <c r="AD21">
        <f t="shared" si="17"/>
        <v>3.8372326524448925</v>
      </c>
      <c r="AE21">
        <f t="shared" si="18"/>
        <v>1.4225563503734029</v>
      </c>
      <c r="AF21">
        <f t="shared" si="19"/>
        <v>-143.59357168393396</v>
      </c>
      <c r="AG21">
        <f t="shared" si="20"/>
        <v>37.948013363420152</v>
      </c>
      <c r="AH21">
        <f t="shared" si="21"/>
        <v>2.8164937799731327</v>
      </c>
      <c r="AI21">
        <f t="shared" si="22"/>
        <v>194.87612745945935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52953.428631291259</v>
      </c>
      <c r="AO21">
        <f t="shared" si="26"/>
        <v>1800.02</v>
      </c>
      <c r="AP21">
        <f t="shared" si="27"/>
        <v>1517.4168</v>
      </c>
      <c r="AQ21">
        <f t="shared" si="28"/>
        <v>0.84299996666703703</v>
      </c>
      <c r="AR21">
        <f t="shared" si="29"/>
        <v>0.16538993566738147</v>
      </c>
      <c r="AS21">
        <v>1689560229</v>
      </c>
      <c r="AT21">
        <v>237.98400000000001</v>
      </c>
      <c r="AU21">
        <v>250.07599999999999</v>
      </c>
      <c r="AV21">
        <v>23.461099999999998</v>
      </c>
      <c r="AW21">
        <v>20.281199999999998</v>
      </c>
      <c r="AX21">
        <v>240.51499999999999</v>
      </c>
      <c r="AY21">
        <v>23.365100000000002</v>
      </c>
      <c r="AZ21">
        <v>599.96199999999999</v>
      </c>
      <c r="BA21">
        <v>100.602</v>
      </c>
      <c r="BB21">
        <v>5.4017099999999998E-2</v>
      </c>
      <c r="BC21">
        <v>28.1907</v>
      </c>
      <c r="BD21">
        <v>27.9512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86.985500000000002</v>
      </c>
      <c r="BK21">
        <v>-12.144600000000001</v>
      </c>
      <c r="BL21">
        <v>243.65</v>
      </c>
      <c r="BM21">
        <v>255.25299999999999</v>
      </c>
      <c r="BN21">
        <v>3.1880999999999999</v>
      </c>
      <c r="BO21">
        <v>250.07599999999999</v>
      </c>
      <c r="BP21">
        <v>20.281199999999998</v>
      </c>
      <c r="BQ21">
        <v>2.3610699999999998</v>
      </c>
      <c r="BR21">
        <v>2.04034</v>
      </c>
      <c r="BS21">
        <v>20.0992</v>
      </c>
      <c r="BT21">
        <v>17.760899999999999</v>
      </c>
      <c r="BU21">
        <v>1800.02</v>
      </c>
      <c r="BV21">
        <v>0.900003</v>
      </c>
      <c r="BW21">
        <v>9.9996699999999994E-2</v>
      </c>
      <c r="BX21">
        <v>0</v>
      </c>
      <c r="BY21">
        <v>1.8880999999999999</v>
      </c>
      <c r="BZ21">
        <v>0</v>
      </c>
      <c r="CA21">
        <v>16254.4</v>
      </c>
      <c r="CB21">
        <v>13895.1</v>
      </c>
      <c r="CC21">
        <v>43.875</v>
      </c>
      <c r="CD21">
        <v>46.25</v>
      </c>
      <c r="CE21">
        <v>44.936999999999998</v>
      </c>
      <c r="CF21">
        <v>44.25</v>
      </c>
      <c r="CG21">
        <v>43.5</v>
      </c>
      <c r="CH21">
        <v>1620.02</v>
      </c>
      <c r="CI21">
        <v>180</v>
      </c>
      <c r="CJ21">
        <v>0</v>
      </c>
      <c r="CK21">
        <v>1689560236.2</v>
      </c>
      <c r="CL21">
        <v>0</v>
      </c>
      <c r="CM21">
        <v>1689560258</v>
      </c>
      <c r="CN21" t="s">
        <v>362</v>
      </c>
      <c r="CO21">
        <v>1689560250</v>
      </c>
      <c r="CP21">
        <v>1689560258</v>
      </c>
      <c r="CQ21">
        <v>51</v>
      </c>
      <c r="CR21">
        <v>5.1999999999999998E-2</v>
      </c>
      <c r="CS21">
        <v>-8.9999999999999993E-3</v>
      </c>
      <c r="CT21">
        <v>-2.5310000000000001</v>
      </c>
      <c r="CU21">
        <v>9.6000000000000002E-2</v>
      </c>
      <c r="CV21">
        <v>250</v>
      </c>
      <c r="CW21">
        <v>20</v>
      </c>
      <c r="CX21">
        <v>0.13</v>
      </c>
      <c r="CY21">
        <v>0.02</v>
      </c>
      <c r="CZ21">
        <v>11.2990852243441</v>
      </c>
      <c r="DA21">
        <v>0.36174117842141001</v>
      </c>
      <c r="DB21">
        <v>5.9383203434785203E-2</v>
      </c>
      <c r="DC21">
        <v>1</v>
      </c>
      <c r="DD21">
        <v>249.9863</v>
      </c>
      <c r="DE21">
        <v>-5.2601503759415899E-2</v>
      </c>
      <c r="DF21">
        <v>2.8721246491057999E-2</v>
      </c>
      <c r="DG21">
        <v>1</v>
      </c>
      <c r="DH21">
        <v>1800.0060000000001</v>
      </c>
      <c r="DI21">
        <v>3.3337525934274803E-2</v>
      </c>
      <c r="DJ21">
        <v>2.2891046284498399E-2</v>
      </c>
      <c r="DK21">
        <v>-1</v>
      </c>
      <c r="DL21">
        <v>2</v>
      </c>
      <c r="DM21">
        <v>2</v>
      </c>
      <c r="DN21" t="s">
        <v>353</v>
      </c>
      <c r="DO21">
        <v>3.2361900000000001</v>
      </c>
      <c r="DP21">
        <v>2.7856000000000001</v>
      </c>
      <c r="DQ21">
        <v>6.3658099999999995E-2</v>
      </c>
      <c r="DR21">
        <v>6.5488500000000005E-2</v>
      </c>
      <c r="DS21">
        <v>0.118117</v>
      </c>
      <c r="DT21">
        <v>0.104754</v>
      </c>
      <c r="DU21">
        <v>27160</v>
      </c>
      <c r="DV21">
        <v>28726</v>
      </c>
      <c r="DW21">
        <v>27160.9</v>
      </c>
      <c r="DX21">
        <v>28865.9</v>
      </c>
      <c r="DY21">
        <v>31562.3</v>
      </c>
      <c r="DZ21">
        <v>34486.300000000003</v>
      </c>
      <c r="EA21">
        <v>36304.400000000001</v>
      </c>
      <c r="EB21">
        <v>39200.6</v>
      </c>
      <c r="EC21">
        <v>2.2620300000000002</v>
      </c>
      <c r="ED21">
        <v>1.5986499999999999</v>
      </c>
      <c r="EE21">
        <v>0.166744</v>
      </c>
      <c r="EF21">
        <v>0</v>
      </c>
      <c r="EG21">
        <v>25.2224</v>
      </c>
      <c r="EH21">
        <v>999.9</v>
      </c>
      <c r="EI21">
        <v>49.267000000000003</v>
      </c>
      <c r="EJ21">
        <v>32.598999999999997</v>
      </c>
      <c r="EK21">
        <v>24.188800000000001</v>
      </c>
      <c r="EL21">
        <v>62.26</v>
      </c>
      <c r="EM21">
        <v>34.623399999999997</v>
      </c>
      <c r="EN21">
        <v>1</v>
      </c>
      <c r="EO21">
        <v>-1.36179E-2</v>
      </c>
      <c r="EP21">
        <v>-1.33175</v>
      </c>
      <c r="EQ21">
        <v>19.9209</v>
      </c>
      <c r="ER21">
        <v>5.2165400000000002</v>
      </c>
      <c r="ES21">
        <v>11.930300000000001</v>
      </c>
      <c r="ET21">
        <v>4.9549000000000003</v>
      </c>
      <c r="EU21">
        <v>3.29752</v>
      </c>
      <c r="EV21">
        <v>47.2</v>
      </c>
      <c r="EW21">
        <v>3229.6</v>
      </c>
      <c r="EX21">
        <v>9999</v>
      </c>
      <c r="EY21">
        <v>86</v>
      </c>
      <c r="EZ21">
        <v>1.8602000000000001</v>
      </c>
      <c r="FA21">
        <v>1.85944</v>
      </c>
      <c r="FB21">
        <v>1.8649199999999999</v>
      </c>
      <c r="FC21">
        <v>1.8689</v>
      </c>
      <c r="FD21">
        <v>1.8638399999999999</v>
      </c>
      <c r="FE21">
        <v>1.86375</v>
      </c>
      <c r="FF21">
        <v>1.86382</v>
      </c>
      <c r="FG21">
        <v>1.8635900000000001</v>
      </c>
      <c r="FH21">
        <v>0</v>
      </c>
      <c r="FI21">
        <v>0</v>
      </c>
      <c r="FJ21">
        <v>0</v>
      </c>
      <c r="FK21">
        <v>0</v>
      </c>
      <c r="FL21" t="s">
        <v>354</v>
      </c>
      <c r="FM21" t="s">
        <v>355</v>
      </c>
      <c r="FN21" t="s">
        <v>356</v>
      </c>
      <c r="FO21" t="s">
        <v>356</v>
      </c>
      <c r="FP21" t="s">
        <v>356</v>
      </c>
      <c r="FQ21" t="s">
        <v>356</v>
      </c>
      <c r="FR21">
        <v>0</v>
      </c>
      <c r="FS21">
        <v>100</v>
      </c>
      <c r="FT21">
        <v>100</v>
      </c>
      <c r="FU21">
        <v>-2.5310000000000001</v>
      </c>
      <c r="FV21">
        <v>9.6000000000000002E-2</v>
      </c>
      <c r="FW21">
        <v>-2.5831999999999802</v>
      </c>
      <c r="FX21">
        <v>0</v>
      </c>
      <c r="FY21">
        <v>0</v>
      </c>
      <c r="FZ21">
        <v>0</v>
      </c>
      <c r="GA21">
        <v>0.104245454545456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1.1000000000000001</v>
      </c>
      <c r="GJ21">
        <v>1</v>
      </c>
      <c r="GK21">
        <v>0.72265599999999997</v>
      </c>
      <c r="GL21">
        <v>2.6086399999999998</v>
      </c>
      <c r="GM21">
        <v>1.4489700000000001</v>
      </c>
      <c r="GN21">
        <v>2.2997999999999998</v>
      </c>
      <c r="GO21">
        <v>1.5466299999999999</v>
      </c>
      <c r="GP21">
        <v>2.4169900000000002</v>
      </c>
      <c r="GQ21">
        <v>33.602899999999998</v>
      </c>
      <c r="GR21">
        <v>14.385999999999999</v>
      </c>
      <c r="GS21">
        <v>18</v>
      </c>
      <c r="GT21">
        <v>663.69</v>
      </c>
      <c r="GU21">
        <v>324.52699999999999</v>
      </c>
      <c r="GV21">
        <v>27.767199999999999</v>
      </c>
      <c r="GW21">
        <v>26.972200000000001</v>
      </c>
      <c r="GX21">
        <v>30.000299999999999</v>
      </c>
      <c r="GY21">
        <v>26.929500000000001</v>
      </c>
      <c r="GZ21">
        <v>26.918800000000001</v>
      </c>
      <c r="HA21">
        <v>14.464700000000001</v>
      </c>
      <c r="HB21">
        <v>20</v>
      </c>
      <c r="HC21">
        <v>-30</v>
      </c>
      <c r="HD21">
        <v>27.793099999999999</v>
      </c>
      <c r="HE21">
        <v>250</v>
      </c>
      <c r="HF21">
        <v>0</v>
      </c>
      <c r="HG21">
        <v>100.027</v>
      </c>
      <c r="HH21">
        <v>95.227199999999996</v>
      </c>
    </row>
    <row r="22" spans="1:216" x14ac:dyDescent="0.2">
      <c r="A22">
        <v>4</v>
      </c>
      <c r="B22">
        <v>1689560355</v>
      </c>
      <c r="C22">
        <v>314</v>
      </c>
      <c r="D22" t="s">
        <v>363</v>
      </c>
      <c r="E22" t="s">
        <v>364</v>
      </c>
      <c r="F22" t="s">
        <v>347</v>
      </c>
      <c r="G22" t="s">
        <v>408</v>
      </c>
      <c r="H22" t="s">
        <v>348</v>
      </c>
      <c r="I22" t="s">
        <v>349</v>
      </c>
      <c r="J22" t="s">
        <v>350</v>
      </c>
      <c r="K22" t="s">
        <v>351</v>
      </c>
      <c r="L22">
        <v>1689560355</v>
      </c>
      <c r="M22">
        <f t="shared" si="0"/>
        <v>3.2565132430651868E-3</v>
      </c>
      <c r="N22">
        <f t="shared" si="1"/>
        <v>3.2565132430651866</v>
      </c>
      <c r="O22">
        <f t="shared" si="2"/>
        <v>6.6824935872903755</v>
      </c>
      <c r="P22">
        <f t="shared" si="3"/>
        <v>167.76400000000001</v>
      </c>
      <c r="Q22">
        <f t="shared" si="4"/>
        <v>116.96986643369596</v>
      </c>
      <c r="R22">
        <f t="shared" si="5"/>
        <v>11.773973086360821</v>
      </c>
      <c r="S22">
        <f t="shared" si="6"/>
        <v>16.886817785501201</v>
      </c>
      <c r="T22">
        <f t="shared" si="7"/>
        <v>0.23357403563529666</v>
      </c>
      <c r="U22">
        <f t="shared" si="8"/>
        <v>2.9429691561708085</v>
      </c>
      <c r="V22">
        <f t="shared" si="9"/>
        <v>0.22374225687861071</v>
      </c>
      <c r="W22">
        <f t="shared" si="10"/>
        <v>0.14068777020002615</v>
      </c>
      <c r="X22">
        <f t="shared" si="11"/>
        <v>297.68661900000001</v>
      </c>
      <c r="Y22">
        <f t="shared" si="12"/>
        <v>29.058827562916917</v>
      </c>
      <c r="Z22">
        <f t="shared" si="13"/>
        <v>27.843299999999999</v>
      </c>
      <c r="AA22">
        <f t="shared" si="14"/>
        <v>3.7603113799518306</v>
      </c>
      <c r="AB22">
        <f t="shared" si="15"/>
        <v>61.099855526149938</v>
      </c>
      <c r="AC22">
        <f t="shared" si="16"/>
        <v>2.3396482510985503</v>
      </c>
      <c r="AD22">
        <f t="shared" si="17"/>
        <v>3.8292205946333397</v>
      </c>
      <c r="AE22">
        <f t="shared" si="18"/>
        <v>1.4206631288532803</v>
      </c>
      <c r="AF22">
        <f t="shared" si="19"/>
        <v>-143.61223401917474</v>
      </c>
      <c r="AG22">
        <f t="shared" si="20"/>
        <v>49.423011505440591</v>
      </c>
      <c r="AH22">
        <f t="shared" si="21"/>
        <v>3.6605824491571179</v>
      </c>
      <c r="AI22">
        <f t="shared" si="22"/>
        <v>207.15797893542299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53074.883130113201</v>
      </c>
      <c r="AO22">
        <f t="shared" si="26"/>
        <v>1799.9</v>
      </c>
      <c r="AP22">
        <f t="shared" si="27"/>
        <v>1517.3163</v>
      </c>
      <c r="AQ22">
        <f t="shared" si="28"/>
        <v>0.84300033335185276</v>
      </c>
      <c r="AR22">
        <f t="shared" si="29"/>
        <v>0.16539064336907605</v>
      </c>
      <c r="AS22">
        <v>1689560355</v>
      </c>
      <c r="AT22">
        <v>167.76400000000001</v>
      </c>
      <c r="AU22">
        <v>174.99299999999999</v>
      </c>
      <c r="AV22">
        <v>23.243500000000001</v>
      </c>
      <c r="AW22">
        <v>20.0626</v>
      </c>
      <c r="AX22">
        <v>170.124</v>
      </c>
      <c r="AY22">
        <v>23.1509</v>
      </c>
      <c r="AZ22">
        <v>599.98500000000001</v>
      </c>
      <c r="BA22">
        <v>100.604</v>
      </c>
      <c r="BB22">
        <v>5.4173300000000001E-2</v>
      </c>
      <c r="BC22">
        <v>28.154800000000002</v>
      </c>
      <c r="BD22">
        <v>27.843299999999999</v>
      </c>
      <c r="BE22">
        <v>999.9</v>
      </c>
      <c r="BF22">
        <v>0</v>
      </c>
      <c r="BG22">
        <v>0</v>
      </c>
      <c r="BH22">
        <v>10016.200000000001</v>
      </c>
      <c r="BI22">
        <v>0</v>
      </c>
      <c r="BJ22">
        <v>79.0227</v>
      </c>
      <c r="BK22">
        <v>-7.2286099999999998</v>
      </c>
      <c r="BL22">
        <v>171.75700000000001</v>
      </c>
      <c r="BM22">
        <v>178.57599999999999</v>
      </c>
      <c r="BN22">
        <v>3.18086</v>
      </c>
      <c r="BO22">
        <v>174.99299999999999</v>
      </c>
      <c r="BP22">
        <v>20.0626</v>
      </c>
      <c r="BQ22">
        <v>2.3383799999999999</v>
      </c>
      <c r="BR22">
        <v>2.01837</v>
      </c>
      <c r="BS22">
        <v>19.943300000000001</v>
      </c>
      <c r="BT22">
        <v>17.589200000000002</v>
      </c>
      <c r="BU22">
        <v>1799.9</v>
      </c>
      <c r="BV22">
        <v>0.89998900000000004</v>
      </c>
      <c r="BW22">
        <v>0.100011</v>
      </c>
      <c r="BX22">
        <v>0</v>
      </c>
      <c r="BY22">
        <v>2.5236999999999998</v>
      </c>
      <c r="BZ22">
        <v>0</v>
      </c>
      <c r="CA22">
        <v>15205.1</v>
      </c>
      <c r="CB22">
        <v>13894.1</v>
      </c>
      <c r="CC22">
        <v>43.936999999999998</v>
      </c>
      <c r="CD22">
        <v>46.25</v>
      </c>
      <c r="CE22">
        <v>44.936999999999998</v>
      </c>
      <c r="CF22">
        <v>44.436999999999998</v>
      </c>
      <c r="CG22">
        <v>43.625</v>
      </c>
      <c r="CH22">
        <v>1619.89</v>
      </c>
      <c r="CI22">
        <v>180.01</v>
      </c>
      <c r="CJ22">
        <v>0</v>
      </c>
      <c r="CK22">
        <v>1689560362.2</v>
      </c>
      <c r="CL22">
        <v>0</v>
      </c>
      <c r="CM22">
        <v>1689560325</v>
      </c>
      <c r="CN22" t="s">
        <v>365</v>
      </c>
      <c r="CO22">
        <v>1689560318</v>
      </c>
      <c r="CP22">
        <v>1689560325</v>
      </c>
      <c r="CQ22">
        <v>52</v>
      </c>
      <c r="CR22">
        <v>0.17199999999999999</v>
      </c>
      <c r="CS22">
        <v>-3.0000000000000001E-3</v>
      </c>
      <c r="CT22">
        <v>-2.36</v>
      </c>
      <c r="CU22">
        <v>9.2999999999999999E-2</v>
      </c>
      <c r="CV22">
        <v>175</v>
      </c>
      <c r="CW22">
        <v>20</v>
      </c>
      <c r="CX22">
        <v>0.26</v>
      </c>
      <c r="CY22">
        <v>0.03</v>
      </c>
      <c r="CZ22">
        <v>6.6950338791137503</v>
      </c>
      <c r="DA22">
        <v>-3.5757106256198302E-2</v>
      </c>
      <c r="DB22">
        <v>3.4961023498531703E-2</v>
      </c>
      <c r="DC22">
        <v>1</v>
      </c>
      <c r="DD22">
        <v>174.99625</v>
      </c>
      <c r="DE22">
        <v>1.16842105263493E-2</v>
      </c>
      <c r="DF22">
        <v>1.86276004895937E-2</v>
      </c>
      <c r="DG22">
        <v>1</v>
      </c>
      <c r="DH22">
        <v>1799.9760000000001</v>
      </c>
      <c r="DI22">
        <v>-0.26942202437603402</v>
      </c>
      <c r="DJ22">
        <v>0.13944174410844301</v>
      </c>
      <c r="DK22">
        <v>-1</v>
      </c>
      <c r="DL22">
        <v>2</v>
      </c>
      <c r="DM22">
        <v>2</v>
      </c>
      <c r="DN22" t="s">
        <v>353</v>
      </c>
      <c r="DO22">
        <v>3.2361800000000001</v>
      </c>
      <c r="DP22">
        <v>2.7859500000000001</v>
      </c>
      <c r="DQ22">
        <v>4.6797199999999997E-2</v>
      </c>
      <c r="DR22">
        <v>4.7775100000000001E-2</v>
      </c>
      <c r="DS22">
        <v>0.117344</v>
      </c>
      <c r="DT22">
        <v>0.103949</v>
      </c>
      <c r="DU22">
        <v>27645.7</v>
      </c>
      <c r="DV22">
        <v>29268.9</v>
      </c>
      <c r="DW22">
        <v>27157.9</v>
      </c>
      <c r="DX22">
        <v>28864.6</v>
      </c>
      <c r="DY22">
        <v>31586.7</v>
      </c>
      <c r="DZ22">
        <v>34514.800000000003</v>
      </c>
      <c r="EA22">
        <v>36299.9</v>
      </c>
      <c r="EB22">
        <v>39197.599999999999</v>
      </c>
      <c r="EC22">
        <v>2.2599999999999998</v>
      </c>
      <c r="ED22">
        <v>1.5974699999999999</v>
      </c>
      <c r="EE22">
        <v>0.16955999999999999</v>
      </c>
      <c r="EF22">
        <v>0</v>
      </c>
      <c r="EG22">
        <v>25.067799999999998</v>
      </c>
      <c r="EH22">
        <v>999.9</v>
      </c>
      <c r="EI22">
        <v>48.993000000000002</v>
      </c>
      <c r="EJ22">
        <v>32.478000000000002</v>
      </c>
      <c r="EK22">
        <v>23.891300000000001</v>
      </c>
      <c r="EL22">
        <v>62.2</v>
      </c>
      <c r="EM22">
        <v>34.747599999999998</v>
      </c>
      <c r="EN22">
        <v>1</v>
      </c>
      <c r="EO22">
        <v>-6.3109799999999999E-3</v>
      </c>
      <c r="EP22">
        <v>-1.79742</v>
      </c>
      <c r="EQ22">
        <v>19.893899999999999</v>
      </c>
      <c r="ER22">
        <v>5.2166899999999998</v>
      </c>
      <c r="ES22">
        <v>11.930899999999999</v>
      </c>
      <c r="ET22">
        <v>4.9549000000000003</v>
      </c>
      <c r="EU22">
        <v>3.2977500000000002</v>
      </c>
      <c r="EV22">
        <v>47.2</v>
      </c>
      <c r="EW22">
        <v>3231.8</v>
      </c>
      <c r="EX22">
        <v>9999</v>
      </c>
      <c r="EY22">
        <v>86</v>
      </c>
      <c r="EZ22">
        <v>1.8602000000000001</v>
      </c>
      <c r="FA22">
        <v>1.8593999999999999</v>
      </c>
      <c r="FB22">
        <v>1.8649199999999999</v>
      </c>
      <c r="FC22">
        <v>1.8689</v>
      </c>
      <c r="FD22">
        <v>1.8637999999999999</v>
      </c>
      <c r="FE22">
        <v>1.8637600000000001</v>
      </c>
      <c r="FF22">
        <v>1.86381</v>
      </c>
      <c r="FG22">
        <v>1.8635600000000001</v>
      </c>
      <c r="FH22">
        <v>0</v>
      </c>
      <c r="FI22">
        <v>0</v>
      </c>
      <c r="FJ22">
        <v>0</v>
      </c>
      <c r="FK22">
        <v>0</v>
      </c>
      <c r="FL22" t="s">
        <v>354</v>
      </c>
      <c r="FM22" t="s">
        <v>355</v>
      </c>
      <c r="FN22" t="s">
        <v>356</v>
      </c>
      <c r="FO22" t="s">
        <v>356</v>
      </c>
      <c r="FP22" t="s">
        <v>356</v>
      </c>
      <c r="FQ22" t="s">
        <v>356</v>
      </c>
      <c r="FR22">
        <v>0</v>
      </c>
      <c r="FS22">
        <v>100</v>
      </c>
      <c r="FT22">
        <v>100</v>
      </c>
      <c r="FU22">
        <v>-2.36</v>
      </c>
      <c r="FV22">
        <v>9.2600000000000002E-2</v>
      </c>
      <c r="FW22">
        <v>-2.35981818181821</v>
      </c>
      <c r="FX22">
        <v>0</v>
      </c>
      <c r="FY22">
        <v>0</v>
      </c>
      <c r="FZ22">
        <v>0</v>
      </c>
      <c r="GA22">
        <v>9.25800000000052E-2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0.6</v>
      </c>
      <c r="GJ22">
        <v>0.5</v>
      </c>
      <c r="GK22">
        <v>0.55542000000000002</v>
      </c>
      <c r="GL22">
        <v>2.6171899999999999</v>
      </c>
      <c r="GM22">
        <v>1.4489700000000001</v>
      </c>
      <c r="GN22">
        <v>2.2985799999999998</v>
      </c>
      <c r="GO22">
        <v>1.5466299999999999</v>
      </c>
      <c r="GP22">
        <v>2.4279799999999998</v>
      </c>
      <c r="GQ22">
        <v>33.580399999999997</v>
      </c>
      <c r="GR22">
        <v>14.3597</v>
      </c>
      <c r="GS22">
        <v>18</v>
      </c>
      <c r="GT22">
        <v>663.00699999999995</v>
      </c>
      <c r="GU22">
        <v>324.29899999999998</v>
      </c>
      <c r="GV22">
        <v>27.9666</v>
      </c>
      <c r="GW22">
        <v>27.031600000000001</v>
      </c>
      <c r="GX22">
        <v>30.000499999999999</v>
      </c>
      <c r="GY22">
        <v>27.000499999999999</v>
      </c>
      <c r="GZ22">
        <v>26.986599999999999</v>
      </c>
      <c r="HA22">
        <v>11.12</v>
      </c>
      <c r="HB22">
        <v>20</v>
      </c>
      <c r="HC22">
        <v>-30</v>
      </c>
      <c r="HD22">
        <v>28.06</v>
      </c>
      <c r="HE22">
        <v>175</v>
      </c>
      <c r="HF22">
        <v>0</v>
      </c>
      <c r="HG22">
        <v>100.015</v>
      </c>
      <c r="HH22">
        <v>95.221299999999999</v>
      </c>
    </row>
    <row r="23" spans="1:216" x14ac:dyDescent="0.2">
      <c r="A23">
        <v>5</v>
      </c>
      <c r="B23">
        <v>1689560459</v>
      </c>
      <c r="C23">
        <v>418</v>
      </c>
      <c r="D23" t="s">
        <v>366</v>
      </c>
      <c r="E23" t="s">
        <v>367</v>
      </c>
      <c r="F23" t="s">
        <v>347</v>
      </c>
      <c r="G23" t="s">
        <v>408</v>
      </c>
      <c r="H23" t="s">
        <v>348</v>
      </c>
      <c r="I23" t="s">
        <v>349</v>
      </c>
      <c r="J23" t="s">
        <v>350</v>
      </c>
      <c r="K23" t="s">
        <v>351</v>
      </c>
      <c r="L23">
        <v>1689560459</v>
      </c>
      <c r="M23">
        <f t="shared" si="0"/>
        <v>3.346861833639911E-3</v>
      </c>
      <c r="N23">
        <f t="shared" si="1"/>
        <v>3.346861833639911</v>
      </c>
      <c r="O23">
        <f t="shared" si="2"/>
        <v>3.5666395094802406</v>
      </c>
      <c r="P23">
        <f t="shared" si="3"/>
        <v>120.976</v>
      </c>
      <c r="Q23">
        <f t="shared" si="4"/>
        <v>92.913426692194406</v>
      </c>
      <c r="R23">
        <f t="shared" si="5"/>
        <v>9.3505678987325993</v>
      </c>
      <c r="S23">
        <f t="shared" si="6"/>
        <v>12.174712981628799</v>
      </c>
      <c r="T23">
        <f t="shared" si="7"/>
        <v>0.23216067118516046</v>
      </c>
      <c r="U23">
        <f t="shared" si="8"/>
        <v>2.9333778744049819</v>
      </c>
      <c r="V23">
        <f t="shared" si="9"/>
        <v>0.22241452263817837</v>
      </c>
      <c r="W23">
        <f t="shared" si="10"/>
        <v>0.13985063471696071</v>
      </c>
      <c r="X23">
        <f t="shared" si="11"/>
        <v>297.695178</v>
      </c>
      <c r="Y23">
        <f t="shared" si="12"/>
        <v>29.209874966222923</v>
      </c>
      <c r="Z23">
        <f t="shared" si="13"/>
        <v>28.007200000000001</v>
      </c>
      <c r="AA23">
        <f t="shared" si="14"/>
        <v>3.7964327992772815</v>
      </c>
      <c r="AB23">
        <f t="shared" si="15"/>
        <v>60.194407156758878</v>
      </c>
      <c r="AC23">
        <f t="shared" si="16"/>
        <v>2.3281360984468198</v>
      </c>
      <c r="AD23">
        <f t="shared" si="17"/>
        <v>3.8676950374872279</v>
      </c>
      <c r="AE23">
        <f t="shared" si="18"/>
        <v>1.4682967008304617</v>
      </c>
      <c r="AF23">
        <f t="shared" si="19"/>
        <v>-147.59660686352007</v>
      </c>
      <c r="AG23">
        <f t="shared" si="20"/>
        <v>50.511279187995591</v>
      </c>
      <c r="AH23">
        <f t="shared" si="21"/>
        <v>3.7597018064112251</v>
      </c>
      <c r="AI23">
        <f t="shared" si="22"/>
        <v>204.36955213088675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52767.094243461943</v>
      </c>
      <c r="AO23">
        <f t="shared" si="26"/>
        <v>1799.95</v>
      </c>
      <c r="AP23">
        <f t="shared" si="27"/>
        <v>1517.3586</v>
      </c>
      <c r="AQ23">
        <f t="shared" si="28"/>
        <v>0.84300041667824099</v>
      </c>
      <c r="AR23">
        <f t="shared" si="29"/>
        <v>0.16539080418900523</v>
      </c>
      <c r="AS23">
        <v>1689560459</v>
      </c>
      <c r="AT23">
        <v>120.976</v>
      </c>
      <c r="AU23">
        <v>124.947</v>
      </c>
      <c r="AV23">
        <v>23.133900000000001</v>
      </c>
      <c r="AW23">
        <v>19.864899999999999</v>
      </c>
      <c r="AX23">
        <v>123.208</v>
      </c>
      <c r="AY23">
        <v>23.049499999999998</v>
      </c>
      <c r="AZ23">
        <v>600.08000000000004</v>
      </c>
      <c r="BA23">
        <v>100.583</v>
      </c>
      <c r="BB23">
        <v>5.4423800000000001E-2</v>
      </c>
      <c r="BC23">
        <v>28.326599999999999</v>
      </c>
      <c r="BD23">
        <v>28.007200000000001</v>
      </c>
      <c r="BE23">
        <v>999.9</v>
      </c>
      <c r="BF23">
        <v>0</v>
      </c>
      <c r="BG23">
        <v>0</v>
      </c>
      <c r="BH23">
        <v>9963.75</v>
      </c>
      <c r="BI23">
        <v>0</v>
      </c>
      <c r="BJ23">
        <v>40.907400000000003</v>
      </c>
      <c r="BK23">
        <v>-3.97105</v>
      </c>
      <c r="BL23">
        <v>123.84099999999999</v>
      </c>
      <c r="BM23">
        <v>127.479</v>
      </c>
      <c r="BN23">
        <v>3.26898</v>
      </c>
      <c r="BO23">
        <v>124.947</v>
      </c>
      <c r="BP23">
        <v>19.864899999999999</v>
      </c>
      <c r="BQ23">
        <v>2.3268800000000001</v>
      </c>
      <c r="BR23">
        <v>1.9980800000000001</v>
      </c>
      <c r="BS23">
        <v>19.863700000000001</v>
      </c>
      <c r="BT23">
        <v>17.429099999999998</v>
      </c>
      <c r="BU23">
        <v>1799.95</v>
      </c>
      <c r="BV23">
        <v>0.89998599999999995</v>
      </c>
      <c r="BW23">
        <v>0.10001400000000001</v>
      </c>
      <c r="BX23">
        <v>0</v>
      </c>
      <c r="BY23">
        <v>2.5123000000000002</v>
      </c>
      <c r="BZ23">
        <v>0</v>
      </c>
      <c r="CA23">
        <v>16051.6</v>
      </c>
      <c r="CB23">
        <v>13894.5</v>
      </c>
      <c r="CC23">
        <v>43.686999999999998</v>
      </c>
      <c r="CD23">
        <v>46</v>
      </c>
      <c r="CE23">
        <v>44.811999999999998</v>
      </c>
      <c r="CF23">
        <v>44</v>
      </c>
      <c r="CG23">
        <v>43.375</v>
      </c>
      <c r="CH23">
        <v>1619.93</v>
      </c>
      <c r="CI23">
        <v>180.02</v>
      </c>
      <c r="CJ23">
        <v>0</v>
      </c>
      <c r="CK23">
        <v>1689560466.5999999</v>
      </c>
      <c r="CL23">
        <v>0</v>
      </c>
      <c r="CM23">
        <v>1689560430</v>
      </c>
      <c r="CN23" t="s">
        <v>368</v>
      </c>
      <c r="CO23">
        <v>1689560425</v>
      </c>
      <c r="CP23">
        <v>1689560430</v>
      </c>
      <c r="CQ23">
        <v>53</v>
      </c>
      <c r="CR23">
        <v>0.127</v>
      </c>
      <c r="CS23">
        <v>-8.0000000000000002E-3</v>
      </c>
      <c r="CT23">
        <v>-2.2320000000000002</v>
      </c>
      <c r="CU23">
        <v>8.4000000000000005E-2</v>
      </c>
      <c r="CV23">
        <v>125</v>
      </c>
      <c r="CW23">
        <v>20</v>
      </c>
      <c r="CX23">
        <v>0.23</v>
      </c>
      <c r="CY23">
        <v>0.02</v>
      </c>
      <c r="CZ23">
        <v>3.67728722434765</v>
      </c>
      <c r="DA23">
        <v>-4.4747564957446799E-2</v>
      </c>
      <c r="DB23">
        <v>4.6660805553232501E-2</v>
      </c>
      <c r="DC23">
        <v>1</v>
      </c>
      <c r="DD23">
        <v>125.00355</v>
      </c>
      <c r="DE23">
        <v>8.1518796992190196E-2</v>
      </c>
      <c r="DF23">
        <v>3.5840584537644701E-2</v>
      </c>
      <c r="DG23">
        <v>1</v>
      </c>
      <c r="DH23">
        <v>1800.0404761904799</v>
      </c>
      <c r="DI23">
        <v>0.185519791329427</v>
      </c>
      <c r="DJ23">
        <v>0.107059226620261</v>
      </c>
      <c r="DK23">
        <v>-1</v>
      </c>
      <c r="DL23">
        <v>2</v>
      </c>
      <c r="DM23">
        <v>2</v>
      </c>
      <c r="DN23" t="s">
        <v>353</v>
      </c>
      <c r="DO23">
        <v>3.2364000000000002</v>
      </c>
      <c r="DP23">
        <v>2.7857400000000001</v>
      </c>
      <c r="DQ23">
        <v>3.4604999999999997E-2</v>
      </c>
      <c r="DR23">
        <v>3.4888599999999999E-2</v>
      </c>
      <c r="DS23">
        <v>0.11695999999999999</v>
      </c>
      <c r="DT23">
        <v>0.103209</v>
      </c>
      <c r="DU23">
        <v>28000</v>
      </c>
      <c r="DV23">
        <v>29668.1</v>
      </c>
      <c r="DW23">
        <v>27158.6</v>
      </c>
      <c r="DX23">
        <v>28867.599999999999</v>
      </c>
      <c r="DY23">
        <v>31601.3</v>
      </c>
      <c r="DZ23">
        <v>34545.800000000003</v>
      </c>
      <c r="EA23">
        <v>36300.699999999997</v>
      </c>
      <c r="EB23">
        <v>39200.5</v>
      </c>
      <c r="EC23">
        <v>2.2599300000000002</v>
      </c>
      <c r="ED23">
        <v>1.5975999999999999</v>
      </c>
      <c r="EE23">
        <v>0.18707699999999999</v>
      </c>
      <c r="EF23">
        <v>0</v>
      </c>
      <c r="EG23">
        <v>24.9451</v>
      </c>
      <c r="EH23">
        <v>999.9</v>
      </c>
      <c r="EI23">
        <v>48.81</v>
      </c>
      <c r="EJ23">
        <v>32.387999999999998</v>
      </c>
      <c r="EK23">
        <v>23.685600000000001</v>
      </c>
      <c r="EL23">
        <v>62.42</v>
      </c>
      <c r="EM23">
        <v>34.615400000000001</v>
      </c>
      <c r="EN23">
        <v>1</v>
      </c>
      <c r="EO23">
        <v>-8.4451200000000004E-3</v>
      </c>
      <c r="EP23">
        <v>-0.27563199999999999</v>
      </c>
      <c r="EQ23">
        <v>19.9529</v>
      </c>
      <c r="ER23">
        <v>5.2159399999999998</v>
      </c>
      <c r="ES23">
        <v>11.9316</v>
      </c>
      <c r="ET23">
        <v>4.9550000000000001</v>
      </c>
      <c r="EU23">
        <v>3.2978499999999999</v>
      </c>
      <c r="EV23">
        <v>47.3</v>
      </c>
      <c r="EW23">
        <v>3234</v>
      </c>
      <c r="EX23">
        <v>9999</v>
      </c>
      <c r="EY23">
        <v>86</v>
      </c>
      <c r="EZ23">
        <v>1.8602000000000001</v>
      </c>
      <c r="FA23">
        <v>1.85941</v>
      </c>
      <c r="FB23">
        <v>1.86493</v>
      </c>
      <c r="FC23">
        <v>1.8689</v>
      </c>
      <c r="FD23">
        <v>1.86381</v>
      </c>
      <c r="FE23">
        <v>1.86375</v>
      </c>
      <c r="FF23">
        <v>1.8637999999999999</v>
      </c>
      <c r="FG23">
        <v>1.8635900000000001</v>
      </c>
      <c r="FH23">
        <v>0</v>
      </c>
      <c r="FI23">
        <v>0</v>
      </c>
      <c r="FJ23">
        <v>0</v>
      </c>
      <c r="FK23">
        <v>0</v>
      </c>
      <c r="FL23" t="s">
        <v>354</v>
      </c>
      <c r="FM23" t="s">
        <v>355</v>
      </c>
      <c r="FN23" t="s">
        <v>356</v>
      </c>
      <c r="FO23" t="s">
        <v>356</v>
      </c>
      <c r="FP23" t="s">
        <v>356</v>
      </c>
      <c r="FQ23" t="s">
        <v>356</v>
      </c>
      <c r="FR23">
        <v>0</v>
      </c>
      <c r="FS23">
        <v>100</v>
      </c>
      <c r="FT23">
        <v>100</v>
      </c>
      <c r="FU23">
        <v>-2.2320000000000002</v>
      </c>
      <c r="FV23">
        <v>8.4400000000000003E-2</v>
      </c>
      <c r="FW23">
        <v>-2.2323636363636199</v>
      </c>
      <c r="FX23">
        <v>0</v>
      </c>
      <c r="FY23">
        <v>0</v>
      </c>
      <c r="FZ23">
        <v>0</v>
      </c>
      <c r="GA23">
        <v>8.4439999999997198E-2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0.44189499999999998</v>
      </c>
      <c r="GL23">
        <v>2.6269499999999999</v>
      </c>
      <c r="GM23">
        <v>1.4489700000000001</v>
      </c>
      <c r="GN23">
        <v>2.2997999999999998</v>
      </c>
      <c r="GO23">
        <v>1.5466299999999999</v>
      </c>
      <c r="GP23">
        <v>2.4719199999999999</v>
      </c>
      <c r="GQ23">
        <v>33.490600000000001</v>
      </c>
      <c r="GR23">
        <v>14.3597</v>
      </c>
      <c r="GS23">
        <v>18</v>
      </c>
      <c r="GT23">
        <v>663.05499999999995</v>
      </c>
      <c r="GU23">
        <v>324.399</v>
      </c>
      <c r="GV23">
        <v>26.985800000000001</v>
      </c>
      <c r="GW23">
        <v>27.020600000000002</v>
      </c>
      <c r="GX23">
        <v>30</v>
      </c>
      <c r="GY23">
        <v>27.009499999999999</v>
      </c>
      <c r="GZ23">
        <v>26.9923</v>
      </c>
      <c r="HA23">
        <v>8.8492599999999992</v>
      </c>
      <c r="HB23">
        <v>20</v>
      </c>
      <c r="HC23">
        <v>-30</v>
      </c>
      <c r="HD23">
        <v>26.985499999999998</v>
      </c>
      <c r="HE23">
        <v>125</v>
      </c>
      <c r="HF23">
        <v>0</v>
      </c>
      <c r="HG23">
        <v>100.018</v>
      </c>
      <c r="HH23">
        <v>95.229399999999998</v>
      </c>
    </row>
    <row r="24" spans="1:216" x14ac:dyDescent="0.2">
      <c r="A24">
        <v>6</v>
      </c>
      <c r="B24">
        <v>1689560520</v>
      </c>
      <c r="C24">
        <v>479</v>
      </c>
      <c r="D24" t="s">
        <v>369</v>
      </c>
      <c r="E24" t="s">
        <v>370</v>
      </c>
      <c r="F24" t="s">
        <v>347</v>
      </c>
      <c r="G24" t="s">
        <v>408</v>
      </c>
      <c r="H24" t="s">
        <v>348</v>
      </c>
      <c r="I24" t="s">
        <v>349</v>
      </c>
      <c r="J24" t="s">
        <v>350</v>
      </c>
      <c r="K24" t="s">
        <v>351</v>
      </c>
      <c r="L24">
        <v>1689560520</v>
      </c>
      <c r="M24">
        <f t="shared" si="0"/>
        <v>3.3745843568504818E-3</v>
      </c>
      <c r="N24">
        <f t="shared" si="1"/>
        <v>3.3745843568504816</v>
      </c>
      <c r="O24">
        <f t="shared" si="2"/>
        <v>0.4776262383738839</v>
      </c>
      <c r="P24">
        <f t="shared" si="3"/>
        <v>69.288300000000007</v>
      </c>
      <c r="Q24">
        <f t="shared" si="4"/>
        <v>64.305039805708617</v>
      </c>
      <c r="R24">
        <f t="shared" si="5"/>
        <v>6.4733330983851776</v>
      </c>
      <c r="S24">
        <f t="shared" si="6"/>
        <v>6.9749781210931499</v>
      </c>
      <c r="T24">
        <f t="shared" si="7"/>
        <v>0.23425451554926663</v>
      </c>
      <c r="U24">
        <f t="shared" si="8"/>
        <v>2.9412473131674899</v>
      </c>
      <c r="V24">
        <f t="shared" si="9"/>
        <v>0.22436114480864719</v>
      </c>
      <c r="W24">
        <f t="shared" si="10"/>
        <v>0.14107977675400765</v>
      </c>
      <c r="X24">
        <f t="shared" si="11"/>
        <v>297.70533299999994</v>
      </c>
      <c r="Y24">
        <f t="shared" si="12"/>
        <v>29.148789654324407</v>
      </c>
      <c r="Z24">
        <f t="shared" si="13"/>
        <v>27.938500000000001</v>
      </c>
      <c r="AA24">
        <f t="shared" si="14"/>
        <v>3.7812555328410689</v>
      </c>
      <c r="AB24">
        <f t="shared" si="15"/>
        <v>59.98308565591357</v>
      </c>
      <c r="AC24">
        <f t="shared" si="16"/>
        <v>2.3129832495923996</v>
      </c>
      <c r="AD24">
        <f t="shared" si="17"/>
        <v>3.8560591278357634</v>
      </c>
      <c r="AE24">
        <f t="shared" si="18"/>
        <v>1.4682722832486692</v>
      </c>
      <c r="AF24">
        <f t="shared" si="19"/>
        <v>-148.81917013710625</v>
      </c>
      <c r="AG24">
        <f t="shared" si="20"/>
        <v>53.326595007099094</v>
      </c>
      <c r="AH24">
        <f t="shared" si="21"/>
        <v>3.9562588168195183</v>
      </c>
      <c r="AI24">
        <f t="shared" si="22"/>
        <v>206.16901668681228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53004.119925389867</v>
      </c>
      <c r="AO24">
        <f t="shared" si="26"/>
        <v>1800.01</v>
      </c>
      <c r="AP24">
        <f t="shared" si="27"/>
        <v>1517.4093</v>
      </c>
      <c r="AQ24">
        <f t="shared" si="28"/>
        <v>0.84300048333064814</v>
      </c>
      <c r="AR24">
        <f t="shared" si="29"/>
        <v>0.16539093282815093</v>
      </c>
      <c r="AS24">
        <v>1689560520</v>
      </c>
      <c r="AT24">
        <v>69.288300000000007</v>
      </c>
      <c r="AU24">
        <v>69.999799999999993</v>
      </c>
      <c r="AV24">
        <v>22.976800000000001</v>
      </c>
      <c r="AW24">
        <v>19.679500000000001</v>
      </c>
      <c r="AX24">
        <v>71.510300000000001</v>
      </c>
      <c r="AY24">
        <v>22.904800000000002</v>
      </c>
      <c r="AZ24">
        <v>599.95399999999995</v>
      </c>
      <c r="BA24">
        <v>100.61199999999999</v>
      </c>
      <c r="BB24">
        <v>5.4030500000000002E-2</v>
      </c>
      <c r="BC24">
        <v>28.274799999999999</v>
      </c>
      <c r="BD24">
        <v>27.938500000000001</v>
      </c>
      <c r="BE24">
        <v>999.9</v>
      </c>
      <c r="BF24">
        <v>0</v>
      </c>
      <c r="BG24">
        <v>0</v>
      </c>
      <c r="BH24">
        <v>10005.6</v>
      </c>
      <c r="BI24">
        <v>0</v>
      </c>
      <c r="BJ24">
        <v>61.0139</v>
      </c>
      <c r="BK24">
        <v>-0.72181700000000004</v>
      </c>
      <c r="BL24">
        <v>70.908100000000005</v>
      </c>
      <c r="BM24">
        <v>71.405000000000001</v>
      </c>
      <c r="BN24">
        <v>3.3096899999999998</v>
      </c>
      <c r="BO24">
        <v>69.999799999999993</v>
      </c>
      <c r="BP24">
        <v>19.679500000000001</v>
      </c>
      <c r="BQ24">
        <v>2.31298</v>
      </c>
      <c r="BR24">
        <v>1.9799899999999999</v>
      </c>
      <c r="BS24">
        <v>19.767099999999999</v>
      </c>
      <c r="BT24">
        <v>17.2852</v>
      </c>
      <c r="BU24">
        <v>1800.01</v>
      </c>
      <c r="BV24">
        <v>0.89998599999999995</v>
      </c>
      <c r="BW24">
        <v>0.10001400000000001</v>
      </c>
      <c r="BX24">
        <v>0</v>
      </c>
      <c r="BY24">
        <v>2.1086</v>
      </c>
      <c r="BZ24">
        <v>0</v>
      </c>
      <c r="CA24">
        <v>15019.5</v>
      </c>
      <c r="CB24">
        <v>13895</v>
      </c>
      <c r="CC24">
        <v>43.5</v>
      </c>
      <c r="CD24">
        <v>45.686999999999998</v>
      </c>
      <c r="CE24">
        <v>44.625</v>
      </c>
      <c r="CF24">
        <v>43.686999999999998</v>
      </c>
      <c r="CG24">
        <v>43.186999999999998</v>
      </c>
      <c r="CH24">
        <v>1619.98</v>
      </c>
      <c r="CI24">
        <v>180.03</v>
      </c>
      <c r="CJ24">
        <v>0</v>
      </c>
      <c r="CK24">
        <v>1689560527.2</v>
      </c>
      <c r="CL24">
        <v>0</v>
      </c>
      <c r="CM24">
        <v>1689560552</v>
      </c>
      <c r="CN24" t="s">
        <v>371</v>
      </c>
      <c r="CO24">
        <v>1689560540</v>
      </c>
      <c r="CP24">
        <v>1689560552</v>
      </c>
      <c r="CQ24">
        <v>54</v>
      </c>
      <c r="CR24">
        <v>0.01</v>
      </c>
      <c r="CS24">
        <v>-1.2E-2</v>
      </c>
      <c r="CT24">
        <v>-2.222</v>
      </c>
      <c r="CU24">
        <v>7.1999999999999995E-2</v>
      </c>
      <c r="CV24">
        <v>70</v>
      </c>
      <c r="CW24">
        <v>20</v>
      </c>
      <c r="CX24">
        <v>0.13</v>
      </c>
      <c r="CY24">
        <v>0.02</v>
      </c>
      <c r="CZ24">
        <v>0.42197693858364899</v>
      </c>
      <c r="DA24">
        <v>0.41035718100361501</v>
      </c>
      <c r="DB24">
        <v>6.2513517814597394E-2</v>
      </c>
      <c r="DC24">
        <v>1</v>
      </c>
      <c r="DD24">
        <v>69.969661904761907</v>
      </c>
      <c r="DE24">
        <v>-7.9480519479428798E-3</v>
      </c>
      <c r="DF24">
        <v>3.0130928204537999E-2</v>
      </c>
      <c r="DG24">
        <v>1</v>
      </c>
      <c r="DH24">
        <v>1799.9715000000001</v>
      </c>
      <c r="DI24">
        <v>0.11025299892719601</v>
      </c>
      <c r="DJ24">
        <v>0.123946561065633</v>
      </c>
      <c r="DK24">
        <v>-1</v>
      </c>
      <c r="DL24">
        <v>2</v>
      </c>
      <c r="DM24">
        <v>2</v>
      </c>
      <c r="DN24" t="s">
        <v>353</v>
      </c>
      <c r="DO24">
        <v>3.2361499999999999</v>
      </c>
      <c r="DP24">
        <v>2.7857099999999999</v>
      </c>
      <c r="DQ24">
        <v>2.03944E-2</v>
      </c>
      <c r="DR24">
        <v>1.98604E-2</v>
      </c>
      <c r="DS24">
        <v>0.116484</v>
      </c>
      <c r="DT24">
        <v>0.102565</v>
      </c>
      <c r="DU24">
        <v>28412.2</v>
      </c>
      <c r="DV24">
        <v>30131.3</v>
      </c>
      <c r="DW24">
        <v>27158.6</v>
      </c>
      <c r="DX24">
        <v>28868.6</v>
      </c>
      <c r="DY24">
        <v>31618.9</v>
      </c>
      <c r="DZ24">
        <v>34571.800000000003</v>
      </c>
      <c r="EA24">
        <v>36301.199999999997</v>
      </c>
      <c r="EB24">
        <v>39201.9</v>
      </c>
      <c r="EC24">
        <v>2.26187</v>
      </c>
      <c r="ED24">
        <v>1.59927</v>
      </c>
      <c r="EE24">
        <v>0.19040000000000001</v>
      </c>
      <c r="EF24">
        <v>0</v>
      </c>
      <c r="EG24">
        <v>24.8215</v>
      </c>
      <c r="EH24">
        <v>999.9</v>
      </c>
      <c r="EI24">
        <v>48.59</v>
      </c>
      <c r="EJ24">
        <v>32.326999999999998</v>
      </c>
      <c r="EK24">
        <v>23.491599999999998</v>
      </c>
      <c r="EL24">
        <v>62.26</v>
      </c>
      <c r="EM24">
        <v>34.671500000000002</v>
      </c>
      <c r="EN24">
        <v>1</v>
      </c>
      <c r="EO24">
        <v>-8.6712400000000002E-3</v>
      </c>
      <c r="EP24">
        <v>-1.64767</v>
      </c>
      <c r="EQ24">
        <v>19.906099999999999</v>
      </c>
      <c r="ER24">
        <v>5.2171399999999997</v>
      </c>
      <c r="ES24">
        <v>11.9312</v>
      </c>
      <c r="ET24">
        <v>4.9548500000000004</v>
      </c>
      <c r="EU24">
        <v>3.2978000000000001</v>
      </c>
      <c r="EV24">
        <v>47.3</v>
      </c>
      <c r="EW24">
        <v>3235.1</v>
      </c>
      <c r="EX24">
        <v>9999</v>
      </c>
      <c r="EY24">
        <v>86</v>
      </c>
      <c r="EZ24">
        <v>1.8602000000000001</v>
      </c>
      <c r="FA24">
        <v>1.85937</v>
      </c>
      <c r="FB24">
        <v>1.8649199999999999</v>
      </c>
      <c r="FC24">
        <v>1.8689</v>
      </c>
      <c r="FD24">
        <v>1.8637600000000001</v>
      </c>
      <c r="FE24">
        <v>1.8637300000000001</v>
      </c>
      <c r="FF24">
        <v>1.8638300000000001</v>
      </c>
      <c r="FG24">
        <v>1.8635600000000001</v>
      </c>
      <c r="FH24">
        <v>0</v>
      </c>
      <c r="FI24">
        <v>0</v>
      </c>
      <c r="FJ24">
        <v>0</v>
      </c>
      <c r="FK24">
        <v>0</v>
      </c>
      <c r="FL24" t="s">
        <v>354</v>
      </c>
      <c r="FM24" t="s">
        <v>355</v>
      </c>
      <c r="FN24" t="s">
        <v>356</v>
      </c>
      <c r="FO24" t="s">
        <v>356</v>
      </c>
      <c r="FP24" t="s">
        <v>356</v>
      </c>
      <c r="FQ24" t="s">
        <v>356</v>
      </c>
      <c r="FR24">
        <v>0</v>
      </c>
      <c r="FS24">
        <v>100</v>
      </c>
      <c r="FT24">
        <v>100</v>
      </c>
      <c r="FU24">
        <v>-2.222</v>
      </c>
      <c r="FV24">
        <v>7.1999999999999995E-2</v>
      </c>
      <c r="FW24">
        <v>-2.2323636363636199</v>
      </c>
      <c r="FX24">
        <v>0</v>
      </c>
      <c r="FY24">
        <v>0</v>
      </c>
      <c r="FZ24">
        <v>0</v>
      </c>
      <c r="GA24">
        <v>8.4439999999997198E-2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1.6</v>
      </c>
      <c r="GJ24">
        <v>1.5</v>
      </c>
      <c r="GK24">
        <v>0.31738300000000003</v>
      </c>
      <c r="GL24">
        <v>2.6440399999999999</v>
      </c>
      <c r="GM24">
        <v>1.4489700000000001</v>
      </c>
      <c r="GN24">
        <v>2.2973599999999998</v>
      </c>
      <c r="GO24">
        <v>1.5466299999999999</v>
      </c>
      <c r="GP24">
        <v>2.4047900000000002</v>
      </c>
      <c r="GQ24">
        <v>33.445599999999999</v>
      </c>
      <c r="GR24">
        <v>14.333399999999999</v>
      </c>
      <c r="GS24">
        <v>18</v>
      </c>
      <c r="GT24">
        <v>664.31600000000003</v>
      </c>
      <c r="GU24">
        <v>325.23</v>
      </c>
      <c r="GV24">
        <v>28.137499999999999</v>
      </c>
      <c r="GW24">
        <v>26.995999999999999</v>
      </c>
      <c r="GX24">
        <v>29.9998</v>
      </c>
      <c r="GY24">
        <v>26.9941</v>
      </c>
      <c r="GZ24">
        <v>26.982600000000001</v>
      </c>
      <c r="HA24">
        <v>6.3457699999999999</v>
      </c>
      <c r="HB24">
        <v>20</v>
      </c>
      <c r="HC24">
        <v>-30</v>
      </c>
      <c r="HD24">
        <v>28.171700000000001</v>
      </c>
      <c r="HE24">
        <v>70</v>
      </c>
      <c r="HF24">
        <v>0</v>
      </c>
      <c r="HG24">
        <v>100.01900000000001</v>
      </c>
      <c r="HH24">
        <v>95.232799999999997</v>
      </c>
    </row>
    <row r="25" spans="1:216" x14ac:dyDescent="0.2">
      <c r="A25">
        <v>7</v>
      </c>
      <c r="B25">
        <v>1689560614</v>
      </c>
      <c r="C25">
        <v>573</v>
      </c>
      <c r="D25" t="s">
        <v>372</v>
      </c>
      <c r="E25" t="s">
        <v>373</v>
      </c>
      <c r="F25" t="s">
        <v>347</v>
      </c>
      <c r="G25" t="s">
        <v>408</v>
      </c>
      <c r="H25" t="s">
        <v>348</v>
      </c>
      <c r="I25" t="s">
        <v>349</v>
      </c>
      <c r="J25" t="s">
        <v>350</v>
      </c>
      <c r="K25" t="s">
        <v>351</v>
      </c>
      <c r="L25">
        <v>1689560614</v>
      </c>
      <c r="M25">
        <f t="shared" si="0"/>
        <v>3.5090937265676407E-3</v>
      </c>
      <c r="N25">
        <f t="shared" si="1"/>
        <v>3.5090937265676407</v>
      </c>
      <c r="O25">
        <f t="shared" si="2"/>
        <v>-0.83651008777037661</v>
      </c>
      <c r="P25">
        <f t="shared" si="3"/>
        <v>50.608600000000003</v>
      </c>
      <c r="Q25">
        <f t="shared" si="4"/>
        <v>55.163533211554515</v>
      </c>
      <c r="R25">
        <f t="shared" si="5"/>
        <v>5.5527263069767878</v>
      </c>
      <c r="S25">
        <f t="shared" si="6"/>
        <v>5.0942296154518996</v>
      </c>
      <c r="T25">
        <f t="shared" si="7"/>
        <v>0.23740077015824015</v>
      </c>
      <c r="U25">
        <f t="shared" si="8"/>
        <v>2.9419153971469285</v>
      </c>
      <c r="V25">
        <f t="shared" si="9"/>
        <v>0.22724825327389395</v>
      </c>
      <c r="W25">
        <f t="shared" si="10"/>
        <v>0.14290614000003193</v>
      </c>
      <c r="X25">
        <f t="shared" si="11"/>
        <v>297.69402000000002</v>
      </c>
      <c r="Y25">
        <f t="shared" si="12"/>
        <v>29.270733923307986</v>
      </c>
      <c r="Z25">
        <f t="shared" si="13"/>
        <v>28.057099999999998</v>
      </c>
      <c r="AA25">
        <f t="shared" si="14"/>
        <v>3.8074900486483041</v>
      </c>
      <c r="AB25">
        <f t="shared" si="15"/>
        <v>59.111695452549931</v>
      </c>
      <c r="AC25">
        <f t="shared" si="16"/>
        <v>2.3002980410679497</v>
      </c>
      <c r="AD25">
        <f t="shared" si="17"/>
        <v>3.8914431796571325</v>
      </c>
      <c r="AE25">
        <f t="shared" si="18"/>
        <v>1.5071920075803544</v>
      </c>
      <c r="AF25">
        <f t="shared" si="19"/>
        <v>-154.75103334163296</v>
      </c>
      <c r="AG25">
        <f t="shared" si="20"/>
        <v>59.444982675541333</v>
      </c>
      <c r="AH25">
        <f t="shared" si="21"/>
        <v>4.4152345642631801</v>
      </c>
      <c r="AI25">
        <f t="shared" si="22"/>
        <v>206.80320389817157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52995.674540921493</v>
      </c>
      <c r="AO25">
        <f t="shared" si="26"/>
        <v>1799.95</v>
      </c>
      <c r="AP25">
        <f t="shared" si="27"/>
        <v>1517.3580000000002</v>
      </c>
      <c r="AQ25">
        <f t="shared" si="28"/>
        <v>0.84300008333564824</v>
      </c>
      <c r="AR25">
        <f t="shared" si="29"/>
        <v>0.16539016083780106</v>
      </c>
      <c r="AS25">
        <v>1689560614</v>
      </c>
      <c r="AT25">
        <v>50.608600000000003</v>
      </c>
      <c r="AU25">
        <v>49.9497</v>
      </c>
      <c r="AV25">
        <v>22.8523</v>
      </c>
      <c r="AW25">
        <v>19.423500000000001</v>
      </c>
      <c r="AX25">
        <v>52.791600000000003</v>
      </c>
      <c r="AY25">
        <v>22.786300000000001</v>
      </c>
      <c r="AZ25">
        <v>600.01800000000003</v>
      </c>
      <c r="BA25">
        <v>100.60599999999999</v>
      </c>
      <c r="BB25">
        <v>5.3366499999999997E-2</v>
      </c>
      <c r="BC25">
        <v>28.431899999999999</v>
      </c>
      <c r="BD25">
        <v>28.057099999999998</v>
      </c>
      <c r="BE25">
        <v>999.9</v>
      </c>
      <c r="BF25">
        <v>0</v>
      </c>
      <c r="BG25">
        <v>0</v>
      </c>
      <c r="BH25">
        <v>10010</v>
      </c>
      <c r="BI25">
        <v>0</v>
      </c>
      <c r="BJ25">
        <v>57.852400000000003</v>
      </c>
      <c r="BK25">
        <v>0.61975499999999994</v>
      </c>
      <c r="BL25">
        <v>51.752400000000002</v>
      </c>
      <c r="BM25">
        <v>50.939100000000003</v>
      </c>
      <c r="BN25">
        <v>3.4350000000000001</v>
      </c>
      <c r="BO25">
        <v>49.9497</v>
      </c>
      <c r="BP25">
        <v>19.423500000000001</v>
      </c>
      <c r="BQ25">
        <v>2.29969</v>
      </c>
      <c r="BR25">
        <v>1.95411</v>
      </c>
      <c r="BS25">
        <v>19.674299999999999</v>
      </c>
      <c r="BT25">
        <v>17.077300000000001</v>
      </c>
      <c r="BU25">
        <v>1799.95</v>
      </c>
      <c r="BV25">
        <v>0.89999799999999996</v>
      </c>
      <c r="BW25">
        <v>0.10000199999999999</v>
      </c>
      <c r="BX25">
        <v>0</v>
      </c>
      <c r="BY25">
        <v>2.0188999999999999</v>
      </c>
      <c r="BZ25">
        <v>0</v>
      </c>
      <c r="CA25">
        <v>15129.1</v>
      </c>
      <c r="CB25">
        <v>13894.6</v>
      </c>
      <c r="CC25">
        <v>43.125</v>
      </c>
      <c r="CD25">
        <v>45.125</v>
      </c>
      <c r="CE25">
        <v>44.311999999999998</v>
      </c>
      <c r="CF25">
        <v>43.186999999999998</v>
      </c>
      <c r="CG25">
        <v>42.875</v>
      </c>
      <c r="CH25">
        <v>1619.95</v>
      </c>
      <c r="CI25">
        <v>180</v>
      </c>
      <c r="CJ25">
        <v>0</v>
      </c>
      <c r="CK25">
        <v>1689560621.4000001</v>
      </c>
      <c r="CL25">
        <v>0</v>
      </c>
      <c r="CM25">
        <v>1689560649</v>
      </c>
      <c r="CN25" t="s">
        <v>374</v>
      </c>
      <c r="CO25">
        <v>1689560632</v>
      </c>
      <c r="CP25">
        <v>1689560649</v>
      </c>
      <c r="CQ25">
        <v>55</v>
      </c>
      <c r="CR25">
        <v>3.9E-2</v>
      </c>
      <c r="CS25">
        <v>-6.0000000000000001E-3</v>
      </c>
      <c r="CT25">
        <v>-2.1829999999999998</v>
      </c>
      <c r="CU25">
        <v>6.6000000000000003E-2</v>
      </c>
      <c r="CV25">
        <v>50</v>
      </c>
      <c r="CW25">
        <v>19</v>
      </c>
      <c r="CX25">
        <v>0.15</v>
      </c>
      <c r="CY25">
        <v>0.03</v>
      </c>
      <c r="CZ25">
        <v>-0.78482722743303701</v>
      </c>
      <c r="DA25">
        <v>0.19869774738429399</v>
      </c>
      <c r="DB25">
        <v>3.3775720502169801E-2</v>
      </c>
      <c r="DC25">
        <v>1</v>
      </c>
      <c r="DD25">
        <v>49.981880952380898</v>
      </c>
      <c r="DE25">
        <v>-6.6506493506501604E-2</v>
      </c>
      <c r="DF25">
        <v>2.7436430752310201E-2</v>
      </c>
      <c r="DG25">
        <v>1</v>
      </c>
      <c r="DH25">
        <v>1799.9990476190501</v>
      </c>
      <c r="DI25">
        <v>0.207304811538182</v>
      </c>
      <c r="DJ25">
        <v>0.13571345028979701</v>
      </c>
      <c r="DK25">
        <v>-1</v>
      </c>
      <c r="DL25">
        <v>2</v>
      </c>
      <c r="DM25">
        <v>2</v>
      </c>
      <c r="DN25" t="s">
        <v>353</v>
      </c>
      <c r="DO25">
        <v>3.2363499999999998</v>
      </c>
      <c r="DP25">
        <v>2.7850899999999998</v>
      </c>
      <c r="DQ25">
        <v>1.5094700000000001E-2</v>
      </c>
      <c r="DR25">
        <v>1.4205799999999999E-2</v>
      </c>
      <c r="DS25">
        <v>0.11606900000000001</v>
      </c>
      <c r="DT25">
        <v>0.101633</v>
      </c>
      <c r="DU25">
        <v>28572.5</v>
      </c>
      <c r="DV25">
        <v>30314.1</v>
      </c>
      <c r="DW25">
        <v>27164.5</v>
      </c>
      <c r="DX25">
        <v>28877</v>
      </c>
      <c r="DY25">
        <v>31640.6</v>
      </c>
      <c r="DZ25">
        <v>34617.1</v>
      </c>
      <c r="EA25">
        <v>36309.199999999997</v>
      </c>
      <c r="EB25">
        <v>39212.6</v>
      </c>
      <c r="EC25">
        <v>2.26207</v>
      </c>
      <c r="ED25">
        <v>1.60155</v>
      </c>
      <c r="EE25">
        <v>0.19661300000000001</v>
      </c>
      <c r="EF25">
        <v>0</v>
      </c>
      <c r="EG25">
        <v>24.838799999999999</v>
      </c>
      <c r="EH25">
        <v>999.9</v>
      </c>
      <c r="EI25">
        <v>48.302999999999997</v>
      </c>
      <c r="EJ25">
        <v>32.247</v>
      </c>
      <c r="EK25">
        <v>23.248699999999999</v>
      </c>
      <c r="EL25">
        <v>62.01</v>
      </c>
      <c r="EM25">
        <v>34.563299999999998</v>
      </c>
      <c r="EN25">
        <v>1</v>
      </c>
      <c r="EO25">
        <v>-1.8033500000000001E-2</v>
      </c>
      <c r="EP25">
        <v>-0.52868700000000002</v>
      </c>
      <c r="EQ25">
        <v>19.948399999999999</v>
      </c>
      <c r="ER25">
        <v>5.2165400000000002</v>
      </c>
      <c r="ES25">
        <v>11.928900000000001</v>
      </c>
      <c r="ET25">
        <v>4.9552500000000004</v>
      </c>
      <c r="EU25">
        <v>3.2976999999999999</v>
      </c>
      <c r="EV25">
        <v>47.3</v>
      </c>
      <c r="EW25">
        <v>3237</v>
      </c>
      <c r="EX25">
        <v>9999</v>
      </c>
      <c r="EY25">
        <v>86</v>
      </c>
      <c r="EZ25">
        <v>1.8602000000000001</v>
      </c>
      <c r="FA25">
        <v>1.85937</v>
      </c>
      <c r="FB25">
        <v>1.8649199999999999</v>
      </c>
      <c r="FC25">
        <v>1.8689</v>
      </c>
      <c r="FD25">
        <v>1.8637900000000001</v>
      </c>
      <c r="FE25">
        <v>1.8637300000000001</v>
      </c>
      <c r="FF25">
        <v>1.8638399999999999</v>
      </c>
      <c r="FG25">
        <v>1.8635900000000001</v>
      </c>
      <c r="FH25">
        <v>0</v>
      </c>
      <c r="FI25">
        <v>0</v>
      </c>
      <c r="FJ25">
        <v>0</v>
      </c>
      <c r="FK25">
        <v>0</v>
      </c>
      <c r="FL25" t="s">
        <v>354</v>
      </c>
      <c r="FM25" t="s">
        <v>355</v>
      </c>
      <c r="FN25" t="s">
        <v>356</v>
      </c>
      <c r="FO25" t="s">
        <v>356</v>
      </c>
      <c r="FP25" t="s">
        <v>356</v>
      </c>
      <c r="FQ25" t="s">
        <v>356</v>
      </c>
      <c r="FR25">
        <v>0</v>
      </c>
      <c r="FS25">
        <v>100</v>
      </c>
      <c r="FT25">
        <v>100</v>
      </c>
      <c r="FU25">
        <v>-2.1829999999999998</v>
      </c>
      <c r="FV25">
        <v>6.6000000000000003E-2</v>
      </c>
      <c r="FW25">
        <v>-2.2221199999999799</v>
      </c>
      <c r="FX25">
        <v>0</v>
      </c>
      <c r="FY25">
        <v>0</v>
      </c>
      <c r="FZ25">
        <v>0</v>
      </c>
      <c r="GA25">
        <v>7.2170000000003398E-2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1.2</v>
      </c>
      <c r="GJ25">
        <v>1</v>
      </c>
      <c r="GK25">
        <v>0.27221699999999999</v>
      </c>
      <c r="GL25">
        <v>2.6452599999999999</v>
      </c>
      <c r="GM25">
        <v>1.4477500000000001</v>
      </c>
      <c r="GN25">
        <v>2.2985799999999998</v>
      </c>
      <c r="GO25">
        <v>1.5466299999999999</v>
      </c>
      <c r="GP25">
        <v>2.47681</v>
      </c>
      <c r="GQ25">
        <v>33.355899999999998</v>
      </c>
      <c r="GR25">
        <v>14.3422</v>
      </c>
      <c r="GS25">
        <v>18</v>
      </c>
      <c r="GT25">
        <v>663.928</v>
      </c>
      <c r="GU25">
        <v>326.16500000000002</v>
      </c>
      <c r="GV25">
        <v>27.378799999999998</v>
      </c>
      <c r="GW25">
        <v>26.933199999999999</v>
      </c>
      <c r="GX25">
        <v>29.999600000000001</v>
      </c>
      <c r="GY25">
        <v>26.947099999999999</v>
      </c>
      <c r="GZ25">
        <v>26.9358</v>
      </c>
      <c r="HA25">
        <v>5.4546000000000001</v>
      </c>
      <c r="HB25">
        <v>20</v>
      </c>
      <c r="HC25">
        <v>-30</v>
      </c>
      <c r="HD25">
        <v>27.3003</v>
      </c>
      <c r="HE25">
        <v>50</v>
      </c>
      <c r="HF25">
        <v>0</v>
      </c>
      <c r="HG25">
        <v>100.041</v>
      </c>
      <c r="HH25">
        <v>95.259600000000006</v>
      </c>
    </row>
    <row r="26" spans="1:216" x14ac:dyDescent="0.2">
      <c r="A26">
        <v>8</v>
      </c>
      <c r="B26">
        <v>1689560712</v>
      </c>
      <c r="C26">
        <v>671</v>
      </c>
      <c r="D26" t="s">
        <v>375</v>
      </c>
      <c r="E26" t="s">
        <v>376</v>
      </c>
      <c r="F26" t="s">
        <v>347</v>
      </c>
      <c r="G26" t="s">
        <v>408</v>
      </c>
      <c r="H26" t="s">
        <v>348</v>
      </c>
      <c r="I26" t="s">
        <v>349</v>
      </c>
      <c r="J26" t="s">
        <v>350</v>
      </c>
      <c r="K26" t="s">
        <v>351</v>
      </c>
      <c r="L26">
        <v>1689560712</v>
      </c>
      <c r="M26">
        <f t="shared" si="0"/>
        <v>3.5571450528389258E-3</v>
      </c>
      <c r="N26">
        <f t="shared" si="1"/>
        <v>3.5571450528389259</v>
      </c>
      <c r="O26">
        <f t="shared" si="2"/>
        <v>20.298979333302579</v>
      </c>
      <c r="P26">
        <f t="shared" si="3"/>
        <v>378.46</v>
      </c>
      <c r="Q26">
        <f t="shared" si="4"/>
        <v>230.98239354874084</v>
      </c>
      <c r="R26">
        <f t="shared" si="5"/>
        <v>23.250316823088692</v>
      </c>
      <c r="S26">
        <f t="shared" si="6"/>
        <v>38.095175868931989</v>
      </c>
      <c r="T26">
        <f t="shared" si="7"/>
        <v>0.24101572964028684</v>
      </c>
      <c r="U26">
        <f t="shared" si="8"/>
        <v>2.9364208383057937</v>
      </c>
      <c r="V26">
        <f t="shared" si="9"/>
        <v>0.23054033718538661</v>
      </c>
      <c r="W26">
        <f t="shared" si="10"/>
        <v>0.14499094028875958</v>
      </c>
      <c r="X26">
        <f t="shared" si="11"/>
        <v>297.71636399999994</v>
      </c>
      <c r="Y26">
        <f t="shared" si="12"/>
        <v>29.196205413693114</v>
      </c>
      <c r="Z26">
        <f t="shared" si="13"/>
        <v>27.953600000000002</v>
      </c>
      <c r="AA26">
        <f t="shared" si="14"/>
        <v>3.7845868917614531</v>
      </c>
      <c r="AB26">
        <f t="shared" si="15"/>
        <v>58.762067146983057</v>
      </c>
      <c r="AC26">
        <f t="shared" si="16"/>
        <v>2.27824169928628</v>
      </c>
      <c r="AD26">
        <f t="shared" si="17"/>
        <v>3.8770618698413992</v>
      </c>
      <c r="AE26">
        <f t="shared" si="18"/>
        <v>1.5063451924751732</v>
      </c>
      <c r="AF26">
        <f t="shared" si="19"/>
        <v>-156.87009683019662</v>
      </c>
      <c r="AG26">
        <f t="shared" si="20"/>
        <v>65.634629569324034</v>
      </c>
      <c r="AH26">
        <f t="shared" si="21"/>
        <v>4.8800235036364983</v>
      </c>
      <c r="AI26">
        <f t="shared" si="22"/>
        <v>211.36092024276385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52848.12627640555</v>
      </c>
      <c r="AO26">
        <f t="shared" si="26"/>
        <v>1800.09</v>
      </c>
      <c r="AP26">
        <f t="shared" si="27"/>
        <v>1517.4755999999998</v>
      </c>
      <c r="AQ26">
        <f t="shared" si="28"/>
        <v>0.84299985000749955</v>
      </c>
      <c r="AR26">
        <f t="shared" si="29"/>
        <v>0.16538971051447426</v>
      </c>
      <c r="AS26">
        <v>1689560712</v>
      </c>
      <c r="AT26">
        <v>378.46</v>
      </c>
      <c r="AU26">
        <v>400.10500000000002</v>
      </c>
      <c r="AV26">
        <v>22.633400000000002</v>
      </c>
      <c r="AW26">
        <v>19.1568</v>
      </c>
      <c r="AX26">
        <v>381.05700000000002</v>
      </c>
      <c r="AY26">
        <v>22.5764</v>
      </c>
      <c r="AZ26">
        <v>600.00599999999997</v>
      </c>
      <c r="BA26">
        <v>100.60599999999999</v>
      </c>
      <c r="BB26">
        <v>5.2394200000000002E-2</v>
      </c>
      <c r="BC26">
        <v>28.368200000000002</v>
      </c>
      <c r="BD26">
        <v>27.953600000000002</v>
      </c>
      <c r="BE26">
        <v>999.9</v>
      </c>
      <c r="BF26">
        <v>0</v>
      </c>
      <c r="BG26">
        <v>0</v>
      </c>
      <c r="BH26">
        <v>9978.75</v>
      </c>
      <c r="BI26">
        <v>0</v>
      </c>
      <c r="BJ26">
        <v>206.87100000000001</v>
      </c>
      <c r="BK26">
        <v>-21.231300000000001</v>
      </c>
      <c r="BL26">
        <v>387.65100000000001</v>
      </c>
      <c r="BM26">
        <v>407.91899999999998</v>
      </c>
      <c r="BN26">
        <v>3.4854799999999999</v>
      </c>
      <c r="BO26">
        <v>400.10500000000002</v>
      </c>
      <c r="BP26">
        <v>19.1568</v>
      </c>
      <c r="BQ26">
        <v>2.2779500000000001</v>
      </c>
      <c r="BR26">
        <v>1.9272899999999999</v>
      </c>
      <c r="BS26">
        <v>19.5213</v>
      </c>
      <c r="BT26">
        <v>16.859300000000001</v>
      </c>
      <c r="BU26">
        <v>1800.09</v>
      </c>
      <c r="BV26">
        <v>0.90000599999999997</v>
      </c>
      <c r="BW26">
        <v>9.9993899999999997E-2</v>
      </c>
      <c r="BX26">
        <v>0</v>
      </c>
      <c r="BY26">
        <v>2.6682999999999999</v>
      </c>
      <c r="BZ26">
        <v>0</v>
      </c>
      <c r="CA26">
        <v>16266.5</v>
      </c>
      <c r="CB26">
        <v>13895.7</v>
      </c>
      <c r="CC26">
        <v>42.561999999999998</v>
      </c>
      <c r="CD26">
        <v>44.436999999999998</v>
      </c>
      <c r="CE26">
        <v>43.811999999999998</v>
      </c>
      <c r="CF26">
        <v>42.311999999999998</v>
      </c>
      <c r="CG26">
        <v>42.311999999999998</v>
      </c>
      <c r="CH26">
        <v>1620.09</v>
      </c>
      <c r="CI26">
        <v>180</v>
      </c>
      <c r="CJ26">
        <v>0</v>
      </c>
      <c r="CK26">
        <v>1689560719.2</v>
      </c>
      <c r="CL26">
        <v>0</v>
      </c>
      <c r="CM26">
        <v>1689560741</v>
      </c>
      <c r="CN26" t="s">
        <v>377</v>
      </c>
      <c r="CO26">
        <v>1689560736</v>
      </c>
      <c r="CP26">
        <v>1689560741</v>
      </c>
      <c r="CQ26">
        <v>56</v>
      </c>
      <c r="CR26">
        <v>-0.41399999999999998</v>
      </c>
      <c r="CS26">
        <v>-8.9999999999999993E-3</v>
      </c>
      <c r="CT26">
        <v>-2.597</v>
      </c>
      <c r="CU26">
        <v>5.7000000000000002E-2</v>
      </c>
      <c r="CV26">
        <v>400</v>
      </c>
      <c r="CW26">
        <v>19</v>
      </c>
      <c r="CX26">
        <v>7.0000000000000007E-2</v>
      </c>
      <c r="CY26">
        <v>0.03</v>
      </c>
      <c r="CZ26">
        <v>19.9264557179661</v>
      </c>
      <c r="DA26">
        <v>-1.31198082972779</v>
      </c>
      <c r="DB26">
        <v>0.16862102779212701</v>
      </c>
      <c r="DC26">
        <v>1</v>
      </c>
      <c r="DD26">
        <v>400.10257142857103</v>
      </c>
      <c r="DE26">
        <v>-0.43612987012892201</v>
      </c>
      <c r="DF26">
        <v>5.9972669512328901E-2</v>
      </c>
      <c r="DG26">
        <v>1</v>
      </c>
      <c r="DH26">
        <v>1799.999</v>
      </c>
      <c r="DI26">
        <v>4.8373893101386602E-2</v>
      </c>
      <c r="DJ26">
        <v>7.2862884927765006E-2</v>
      </c>
      <c r="DK26">
        <v>-1</v>
      </c>
      <c r="DL26">
        <v>2</v>
      </c>
      <c r="DM26">
        <v>2</v>
      </c>
      <c r="DN26" t="s">
        <v>353</v>
      </c>
      <c r="DO26">
        <v>3.23645</v>
      </c>
      <c r="DP26">
        <v>2.7838500000000002</v>
      </c>
      <c r="DQ26">
        <v>9.2755799999999999E-2</v>
      </c>
      <c r="DR26">
        <v>9.5822400000000002E-2</v>
      </c>
      <c r="DS26">
        <v>0.115346</v>
      </c>
      <c r="DT26">
        <v>0.100672</v>
      </c>
      <c r="DU26">
        <v>26326.6</v>
      </c>
      <c r="DV26">
        <v>27812</v>
      </c>
      <c r="DW26">
        <v>27171.3</v>
      </c>
      <c r="DX26">
        <v>28884.3</v>
      </c>
      <c r="DY26">
        <v>31675.1</v>
      </c>
      <c r="DZ26">
        <v>34662.9</v>
      </c>
      <c r="EA26">
        <v>36318.9</v>
      </c>
      <c r="EB26">
        <v>39222.5</v>
      </c>
      <c r="EC26">
        <v>2.2632300000000001</v>
      </c>
      <c r="ED26">
        <v>1.6055999999999999</v>
      </c>
      <c r="EE26">
        <v>0.20837800000000001</v>
      </c>
      <c r="EF26">
        <v>0</v>
      </c>
      <c r="EG26">
        <v>24.541599999999999</v>
      </c>
      <c r="EH26">
        <v>999.9</v>
      </c>
      <c r="EI26">
        <v>47.997999999999998</v>
      </c>
      <c r="EJ26">
        <v>32.136000000000003</v>
      </c>
      <c r="EK26">
        <v>22.955500000000001</v>
      </c>
      <c r="EL26">
        <v>62.47</v>
      </c>
      <c r="EM26">
        <v>34.571300000000001</v>
      </c>
      <c r="EN26">
        <v>1</v>
      </c>
      <c r="EO26">
        <v>-2.6720000000000001E-2</v>
      </c>
      <c r="EP26">
        <v>-2.6583600000000001</v>
      </c>
      <c r="EQ26">
        <v>19.835899999999999</v>
      </c>
      <c r="ER26">
        <v>5.2163899999999996</v>
      </c>
      <c r="ES26">
        <v>11.930999999999999</v>
      </c>
      <c r="ET26">
        <v>4.9541500000000003</v>
      </c>
      <c r="EU26">
        <v>3.2977799999999999</v>
      </c>
      <c r="EV26">
        <v>47.3</v>
      </c>
      <c r="EW26">
        <v>3238.9</v>
      </c>
      <c r="EX26">
        <v>9999</v>
      </c>
      <c r="EY26">
        <v>86</v>
      </c>
      <c r="EZ26">
        <v>1.8602000000000001</v>
      </c>
      <c r="FA26">
        <v>1.85931</v>
      </c>
      <c r="FB26">
        <v>1.8649</v>
      </c>
      <c r="FC26">
        <v>1.8689</v>
      </c>
      <c r="FD26">
        <v>1.86375</v>
      </c>
      <c r="FE26">
        <v>1.86372</v>
      </c>
      <c r="FF26">
        <v>1.8638300000000001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354</v>
      </c>
      <c r="FM26" t="s">
        <v>355</v>
      </c>
      <c r="FN26" t="s">
        <v>356</v>
      </c>
      <c r="FO26" t="s">
        <v>356</v>
      </c>
      <c r="FP26" t="s">
        <v>356</v>
      </c>
      <c r="FQ26" t="s">
        <v>356</v>
      </c>
      <c r="FR26">
        <v>0</v>
      </c>
      <c r="FS26">
        <v>100</v>
      </c>
      <c r="FT26">
        <v>100</v>
      </c>
      <c r="FU26">
        <v>-2.597</v>
      </c>
      <c r="FV26">
        <v>5.7000000000000002E-2</v>
      </c>
      <c r="FW26">
        <v>-2.1830399999999899</v>
      </c>
      <c r="FX26">
        <v>0</v>
      </c>
      <c r="FY26">
        <v>0</v>
      </c>
      <c r="FZ26">
        <v>0</v>
      </c>
      <c r="GA26">
        <v>6.5863636363630504E-2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1.3</v>
      </c>
      <c r="GJ26">
        <v>1.1000000000000001</v>
      </c>
      <c r="GK26">
        <v>1.0400400000000001</v>
      </c>
      <c r="GL26">
        <v>2.6293899999999999</v>
      </c>
      <c r="GM26">
        <v>1.4477500000000001</v>
      </c>
      <c r="GN26">
        <v>2.2973599999999998</v>
      </c>
      <c r="GO26">
        <v>1.5466299999999999</v>
      </c>
      <c r="GP26">
        <v>2.4450699999999999</v>
      </c>
      <c r="GQ26">
        <v>33.266300000000001</v>
      </c>
      <c r="GR26">
        <v>14.298400000000001</v>
      </c>
      <c r="GS26">
        <v>18</v>
      </c>
      <c r="GT26">
        <v>663.75300000000004</v>
      </c>
      <c r="GU26">
        <v>327.82100000000003</v>
      </c>
      <c r="GV26">
        <v>29.349900000000002</v>
      </c>
      <c r="GW26">
        <v>26.805700000000002</v>
      </c>
      <c r="GX26">
        <v>29.999600000000001</v>
      </c>
      <c r="GY26">
        <v>26.857500000000002</v>
      </c>
      <c r="GZ26">
        <v>26.8506</v>
      </c>
      <c r="HA26">
        <v>20.822299999999998</v>
      </c>
      <c r="HB26">
        <v>20</v>
      </c>
      <c r="HC26">
        <v>-30</v>
      </c>
      <c r="HD26">
        <v>29.360399999999998</v>
      </c>
      <c r="HE26">
        <v>400</v>
      </c>
      <c r="HF26">
        <v>0</v>
      </c>
      <c r="HG26">
        <v>100.06699999999999</v>
      </c>
      <c r="HH26">
        <v>95.283600000000007</v>
      </c>
    </row>
    <row r="27" spans="1:216" x14ac:dyDescent="0.2">
      <c r="A27">
        <v>9</v>
      </c>
      <c r="B27">
        <v>1689560803</v>
      </c>
      <c r="C27">
        <v>762</v>
      </c>
      <c r="D27" t="s">
        <v>378</v>
      </c>
      <c r="E27" t="s">
        <v>379</v>
      </c>
      <c r="F27" t="s">
        <v>347</v>
      </c>
      <c r="G27" t="s">
        <v>408</v>
      </c>
      <c r="H27" t="s">
        <v>348</v>
      </c>
      <c r="I27" t="s">
        <v>349</v>
      </c>
      <c r="J27" t="s">
        <v>350</v>
      </c>
      <c r="K27" t="s">
        <v>351</v>
      </c>
      <c r="L27">
        <v>1689560803</v>
      </c>
      <c r="M27">
        <f t="shared" si="0"/>
        <v>3.6428246089752242E-3</v>
      </c>
      <c r="N27">
        <f t="shared" si="1"/>
        <v>3.6428246089752241</v>
      </c>
      <c r="O27">
        <f t="shared" si="2"/>
        <v>20.703561091019555</v>
      </c>
      <c r="P27">
        <f t="shared" si="3"/>
        <v>377.96699999999998</v>
      </c>
      <c r="Q27">
        <f t="shared" si="4"/>
        <v>232.21122343945569</v>
      </c>
      <c r="R27">
        <f t="shared" si="5"/>
        <v>23.374184139664465</v>
      </c>
      <c r="S27">
        <f t="shared" si="6"/>
        <v>38.045836570082997</v>
      </c>
      <c r="T27">
        <f t="shared" si="7"/>
        <v>0.24909468014972372</v>
      </c>
      <c r="U27">
        <f t="shared" si="8"/>
        <v>2.9385092823148864</v>
      </c>
      <c r="V27">
        <f t="shared" si="9"/>
        <v>0.23793029157351284</v>
      </c>
      <c r="W27">
        <f t="shared" si="10"/>
        <v>0.14966780548873171</v>
      </c>
      <c r="X27">
        <f t="shared" si="11"/>
        <v>297.67646399999995</v>
      </c>
      <c r="Y27">
        <f t="shared" si="12"/>
        <v>29.121953665331183</v>
      </c>
      <c r="Z27">
        <f t="shared" si="13"/>
        <v>27.837399999999999</v>
      </c>
      <c r="AA27">
        <f t="shared" si="14"/>
        <v>3.7590167080254679</v>
      </c>
      <c r="AB27">
        <f t="shared" si="15"/>
        <v>58.56880719672651</v>
      </c>
      <c r="AC27">
        <f t="shared" si="16"/>
        <v>2.2639853156483998</v>
      </c>
      <c r="AD27">
        <f t="shared" si="17"/>
        <v>3.8655137845712129</v>
      </c>
      <c r="AE27">
        <f t="shared" si="18"/>
        <v>1.4950313923770682</v>
      </c>
      <c r="AF27">
        <f t="shared" si="19"/>
        <v>-160.6485652558074</v>
      </c>
      <c r="AG27">
        <f t="shared" si="20"/>
        <v>75.962827509303054</v>
      </c>
      <c r="AH27">
        <f t="shared" si="21"/>
        <v>5.6392185622770956</v>
      </c>
      <c r="AI27">
        <f t="shared" si="22"/>
        <v>218.62994481577272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52917.450709519268</v>
      </c>
      <c r="AO27">
        <f t="shared" si="26"/>
        <v>1799.84</v>
      </c>
      <c r="AP27">
        <f t="shared" si="27"/>
        <v>1517.2655999999997</v>
      </c>
      <c r="AQ27">
        <f t="shared" si="28"/>
        <v>0.84300026669037242</v>
      </c>
      <c r="AR27">
        <f t="shared" si="29"/>
        <v>0.16539051471241886</v>
      </c>
      <c r="AS27">
        <v>1689560803</v>
      </c>
      <c r="AT27">
        <v>377.96699999999998</v>
      </c>
      <c r="AU27">
        <v>400.04500000000002</v>
      </c>
      <c r="AV27">
        <v>22.491599999999998</v>
      </c>
      <c r="AW27">
        <v>18.931100000000001</v>
      </c>
      <c r="AX27">
        <v>380.637</v>
      </c>
      <c r="AY27">
        <v>22.438600000000001</v>
      </c>
      <c r="AZ27">
        <v>600.06600000000003</v>
      </c>
      <c r="BA27">
        <v>100.60599999999999</v>
      </c>
      <c r="BB27">
        <v>5.3149000000000002E-2</v>
      </c>
      <c r="BC27">
        <v>28.3169</v>
      </c>
      <c r="BD27">
        <v>27.837399999999999</v>
      </c>
      <c r="BE27">
        <v>999.9</v>
      </c>
      <c r="BF27">
        <v>0</v>
      </c>
      <c r="BG27">
        <v>0</v>
      </c>
      <c r="BH27">
        <v>9990.6200000000008</v>
      </c>
      <c r="BI27">
        <v>0</v>
      </c>
      <c r="BJ27">
        <v>179.15600000000001</v>
      </c>
      <c r="BK27">
        <v>-22.005700000000001</v>
      </c>
      <c r="BL27">
        <v>386.73899999999998</v>
      </c>
      <c r="BM27">
        <v>407.76400000000001</v>
      </c>
      <c r="BN27">
        <v>3.5641799999999999</v>
      </c>
      <c r="BO27">
        <v>400.04500000000002</v>
      </c>
      <c r="BP27">
        <v>18.931100000000001</v>
      </c>
      <c r="BQ27">
        <v>2.2631700000000001</v>
      </c>
      <c r="BR27">
        <v>1.90459</v>
      </c>
      <c r="BS27">
        <v>19.416599999999999</v>
      </c>
      <c r="BT27">
        <v>16.672699999999999</v>
      </c>
      <c r="BU27">
        <v>1799.84</v>
      </c>
      <c r="BV27">
        <v>0.89998900000000004</v>
      </c>
      <c r="BW27">
        <v>0.100011</v>
      </c>
      <c r="BX27">
        <v>0</v>
      </c>
      <c r="BY27">
        <v>2.0529999999999999</v>
      </c>
      <c r="BZ27">
        <v>0</v>
      </c>
      <c r="CA27">
        <v>15949.6</v>
      </c>
      <c r="CB27">
        <v>13893.7</v>
      </c>
      <c r="CC27">
        <v>42.25</v>
      </c>
      <c r="CD27">
        <v>43.811999999999998</v>
      </c>
      <c r="CE27">
        <v>43.25</v>
      </c>
      <c r="CF27">
        <v>42.061999999999998</v>
      </c>
      <c r="CG27">
        <v>42</v>
      </c>
      <c r="CH27">
        <v>1619.84</v>
      </c>
      <c r="CI27">
        <v>180</v>
      </c>
      <c r="CJ27">
        <v>0</v>
      </c>
      <c r="CK27">
        <v>1689560810.4000001</v>
      </c>
      <c r="CL27">
        <v>0</v>
      </c>
      <c r="CM27">
        <v>1689560835</v>
      </c>
      <c r="CN27" t="s">
        <v>380</v>
      </c>
      <c r="CO27">
        <v>1689560832</v>
      </c>
      <c r="CP27">
        <v>1689560835</v>
      </c>
      <c r="CQ27">
        <v>57</v>
      </c>
      <c r="CR27">
        <v>-7.2999999999999995E-2</v>
      </c>
      <c r="CS27">
        <v>-4.0000000000000001E-3</v>
      </c>
      <c r="CT27">
        <v>-2.67</v>
      </c>
      <c r="CU27">
        <v>5.2999999999999999E-2</v>
      </c>
      <c r="CV27">
        <v>400</v>
      </c>
      <c r="CW27">
        <v>19</v>
      </c>
      <c r="CX27">
        <v>0.1</v>
      </c>
      <c r="CY27">
        <v>0.02</v>
      </c>
      <c r="CZ27">
        <v>20.531016074543601</v>
      </c>
      <c r="DA27">
        <v>0.314969785270032</v>
      </c>
      <c r="DB27">
        <v>4.9093733921401997E-2</v>
      </c>
      <c r="DC27">
        <v>1</v>
      </c>
      <c r="DD27">
        <v>399.99040000000002</v>
      </c>
      <c r="DE27">
        <v>7.8406015037399801E-2</v>
      </c>
      <c r="DF27">
        <v>3.2050585018057798E-2</v>
      </c>
      <c r="DG27">
        <v>1</v>
      </c>
      <c r="DH27">
        <v>1800.0357142857099</v>
      </c>
      <c r="DI27">
        <v>-0.212323755724908</v>
      </c>
      <c r="DJ27">
        <v>0.113287305579447</v>
      </c>
      <c r="DK27">
        <v>-1</v>
      </c>
      <c r="DL27">
        <v>2</v>
      </c>
      <c r="DM27">
        <v>2</v>
      </c>
      <c r="DN27" t="s">
        <v>353</v>
      </c>
      <c r="DO27">
        <v>3.2366999999999999</v>
      </c>
      <c r="DP27">
        <v>2.7847</v>
      </c>
      <c r="DQ27">
        <v>9.27008E-2</v>
      </c>
      <c r="DR27">
        <v>9.5835799999999999E-2</v>
      </c>
      <c r="DS27">
        <v>0.114882</v>
      </c>
      <c r="DT27">
        <v>9.9862099999999995E-2</v>
      </c>
      <c r="DU27">
        <v>26331.599999999999</v>
      </c>
      <c r="DV27">
        <v>27816.2</v>
      </c>
      <c r="DW27">
        <v>27174.3</v>
      </c>
      <c r="DX27">
        <v>28888.6</v>
      </c>
      <c r="DY27">
        <v>31695.200000000001</v>
      </c>
      <c r="DZ27">
        <v>34699</v>
      </c>
      <c r="EA27">
        <v>36323.300000000003</v>
      </c>
      <c r="EB27">
        <v>39228.1</v>
      </c>
      <c r="EC27">
        <v>2.2649499999999998</v>
      </c>
      <c r="ED27">
        <v>1.60795</v>
      </c>
      <c r="EE27">
        <v>0.197828</v>
      </c>
      <c r="EF27">
        <v>0</v>
      </c>
      <c r="EG27">
        <v>24.597999999999999</v>
      </c>
      <c r="EH27">
        <v>999.9</v>
      </c>
      <c r="EI27">
        <v>47.710999999999999</v>
      </c>
      <c r="EJ27">
        <v>32.055</v>
      </c>
      <c r="EK27">
        <v>22.715699999999998</v>
      </c>
      <c r="EL27">
        <v>62.07</v>
      </c>
      <c r="EM27">
        <v>34.607399999999998</v>
      </c>
      <c r="EN27">
        <v>1</v>
      </c>
      <c r="EO27">
        <v>-3.6560000000000002E-2</v>
      </c>
      <c r="EP27">
        <v>-2.1950500000000002</v>
      </c>
      <c r="EQ27">
        <v>19.872199999999999</v>
      </c>
      <c r="ER27">
        <v>5.2168400000000004</v>
      </c>
      <c r="ES27">
        <v>11.9298</v>
      </c>
      <c r="ET27">
        <v>4.9547499999999998</v>
      </c>
      <c r="EU27">
        <v>3.29765</v>
      </c>
      <c r="EV27">
        <v>47.4</v>
      </c>
      <c r="EW27">
        <v>3240.6</v>
      </c>
      <c r="EX27">
        <v>9999</v>
      </c>
      <c r="EY27">
        <v>86</v>
      </c>
      <c r="EZ27">
        <v>1.8602000000000001</v>
      </c>
      <c r="FA27">
        <v>1.8593299999999999</v>
      </c>
      <c r="FB27">
        <v>1.8649199999999999</v>
      </c>
      <c r="FC27">
        <v>1.8689</v>
      </c>
      <c r="FD27">
        <v>1.8637699999999999</v>
      </c>
      <c r="FE27">
        <v>1.86371</v>
      </c>
      <c r="FF27">
        <v>1.86385</v>
      </c>
      <c r="FG27">
        <v>1.8635600000000001</v>
      </c>
      <c r="FH27">
        <v>0</v>
      </c>
      <c r="FI27">
        <v>0</v>
      </c>
      <c r="FJ27">
        <v>0</v>
      </c>
      <c r="FK27">
        <v>0</v>
      </c>
      <c r="FL27" t="s">
        <v>354</v>
      </c>
      <c r="FM27" t="s">
        <v>355</v>
      </c>
      <c r="FN27" t="s">
        <v>356</v>
      </c>
      <c r="FO27" t="s">
        <v>356</v>
      </c>
      <c r="FP27" t="s">
        <v>356</v>
      </c>
      <c r="FQ27" t="s">
        <v>356</v>
      </c>
      <c r="FR27">
        <v>0</v>
      </c>
      <c r="FS27">
        <v>100</v>
      </c>
      <c r="FT27">
        <v>100</v>
      </c>
      <c r="FU27">
        <v>-2.67</v>
      </c>
      <c r="FV27">
        <v>5.2999999999999999E-2</v>
      </c>
      <c r="FW27">
        <v>-2.5971999999999902</v>
      </c>
      <c r="FX27">
        <v>0</v>
      </c>
      <c r="FY27">
        <v>0</v>
      </c>
      <c r="FZ27">
        <v>0</v>
      </c>
      <c r="GA27">
        <v>5.66818181818185E-2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1.1000000000000001</v>
      </c>
      <c r="GJ27">
        <v>1</v>
      </c>
      <c r="GK27">
        <v>1.0400400000000001</v>
      </c>
      <c r="GL27">
        <v>2.6184099999999999</v>
      </c>
      <c r="GM27">
        <v>1.4489700000000001</v>
      </c>
      <c r="GN27">
        <v>2.2973599999999998</v>
      </c>
      <c r="GO27">
        <v>1.5466299999999999</v>
      </c>
      <c r="GP27">
        <v>2.4414099999999999</v>
      </c>
      <c r="GQ27">
        <v>33.221600000000002</v>
      </c>
      <c r="GR27">
        <v>14.2896</v>
      </c>
      <c r="GS27">
        <v>18</v>
      </c>
      <c r="GT27">
        <v>663.80700000000002</v>
      </c>
      <c r="GU27">
        <v>328.43299999999999</v>
      </c>
      <c r="GV27">
        <v>28.446000000000002</v>
      </c>
      <c r="GW27">
        <v>26.6814</v>
      </c>
      <c r="GX27">
        <v>29.999600000000001</v>
      </c>
      <c r="GY27">
        <v>26.751100000000001</v>
      </c>
      <c r="GZ27">
        <v>26.742000000000001</v>
      </c>
      <c r="HA27">
        <v>20.815300000000001</v>
      </c>
      <c r="HB27">
        <v>20</v>
      </c>
      <c r="HC27">
        <v>-30</v>
      </c>
      <c r="HD27">
        <v>28.488700000000001</v>
      </c>
      <c r="HE27">
        <v>400</v>
      </c>
      <c r="HF27">
        <v>0</v>
      </c>
      <c r="HG27">
        <v>100.078</v>
      </c>
      <c r="HH27">
        <v>95.297399999999996</v>
      </c>
    </row>
    <row r="28" spans="1:216" x14ac:dyDescent="0.2">
      <c r="A28">
        <v>10</v>
      </c>
      <c r="B28">
        <v>1689560897</v>
      </c>
      <c r="C28">
        <v>856</v>
      </c>
      <c r="D28" t="s">
        <v>381</v>
      </c>
      <c r="E28" t="s">
        <v>382</v>
      </c>
      <c r="F28" t="s">
        <v>347</v>
      </c>
      <c r="G28" t="s">
        <v>408</v>
      </c>
      <c r="H28" t="s">
        <v>348</v>
      </c>
      <c r="I28" t="s">
        <v>349</v>
      </c>
      <c r="J28" t="s">
        <v>350</v>
      </c>
      <c r="K28" t="s">
        <v>351</v>
      </c>
      <c r="L28">
        <v>1689560897</v>
      </c>
      <c r="M28">
        <f t="shared" si="0"/>
        <v>3.7576901649110646E-3</v>
      </c>
      <c r="N28">
        <f t="shared" si="1"/>
        <v>3.7576901649110646</v>
      </c>
      <c r="O28">
        <f t="shared" si="2"/>
        <v>20.818198689499987</v>
      </c>
      <c r="P28">
        <f t="shared" si="3"/>
        <v>377.78</v>
      </c>
      <c r="Q28">
        <f t="shared" si="4"/>
        <v>229.17759246460292</v>
      </c>
      <c r="R28">
        <f t="shared" si="5"/>
        <v>23.069399023642031</v>
      </c>
      <c r="S28">
        <f t="shared" si="6"/>
        <v>38.027965428153998</v>
      </c>
      <c r="T28">
        <f t="shared" si="7"/>
        <v>0.24581185710269393</v>
      </c>
      <c r="U28">
        <f t="shared" si="8"/>
        <v>2.9369132159868618</v>
      </c>
      <c r="V28">
        <f t="shared" si="9"/>
        <v>0.23492726285728141</v>
      </c>
      <c r="W28">
        <f t="shared" si="10"/>
        <v>0.14776730970614071</v>
      </c>
      <c r="X28">
        <f t="shared" si="11"/>
        <v>297.696774</v>
      </c>
      <c r="Y28">
        <f t="shared" si="12"/>
        <v>29.332276031514709</v>
      </c>
      <c r="Z28">
        <f t="shared" si="13"/>
        <v>28.099900000000002</v>
      </c>
      <c r="AA28">
        <f t="shared" si="14"/>
        <v>3.8169963954681436</v>
      </c>
      <c r="AB28">
        <f t="shared" si="15"/>
        <v>57.541337295752967</v>
      </c>
      <c r="AC28">
        <f t="shared" si="16"/>
        <v>2.2554656270035203</v>
      </c>
      <c r="AD28">
        <f t="shared" si="17"/>
        <v>3.9197309847193842</v>
      </c>
      <c r="AE28">
        <f t="shared" si="18"/>
        <v>1.5615307684646234</v>
      </c>
      <c r="AF28">
        <f t="shared" si="19"/>
        <v>-165.71413627257795</v>
      </c>
      <c r="AG28">
        <f t="shared" si="20"/>
        <v>72.311532982639235</v>
      </c>
      <c r="AH28">
        <f t="shared" si="21"/>
        <v>5.3845257762981831</v>
      </c>
      <c r="AI28">
        <f t="shared" si="22"/>
        <v>209.67869648635946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52829.381643829554</v>
      </c>
      <c r="AO28">
        <f t="shared" si="26"/>
        <v>1799.96</v>
      </c>
      <c r="AP28">
        <f t="shared" si="27"/>
        <v>1517.367</v>
      </c>
      <c r="AQ28">
        <f t="shared" si="28"/>
        <v>0.84300040000888909</v>
      </c>
      <c r="AR28">
        <f t="shared" si="29"/>
        <v>0.16539077201715593</v>
      </c>
      <c r="AS28">
        <v>1689560897</v>
      </c>
      <c r="AT28">
        <v>377.78</v>
      </c>
      <c r="AU28">
        <v>400.01600000000002</v>
      </c>
      <c r="AV28">
        <v>22.406400000000001</v>
      </c>
      <c r="AW28">
        <v>18.7332</v>
      </c>
      <c r="AX28">
        <v>380.47899999999998</v>
      </c>
      <c r="AY28">
        <v>22.3614</v>
      </c>
      <c r="AZ28">
        <v>600.048</v>
      </c>
      <c r="BA28">
        <v>100.60899999999999</v>
      </c>
      <c r="BB28">
        <v>5.2669300000000002E-2</v>
      </c>
      <c r="BC28">
        <v>28.5566</v>
      </c>
      <c r="BD28">
        <v>28.099900000000002</v>
      </c>
      <c r="BE28">
        <v>999.9</v>
      </c>
      <c r="BF28">
        <v>0</v>
      </c>
      <c r="BG28">
        <v>0</v>
      </c>
      <c r="BH28">
        <v>9981.25</v>
      </c>
      <c r="BI28">
        <v>0</v>
      </c>
      <c r="BJ28">
        <v>172.30199999999999</v>
      </c>
      <c r="BK28">
        <v>-22.206499999999998</v>
      </c>
      <c r="BL28">
        <v>386.47199999999998</v>
      </c>
      <c r="BM28">
        <v>407.65300000000002</v>
      </c>
      <c r="BN28">
        <v>3.6811199999999999</v>
      </c>
      <c r="BO28">
        <v>400.01600000000002</v>
      </c>
      <c r="BP28">
        <v>18.7332</v>
      </c>
      <c r="BQ28">
        <v>2.25508</v>
      </c>
      <c r="BR28">
        <v>1.88472</v>
      </c>
      <c r="BS28">
        <v>19.359000000000002</v>
      </c>
      <c r="BT28">
        <v>16.5078</v>
      </c>
      <c r="BU28">
        <v>1799.96</v>
      </c>
      <c r="BV28">
        <v>0.89998900000000004</v>
      </c>
      <c r="BW28">
        <v>0.100011</v>
      </c>
      <c r="BX28">
        <v>0</v>
      </c>
      <c r="BY28">
        <v>2.15</v>
      </c>
      <c r="BZ28">
        <v>0</v>
      </c>
      <c r="CA28">
        <v>15515.4</v>
      </c>
      <c r="CB28">
        <v>13894.6</v>
      </c>
      <c r="CC28">
        <v>42</v>
      </c>
      <c r="CD28">
        <v>43.436999999999998</v>
      </c>
      <c r="CE28">
        <v>43.061999999999998</v>
      </c>
      <c r="CF28">
        <v>41.686999999999998</v>
      </c>
      <c r="CG28">
        <v>41.75</v>
      </c>
      <c r="CH28">
        <v>1619.94</v>
      </c>
      <c r="CI28">
        <v>180.02</v>
      </c>
      <c r="CJ28">
        <v>0</v>
      </c>
      <c r="CK28">
        <v>1689560904.5999999</v>
      </c>
      <c r="CL28">
        <v>0</v>
      </c>
      <c r="CM28">
        <v>1689560931</v>
      </c>
      <c r="CN28" t="s">
        <v>383</v>
      </c>
      <c r="CO28">
        <v>1689560931</v>
      </c>
      <c r="CP28">
        <v>1689560923</v>
      </c>
      <c r="CQ28">
        <v>58</v>
      </c>
      <c r="CR28">
        <v>-2.9000000000000001E-2</v>
      </c>
      <c r="CS28">
        <v>-8.0000000000000002E-3</v>
      </c>
      <c r="CT28">
        <v>-2.6989999999999998</v>
      </c>
      <c r="CU28">
        <v>4.4999999999999998E-2</v>
      </c>
      <c r="CV28">
        <v>400</v>
      </c>
      <c r="CW28">
        <v>19</v>
      </c>
      <c r="CX28">
        <v>0.13</v>
      </c>
      <c r="CY28">
        <v>0.03</v>
      </c>
      <c r="CZ28">
        <v>20.746008731755101</v>
      </c>
      <c r="DA28">
        <v>0.32918861176757402</v>
      </c>
      <c r="DB28">
        <v>4.7236909089236001E-2</v>
      </c>
      <c r="DC28">
        <v>1</v>
      </c>
      <c r="DD28">
        <v>400.02055000000001</v>
      </c>
      <c r="DE28">
        <v>4.20902255642958E-2</v>
      </c>
      <c r="DF28">
        <v>2.9995791371454798E-2</v>
      </c>
      <c r="DG28">
        <v>1</v>
      </c>
      <c r="DH28">
        <v>1799.9990476190501</v>
      </c>
      <c r="DI28">
        <v>0.267761667626219</v>
      </c>
      <c r="DJ28">
        <v>9.8990368069406295E-2</v>
      </c>
      <c r="DK28">
        <v>-1</v>
      </c>
      <c r="DL28">
        <v>2</v>
      </c>
      <c r="DM28">
        <v>2</v>
      </c>
      <c r="DN28" t="s">
        <v>353</v>
      </c>
      <c r="DO28">
        <v>3.2368000000000001</v>
      </c>
      <c r="DP28">
        <v>2.7841399999999998</v>
      </c>
      <c r="DQ28">
        <v>9.2705999999999997E-2</v>
      </c>
      <c r="DR28">
        <v>9.5864599999999994E-2</v>
      </c>
      <c r="DS28">
        <v>0.114646</v>
      </c>
      <c r="DT28">
        <v>9.9160799999999993E-2</v>
      </c>
      <c r="DU28">
        <v>26337.7</v>
      </c>
      <c r="DV28">
        <v>27822.7</v>
      </c>
      <c r="DW28">
        <v>27180</v>
      </c>
      <c r="DX28">
        <v>28895.5</v>
      </c>
      <c r="DY28">
        <v>31709.8</v>
      </c>
      <c r="DZ28">
        <v>34734.1</v>
      </c>
      <c r="EA28">
        <v>36330.800000000003</v>
      </c>
      <c r="EB28">
        <v>39237.5</v>
      </c>
      <c r="EC28">
        <v>2.2660300000000002</v>
      </c>
      <c r="ED28">
        <v>1.6109199999999999</v>
      </c>
      <c r="EE28">
        <v>0.20603099999999999</v>
      </c>
      <c r="EF28">
        <v>0</v>
      </c>
      <c r="EG28">
        <v>24.7272</v>
      </c>
      <c r="EH28">
        <v>999.9</v>
      </c>
      <c r="EI28">
        <v>47.466999999999999</v>
      </c>
      <c r="EJ28">
        <v>31.954999999999998</v>
      </c>
      <c r="EK28">
        <v>22.470700000000001</v>
      </c>
      <c r="EL28">
        <v>62.33</v>
      </c>
      <c r="EM28">
        <v>34.375</v>
      </c>
      <c r="EN28">
        <v>1</v>
      </c>
      <c r="EO28">
        <v>-5.0444599999999999E-2</v>
      </c>
      <c r="EP28">
        <v>-0.68785399999999997</v>
      </c>
      <c r="EQ28">
        <v>19.946300000000001</v>
      </c>
      <c r="ER28">
        <v>5.2134</v>
      </c>
      <c r="ES28">
        <v>11.9276</v>
      </c>
      <c r="ET28">
        <v>4.9546999999999999</v>
      </c>
      <c r="EU28">
        <v>3.2977500000000002</v>
      </c>
      <c r="EV28">
        <v>47.4</v>
      </c>
      <c r="EW28">
        <v>3242.3</v>
      </c>
      <c r="EX28">
        <v>9999</v>
      </c>
      <c r="EY28">
        <v>86</v>
      </c>
      <c r="EZ28">
        <v>1.8602000000000001</v>
      </c>
      <c r="FA28">
        <v>1.85937</v>
      </c>
      <c r="FB28">
        <v>1.86493</v>
      </c>
      <c r="FC28">
        <v>1.8689</v>
      </c>
      <c r="FD28">
        <v>1.86378</v>
      </c>
      <c r="FE28">
        <v>1.86374</v>
      </c>
      <c r="FF28">
        <v>1.86385</v>
      </c>
      <c r="FG28">
        <v>1.86358</v>
      </c>
      <c r="FH28">
        <v>0</v>
      </c>
      <c r="FI28">
        <v>0</v>
      </c>
      <c r="FJ28">
        <v>0</v>
      </c>
      <c r="FK28">
        <v>0</v>
      </c>
      <c r="FL28" t="s">
        <v>354</v>
      </c>
      <c r="FM28" t="s">
        <v>355</v>
      </c>
      <c r="FN28" t="s">
        <v>356</v>
      </c>
      <c r="FO28" t="s">
        <v>356</v>
      </c>
      <c r="FP28" t="s">
        <v>356</v>
      </c>
      <c r="FQ28" t="s">
        <v>356</v>
      </c>
      <c r="FR28">
        <v>0</v>
      </c>
      <c r="FS28">
        <v>100</v>
      </c>
      <c r="FT28">
        <v>100</v>
      </c>
      <c r="FU28">
        <v>-2.6989999999999998</v>
      </c>
      <c r="FV28">
        <v>4.4999999999999998E-2</v>
      </c>
      <c r="FW28">
        <v>-2.66954545454541</v>
      </c>
      <c r="FX28">
        <v>0</v>
      </c>
      <c r="FY28">
        <v>0</v>
      </c>
      <c r="FZ28">
        <v>0</v>
      </c>
      <c r="GA28">
        <v>5.2970000000005499E-2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1.1000000000000001</v>
      </c>
      <c r="GJ28">
        <v>1</v>
      </c>
      <c r="GK28">
        <v>1.0388200000000001</v>
      </c>
      <c r="GL28">
        <v>2.6220699999999999</v>
      </c>
      <c r="GM28">
        <v>1.4489700000000001</v>
      </c>
      <c r="GN28">
        <v>2.2997999999999998</v>
      </c>
      <c r="GO28">
        <v>1.5466299999999999</v>
      </c>
      <c r="GP28">
        <v>2.4560499999999998</v>
      </c>
      <c r="GQ28">
        <v>33.154499999999999</v>
      </c>
      <c r="GR28">
        <v>14.298400000000001</v>
      </c>
      <c r="GS28">
        <v>18</v>
      </c>
      <c r="GT28">
        <v>662.99400000000003</v>
      </c>
      <c r="GU28">
        <v>329.20299999999997</v>
      </c>
      <c r="GV28">
        <v>27.898900000000001</v>
      </c>
      <c r="GW28">
        <v>26.532</v>
      </c>
      <c r="GX28">
        <v>29.999500000000001</v>
      </c>
      <c r="GY28">
        <v>26.611000000000001</v>
      </c>
      <c r="GZ28">
        <v>26.604099999999999</v>
      </c>
      <c r="HA28">
        <v>20.808199999999999</v>
      </c>
      <c r="HB28">
        <v>20</v>
      </c>
      <c r="HC28">
        <v>-30</v>
      </c>
      <c r="HD28">
        <v>27.842600000000001</v>
      </c>
      <c r="HE28">
        <v>400</v>
      </c>
      <c r="HF28">
        <v>0</v>
      </c>
      <c r="HG28">
        <v>100.099</v>
      </c>
      <c r="HH28">
        <v>95.320300000000003</v>
      </c>
    </row>
    <row r="29" spans="1:216" x14ac:dyDescent="0.2">
      <c r="A29">
        <v>11</v>
      </c>
      <c r="B29">
        <v>1689560993.0999999</v>
      </c>
      <c r="C29">
        <v>952.09999990463302</v>
      </c>
      <c r="D29" t="s">
        <v>384</v>
      </c>
      <c r="E29" t="s">
        <v>385</v>
      </c>
      <c r="F29" t="s">
        <v>347</v>
      </c>
      <c r="G29" t="s">
        <v>408</v>
      </c>
      <c r="H29" t="s">
        <v>348</v>
      </c>
      <c r="I29" t="s">
        <v>349</v>
      </c>
      <c r="J29" t="s">
        <v>350</v>
      </c>
      <c r="K29" t="s">
        <v>351</v>
      </c>
      <c r="L29">
        <v>1689560993.0999999</v>
      </c>
      <c r="M29">
        <f t="shared" si="0"/>
        <v>3.7208674382762132E-3</v>
      </c>
      <c r="N29">
        <f t="shared" si="1"/>
        <v>3.7208674382762132</v>
      </c>
      <c r="O29">
        <f t="shared" si="2"/>
        <v>25.294668209241657</v>
      </c>
      <c r="P29">
        <f t="shared" si="3"/>
        <v>448.1</v>
      </c>
      <c r="Q29">
        <f t="shared" si="4"/>
        <v>265.33758752534362</v>
      </c>
      <c r="R29">
        <f t="shared" si="5"/>
        <v>26.709225490882041</v>
      </c>
      <c r="S29">
        <f t="shared" si="6"/>
        <v>45.106326827220002</v>
      </c>
      <c r="T29">
        <f t="shared" si="7"/>
        <v>0.24217116141726946</v>
      </c>
      <c r="U29">
        <f t="shared" si="8"/>
        <v>2.93880073152304</v>
      </c>
      <c r="V29">
        <f t="shared" si="9"/>
        <v>0.23160561951405417</v>
      </c>
      <c r="W29">
        <f t="shared" si="10"/>
        <v>0.14566436934764149</v>
      </c>
      <c r="X29">
        <f t="shared" si="11"/>
        <v>297.67690199999993</v>
      </c>
      <c r="Y29">
        <f t="shared" si="12"/>
        <v>29.227095571521875</v>
      </c>
      <c r="Z29">
        <f t="shared" si="13"/>
        <v>28.0229</v>
      </c>
      <c r="AA29">
        <f t="shared" si="14"/>
        <v>3.7999087089273851</v>
      </c>
      <c r="AB29">
        <f t="shared" si="15"/>
        <v>57.300512133046524</v>
      </c>
      <c r="AC29">
        <f t="shared" si="16"/>
        <v>2.2311777625322398</v>
      </c>
      <c r="AD29">
        <f t="shared" si="17"/>
        <v>3.893818186740897</v>
      </c>
      <c r="AE29">
        <f t="shared" si="18"/>
        <v>1.5687309463951453</v>
      </c>
      <c r="AF29">
        <f t="shared" si="19"/>
        <v>-164.09025402798099</v>
      </c>
      <c r="AG29">
        <f t="shared" si="20"/>
        <v>66.464164203386417</v>
      </c>
      <c r="AH29">
        <f t="shared" si="21"/>
        <v>4.9412286863266734</v>
      </c>
      <c r="AI29">
        <f t="shared" si="22"/>
        <v>204.99204086173202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52903.922633589071</v>
      </c>
      <c r="AO29">
        <f t="shared" si="26"/>
        <v>1799.85</v>
      </c>
      <c r="AP29">
        <f t="shared" si="27"/>
        <v>1517.2733999999996</v>
      </c>
      <c r="AQ29">
        <f t="shared" si="28"/>
        <v>0.84299991665972152</v>
      </c>
      <c r="AR29">
        <f t="shared" si="29"/>
        <v>0.16538983915326275</v>
      </c>
      <c r="AS29">
        <v>1689560993.0999999</v>
      </c>
      <c r="AT29">
        <v>448.1</v>
      </c>
      <c r="AU29">
        <v>475.065</v>
      </c>
      <c r="AV29">
        <v>22.165199999999999</v>
      </c>
      <c r="AW29">
        <v>18.526399999999999</v>
      </c>
      <c r="AX29">
        <v>450.84399999999999</v>
      </c>
      <c r="AY29">
        <v>22.124199999999998</v>
      </c>
      <c r="AZ29">
        <v>599.93299999999999</v>
      </c>
      <c r="BA29">
        <v>100.61</v>
      </c>
      <c r="BB29">
        <v>5.12962E-2</v>
      </c>
      <c r="BC29">
        <v>28.442399999999999</v>
      </c>
      <c r="BD29">
        <v>28.0229</v>
      </c>
      <c r="BE29">
        <v>999.9</v>
      </c>
      <c r="BF29">
        <v>0</v>
      </c>
      <c r="BG29">
        <v>0</v>
      </c>
      <c r="BH29">
        <v>9991.8799999999992</v>
      </c>
      <c r="BI29">
        <v>0</v>
      </c>
      <c r="BJ29">
        <v>167.43799999999999</v>
      </c>
      <c r="BK29">
        <v>-26.920100000000001</v>
      </c>
      <c r="BL29">
        <v>458.30599999999998</v>
      </c>
      <c r="BM29">
        <v>484.03300000000002</v>
      </c>
      <c r="BN29">
        <v>3.6432699999999998</v>
      </c>
      <c r="BO29">
        <v>475.065</v>
      </c>
      <c r="BP29">
        <v>18.526399999999999</v>
      </c>
      <c r="BQ29">
        <v>2.2304900000000001</v>
      </c>
      <c r="BR29">
        <v>1.8639399999999999</v>
      </c>
      <c r="BS29">
        <v>19.183</v>
      </c>
      <c r="BT29">
        <v>16.333600000000001</v>
      </c>
      <c r="BU29">
        <v>1799.85</v>
      </c>
      <c r="BV29">
        <v>0.90000100000000005</v>
      </c>
      <c r="BW29">
        <v>9.9999400000000002E-2</v>
      </c>
      <c r="BX29">
        <v>0</v>
      </c>
      <c r="BY29">
        <v>2.2307999999999999</v>
      </c>
      <c r="BZ29">
        <v>0</v>
      </c>
      <c r="CA29">
        <v>16077.1</v>
      </c>
      <c r="CB29">
        <v>13893.8</v>
      </c>
      <c r="CC29">
        <v>41.686999999999998</v>
      </c>
      <c r="CD29">
        <v>43.186999999999998</v>
      </c>
      <c r="CE29">
        <v>42.811999999999998</v>
      </c>
      <c r="CF29">
        <v>41.375</v>
      </c>
      <c r="CG29">
        <v>41.5</v>
      </c>
      <c r="CH29">
        <v>1619.87</v>
      </c>
      <c r="CI29">
        <v>179.98</v>
      </c>
      <c r="CJ29">
        <v>0</v>
      </c>
      <c r="CK29">
        <v>1689561000.5999999</v>
      </c>
      <c r="CL29">
        <v>0</v>
      </c>
      <c r="CM29">
        <v>1689561023.0999999</v>
      </c>
      <c r="CN29" t="s">
        <v>386</v>
      </c>
      <c r="CO29">
        <v>1689561015.0999999</v>
      </c>
      <c r="CP29">
        <v>1689561023.0999999</v>
      </c>
      <c r="CQ29">
        <v>59</v>
      </c>
      <c r="CR29">
        <v>-4.4999999999999998E-2</v>
      </c>
      <c r="CS29">
        <v>-5.0000000000000001E-3</v>
      </c>
      <c r="CT29">
        <v>-2.7440000000000002</v>
      </c>
      <c r="CU29">
        <v>4.1000000000000002E-2</v>
      </c>
      <c r="CV29">
        <v>475</v>
      </c>
      <c r="CW29">
        <v>18</v>
      </c>
      <c r="CX29">
        <v>0.08</v>
      </c>
      <c r="CY29">
        <v>0.01</v>
      </c>
      <c r="CZ29">
        <v>25.2318497575998</v>
      </c>
      <c r="DA29">
        <v>-0.42502177349835502</v>
      </c>
      <c r="DB29">
        <v>4.7963937665717001E-2</v>
      </c>
      <c r="DC29">
        <v>1</v>
      </c>
      <c r="DD29">
        <v>475.033761904762</v>
      </c>
      <c r="DE29">
        <v>-0.206181818181294</v>
      </c>
      <c r="DF29">
        <v>2.94455183135412E-2</v>
      </c>
      <c r="DG29">
        <v>1</v>
      </c>
      <c r="DH29">
        <v>1799.9838095238099</v>
      </c>
      <c r="DI29">
        <v>-8.4112897584087895E-2</v>
      </c>
      <c r="DJ29">
        <v>0.16205455255732701</v>
      </c>
      <c r="DK29">
        <v>-1</v>
      </c>
      <c r="DL29">
        <v>2</v>
      </c>
      <c r="DM29">
        <v>2</v>
      </c>
      <c r="DN29" t="s">
        <v>353</v>
      </c>
      <c r="DO29">
        <v>3.23664</v>
      </c>
      <c r="DP29">
        <v>2.7828599999999999</v>
      </c>
      <c r="DQ29">
        <v>0.10550900000000001</v>
      </c>
      <c r="DR29">
        <v>0.109123</v>
      </c>
      <c r="DS29">
        <v>0.11382399999999999</v>
      </c>
      <c r="DT29">
        <v>9.8414699999999994E-2</v>
      </c>
      <c r="DU29">
        <v>25970.1</v>
      </c>
      <c r="DV29">
        <v>27420.1</v>
      </c>
      <c r="DW29">
        <v>27183.9</v>
      </c>
      <c r="DX29">
        <v>28900.799999999999</v>
      </c>
      <c r="DY29">
        <v>31744.3</v>
      </c>
      <c r="DZ29">
        <v>34769</v>
      </c>
      <c r="EA29">
        <v>36336.400000000001</v>
      </c>
      <c r="EB29">
        <v>39244.5</v>
      </c>
      <c r="EC29">
        <v>2.2669000000000001</v>
      </c>
      <c r="ED29">
        <v>1.6130199999999999</v>
      </c>
      <c r="EE29">
        <v>0.19566</v>
      </c>
      <c r="EF29">
        <v>0</v>
      </c>
      <c r="EG29">
        <v>24.82</v>
      </c>
      <c r="EH29">
        <v>999.9</v>
      </c>
      <c r="EI29">
        <v>47.204000000000001</v>
      </c>
      <c r="EJ29">
        <v>31.884</v>
      </c>
      <c r="EK29">
        <v>22.254899999999999</v>
      </c>
      <c r="EL29">
        <v>62.150100000000002</v>
      </c>
      <c r="EM29">
        <v>34.575299999999999</v>
      </c>
      <c r="EN29">
        <v>1</v>
      </c>
      <c r="EO29">
        <v>-5.8028499999999997E-2</v>
      </c>
      <c r="EP29">
        <v>-0.99798200000000004</v>
      </c>
      <c r="EQ29">
        <v>19.938800000000001</v>
      </c>
      <c r="ER29">
        <v>5.21699</v>
      </c>
      <c r="ES29">
        <v>11.9274</v>
      </c>
      <c r="ET29">
        <v>4.95505</v>
      </c>
      <c r="EU29">
        <v>3.29765</v>
      </c>
      <c r="EV29">
        <v>47.4</v>
      </c>
      <c r="EW29">
        <v>3244.2</v>
      </c>
      <c r="EX29">
        <v>9999</v>
      </c>
      <c r="EY29">
        <v>86</v>
      </c>
      <c r="EZ29">
        <v>1.8602000000000001</v>
      </c>
      <c r="FA29">
        <v>1.85941</v>
      </c>
      <c r="FB29">
        <v>1.8649199999999999</v>
      </c>
      <c r="FC29">
        <v>1.8689</v>
      </c>
      <c r="FD29">
        <v>1.8638300000000001</v>
      </c>
      <c r="FE29">
        <v>1.8637699999999999</v>
      </c>
      <c r="FF29">
        <v>1.8638600000000001</v>
      </c>
      <c r="FG29">
        <v>1.86364</v>
      </c>
      <c r="FH29">
        <v>0</v>
      </c>
      <c r="FI29">
        <v>0</v>
      </c>
      <c r="FJ29">
        <v>0</v>
      </c>
      <c r="FK29">
        <v>0</v>
      </c>
      <c r="FL29" t="s">
        <v>354</v>
      </c>
      <c r="FM29" t="s">
        <v>355</v>
      </c>
      <c r="FN29" t="s">
        <v>356</v>
      </c>
      <c r="FO29" t="s">
        <v>356</v>
      </c>
      <c r="FP29" t="s">
        <v>356</v>
      </c>
      <c r="FQ29" t="s">
        <v>356</v>
      </c>
      <c r="FR29">
        <v>0</v>
      </c>
      <c r="FS29">
        <v>100</v>
      </c>
      <c r="FT29">
        <v>100</v>
      </c>
      <c r="FU29">
        <v>-2.7440000000000002</v>
      </c>
      <c r="FV29">
        <v>4.1000000000000002E-2</v>
      </c>
      <c r="FW29">
        <v>-2.6987999999999501</v>
      </c>
      <c r="FX29">
        <v>0</v>
      </c>
      <c r="FY29">
        <v>0</v>
      </c>
      <c r="FZ29">
        <v>0</v>
      </c>
      <c r="GA29">
        <v>4.5379999999997998E-2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</v>
      </c>
      <c r="GJ29">
        <v>1.2</v>
      </c>
      <c r="GK29">
        <v>1.1901900000000001</v>
      </c>
      <c r="GL29">
        <v>2.6220699999999999</v>
      </c>
      <c r="GM29">
        <v>1.4489700000000001</v>
      </c>
      <c r="GN29">
        <v>2.2985799999999998</v>
      </c>
      <c r="GO29">
        <v>1.5466299999999999</v>
      </c>
      <c r="GP29">
        <v>2.4157700000000002</v>
      </c>
      <c r="GQ29">
        <v>33.109900000000003</v>
      </c>
      <c r="GR29">
        <v>14.2721</v>
      </c>
      <c r="GS29">
        <v>18</v>
      </c>
      <c r="GT29">
        <v>662.41800000000001</v>
      </c>
      <c r="GU29">
        <v>329.68400000000003</v>
      </c>
      <c r="GV29">
        <v>27.652799999999999</v>
      </c>
      <c r="GW29">
        <v>26.444099999999999</v>
      </c>
      <c r="GX29">
        <v>29.9998</v>
      </c>
      <c r="GY29">
        <v>26.5047</v>
      </c>
      <c r="GZ29">
        <v>26.496500000000001</v>
      </c>
      <c r="HA29">
        <v>23.823599999999999</v>
      </c>
      <c r="HB29">
        <v>20</v>
      </c>
      <c r="HC29">
        <v>-30</v>
      </c>
      <c r="HD29">
        <v>27.645399999999999</v>
      </c>
      <c r="HE29">
        <v>475</v>
      </c>
      <c r="HF29">
        <v>0</v>
      </c>
      <c r="HG29">
        <v>100.114</v>
      </c>
      <c r="HH29">
        <v>95.337500000000006</v>
      </c>
    </row>
    <row r="30" spans="1:216" x14ac:dyDescent="0.2">
      <c r="A30">
        <v>12</v>
      </c>
      <c r="B30">
        <v>1689561085.0999999</v>
      </c>
      <c r="C30">
        <v>1044.0999999046301</v>
      </c>
      <c r="D30" t="s">
        <v>387</v>
      </c>
      <c r="E30" t="s">
        <v>388</v>
      </c>
      <c r="F30" t="s">
        <v>347</v>
      </c>
      <c r="G30" t="s">
        <v>408</v>
      </c>
      <c r="H30" t="s">
        <v>348</v>
      </c>
      <c r="I30" t="s">
        <v>349</v>
      </c>
      <c r="J30" t="s">
        <v>350</v>
      </c>
      <c r="K30" t="s">
        <v>351</v>
      </c>
      <c r="L30">
        <v>1689561085.0999999</v>
      </c>
      <c r="M30">
        <f t="shared" si="0"/>
        <v>3.6195255970138621E-3</v>
      </c>
      <c r="N30">
        <f t="shared" si="1"/>
        <v>3.6195255970138622</v>
      </c>
      <c r="O30">
        <f t="shared" si="2"/>
        <v>30.217724899773543</v>
      </c>
      <c r="P30">
        <f t="shared" si="3"/>
        <v>542.78700000000003</v>
      </c>
      <c r="Q30">
        <f t="shared" si="4"/>
        <v>316.04142705482064</v>
      </c>
      <c r="R30">
        <f t="shared" si="5"/>
        <v>31.81379403240657</v>
      </c>
      <c r="S30">
        <f t="shared" si="6"/>
        <v>54.638766766714205</v>
      </c>
      <c r="T30">
        <f t="shared" si="7"/>
        <v>0.23260805120308106</v>
      </c>
      <c r="U30">
        <f t="shared" si="8"/>
        <v>2.9400085922629886</v>
      </c>
      <c r="V30">
        <f t="shared" si="9"/>
        <v>0.22284622337083443</v>
      </c>
      <c r="W30">
        <f t="shared" si="10"/>
        <v>0.14012181241147817</v>
      </c>
      <c r="X30">
        <f t="shared" si="11"/>
        <v>297.66732599999995</v>
      </c>
      <c r="Y30">
        <f t="shared" si="12"/>
        <v>29.200410862123764</v>
      </c>
      <c r="Z30">
        <f t="shared" si="13"/>
        <v>27.960699999999999</v>
      </c>
      <c r="AA30">
        <f t="shared" si="14"/>
        <v>3.7861541771985241</v>
      </c>
      <c r="AB30">
        <f t="shared" si="15"/>
        <v>56.666774728541512</v>
      </c>
      <c r="AC30">
        <f t="shared" si="16"/>
        <v>2.1997663512998202</v>
      </c>
      <c r="AD30">
        <f t="shared" si="17"/>
        <v>3.8819332171941272</v>
      </c>
      <c r="AE30">
        <f t="shared" si="18"/>
        <v>1.5863878258987039</v>
      </c>
      <c r="AF30">
        <f t="shared" si="19"/>
        <v>-159.62107882831131</v>
      </c>
      <c r="AG30">
        <f t="shared" si="20"/>
        <v>68.013098018312178</v>
      </c>
      <c r="AH30">
        <f t="shared" si="21"/>
        <v>5.0514170368298705</v>
      </c>
      <c r="AI30">
        <f t="shared" si="22"/>
        <v>211.1107622268307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52948.053191626255</v>
      </c>
      <c r="AO30">
        <f t="shared" si="26"/>
        <v>1799.79</v>
      </c>
      <c r="AP30">
        <f t="shared" si="27"/>
        <v>1517.223</v>
      </c>
      <c r="AQ30">
        <f t="shared" si="28"/>
        <v>0.84300001666861135</v>
      </c>
      <c r="AR30">
        <f t="shared" si="29"/>
        <v>0.16539003217041987</v>
      </c>
      <c r="AS30">
        <v>1689561085.0999999</v>
      </c>
      <c r="AT30">
        <v>542.78700000000003</v>
      </c>
      <c r="AU30">
        <v>574.97</v>
      </c>
      <c r="AV30">
        <v>21.852699999999999</v>
      </c>
      <c r="AW30">
        <v>18.312200000000001</v>
      </c>
      <c r="AX30">
        <v>545.40599999999995</v>
      </c>
      <c r="AY30">
        <v>21.8157</v>
      </c>
      <c r="AZ30">
        <v>599.98800000000006</v>
      </c>
      <c r="BA30">
        <v>100.61</v>
      </c>
      <c r="BB30">
        <v>5.33666E-2</v>
      </c>
      <c r="BC30">
        <v>28.389800000000001</v>
      </c>
      <c r="BD30">
        <v>27.960699999999999</v>
      </c>
      <c r="BE30">
        <v>999.9</v>
      </c>
      <c r="BF30">
        <v>0</v>
      </c>
      <c r="BG30">
        <v>0</v>
      </c>
      <c r="BH30">
        <v>9998.75</v>
      </c>
      <c r="BI30">
        <v>0</v>
      </c>
      <c r="BJ30">
        <v>151.595</v>
      </c>
      <c r="BK30">
        <v>-32.308500000000002</v>
      </c>
      <c r="BL30">
        <v>554.78700000000003</v>
      </c>
      <c r="BM30">
        <v>585.69600000000003</v>
      </c>
      <c r="BN30">
        <v>3.5442100000000001</v>
      </c>
      <c r="BO30">
        <v>574.97</v>
      </c>
      <c r="BP30">
        <v>18.312200000000001</v>
      </c>
      <c r="BQ30">
        <v>2.1989700000000001</v>
      </c>
      <c r="BR30">
        <v>1.84239</v>
      </c>
      <c r="BS30">
        <v>18.954799999999999</v>
      </c>
      <c r="BT30">
        <v>16.1511</v>
      </c>
      <c r="BU30">
        <v>1799.79</v>
      </c>
      <c r="BV30">
        <v>0.89999799999999996</v>
      </c>
      <c r="BW30">
        <v>0.10000199999999999</v>
      </c>
      <c r="BX30">
        <v>0</v>
      </c>
      <c r="BY30">
        <v>2.5297999999999998</v>
      </c>
      <c r="BZ30">
        <v>0</v>
      </c>
      <c r="CA30">
        <v>16246.5</v>
      </c>
      <c r="CB30">
        <v>13893.3</v>
      </c>
      <c r="CC30">
        <v>41.375</v>
      </c>
      <c r="CD30">
        <v>42.811999999999998</v>
      </c>
      <c r="CE30">
        <v>42.436999999999998</v>
      </c>
      <c r="CF30">
        <v>41</v>
      </c>
      <c r="CG30">
        <v>41.186999999999998</v>
      </c>
      <c r="CH30">
        <v>1619.81</v>
      </c>
      <c r="CI30">
        <v>179.98</v>
      </c>
      <c r="CJ30">
        <v>0</v>
      </c>
      <c r="CK30">
        <v>1689561092.4000001</v>
      </c>
      <c r="CL30">
        <v>0</v>
      </c>
      <c r="CM30">
        <v>1689561115.0999999</v>
      </c>
      <c r="CN30" t="s">
        <v>389</v>
      </c>
      <c r="CO30">
        <v>1689561112.0999999</v>
      </c>
      <c r="CP30">
        <v>1689561115.0999999</v>
      </c>
      <c r="CQ30">
        <v>60</v>
      </c>
      <c r="CR30">
        <v>0.125</v>
      </c>
      <c r="CS30">
        <v>-3.0000000000000001E-3</v>
      </c>
      <c r="CT30">
        <v>-2.6190000000000002</v>
      </c>
      <c r="CU30">
        <v>3.6999999999999998E-2</v>
      </c>
      <c r="CV30">
        <v>575</v>
      </c>
      <c r="CW30">
        <v>18</v>
      </c>
      <c r="CX30">
        <v>7.0000000000000007E-2</v>
      </c>
      <c r="CY30">
        <v>0.01</v>
      </c>
      <c r="CZ30">
        <v>30.498503665611899</v>
      </c>
      <c r="DA30">
        <v>-0.842415592359404</v>
      </c>
      <c r="DB30">
        <v>8.8538241367113399E-2</v>
      </c>
      <c r="DC30">
        <v>1</v>
      </c>
      <c r="DD30">
        <v>575.04080952381003</v>
      </c>
      <c r="DE30">
        <v>-0.15631168831061501</v>
      </c>
      <c r="DF30">
        <v>3.9699609027247403E-2</v>
      </c>
      <c r="DG30">
        <v>1</v>
      </c>
      <c r="DH30">
        <v>1800.01952380952</v>
      </c>
      <c r="DI30">
        <v>0.26452596706668102</v>
      </c>
      <c r="DJ30">
        <v>0.15012617520183699</v>
      </c>
      <c r="DK30">
        <v>-1</v>
      </c>
      <c r="DL30">
        <v>2</v>
      </c>
      <c r="DM30">
        <v>2</v>
      </c>
      <c r="DN30" t="s">
        <v>353</v>
      </c>
      <c r="DO30">
        <v>3.2368899999999998</v>
      </c>
      <c r="DP30">
        <v>2.7849900000000001</v>
      </c>
      <c r="DQ30">
        <v>0.121292</v>
      </c>
      <c r="DR30">
        <v>0.12529000000000001</v>
      </c>
      <c r="DS30">
        <v>0.112744</v>
      </c>
      <c r="DT30">
        <v>9.7642300000000001E-2</v>
      </c>
      <c r="DU30">
        <v>25519.3</v>
      </c>
      <c r="DV30">
        <v>26929.9</v>
      </c>
      <c r="DW30">
        <v>27191.200000000001</v>
      </c>
      <c r="DX30">
        <v>28908.1</v>
      </c>
      <c r="DY30">
        <v>31791.7</v>
      </c>
      <c r="DZ30">
        <v>34807</v>
      </c>
      <c r="EA30">
        <v>36346.199999999997</v>
      </c>
      <c r="EB30">
        <v>39253.9</v>
      </c>
      <c r="EC30">
        <v>2.2682000000000002</v>
      </c>
      <c r="ED30">
        <v>1.6164000000000001</v>
      </c>
      <c r="EE30">
        <v>0.20679800000000001</v>
      </c>
      <c r="EF30">
        <v>0</v>
      </c>
      <c r="EG30">
        <v>24.5746</v>
      </c>
      <c r="EH30">
        <v>999.9</v>
      </c>
      <c r="EI30">
        <v>46.954000000000001</v>
      </c>
      <c r="EJ30">
        <v>31.814</v>
      </c>
      <c r="EK30">
        <v>22.053699999999999</v>
      </c>
      <c r="EL30">
        <v>61.9801</v>
      </c>
      <c r="EM30">
        <v>34.555300000000003</v>
      </c>
      <c r="EN30">
        <v>1</v>
      </c>
      <c r="EO30">
        <v>-6.8328299999999995E-2</v>
      </c>
      <c r="EP30">
        <v>-2.5506199999999999</v>
      </c>
      <c r="EQ30">
        <v>19.849799999999998</v>
      </c>
      <c r="ER30">
        <v>5.21699</v>
      </c>
      <c r="ES30">
        <v>11.9283</v>
      </c>
      <c r="ET30">
        <v>4.9554499999999999</v>
      </c>
      <c r="EU30">
        <v>3.2977799999999999</v>
      </c>
      <c r="EV30">
        <v>47.4</v>
      </c>
      <c r="EW30">
        <v>3246.1</v>
      </c>
      <c r="EX30">
        <v>9999</v>
      </c>
      <c r="EY30">
        <v>86</v>
      </c>
      <c r="EZ30">
        <v>1.8602000000000001</v>
      </c>
      <c r="FA30">
        <v>1.85941</v>
      </c>
      <c r="FB30">
        <v>1.86493</v>
      </c>
      <c r="FC30">
        <v>1.8689</v>
      </c>
      <c r="FD30">
        <v>1.86382</v>
      </c>
      <c r="FE30">
        <v>1.8637300000000001</v>
      </c>
      <c r="FF30">
        <v>1.8637900000000001</v>
      </c>
      <c r="FG30">
        <v>1.8635900000000001</v>
      </c>
      <c r="FH30">
        <v>0</v>
      </c>
      <c r="FI30">
        <v>0</v>
      </c>
      <c r="FJ30">
        <v>0</v>
      </c>
      <c r="FK30">
        <v>0</v>
      </c>
      <c r="FL30" t="s">
        <v>354</v>
      </c>
      <c r="FM30" t="s">
        <v>355</v>
      </c>
      <c r="FN30" t="s">
        <v>356</v>
      </c>
      <c r="FO30" t="s">
        <v>356</v>
      </c>
      <c r="FP30" t="s">
        <v>356</v>
      </c>
      <c r="FQ30" t="s">
        <v>356</v>
      </c>
      <c r="FR30">
        <v>0</v>
      </c>
      <c r="FS30">
        <v>100</v>
      </c>
      <c r="FT30">
        <v>100</v>
      </c>
      <c r="FU30">
        <v>-2.6190000000000002</v>
      </c>
      <c r="FV30">
        <v>3.6999999999999998E-2</v>
      </c>
      <c r="FW30">
        <v>-2.7441000000000599</v>
      </c>
      <c r="FX30">
        <v>0</v>
      </c>
      <c r="FY30">
        <v>0</v>
      </c>
      <c r="FZ30">
        <v>0</v>
      </c>
      <c r="GA30">
        <v>4.0699999999997502E-2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1.2</v>
      </c>
      <c r="GJ30">
        <v>1</v>
      </c>
      <c r="GK30">
        <v>1.3855</v>
      </c>
      <c r="GL30">
        <v>2.6135299999999999</v>
      </c>
      <c r="GM30">
        <v>1.4477500000000001</v>
      </c>
      <c r="GN30">
        <v>2.2985799999999998</v>
      </c>
      <c r="GO30">
        <v>1.5466299999999999</v>
      </c>
      <c r="GP30">
        <v>2.5158700000000001</v>
      </c>
      <c r="GQ30">
        <v>33.065199999999997</v>
      </c>
      <c r="GR30">
        <v>14.2546</v>
      </c>
      <c r="GS30">
        <v>18</v>
      </c>
      <c r="GT30">
        <v>661.86300000000006</v>
      </c>
      <c r="GU30">
        <v>330.66199999999998</v>
      </c>
      <c r="GV30">
        <v>29.302099999999999</v>
      </c>
      <c r="GW30">
        <v>26.311299999999999</v>
      </c>
      <c r="GX30">
        <v>29.999199999999998</v>
      </c>
      <c r="GY30">
        <v>26.373000000000001</v>
      </c>
      <c r="GZ30">
        <v>26.3582</v>
      </c>
      <c r="HA30">
        <v>27.7285</v>
      </c>
      <c r="HB30">
        <v>20</v>
      </c>
      <c r="HC30">
        <v>-30</v>
      </c>
      <c r="HD30">
        <v>29.3095</v>
      </c>
      <c r="HE30">
        <v>575</v>
      </c>
      <c r="HF30">
        <v>0</v>
      </c>
      <c r="HG30">
        <v>100.14100000000001</v>
      </c>
      <c r="HH30">
        <v>95.360799999999998</v>
      </c>
    </row>
    <row r="31" spans="1:216" x14ac:dyDescent="0.2">
      <c r="A31">
        <v>13</v>
      </c>
      <c r="B31">
        <v>1689561177.0999999</v>
      </c>
      <c r="C31">
        <v>1136.0999999046301</v>
      </c>
      <c r="D31" t="s">
        <v>390</v>
      </c>
      <c r="E31" t="s">
        <v>391</v>
      </c>
      <c r="F31" t="s">
        <v>347</v>
      </c>
      <c r="G31" t="s">
        <v>408</v>
      </c>
      <c r="H31" t="s">
        <v>348</v>
      </c>
      <c r="I31" t="s">
        <v>349</v>
      </c>
      <c r="J31" t="s">
        <v>350</v>
      </c>
      <c r="K31" t="s">
        <v>351</v>
      </c>
      <c r="L31">
        <v>1689561177.0999999</v>
      </c>
      <c r="M31">
        <f t="shared" si="0"/>
        <v>3.5607796336541535E-3</v>
      </c>
      <c r="N31">
        <f t="shared" si="1"/>
        <v>3.5607796336541533</v>
      </c>
      <c r="O31">
        <f t="shared" si="2"/>
        <v>34.644561220395452</v>
      </c>
      <c r="P31">
        <f t="shared" si="3"/>
        <v>638</v>
      </c>
      <c r="Q31">
        <f t="shared" si="4"/>
        <v>367.38968950495052</v>
      </c>
      <c r="R31">
        <f t="shared" si="5"/>
        <v>36.983328944249095</v>
      </c>
      <c r="S31">
        <f t="shared" si="6"/>
        <v>64.224349622399998</v>
      </c>
      <c r="T31">
        <f t="shared" si="7"/>
        <v>0.22318119810832202</v>
      </c>
      <c r="U31">
        <f t="shared" si="8"/>
        <v>2.939053717576249</v>
      </c>
      <c r="V31">
        <f t="shared" si="9"/>
        <v>0.21417530516314975</v>
      </c>
      <c r="W31">
        <f t="shared" si="10"/>
        <v>0.13463842792567779</v>
      </c>
      <c r="X31">
        <f t="shared" si="11"/>
        <v>297.70417500000002</v>
      </c>
      <c r="Y31">
        <f t="shared" si="12"/>
        <v>29.35471057264467</v>
      </c>
      <c r="Z31">
        <f t="shared" si="13"/>
        <v>28.015899999999998</v>
      </c>
      <c r="AA31">
        <f t="shared" si="14"/>
        <v>3.7983585974528893</v>
      </c>
      <c r="AB31">
        <f t="shared" si="15"/>
        <v>55.563696212606587</v>
      </c>
      <c r="AC31">
        <f t="shared" si="16"/>
        <v>2.17439689521744</v>
      </c>
      <c r="AD31">
        <f t="shared" si="17"/>
        <v>3.9133409823878873</v>
      </c>
      <c r="AE31">
        <f t="shared" si="18"/>
        <v>1.6239617022354493</v>
      </c>
      <c r="AF31">
        <f t="shared" si="19"/>
        <v>-157.03038184414817</v>
      </c>
      <c r="AG31">
        <f t="shared" si="20"/>
        <v>81.221605337662623</v>
      </c>
      <c r="AH31">
        <f t="shared" si="21"/>
        <v>6.0402198172479036</v>
      </c>
      <c r="AI31">
        <f t="shared" si="22"/>
        <v>227.93561831076241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52896.164106256445</v>
      </c>
      <c r="AO31">
        <f t="shared" si="26"/>
        <v>1800.01</v>
      </c>
      <c r="AP31">
        <f t="shared" si="27"/>
        <v>1517.4087000000002</v>
      </c>
      <c r="AQ31">
        <f t="shared" si="28"/>
        <v>0.84300014999916673</v>
      </c>
      <c r="AR31">
        <f t="shared" si="29"/>
        <v>0.16539028949839168</v>
      </c>
      <c r="AS31">
        <v>1689561177.0999999</v>
      </c>
      <c r="AT31">
        <v>638</v>
      </c>
      <c r="AU31">
        <v>674.92200000000003</v>
      </c>
      <c r="AV31">
        <v>21.600300000000001</v>
      </c>
      <c r="AW31">
        <v>18.1159</v>
      </c>
      <c r="AX31">
        <v>640.56100000000004</v>
      </c>
      <c r="AY31">
        <v>21.567299999999999</v>
      </c>
      <c r="AZ31">
        <v>599.90800000000002</v>
      </c>
      <c r="BA31">
        <v>100.61199999999999</v>
      </c>
      <c r="BB31">
        <v>5.31248E-2</v>
      </c>
      <c r="BC31">
        <v>28.528500000000001</v>
      </c>
      <c r="BD31">
        <v>28.015899999999998</v>
      </c>
      <c r="BE31">
        <v>999.9</v>
      </c>
      <c r="BF31">
        <v>0</v>
      </c>
      <c r="BG31">
        <v>0</v>
      </c>
      <c r="BH31">
        <v>9993.1200000000008</v>
      </c>
      <c r="BI31">
        <v>0</v>
      </c>
      <c r="BJ31">
        <v>222.53299999999999</v>
      </c>
      <c r="BK31">
        <v>-36.979999999999997</v>
      </c>
      <c r="BL31">
        <v>652.029</v>
      </c>
      <c r="BM31">
        <v>687.37400000000002</v>
      </c>
      <c r="BN31">
        <v>3.4887000000000001</v>
      </c>
      <c r="BO31">
        <v>674.92200000000003</v>
      </c>
      <c r="BP31">
        <v>18.1159</v>
      </c>
      <c r="BQ31">
        <v>2.1736800000000001</v>
      </c>
      <c r="BR31">
        <v>1.8226800000000001</v>
      </c>
      <c r="BS31">
        <v>18.7697</v>
      </c>
      <c r="BT31">
        <v>15.9826</v>
      </c>
      <c r="BU31">
        <v>1800.01</v>
      </c>
      <c r="BV31">
        <v>0.89999499999999999</v>
      </c>
      <c r="BW31">
        <v>0.100005</v>
      </c>
      <c r="BX31">
        <v>0</v>
      </c>
      <c r="BY31">
        <v>2.5030999999999999</v>
      </c>
      <c r="BZ31">
        <v>0</v>
      </c>
      <c r="CA31">
        <v>17605.3</v>
      </c>
      <c r="CB31">
        <v>13895</v>
      </c>
      <c r="CC31">
        <v>41</v>
      </c>
      <c r="CD31">
        <v>42.436999999999998</v>
      </c>
      <c r="CE31">
        <v>42.061999999999998</v>
      </c>
      <c r="CF31">
        <v>40.561999999999998</v>
      </c>
      <c r="CG31">
        <v>40.811999999999998</v>
      </c>
      <c r="CH31">
        <v>1620</v>
      </c>
      <c r="CI31">
        <v>180.01</v>
      </c>
      <c r="CJ31">
        <v>0</v>
      </c>
      <c r="CK31">
        <v>1689561184.2</v>
      </c>
      <c r="CL31">
        <v>0</v>
      </c>
      <c r="CM31">
        <v>1689561214.0999999</v>
      </c>
      <c r="CN31" t="s">
        <v>392</v>
      </c>
      <c r="CO31">
        <v>1689561214.0999999</v>
      </c>
      <c r="CP31">
        <v>1689561206.0999999</v>
      </c>
      <c r="CQ31">
        <v>61</v>
      </c>
      <c r="CR31">
        <v>5.8000000000000003E-2</v>
      </c>
      <c r="CS31">
        <v>-4.0000000000000001E-3</v>
      </c>
      <c r="CT31">
        <v>-2.5609999999999999</v>
      </c>
      <c r="CU31">
        <v>3.3000000000000002E-2</v>
      </c>
      <c r="CV31">
        <v>675</v>
      </c>
      <c r="CW31">
        <v>18</v>
      </c>
      <c r="CX31">
        <v>0.09</v>
      </c>
      <c r="CY31">
        <v>0.02</v>
      </c>
      <c r="CZ31">
        <v>34.9582309639801</v>
      </c>
      <c r="DA31">
        <v>-1.1351183194248999</v>
      </c>
      <c r="DB31">
        <v>0.12371354248587201</v>
      </c>
      <c r="DC31">
        <v>1</v>
      </c>
      <c r="DD31">
        <v>675.02340000000004</v>
      </c>
      <c r="DE31">
        <v>-0.17675187969903899</v>
      </c>
      <c r="DF31">
        <v>2.9990665214356001E-2</v>
      </c>
      <c r="DG31">
        <v>1</v>
      </c>
      <c r="DH31">
        <v>1800.0165</v>
      </c>
      <c r="DI31">
        <v>0.237302928119968</v>
      </c>
      <c r="DJ31">
        <v>8.53975994978627E-2</v>
      </c>
      <c r="DK31">
        <v>-1</v>
      </c>
      <c r="DL31">
        <v>2</v>
      </c>
      <c r="DM31">
        <v>2</v>
      </c>
      <c r="DN31" t="s">
        <v>353</v>
      </c>
      <c r="DO31">
        <v>3.2369400000000002</v>
      </c>
      <c r="DP31">
        <v>2.7847</v>
      </c>
      <c r="DQ31">
        <v>0.13589699999999999</v>
      </c>
      <c r="DR31">
        <v>0.140156</v>
      </c>
      <c r="DS31">
        <v>0.1119</v>
      </c>
      <c r="DT31">
        <v>9.6953600000000001E-2</v>
      </c>
      <c r="DU31">
        <v>25106.6</v>
      </c>
      <c r="DV31">
        <v>26485.3</v>
      </c>
      <c r="DW31">
        <v>27202.5</v>
      </c>
      <c r="DX31">
        <v>28921.200000000001</v>
      </c>
      <c r="DY31">
        <v>31836.3</v>
      </c>
      <c r="DZ31">
        <v>34849.599999999999</v>
      </c>
      <c r="EA31">
        <v>36363.1</v>
      </c>
      <c r="EB31">
        <v>39272.300000000003</v>
      </c>
      <c r="EC31">
        <v>2.2702499999999999</v>
      </c>
      <c r="ED31">
        <v>1.6214999999999999</v>
      </c>
      <c r="EE31">
        <v>0.22049199999999999</v>
      </c>
      <c r="EF31">
        <v>0</v>
      </c>
      <c r="EG31">
        <v>24.4053</v>
      </c>
      <c r="EH31">
        <v>999.9</v>
      </c>
      <c r="EI31">
        <v>46.685000000000002</v>
      </c>
      <c r="EJ31">
        <v>31.733000000000001</v>
      </c>
      <c r="EK31">
        <v>21.824200000000001</v>
      </c>
      <c r="EL31">
        <v>62.110100000000003</v>
      </c>
      <c r="EM31">
        <v>34.619399999999999</v>
      </c>
      <c r="EN31">
        <v>1</v>
      </c>
      <c r="EO31">
        <v>-9.1356699999999999E-2</v>
      </c>
      <c r="EP31">
        <v>-1.8821699999999999</v>
      </c>
      <c r="EQ31">
        <v>19.898900000000001</v>
      </c>
      <c r="ER31">
        <v>5.21699</v>
      </c>
      <c r="ES31">
        <v>11.9268</v>
      </c>
      <c r="ET31">
        <v>4.9541000000000004</v>
      </c>
      <c r="EU31">
        <v>3.2978999999999998</v>
      </c>
      <c r="EV31">
        <v>47.5</v>
      </c>
      <c r="EW31">
        <v>3247.8</v>
      </c>
      <c r="EX31">
        <v>9999</v>
      </c>
      <c r="EY31">
        <v>86</v>
      </c>
      <c r="EZ31">
        <v>1.8602000000000001</v>
      </c>
      <c r="FA31">
        <v>1.8593900000000001</v>
      </c>
      <c r="FB31">
        <v>1.86493</v>
      </c>
      <c r="FC31">
        <v>1.8689</v>
      </c>
      <c r="FD31">
        <v>1.8637999999999999</v>
      </c>
      <c r="FE31">
        <v>1.86375</v>
      </c>
      <c r="FF31">
        <v>1.8638300000000001</v>
      </c>
      <c r="FG31">
        <v>1.8635699999999999</v>
      </c>
      <c r="FH31">
        <v>0</v>
      </c>
      <c r="FI31">
        <v>0</v>
      </c>
      <c r="FJ31">
        <v>0</v>
      </c>
      <c r="FK31">
        <v>0</v>
      </c>
      <c r="FL31" t="s">
        <v>354</v>
      </c>
      <c r="FM31" t="s">
        <v>355</v>
      </c>
      <c r="FN31" t="s">
        <v>356</v>
      </c>
      <c r="FO31" t="s">
        <v>356</v>
      </c>
      <c r="FP31" t="s">
        <v>356</v>
      </c>
      <c r="FQ31" t="s">
        <v>356</v>
      </c>
      <c r="FR31">
        <v>0</v>
      </c>
      <c r="FS31">
        <v>100</v>
      </c>
      <c r="FT31">
        <v>100</v>
      </c>
      <c r="FU31">
        <v>-2.5609999999999999</v>
      </c>
      <c r="FV31">
        <v>3.3000000000000002E-2</v>
      </c>
      <c r="FW31">
        <v>-2.61909090909091</v>
      </c>
      <c r="FX31">
        <v>0</v>
      </c>
      <c r="FY31">
        <v>0</v>
      </c>
      <c r="FZ31">
        <v>0</v>
      </c>
      <c r="GA31">
        <v>3.74000000000052E-2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1.1000000000000001</v>
      </c>
      <c r="GJ31">
        <v>1</v>
      </c>
      <c r="GK31">
        <v>1.5759300000000001</v>
      </c>
      <c r="GL31">
        <v>2.6110799999999998</v>
      </c>
      <c r="GM31">
        <v>1.4489700000000001</v>
      </c>
      <c r="GN31">
        <v>2.2961399999999998</v>
      </c>
      <c r="GO31">
        <v>1.5466299999999999</v>
      </c>
      <c r="GP31">
        <v>2.4389599999999998</v>
      </c>
      <c r="GQ31">
        <v>32.975999999999999</v>
      </c>
      <c r="GR31">
        <v>14.2371</v>
      </c>
      <c r="GS31">
        <v>18</v>
      </c>
      <c r="GT31">
        <v>660.88300000000004</v>
      </c>
      <c r="GU31">
        <v>332.08699999999999</v>
      </c>
      <c r="GV31">
        <v>28.670500000000001</v>
      </c>
      <c r="GW31">
        <v>26.069199999999999</v>
      </c>
      <c r="GX31">
        <v>29.998999999999999</v>
      </c>
      <c r="GY31">
        <v>26.1572</v>
      </c>
      <c r="GZ31">
        <v>26.141400000000001</v>
      </c>
      <c r="HA31">
        <v>31.5261</v>
      </c>
      <c r="HB31">
        <v>20</v>
      </c>
      <c r="HC31">
        <v>-30</v>
      </c>
      <c r="HD31">
        <v>28.700600000000001</v>
      </c>
      <c r="HE31">
        <v>675</v>
      </c>
      <c r="HF31">
        <v>0</v>
      </c>
      <c r="HG31">
        <v>100.185</v>
      </c>
      <c r="HH31">
        <v>95.404799999999994</v>
      </c>
    </row>
    <row r="32" spans="1:216" x14ac:dyDescent="0.2">
      <c r="A32">
        <v>14</v>
      </c>
      <c r="B32">
        <v>1689561276.0999999</v>
      </c>
      <c r="C32">
        <v>1235.0999999046301</v>
      </c>
      <c r="D32" t="s">
        <v>393</v>
      </c>
      <c r="E32" t="s">
        <v>394</v>
      </c>
      <c r="F32" t="s">
        <v>347</v>
      </c>
      <c r="G32" t="s">
        <v>408</v>
      </c>
      <c r="H32" t="s">
        <v>348</v>
      </c>
      <c r="I32" t="s">
        <v>349</v>
      </c>
      <c r="J32" t="s">
        <v>350</v>
      </c>
      <c r="K32" t="s">
        <v>351</v>
      </c>
      <c r="L32">
        <v>1689561276.0999999</v>
      </c>
      <c r="M32">
        <f t="shared" si="0"/>
        <v>3.4358248235591632E-3</v>
      </c>
      <c r="N32">
        <f t="shared" si="1"/>
        <v>3.4358248235591633</v>
      </c>
      <c r="O32">
        <f t="shared" si="2"/>
        <v>39.976627067803577</v>
      </c>
      <c r="P32">
        <f t="shared" si="3"/>
        <v>757.49800000000005</v>
      </c>
      <c r="Q32">
        <f t="shared" si="4"/>
        <v>434.39289546263547</v>
      </c>
      <c r="R32">
        <f t="shared" si="5"/>
        <v>43.727132266248319</v>
      </c>
      <c r="S32">
        <f t="shared" si="6"/>
        <v>76.251742566235606</v>
      </c>
      <c r="T32">
        <f t="shared" si="7"/>
        <v>0.21532292774262057</v>
      </c>
      <c r="U32">
        <f t="shared" si="8"/>
        <v>2.9437585644518673</v>
      </c>
      <c r="V32">
        <f t="shared" si="9"/>
        <v>0.20694009745222031</v>
      </c>
      <c r="W32">
        <f t="shared" si="10"/>
        <v>0.13006353239382556</v>
      </c>
      <c r="X32">
        <f t="shared" si="11"/>
        <v>297.65992499999999</v>
      </c>
      <c r="Y32">
        <f t="shared" si="12"/>
        <v>29.253516450830585</v>
      </c>
      <c r="Z32">
        <f t="shared" si="13"/>
        <v>27.8584</v>
      </c>
      <c r="AA32">
        <f t="shared" si="14"/>
        <v>3.7636266345802984</v>
      </c>
      <c r="AB32">
        <f t="shared" si="15"/>
        <v>55.140683410549599</v>
      </c>
      <c r="AC32">
        <f t="shared" si="16"/>
        <v>2.1413458434745003</v>
      </c>
      <c r="AD32">
        <f t="shared" si="17"/>
        <v>3.8834227489186595</v>
      </c>
      <c r="AE32">
        <f t="shared" si="18"/>
        <v>1.6222807911057981</v>
      </c>
      <c r="AF32">
        <f t="shared" si="19"/>
        <v>-151.5198747189591</v>
      </c>
      <c r="AG32">
        <f t="shared" si="20"/>
        <v>85.382704508980282</v>
      </c>
      <c r="AH32">
        <f t="shared" si="21"/>
        <v>6.330384604448648</v>
      </c>
      <c r="AI32">
        <f t="shared" si="22"/>
        <v>237.85313939446979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53055.317946627249</v>
      </c>
      <c r="AO32">
        <f t="shared" si="26"/>
        <v>1799.74</v>
      </c>
      <c r="AP32">
        <f t="shared" si="27"/>
        <v>1517.1813000000002</v>
      </c>
      <c r="AQ32">
        <f t="shared" si="28"/>
        <v>0.84300026670519079</v>
      </c>
      <c r="AR32">
        <f t="shared" si="29"/>
        <v>0.16539051474101815</v>
      </c>
      <c r="AS32">
        <v>1689561276.0999999</v>
      </c>
      <c r="AT32">
        <v>757.49800000000005</v>
      </c>
      <c r="AU32">
        <v>800.07299999999998</v>
      </c>
      <c r="AV32">
        <v>21.272500000000001</v>
      </c>
      <c r="AW32">
        <v>17.9101</v>
      </c>
      <c r="AX32">
        <v>760.05700000000002</v>
      </c>
      <c r="AY32">
        <v>21.2425</v>
      </c>
      <c r="AZ32">
        <v>600.05999999999995</v>
      </c>
      <c r="BA32">
        <v>100.611</v>
      </c>
      <c r="BB32">
        <v>5.1632200000000003E-2</v>
      </c>
      <c r="BC32">
        <v>28.3964</v>
      </c>
      <c r="BD32">
        <v>27.8584</v>
      </c>
      <c r="BE32">
        <v>999.9</v>
      </c>
      <c r="BF32">
        <v>0</v>
      </c>
      <c r="BG32">
        <v>0</v>
      </c>
      <c r="BH32">
        <v>10020</v>
      </c>
      <c r="BI32">
        <v>0</v>
      </c>
      <c r="BJ32">
        <v>111.45</v>
      </c>
      <c r="BK32">
        <v>-42.576599999999999</v>
      </c>
      <c r="BL32">
        <v>773.96299999999997</v>
      </c>
      <c r="BM32">
        <v>814.66300000000001</v>
      </c>
      <c r="BN32">
        <v>3.3656299999999999</v>
      </c>
      <c r="BO32">
        <v>800.07299999999998</v>
      </c>
      <c r="BP32">
        <v>17.9101</v>
      </c>
      <c r="BQ32">
        <v>2.1405599999999998</v>
      </c>
      <c r="BR32">
        <v>1.8019499999999999</v>
      </c>
      <c r="BS32">
        <v>18.5243</v>
      </c>
      <c r="BT32">
        <v>15.803699999999999</v>
      </c>
      <c r="BU32">
        <v>1799.74</v>
      </c>
      <c r="BV32">
        <v>0.89999200000000001</v>
      </c>
      <c r="BW32">
        <v>0.100008</v>
      </c>
      <c r="BX32">
        <v>0</v>
      </c>
      <c r="BY32">
        <v>2.2618999999999998</v>
      </c>
      <c r="BZ32">
        <v>0</v>
      </c>
      <c r="CA32">
        <v>16654.400000000001</v>
      </c>
      <c r="CB32">
        <v>13892.9</v>
      </c>
      <c r="CC32">
        <v>40.625</v>
      </c>
      <c r="CD32">
        <v>42.061999999999998</v>
      </c>
      <c r="CE32">
        <v>41.75</v>
      </c>
      <c r="CF32">
        <v>40.125</v>
      </c>
      <c r="CG32">
        <v>40.5</v>
      </c>
      <c r="CH32">
        <v>1619.75</v>
      </c>
      <c r="CI32">
        <v>179.99</v>
      </c>
      <c r="CJ32">
        <v>0</v>
      </c>
      <c r="CK32">
        <v>1689561283.2</v>
      </c>
      <c r="CL32">
        <v>0</v>
      </c>
      <c r="CM32">
        <v>1689561307.0999999</v>
      </c>
      <c r="CN32" t="s">
        <v>395</v>
      </c>
      <c r="CO32">
        <v>1689561307.0999999</v>
      </c>
      <c r="CP32">
        <v>1689561306.0999999</v>
      </c>
      <c r="CQ32">
        <v>62</v>
      </c>
      <c r="CR32">
        <v>3.0000000000000001E-3</v>
      </c>
      <c r="CS32">
        <v>-3.0000000000000001E-3</v>
      </c>
      <c r="CT32">
        <v>-2.5590000000000002</v>
      </c>
      <c r="CU32">
        <v>0.03</v>
      </c>
      <c r="CV32">
        <v>800</v>
      </c>
      <c r="CW32">
        <v>18</v>
      </c>
      <c r="CX32">
        <v>0.08</v>
      </c>
      <c r="CY32">
        <v>0.03</v>
      </c>
      <c r="CZ32">
        <v>40.027215861686599</v>
      </c>
      <c r="DA32">
        <v>-1.44849422435403</v>
      </c>
      <c r="DB32">
        <v>0.150742540519051</v>
      </c>
      <c r="DC32">
        <v>1</v>
      </c>
      <c r="DD32">
        <v>800.01599999999996</v>
      </c>
      <c r="DE32">
        <v>-0.34207792207639198</v>
      </c>
      <c r="DF32">
        <v>4.8232571488376799E-2</v>
      </c>
      <c r="DG32">
        <v>1</v>
      </c>
      <c r="DH32">
        <v>1800.01238095238</v>
      </c>
      <c r="DI32">
        <v>-0.203869606090926</v>
      </c>
      <c r="DJ32">
        <v>0.14979048103473999</v>
      </c>
      <c r="DK32">
        <v>-1</v>
      </c>
      <c r="DL32">
        <v>2</v>
      </c>
      <c r="DM32">
        <v>2</v>
      </c>
      <c r="DN32" t="s">
        <v>353</v>
      </c>
      <c r="DO32">
        <v>3.2375500000000001</v>
      </c>
      <c r="DP32">
        <v>2.7834400000000001</v>
      </c>
      <c r="DQ32">
        <v>0.152783</v>
      </c>
      <c r="DR32">
        <v>0.15729899999999999</v>
      </c>
      <c r="DS32">
        <v>0.11078</v>
      </c>
      <c r="DT32">
        <v>9.6230999999999997E-2</v>
      </c>
      <c r="DU32">
        <v>24630.3</v>
      </c>
      <c r="DV32">
        <v>25971.7</v>
      </c>
      <c r="DW32">
        <v>27216.9</v>
      </c>
      <c r="DX32">
        <v>28935.8</v>
      </c>
      <c r="DY32">
        <v>31893.599999999999</v>
      </c>
      <c r="DZ32">
        <v>34894.9</v>
      </c>
      <c r="EA32">
        <v>36383</v>
      </c>
      <c r="EB32">
        <v>39292.300000000003</v>
      </c>
      <c r="EC32">
        <v>2.2736200000000002</v>
      </c>
      <c r="ED32">
        <v>1.6266</v>
      </c>
      <c r="EE32">
        <v>0.21994900000000001</v>
      </c>
      <c r="EF32">
        <v>0</v>
      </c>
      <c r="EG32">
        <v>24.255700000000001</v>
      </c>
      <c r="EH32">
        <v>999.9</v>
      </c>
      <c r="EI32">
        <v>46.49</v>
      </c>
      <c r="EJ32">
        <v>31.641999999999999</v>
      </c>
      <c r="EK32">
        <v>21.6204</v>
      </c>
      <c r="EL32">
        <v>61.690100000000001</v>
      </c>
      <c r="EM32">
        <v>34.278799999999997</v>
      </c>
      <c r="EN32">
        <v>1</v>
      </c>
      <c r="EO32">
        <v>-0.115968</v>
      </c>
      <c r="EP32">
        <v>-3.1353200000000001</v>
      </c>
      <c r="EQ32">
        <v>19.798100000000002</v>
      </c>
      <c r="ER32">
        <v>5.21699</v>
      </c>
      <c r="ES32">
        <v>11.9261</v>
      </c>
      <c r="ET32">
        <v>4.9554499999999999</v>
      </c>
      <c r="EU32">
        <v>3.2978999999999998</v>
      </c>
      <c r="EV32">
        <v>47.5</v>
      </c>
      <c r="EW32">
        <v>3249.6</v>
      </c>
      <c r="EX32">
        <v>9999</v>
      </c>
      <c r="EY32">
        <v>86</v>
      </c>
      <c r="EZ32">
        <v>1.8601799999999999</v>
      </c>
      <c r="FA32">
        <v>1.8593299999999999</v>
      </c>
      <c r="FB32">
        <v>1.8649</v>
      </c>
      <c r="FC32">
        <v>1.8689</v>
      </c>
      <c r="FD32">
        <v>1.8637600000000001</v>
      </c>
      <c r="FE32">
        <v>1.86372</v>
      </c>
      <c r="FF32">
        <v>1.86382</v>
      </c>
      <c r="FG32">
        <v>1.8635900000000001</v>
      </c>
      <c r="FH32">
        <v>0</v>
      </c>
      <c r="FI32">
        <v>0</v>
      </c>
      <c r="FJ32">
        <v>0</v>
      </c>
      <c r="FK32">
        <v>0</v>
      </c>
      <c r="FL32" t="s">
        <v>354</v>
      </c>
      <c r="FM32" t="s">
        <v>355</v>
      </c>
      <c r="FN32" t="s">
        <v>356</v>
      </c>
      <c r="FO32" t="s">
        <v>356</v>
      </c>
      <c r="FP32" t="s">
        <v>356</v>
      </c>
      <c r="FQ32" t="s">
        <v>356</v>
      </c>
      <c r="FR32">
        <v>0</v>
      </c>
      <c r="FS32">
        <v>100</v>
      </c>
      <c r="FT32">
        <v>100</v>
      </c>
      <c r="FU32">
        <v>-2.5590000000000002</v>
      </c>
      <c r="FV32">
        <v>0.03</v>
      </c>
      <c r="FW32">
        <v>-2.56136363636347</v>
      </c>
      <c r="FX32">
        <v>0</v>
      </c>
      <c r="FY32">
        <v>0</v>
      </c>
      <c r="FZ32">
        <v>0</v>
      </c>
      <c r="GA32">
        <v>3.3218181818181598E-2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</v>
      </c>
      <c r="GJ32">
        <v>1.2</v>
      </c>
      <c r="GK32">
        <v>1.80664</v>
      </c>
      <c r="GL32">
        <v>2.6049799999999999</v>
      </c>
      <c r="GM32">
        <v>1.4489700000000001</v>
      </c>
      <c r="GN32">
        <v>2.3010299999999999</v>
      </c>
      <c r="GO32">
        <v>1.5466299999999999</v>
      </c>
      <c r="GP32">
        <v>2.4572799999999999</v>
      </c>
      <c r="GQ32">
        <v>32.909199999999998</v>
      </c>
      <c r="GR32">
        <v>14.2196</v>
      </c>
      <c r="GS32">
        <v>18</v>
      </c>
      <c r="GT32">
        <v>660.34799999999996</v>
      </c>
      <c r="GU32">
        <v>333.26400000000001</v>
      </c>
      <c r="GV32">
        <v>29.476700000000001</v>
      </c>
      <c r="GW32">
        <v>25.794</v>
      </c>
      <c r="GX32">
        <v>29.998799999999999</v>
      </c>
      <c r="GY32">
        <v>25.896799999999999</v>
      </c>
      <c r="GZ32">
        <v>25.884899999999998</v>
      </c>
      <c r="HA32">
        <v>36.136600000000001</v>
      </c>
      <c r="HB32">
        <v>20</v>
      </c>
      <c r="HC32">
        <v>-30</v>
      </c>
      <c r="HD32">
        <v>29.5548</v>
      </c>
      <c r="HE32">
        <v>800</v>
      </c>
      <c r="HF32">
        <v>0</v>
      </c>
      <c r="HG32">
        <v>100.239</v>
      </c>
      <c r="HH32">
        <v>95.453299999999999</v>
      </c>
    </row>
    <row r="33" spans="1:216" x14ac:dyDescent="0.2">
      <c r="A33">
        <v>15</v>
      </c>
      <c r="B33">
        <v>1689561373.0999999</v>
      </c>
      <c r="C33">
        <v>1332.0999999046301</v>
      </c>
      <c r="D33" t="s">
        <v>396</v>
      </c>
      <c r="E33" t="s">
        <v>397</v>
      </c>
      <c r="F33" t="s">
        <v>347</v>
      </c>
      <c r="G33" t="s">
        <v>408</v>
      </c>
      <c r="H33" t="s">
        <v>348</v>
      </c>
      <c r="I33" t="s">
        <v>349</v>
      </c>
      <c r="J33" t="s">
        <v>350</v>
      </c>
      <c r="K33" t="s">
        <v>351</v>
      </c>
      <c r="L33">
        <v>1689561373.0999999</v>
      </c>
      <c r="M33">
        <f t="shared" si="0"/>
        <v>3.3845622561108233E-3</v>
      </c>
      <c r="N33">
        <f t="shared" si="1"/>
        <v>3.3845622561108235</v>
      </c>
      <c r="O33">
        <f t="shared" si="2"/>
        <v>46.383777102298161</v>
      </c>
      <c r="P33">
        <f t="shared" si="3"/>
        <v>950.42399999999998</v>
      </c>
      <c r="Q33">
        <f t="shared" si="4"/>
        <v>557.28235109701154</v>
      </c>
      <c r="R33">
        <f t="shared" si="5"/>
        <v>56.094703259315487</v>
      </c>
      <c r="S33">
        <f t="shared" si="6"/>
        <v>95.667397586848793</v>
      </c>
      <c r="T33">
        <f t="shared" si="7"/>
        <v>0.20576511761369962</v>
      </c>
      <c r="U33">
        <f t="shared" si="8"/>
        <v>2.941704624098886</v>
      </c>
      <c r="V33">
        <f t="shared" si="9"/>
        <v>0.1980905733379329</v>
      </c>
      <c r="W33">
        <f t="shared" si="10"/>
        <v>0.12447228688045761</v>
      </c>
      <c r="X33">
        <f t="shared" si="11"/>
        <v>297.67690199999993</v>
      </c>
      <c r="Y33">
        <f t="shared" si="12"/>
        <v>29.361384233984086</v>
      </c>
      <c r="Z33">
        <f t="shared" si="13"/>
        <v>27.9453</v>
      </c>
      <c r="AA33">
        <f t="shared" si="14"/>
        <v>3.7827554306675362</v>
      </c>
      <c r="AB33">
        <f t="shared" si="15"/>
        <v>54.121976990963041</v>
      </c>
      <c r="AC33">
        <f t="shared" si="16"/>
        <v>2.1132962189466298</v>
      </c>
      <c r="AD33">
        <f t="shared" si="17"/>
        <v>3.9046914699725308</v>
      </c>
      <c r="AE33">
        <f t="shared" si="18"/>
        <v>1.6694592117209064</v>
      </c>
      <c r="AF33">
        <f t="shared" si="19"/>
        <v>-149.2591954944873</v>
      </c>
      <c r="AG33">
        <f t="shared" si="20"/>
        <v>86.449142251428114</v>
      </c>
      <c r="AH33">
        <f t="shared" si="21"/>
        <v>6.4197084007922234</v>
      </c>
      <c r="AI33">
        <f t="shared" si="22"/>
        <v>241.28655715773294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52979.300616625565</v>
      </c>
      <c r="AO33">
        <f t="shared" si="26"/>
        <v>1799.85</v>
      </c>
      <c r="AP33">
        <f t="shared" si="27"/>
        <v>1517.2733999999996</v>
      </c>
      <c r="AQ33">
        <f t="shared" si="28"/>
        <v>0.84299991665972152</v>
      </c>
      <c r="AR33">
        <f t="shared" si="29"/>
        <v>0.16538983915326275</v>
      </c>
      <c r="AS33">
        <v>1689561373.0999999</v>
      </c>
      <c r="AT33">
        <v>950.42399999999998</v>
      </c>
      <c r="AU33">
        <v>1000.02</v>
      </c>
      <c r="AV33">
        <v>20.994900000000001</v>
      </c>
      <c r="AW33">
        <v>17.681699999999999</v>
      </c>
      <c r="AX33">
        <v>952.84299999999996</v>
      </c>
      <c r="AY33">
        <v>20.9679</v>
      </c>
      <c r="AZ33">
        <v>600.05499999999995</v>
      </c>
      <c r="BA33">
        <v>100.60599999999999</v>
      </c>
      <c r="BB33">
        <v>5.1598699999999997E-2</v>
      </c>
      <c r="BC33">
        <v>28.490400000000001</v>
      </c>
      <c r="BD33">
        <v>27.9453</v>
      </c>
      <c r="BE33">
        <v>999.9</v>
      </c>
      <c r="BF33">
        <v>0</v>
      </c>
      <c r="BG33">
        <v>0</v>
      </c>
      <c r="BH33">
        <v>10008.799999999999</v>
      </c>
      <c r="BI33">
        <v>0</v>
      </c>
      <c r="BJ33">
        <v>152.358</v>
      </c>
      <c r="BK33">
        <v>-49.732399999999998</v>
      </c>
      <c r="BL33">
        <v>970.66700000000003</v>
      </c>
      <c r="BM33">
        <v>1018.02</v>
      </c>
      <c r="BN33">
        <v>3.31663</v>
      </c>
      <c r="BO33">
        <v>1000.02</v>
      </c>
      <c r="BP33">
        <v>17.681699999999999</v>
      </c>
      <c r="BQ33">
        <v>2.1125600000000002</v>
      </c>
      <c r="BR33">
        <v>1.77888</v>
      </c>
      <c r="BS33">
        <v>18.3142</v>
      </c>
      <c r="BT33">
        <v>15.602499999999999</v>
      </c>
      <c r="BU33">
        <v>1799.85</v>
      </c>
      <c r="BV33">
        <v>0.90000400000000003</v>
      </c>
      <c r="BW33">
        <v>9.9996500000000002E-2</v>
      </c>
      <c r="BX33">
        <v>0</v>
      </c>
      <c r="BY33">
        <v>2.2863000000000002</v>
      </c>
      <c r="BZ33">
        <v>0</v>
      </c>
      <c r="CA33">
        <v>17543.099999999999</v>
      </c>
      <c r="CB33">
        <v>13893.8</v>
      </c>
      <c r="CC33">
        <v>40.125</v>
      </c>
      <c r="CD33">
        <v>41.561999999999998</v>
      </c>
      <c r="CE33">
        <v>41.25</v>
      </c>
      <c r="CF33">
        <v>39.561999999999998</v>
      </c>
      <c r="CG33">
        <v>40</v>
      </c>
      <c r="CH33">
        <v>1619.87</v>
      </c>
      <c r="CI33">
        <v>179.98</v>
      </c>
      <c r="CJ33">
        <v>0</v>
      </c>
      <c r="CK33">
        <v>1689561380.4000001</v>
      </c>
      <c r="CL33">
        <v>0</v>
      </c>
      <c r="CM33">
        <v>1689561403.0999999</v>
      </c>
      <c r="CN33" t="s">
        <v>398</v>
      </c>
      <c r="CO33">
        <v>1689561403.0999999</v>
      </c>
      <c r="CP33">
        <v>1689561401.0999999</v>
      </c>
      <c r="CQ33">
        <v>63</v>
      </c>
      <c r="CR33">
        <v>0.14000000000000001</v>
      </c>
      <c r="CS33">
        <v>-3.0000000000000001E-3</v>
      </c>
      <c r="CT33">
        <v>-2.419</v>
      </c>
      <c r="CU33">
        <v>2.7E-2</v>
      </c>
      <c r="CV33">
        <v>1000</v>
      </c>
      <c r="CW33">
        <v>18</v>
      </c>
      <c r="CX33">
        <v>0.04</v>
      </c>
      <c r="CY33">
        <v>0.03</v>
      </c>
      <c r="CZ33">
        <v>46.636500878276799</v>
      </c>
      <c r="DA33">
        <v>-1.4860971501267799</v>
      </c>
      <c r="DB33">
        <v>0.15870612125634401</v>
      </c>
      <c r="DC33">
        <v>1</v>
      </c>
      <c r="DD33">
        <v>1000.00615</v>
      </c>
      <c r="DE33">
        <v>-0.163443609022385</v>
      </c>
      <c r="DF33">
        <v>4.3086279718711297E-2</v>
      </c>
      <c r="DG33">
        <v>1</v>
      </c>
      <c r="DH33">
        <v>1800.029</v>
      </c>
      <c r="DI33">
        <v>1.90440256697086E-2</v>
      </c>
      <c r="DJ33">
        <v>0.15559241626765599</v>
      </c>
      <c r="DK33">
        <v>-1</v>
      </c>
      <c r="DL33">
        <v>2</v>
      </c>
      <c r="DM33">
        <v>2</v>
      </c>
      <c r="DN33" t="s">
        <v>353</v>
      </c>
      <c r="DO33">
        <v>3.23786</v>
      </c>
      <c r="DP33">
        <v>2.7833100000000002</v>
      </c>
      <c r="DQ33">
        <v>0.17740300000000001</v>
      </c>
      <c r="DR33">
        <v>0.18207899999999999</v>
      </c>
      <c r="DS33">
        <v>0.109846</v>
      </c>
      <c r="DT33">
        <v>9.5424800000000004E-2</v>
      </c>
      <c r="DU33">
        <v>23929.9</v>
      </c>
      <c r="DV33">
        <v>25223.8</v>
      </c>
      <c r="DW33">
        <v>27232.5</v>
      </c>
      <c r="DX33">
        <v>28951.7</v>
      </c>
      <c r="DY33">
        <v>31945.4</v>
      </c>
      <c r="DZ33">
        <v>34945.699999999997</v>
      </c>
      <c r="EA33">
        <v>36404.6</v>
      </c>
      <c r="EB33">
        <v>39314.800000000003</v>
      </c>
      <c r="EC33">
        <v>2.27705</v>
      </c>
      <c r="ED33">
        <v>1.63293</v>
      </c>
      <c r="EE33">
        <v>0.235483</v>
      </c>
      <c r="EF33">
        <v>0</v>
      </c>
      <c r="EG33">
        <v>24.087900000000001</v>
      </c>
      <c r="EH33">
        <v>999.9</v>
      </c>
      <c r="EI33">
        <v>46.173000000000002</v>
      </c>
      <c r="EJ33">
        <v>31.562000000000001</v>
      </c>
      <c r="EK33">
        <v>21.377500000000001</v>
      </c>
      <c r="EL33">
        <v>62.220100000000002</v>
      </c>
      <c r="EM33">
        <v>34.607399999999998</v>
      </c>
      <c r="EN33">
        <v>1</v>
      </c>
      <c r="EO33">
        <v>-0.14633099999999999</v>
      </c>
      <c r="EP33">
        <v>-2.6107300000000002</v>
      </c>
      <c r="EQ33">
        <v>19.849799999999998</v>
      </c>
      <c r="ER33">
        <v>5.2120499999999996</v>
      </c>
      <c r="ES33">
        <v>11.9261</v>
      </c>
      <c r="ET33">
        <v>4.9551999999999996</v>
      </c>
      <c r="EU33">
        <v>3.2978800000000001</v>
      </c>
      <c r="EV33">
        <v>47.5</v>
      </c>
      <c r="EW33">
        <v>3251.5</v>
      </c>
      <c r="EX33">
        <v>9999</v>
      </c>
      <c r="EY33">
        <v>86</v>
      </c>
      <c r="EZ33">
        <v>1.86016</v>
      </c>
      <c r="FA33">
        <v>1.8593200000000001</v>
      </c>
      <c r="FB33">
        <v>1.86487</v>
      </c>
      <c r="FC33">
        <v>1.8689</v>
      </c>
      <c r="FD33">
        <v>1.86375</v>
      </c>
      <c r="FE33">
        <v>1.86372</v>
      </c>
      <c r="FF33">
        <v>1.86382</v>
      </c>
      <c r="FG33">
        <v>1.8635600000000001</v>
      </c>
      <c r="FH33">
        <v>0</v>
      </c>
      <c r="FI33">
        <v>0</v>
      </c>
      <c r="FJ33">
        <v>0</v>
      </c>
      <c r="FK33">
        <v>0</v>
      </c>
      <c r="FL33" t="s">
        <v>354</v>
      </c>
      <c r="FM33" t="s">
        <v>355</v>
      </c>
      <c r="FN33" t="s">
        <v>356</v>
      </c>
      <c r="FO33" t="s">
        <v>356</v>
      </c>
      <c r="FP33" t="s">
        <v>356</v>
      </c>
      <c r="FQ33" t="s">
        <v>356</v>
      </c>
      <c r="FR33">
        <v>0</v>
      </c>
      <c r="FS33">
        <v>100</v>
      </c>
      <c r="FT33">
        <v>100</v>
      </c>
      <c r="FU33">
        <v>-2.419</v>
      </c>
      <c r="FV33">
        <v>2.7E-2</v>
      </c>
      <c r="FW33">
        <v>-2.55854545454542</v>
      </c>
      <c r="FX33">
        <v>0</v>
      </c>
      <c r="FY33">
        <v>0</v>
      </c>
      <c r="FZ33">
        <v>0</v>
      </c>
      <c r="GA33">
        <v>3.0379999999997399E-2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1.1000000000000001</v>
      </c>
      <c r="GJ33">
        <v>1.1000000000000001</v>
      </c>
      <c r="GK33">
        <v>2.16675</v>
      </c>
      <c r="GL33">
        <v>2.6025399999999999</v>
      </c>
      <c r="GM33">
        <v>1.4489700000000001</v>
      </c>
      <c r="GN33">
        <v>2.2985799999999998</v>
      </c>
      <c r="GO33">
        <v>1.5466299999999999</v>
      </c>
      <c r="GP33">
        <v>2.47803</v>
      </c>
      <c r="GQ33">
        <v>32.8202</v>
      </c>
      <c r="GR33">
        <v>14.210800000000001</v>
      </c>
      <c r="GS33">
        <v>18</v>
      </c>
      <c r="GT33">
        <v>659.30399999999997</v>
      </c>
      <c r="GU33">
        <v>334.80500000000001</v>
      </c>
      <c r="GV33">
        <v>29.310600000000001</v>
      </c>
      <c r="GW33">
        <v>25.456399999999999</v>
      </c>
      <c r="GX33">
        <v>29.9986</v>
      </c>
      <c r="GY33">
        <v>25.590699999999998</v>
      </c>
      <c r="GZ33">
        <v>25.5824</v>
      </c>
      <c r="HA33">
        <v>43.322600000000001</v>
      </c>
      <c r="HB33">
        <v>20</v>
      </c>
      <c r="HC33">
        <v>-30</v>
      </c>
      <c r="HD33">
        <v>29.367799999999999</v>
      </c>
      <c r="HE33">
        <v>1000</v>
      </c>
      <c r="HF33">
        <v>0</v>
      </c>
      <c r="HG33">
        <v>100.298</v>
      </c>
      <c r="HH33">
        <v>95.507000000000005</v>
      </c>
    </row>
    <row r="34" spans="1:216" x14ac:dyDescent="0.2">
      <c r="A34">
        <v>16</v>
      </c>
      <c r="B34">
        <v>1689561512.0999999</v>
      </c>
      <c r="C34">
        <v>1471.0999999046301</v>
      </c>
      <c r="D34" t="s">
        <v>399</v>
      </c>
      <c r="E34" t="s">
        <v>400</v>
      </c>
      <c r="F34" t="s">
        <v>347</v>
      </c>
      <c r="G34" t="s">
        <v>408</v>
      </c>
      <c r="H34" t="s">
        <v>348</v>
      </c>
      <c r="I34" t="s">
        <v>349</v>
      </c>
      <c r="J34" t="s">
        <v>350</v>
      </c>
      <c r="K34" t="s">
        <v>351</v>
      </c>
      <c r="L34">
        <v>1689561512.0999999</v>
      </c>
      <c r="M34">
        <f t="shared" si="0"/>
        <v>3.2679349633525979E-3</v>
      </c>
      <c r="N34">
        <f t="shared" si="1"/>
        <v>3.267934963352598</v>
      </c>
      <c r="O34">
        <f t="shared" si="2"/>
        <v>54.50165770324913</v>
      </c>
      <c r="P34">
        <f t="shared" si="3"/>
        <v>1341.14</v>
      </c>
      <c r="Q34">
        <f t="shared" si="4"/>
        <v>846.82909852340083</v>
      </c>
      <c r="R34">
        <f t="shared" si="5"/>
        <v>85.239800418550288</v>
      </c>
      <c r="S34">
        <f t="shared" si="6"/>
        <v>134.99595860920402</v>
      </c>
      <c r="T34">
        <f t="shared" si="7"/>
        <v>0.19386838361417866</v>
      </c>
      <c r="U34">
        <f t="shared" si="8"/>
        <v>2.9391704728803951</v>
      </c>
      <c r="V34">
        <f t="shared" si="9"/>
        <v>0.1870341176443755</v>
      </c>
      <c r="W34">
        <f t="shared" si="10"/>
        <v>0.1174902837215665</v>
      </c>
      <c r="X34">
        <f t="shared" si="11"/>
        <v>297.65411999999998</v>
      </c>
      <c r="Y34">
        <f t="shared" si="12"/>
        <v>29.369370782960104</v>
      </c>
      <c r="Z34">
        <f t="shared" si="13"/>
        <v>27.962</v>
      </c>
      <c r="AA34">
        <f t="shared" si="14"/>
        <v>3.7864412062805362</v>
      </c>
      <c r="AB34">
        <f t="shared" si="15"/>
        <v>53.31298376363042</v>
      </c>
      <c r="AC34">
        <f t="shared" si="16"/>
        <v>2.0789522572788202</v>
      </c>
      <c r="AD34">
        <f t="shared" si="17"/>
        <v>3.8995233628192847</v>
      </c>
      <c r="AE34">
        <f t="shared" si="18"/>
        <v>1.707488949001716</v>
      </c>
      <c r="AF34">
        <f t="shared" si="19"/>
        <v>-144.11593188384956</v>
      </c>
      <c r="AG34">
        <f t="shared" si="20"/>
        <v>80.115635994754115</v>
      </c>
      <c r="AH34">
        <f t="shared" si="21"/>
        <v>5.9543305825309929</v>
      </c>
      <c r="AI34">
        <f t="shared" si="22"/>
        <v>239.60815469343552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52910.093454572911</v>
      </c>
      <c r="AO34">
        <f t="shared" si="26"/>
        <v>1799.7</v>
      </c>
      <c r="AP34">
        <f t="shared" si="27"/>
        <v>1517.1480000000001</v>
      </c>
      <c r="AQ34">
        <f t="shared" si="28"/>
        <v>0.84300050008334726</v>
      </c>
      <c r="AR34">
        <f t="shared" si="29"/>
        <v>0.16539096516086013</v>
      </c>
      <c r="AS34">
        <v>1689561512.0999999</v>
      </c>
      <c r="AT34">
        <v>1341.14</v>
      </c>
      <c r="AU34">
        <v>1400.02</v>
      </c>
      <c r="AV34">
        <v>20.653700000000001</v>
      </c>
      <c r="AW34">
        <v>17.453499999999998</v>
      </c>
      <c r="AX34">
        <v>1342.97</v>
      </c>
      <c r="AY34">
        <v>20.6279</v>
      </c>
      <c r="AZ34">
        <v>600.04499999999996</v>
      </c>
      <c r="BA34">
        <v>100.60599999999999</v>
      </c>
      <c r="BB34">
        <v>5.1618600000000001E-2</v>
      </c>
      <c r="BC34">
        <v>28.467600000000001</v>
      </c>
      <c r="BD34">
        <v>27.962</v>
      </c>
      <c r="BE34">
        <v>999.9</v>
      </c>
      <c r="BF34">
        <v>0</v>
      </c>
      <c r="BG34">
        <v>0</v>
      </c>
      <c r="BH34">
        <v>9994.3799999999992</v>
      </c>
      <c r="BI34">
        <v>0</v>
      </c>
      <c r="BJ34">
        <v>166.52500000000001</v>
      </c>
      <c r="BK34">
        <v>-58.881999999999998</v>
      </c>
      <c r="BL34">
        <v>1369.42</v>
      </c>
      <c r="BM34">
        <v>1424.89</v>
      </c>
      <c r="BN34">
        <v>3.2002299999999999</v>
      </c>
      <c r="BO34">
        <v>1400.02</v>
      </c>
      <c r="BP34">
        <v>17.453499999999998</v>
      </c>
      <c r="BQ34">
        <v>2.07789</v>
      </c>
      <c r="BR34">
        <v>1.75593</v>
      </c>
      <c r="BS34">
        <v>18.050699999999999</v>
      </c>
      <c r="BT34">
        <v>15.399900000000001</v>
      </c>
      <c r="BU34">
        <v>1799.7</v>
      </c>
      <c r="BV34">
        <v>0.89998599999999995</v>
      </c>
      <c r="BW34">
        <v>0.10001400000000001</v>
      </c>
      <c r="BX34">
        <v>0</v>
      </c>
      <c r="BY34">
        <v>2.4272999999999998</v>
      </c>
      <c r="BZ34">
        <v>0</v>
      </c>
      <c r="CA34">
        <v>17830.3</v>
      </c>
      <c r="CB34">
        <v>13892.6</v>
      </c>
      <c r="CC34">
        <v>39.875</v>
      </c>
      <c r="CD34">
        <v>41.311999999999998</v>
      </c>
      <c r="CE34">
        <v>40.936999999999998</v>
      </c>
      <c r="CF34">
        <v>39.436999999999998</v>
      </c>
      <c r="CG34">
        <v>39.811999999999998</v>
      </c>
      <c r="CH34">
        <v>1619.7</v>
      </c>
      <c r="CI34">
        <v>180</v>
      </c>
      <c r="CJ34">
        <v>0</v>
      </c>
      <c r="CK34">
        <v>1689561519.5999999</v>
      </c>
      <c r="CL34">
        <v>0</v>
      </c>
      <c r="CM34">
        <v>1689561484.0999999</v>
      </c>
      <c r="CN34" t="s">
        <v>401</v>
      </c>
      <c r="CO34">
        <v>1689561479.0999999</v>
      </c>
      <c r="CP34">
        <v>1689561484.0999999</v>
      </c>
      <c r="CQ34">
        <v>64</v>
      </c>
      <c r="CR34">
        <v>0.58599999999999997</v>
      </c>
      <c r="CS34">
        <v>-1E-3</v>
      </c>
      <c r="CT34">
        <v>-1.831</v>
      </c>
      <c r="CU34">
        <v>2.5999999999999999E-2</v>
      </c>
      <c r="CV34">
        <v>1400</v>
      </c>
      <c r="CW34">
        <v>17</v>
      </c>
      <c r="CX34">
        <v>0.03</v>
      </c>
      <c r="CY34">
        <v>0.02</v>
      </c>
      <c r="CZ34">
        <v>54.228803875821399</v>
      </c>
      <c r="DA34">
        <v>0.93324896965534099</v>
      </c>
      <c r="DB34">
        <v>0.147924024749749</v>
      </c>
      <c r="DC34">
        <v>1</v>
      </c>
      <c r="DD34">
        <v>1399.9561904761899</v>
      </c>
      <c r="DE34">
        <v>-0.179220779217412</v>
      </c>
      <c r="DF34">
        <v>9.5292841407844206E-2</v>
      </c>
      <c r="DG34">
        <v>1</v>
      </c>
      <c r="DH34">
        <v>1799.99952380952</v>
      </c>
      <c r="DI34">
        <v>1.5008488308360299E-2</v>
      </c>
      <c r="DJ34">
        <v>0.12930127942782699</v>
      </c>
      <c r="DK34">
        <v>-1</v>
      </c>
      <c r="DL34">
        <v>2</v>
      </c>
      <c r="DM34">
        <v>2</v>
      </c>
      <c r="DN34" t="s">
        <v>353</v>
      </c>
      <c r="DO34">
        <v>3.23821</v>
      </c>
      <c r="DP34">
        <v>2.78321</v>
      </c>
      <c r="DQ34">
        <v>0.22035199999999999</v>
      </c>
      <c r="DR34">
        <v>0.224911</v>
      </c>
      <c r="DS34">
        <v>0.10868800000000001</v>
      </c>
      <c r="DT34">
        <v>9.4636499999999998E-2</v>
      </c>
      <c r="DU34">
        <v>22698</v>
      </c>
      <c r="DV34">
        <v>23920.1</v>
      </c>
      <c r="DW34">
        <v>27250.400000000001</v>
      </c>
      <c r="DX34">
        <v>28969.200000000001</v>
      </c>
      <c r="DY34">
        <v>32008.6</v>
      </c>
      <c r="DZ34">
        <v>34997.5</v>
      </c>
      <c r="EA34">
        <v>36429.800000000003</v>
      </c>
      <c r="EB34">
        <v>39339.300000000003</v>
      </c>
      <c r="EC34">
        <v>2.2786</v>
      </c>
      <c r="ED34">
        <v>1.6406499999999999</v>
      </c>
      <c r="EE34">
        <v>0.22053700000000001</v>
      </c>
      <c r="EF34">
        <v>0</v>
      </c>
      <c r="EG34">
        <v>24.350300000000001</v>
      </c>
      <c r="EH34">
        <v>999.9</v>
      </c>
      <c r="EI34">
        <v>45.915999999999997</v>
      </c>
      <c r="EJ34">
        <v>31.440999999999999</v>
      </c>
      <c r="EK34">
        <v>21.113399999999999</v>
      </c>
      <c r="EL34">
        <v>62.180100000000003</v>
      </c>
      <c r="EM34">
        <v>34.306899999999999</v>
      </c>
      <c r="EN34">
        <v>1</v>
      </c>
      <c r="EO34">
        <v>-0.17752000000000001</v>
      </c>
      <c r="EP34">
        <v>-2.4554299999999998</v>
      </c>
      <c r="EQ34">
        <v>19.8583</v>
      </c>
      <c r="ER34">
        <v>5.2168400000000004</v>
      </c>
      <c r="ES34">
        <v>11.9261</v>
      </c>
      <c r="ET34">
        <v>4.9549000000000003</v>
      </c>
      <c r="EU34">
        <v>3.2978999999999998</v>
      </c>
      <c r="EV34">
        <v>47.6</v>
      </c>
      <c r="EW34">
        <v>3254</v>
      </c>
      <c r="EX34">
        <v>9999</v>
      </c>
      <c r="EY34">
        <v>86</v>
      </c>
      <c r="EZ34">
        <v>1.8602000000000001</v>
      </c>
      <c r="FA34">
        <v>1.8593</v>
      </c>
      <c r="FB34">
        <v>1.8649199999999999</v>
      </c>
      <c r="FC34">
        <v>1.8689</v>
      </c>
      <c r="FD34">
        <v>1.8637600000000001</v>
      </c>
      <c r="FE34">
        <v>1.86375</v>
      </c>
      <c r="FF34">
        <v>1.8637900000000001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354</v>
      </c>
      <c r="FM34" t="s">
        <v>355</v>
      </c>
      <c r="FN34" t="s">
        <v>356</v>
      </c>
      <c r="FO34" t="s">
        <v>356</v>
      </c>
      <c r="FP34" t="s">
        <v>356</v>
      </c>
      <c r="FQ34" t="s">
        <v>356</v>
      </c>
      <c r="FR34">
        <v>0</v>
      </c>
      <c r="FS34">
        <v>100</v>
      </c>
      <c r="FT34">
        <v>100</v>
      </c>
      <c r="FU34">
        <v>-1.83</v>
      </c>
      <c r="FV34">
        <v>2.58E-2</v>
      </c>
      <c r="FW34">
        <v>-1.8309999999999</v>
      </c>
      <c r="FX34">
        <v>0</v>
      </c>
      <c r="FY34">
        <v>0</v>
      </c>
      <c r="FZ34">
        <v>0</v>
      </c>
      <c r="GA34">
        <v>2.5845454545450501E-2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0.6</v>
      </c>
      <c r="GJ34">
        <v>0.5</v>
      </c>
      <c r="GK34">
        <v>2.8552200000000001</v>
      </c>
      <c r="GL34">
        <v>2.6000999999999999</v>
      </c>
      <c r="GM34">
        <v>1.4489700000000001</v>
      </c>
      <c r="GN34">
        <v>2.2985799999999998</v>
      </c>
      <c r="GO34">
        <v>1.5466299999999999</v>
      </c>
      <c r="GP34">
        <v>2.4645999999999999</v>
      </c>
      <c r="GQ34">
        <v>32.709099999999999</v>
      </c>
      <c r="GR34">
        <v>14.193300000000001</v>
      </c>
      <c r="GS34">
        <v>18</v>
      </c>
      <c r="GT34">
        <v>655.91600000000005</v>
      </c>
      <c r="GU34">
        <v>336.58800000000002</v>
      </c>
      <c r="GV34">
        <v>28.995799999999999</v>
      </c>
      <c r="GW34">
        <v>25.0825</v>
      </c>
      <c r="GX34">
        <v>29.999300000000002</v>
      </c>
      <c r="GY34">
        <v>25.202000000000002</v>
      </c>
      <c r="GZ34">
        <v>25.200500000000002</v>
      </c>
      <c r="HA34">
        <v>57.089300000000001</v>
      </c>
      <c r="HB34">
        <v>20</v>
      </c>
      <c r="HC34">
        <v>-30</v>
      </c>
      <c r="HD34">
        <v>28.997199999999999</v>
      </c>
      <c r="HE34">
        <v>1400</v>
      </c>
      <c r="HF34">
        <v>0</v>
      </c>
      <c r="HG34">
        <v>100.366</v>
      </c>
      <c r="HH34">
        <v>95.565799999999996</v>
      </c>
    </row>
    <row r="35" spans="1:216" x14ac:dyDescent="0.2">
      <c r="A35">
        <v>17</v>
      </c>
      <c r="B35">
        <v>1689561630.0999999</v>
      </c>
      <c r="C35">
        <v>1589.0999999046301</v>
      </c>
      <c r="D35" t="s">
        <v>402</v>
      </c>
      <c r="E35" t="s">
        <v>403</v>
      </c>
      <c r="F35" t="s">
        <v>347</v>
      </c>
      <c r="G35" t="s">
        <v>408</v>
      </c>
      <c r="H35" t="s">
        <v>348</v>
      </c>
      <c r="I35" t="s">
        <v>349</v>
      </c>
      <c r="J35" t="s">
        <v>350</v>
      </c>
      <c r="K35" t="s">
        <v>351</v>
      </c>
      <c r="L35">
        <v>1689561630.0999999</v>
      </c>
      <c r="M35">
        <f t="shared" si="0"/>
        <v>3.1140739369486321E-3</v>
      </c>
      <c r="N35">
        <f t="shared" si="1"/>
        <v>3.1140739369486323</v>
      </c>
      <c r="O35">
        <f t="shared" si="2"/>
        <v>59.371430156461209</v>
      </c>
      <c r="P35">
        <f t="shared" si="3"/>
        <v>1735.22</v>
      </c>
      <c r="Q35">
        <f t="shared" si="4"/>
        <v>1155.6724944214347</v>
      </c>
      <c r="R35">
        <f t="shared" si="5"/>
        <v>116.32414593234159</v>
      </c>
      <c r="S35">
        <f t="shared" si="6"/>
        <v>174.658465507366</v>
      </c>
      <c r="T35">
        <f t="shared" si="7"/>
        <v>0.18149664281646927</v>
      </c>
      <c r="U35">
        <f t="shared" si="8"/>
        <v>2.9444961401628937</v>
      </c>
      <c r="V35">
        <f t="shared" si="9"/>
        <v>0.17550274368776578</v>
      </c>
      <c r="W35">
        <f t="shared" si="10"/>
        <v>0.11021125279177224</v>
      </c>
      <c r="X35">
        <f t="shared" si="11"/>
        <v>297.69503700000001</v>
      </c>
      <c r="Y35">
        <f t="shared" si="12"/>
        <v>29.382393720551995</v>
      </c>
      <c r="Z35">
        <f t="shared" si="13"/>
        <v>27.9498</v>
      </c>
      <c r="AA35">
        <f t="shared" si="14"/>
        <v>3.7837482955071202</v>
      </c>
      <c r="AB35">
        <f t="shared" si="15"/>
        <v>52.635776147920787</v>
      </c>
      <c r="AC35">
        <f t="shared" si="16"/>
        <v>2.0495056979065098</v>
      </c>
      <c r="AD35">
        <f t="shared" si="17"/>
        <v>3.8937503118541348</v>
      </c>
      <c r="AE35">
        <f t="shared" si="18"/>
        <v>1.7342425976006104</v>
      </c>
      <c r="AF35">
        <f t="shared" si="19"/>
        <v>-137.33066061943467</v>
      </c>
      <c r="AG35">
        <f t="shared" si="20"/>
        <v>78.149511649735842</v>
      </c>
      <c r="AH35">
        <f t="shared" si="21"/>
        <v>5.7966110531829766</v>
      </c>
      <c r="AI35">
        <f t="shared" si="22"/>
        <v>244.31049908348416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53068.428674091352</v>
      </c>
      <c r="AO35">
        <f t="shared" si="26"/>
        <v>1799.96</v>
      </c>
      <c r="AP35">
        <f t="shared" si="27"/>
        <v>1517.3661</v>
      </c>
      <c r="AQ35">
        <f t="shared" si="28"/>
        <v>0.84299989999777769</v>
      </c>
      <c r="AR35">
        <f t="shared" si="29"/>
        <v>0.16538980699571101</v>
      </c>
      <c r="AS35">
        <v>1689561630.0999999</v>
      </c>
      <c r="AT35">
        <v>1735.22</v>
      </c>
      <c r="AU35">
        <v>1800</v>
      </c>
      <c r="AV35">
        <v>20.361699999999999</v>
      </c>
      <c r="AW35">
        <v>17.3108</v>
      </c>
      <c r="AX35">
        <v>1736.75</v>
      </c>
      <c r="AY35">
        <v>20.335100000000001</v>
      </c>
      <c r="AZ35">
        <v>599.95399999999995</v>
      </c>
      <c r="BA35">
        <v>100.60299999999999</v>
      </c>
      <c r="BB35">
        <v>5.1940300000000002E-2</v>
      </c>
      <c r="BC35">
        <v>28.4421</v>
      </c>
      <c r="BD35">
        <v>27.9498</v>
      </c>
      <c r="BE35">
        <v>999.9</v>
      </c>
      <c r="BF35">
        <v>0</v>
      </c>
      <c r="BG35">
        <v>0</v>
      </c>
      <c r="BH35">
        <v>10025</v>
      </c>
      <c r="BI35">
        <v>0</v>
      </c>
      <c r="BJ35">
        <v>149.49199999999999</v>
      </c>
      <c r="BK35">
        <v>-64.771199999999993</v>
      </c>
      <c r="BL35">
        <v>1771.29</v>
      </c>
      <c r="BM35">
        <v>1831.7</v>
      </c>
      <c r="BN35">
        <v>3.0508700000000002</v>
      </c>
      <c r="BO35">
        <v>1800</v>
      </c>
      <c r="BP35">
        <v>17.3108</v>
      </c>
      <c r="BQ35">
        <v>2.0484399999999998</v>
      </c>
      <c r="BR35">
        <v>1.7415099999999999</v>
      </c>
      <c r="BS35">
        <v>17.823799999999999</v>
      </c>
      <c r="BT35">
        <v>15.2715</v>
      </c>
      <c r="BU35">
        <v>1799.96</v>
      </c>
      <c r="BV35">
        <v>0.90000100000000005</v>
      </c>
      <c r="BW35">
        <v>9.9999299999999999E-2</v>
      </c>
      <c r="BX35">
        <v>0</v>
      </c>
      <c r="BY35">
        <v>1.8492</v>
      </c>
      <c r="BZ35">
        <v>0</v>
      </c>
      <c r="CA35">
        <v>18019.5</v>
      </c>
      <c r="CB35">
        <v>13894.6</v>
      </c>
      <c r="CC35">
        <v>39.75</v>
      </c>
      <c r="CD35">
        <v>41</v>
      </c>
      <c r="CE35">
        <v>40.625</v>
      </c>
      <c r="CF35">
        <v>39</v>
      </c>
      <c r="CG35">
        <v>39.686999999999998</v>
      </c>
      <c r="CH35">
        <v>1619.97</v>
      </c>
      <c r="CI35">
        <v>179.99</v>
      </c>
      <c r="CJ35">
        <v>0</v>
      </c>
      <c r="CK35">
        <v>1689561637.2</v>
      </c>
      <c r="CL35">
        <v>0</v>
      </c>
      <c r="CM35">
        <v>1689561596.0999999</v>
      </c>
      <c r="CN35" t="s">
        <v>404</v>
      </c>
      <c r="CO35">
        <v>1689561596.0999999</v>
      </c>
      <c r="CP35">
        <v>1689561592.0999999</v>
      </c>
      <c r="CQ35">
        <v>65</v>
      </c>
      <c r="CR35">
        <v>0.307</v>
      </c>
      <c r="CS35">
        <v>1E-3</v>
      </c>
      <c r="CT35">
        <v>-1.522</v>
      </c>
      <c r="CU35">
        <v>2.7E-2</v>
      </c>
      <c r="CV35">
        <v>1800</v>
      </c>
      <c r="CW35">
        <v>17</v>
      </c>
      <c r="CX35">
        <v>0.08</v>
      </c>
      <c r="CY35">
        <v>0.02</v>
      </c>
      <c r="CZ35">
        <v>59.130256457143098</v>
      </c>
      <c r="DA35">
        <v>1.5619104389328899</v>
      </c>
      <c r="DB35">
        <v>0.19635874002628001</v>
      </c>
      <c r="DC35">
        <v>1</v>
      </c>
      <c r="DD35">
        <v>1799.9575</v>
      </c>
      <c r="DE35">
        <v>0.22150375939918701</v>
      </c>
      <c r="DF35">
        <v>7.1124890158088303E-2</v>
      </c>
      <c r="DG35">
        <v>1</v>
      </c>
      <c r="DH35">
        <v>1799.9739999999999</v>
      </c>
      <c r="DI35">
        <v>-0.34318934893493203</v>
      </c>
      <c r="DJ35">
        <v>0.12792185114356799</v>
      </c>
      <c r="DK35">
        <v>-1</v>
      </c>
      <c r="DL35">
        <v>2</v>
      </c>
      <c r="DM35">
        <v>2</v>
      </c>
      <c r="DN35" t="s">
        <v>353</v>
      </c>
      <c r="DO35">
        <v>3.2382200000000001</v>
      </c>
      <c r="DP35">
        <v>2.7837999999999998</v>
      </c>
      <c r="DQ35">
        <v>0.25711600000000001</v>
      </c>
      <c r="DR35">
        <v>0.26128000000000001</v>
      </c>
      <c r="DS35">
        <v>0.107656</v>
      </c>
      <c r="DT35">
        <v>9.4140399999999999E-2</v>
      </c>
      <c r="DU35">
        <v>21636.6</v>
      </c>
      <c r="DV35">
        <v>22807.9</v>
      </c>
      <c r="DW35">
        <v>27258.799999999999</v>
      </c>
      <c r="DX35">
        <v>28979</v>
      </c>
      <c r="DY35">
        <v>32056.3</v>
      </c>
      <c r="DZ35">
        <v>35027.9</v>
      </c>
      <c r="EA35">
        <v>36442</v>
      </c>
      <c r="EB35">
        <v>39352.1</v>
      </c>
      <c r="EC35">
        <v>2.2812000000000001</v>
      </c>
      <c r="ED35">
        <v>1.6457299999999999</v>
      </c>
      <c r="EE35">
        <v>0.22386800000000001</v>
      </c>
      <c r="EF35">
        <v>0</v>
      </c>
      <c r="EG35">
        <v>24.283300000000001</v>
      </c>
      <c r="EH35">
        <v>999.9</v>
      </c>
      <c r="EI35">
        <v>45.732999999999997</v>
      </c>
      <c r="EJ35">
        <v>31.31</v>
      </c>
      <c r="EK35">
        <v>20.8736</v>
      </c>
      <c r="EL35">
        <v>61.690100000000001</v>
      </c>
      <c r="EM35">
        <v>34.5473</v>
      </c>
      <c r="EN35">
        <v>1</v>
      </c>
      <c r="EO35">
        <v>-0.19357199999999999</v>
      </c>
      <c r="EP35">
        <v>-2.3407100000000001</v>
      </c>
      <c r="EQ35">
        <v>19.8719</v>
      </c>
      <c r="ER35">
        <v>5.2142900000000001</v>
      </c>
      <c r="ES35">
        <v>11.9261</v>
      </c>
      <c r="ET35">
        <v>4.9541500000000003</v>
      </c>
      <c r="EU35">
        <v>3.2972800000000002</v>
      </c>
      <c r="EV35">
        <v>47.6</v>
      </c>
      <c r="EW35">
        <v>3256.4</v>
      </c>
      <c r="EX35">
        <v>9999</v>
      </c>
      <c r="EY35">
        <v>86</v>
      </c>
      <c r="EZ35">
        <v>1.8601300000000001</v>
      </c>
      <c r="FA35">
        <v>1.85928</v>
      </c>
      <c r="FB35">
        <v>1.86487</v>
      </c>
      <c r="FC35">
        <v>1.8689</v>
      </c>
      <c r="FD35">
        <v>1.86372</v>
      </c>
      <c r="FE35">
        <v>1.86371</v>
      </c>
      <c r="FF35">
        <v>1.86375</v>
      </c>
      <c r="FG35">
        <v>1.8635600000000001</v>
      </c>
      <c r="FH35">
        <v>0</v>
      </c>
      <c r="FI35">
        <v>0</v>
      </c>
      <c r="FJ35">
        <v>0</v>
      </c>
      <c r="FK35">
        <v>0</v>
      </c>
      <c r="FL35" t="s">
        <v>354</v>
      </c>
      <c r="FM35" t="s">
        <v>355</v>
      </c>
      <c r="FN35" t="s">
        <v>356</v>
      </c>
      <c r="FO35" t="s">
        <v>356</v>
      </c>
      <c r="FP35" t="s">
        <v>356</v>
      </c>
      <c r="FQ35" t="s">
        <v>356</v>
      </c>
      <c r="FR35">
        <v>0</v>
      </c>
      <c r="FS35">
        <v>100</v>
      </c>
      <c r="FT35">
        <v>100</v>
      </c>
      <c r="FU35">
        <v>-1.53</v>
      </c>
      <c r="FV35">
        <v>2.6599999999999999E-2</v>
      </c>
      <c r="FW35">
        <v>-1.5219999999999301</v>
      </c>
      <c r="FX35">
        <v>0</v>
      </c>
      <c r="FY35">
        <v>0</v>
      </c>
      <c r="FZ35">
        <v>0</v>
      </c>
      <c r="GA35">
        <v>2.65599999999999E-2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0.6</v>
      </c>
      <c r="GJ35">
        <v>0.6</v>
      </c>
      <c r="GK35">
        <v>3.5022000000000002</v>
      </c>
      <c r="GL35">
        <v>2.5817899999999998</v>
      </c>
      <c r="GM35">
        <v>1.4477500000000001</v>
      </c>
      <c r="GN35">
        <v>2.3010299999999999</v>
      </c>
      <c r="GO35">
        <v>1.5466299999999999</v>
      </c>
      <c r="GP35">
        <v>2.49512</v>
      </c>
      <c r="GQ35">
        <v>32.642600000000002</v>
      </c>
      <c r="GR35">
        <v>14.1846</v>
      </c>
      <c r="GS35">
        <v>18</v>
      </c>
      <c r="GT35">
        <v>654.90700000000004</v>
      </c>
      <c r="GU35">
        <v>337.73599999999999</v>
      </c>
      <c r="GV35">
        <v>29.535499999999999</v>
      </c>
      <c r="GW35">
        <v>24.8642</v>
      </c>
      <c r="GX35">
        <v>29.999600000000001</v>
      </c>
      <c r="GY35">
        <v>24.953700000000001</v>
      </c>
      <c r="GZ35">
        <v>24.947800000000001</v>
      </c>
      <c r="HA35">
        <v>70.038600000000002</v>
      </c>
      <c r="HB35">
        <v>20</v>
      </c>
      <c r="HC35">
        <v>-30</v>
      </c>
      <c r="HD35">
        <v>29.6083</v>
      </c>
      <c r="HE35">
        <v>1800</v>
      </c>
      <c r="HF35">
        <v>0</v>
      </c>
      <c r="HG35">
        <v>100.398</v>
      </c>
      <c r="HH35">
        <v>95.597399999999993</v>
      </c>
    </row>
    <row r="36" spans="1:216" x14ac:dyDescent="0.2">
      <c r="A36">
        <v>18</v>
      </c>
      <c r="B36">
        <v>1689561741.0999999</v>
      </c>
      <c r="C36">
        <v>1700.0999999046301</v>
      </c>
      <c r="D36" t="s">
        <v>405</v>
      </c>
      <c r="E36" t="s">
        <v>406</v>
      </c>
      <c r="F36" t="s">
        <v>347</v>
      </c>
      <c r="G36" t="s">
        <v>408</v>
      </c>
      <c r="H36" t="s">
        <v>348</v>
      </c>
      <c r="I36" t="s">
        <v>349</v>
      </c>
      <c r="J36" t="s">
        <v>350</v>
      </c>
      <c r="K36" t="s">
        <v>351</v>
      </c>
      <c r="L36">
        <v>1689561741.0999999</v>
      </c>
      <c r="M36">
        <f t="shared" si="0"/>
        <v>3.06787394987973E-3</v>
      </c>
      <c r="N36">
        <f t="shared" si="1"/>
        <v>3.0678739498797301</v>
      </c>
      <c r="O36">
        <f t="shared" si="2"/>
        <v>16.072848718504279</v>
      </c>
      <c r="P36">
        <f t="shared" si="3"/>
        <v>382.738</v>
      </c>
      <c r="Q36">
        <f t="shared" si="4"/>
        <v>220.93320768152205</v>
      </c>
      <c r="R36">
        <f t="shared" si="5"/>
        <v>22.237219868712163</v>
      </c>
      <c r="S36">
        <f t="shared" si="6"/>
        <v>38.523086445112</v>
      </c>
      <c r="T36">
        <f t="shared" si="7"/>
        <v>0.17277907177095403</v>
      </c>
      <c r="U36">
        <f t="shared" si="8"/>
        <v>2.9413539460454037</v>
      </c>
      <c r="V36">
        <f t="shared" si="9"/>
        <v>0.16733223244744316</v>
      </c>
      <c r="W36">
        <f t="shared" si="10"/>
        <v>0.10505771838460135</v>
      </c>
      <c r="X36">
        <f t="shared" si="11"/>
        <v>297.73449899999997</v>
      </c>
      <c r="Y36">
        <f t="shared" si="12"/>
        <v>29.518537549369327</v>
      </c>
      <c r="Z36">
        <f t="shared" si="13"/>
        <v>28.1418</v>
      </c>
      <c r="AA36">
        <f t="shared" si="14"/>
        <v>3.8263228937059637</v>
      </c>
      <c r="AB36">
        <f t="shared" si="15"/>
        <v>51.883437326923378</v>
      </c>
      <c r="AC36">
        <f t="shared" si="16"/>
        <v>2.0347067751896</v>
      </c>
      <c r="AD36">
        <f t="shared" si="17"/>
        <v>3.9216884617121326</v>
      </c>
      <c r="AE36">
        <f t="shared" si="18"/>
        <v>1.7916161185163637</v>
      </c>
      <c r="AF36">
        <f t="shared" si="19"/>
        <v>-135.29324118969609</v>
      </c>
      <c r="AG36">
        <f t="shared" si="20"/>
        <v>67.140347585857342</v>
      </c>
      <c r="AH36">
        <f t="shared" si="21"/>
        <v>4.9931709910708246</v>
      </c>
      <c r="AI36">
        <f t="shared" si="22"/>
        <v>234.57477638723205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52955.877803195894</v>
      </c>
      <c r="AO36">
        <f t="shared" si="26"/>
        <v>1800.2</v>
      </c>
      <c r="AP36">
        <f t="shared" si="27"/>
        <v>1517.5683000000001</v>
      </c>
      <c r="AQ36">
        <f t="shared" si="28"/>
        <v>0.8429998333518498</v>
      </c>
      <c r="AR36">
        <f t="shared" si="29"/>
        <v>0.16538967836907009</v>
      </c>
      <c r="AS36">
        <v>1689561741.0999999</v>
      </c>
      <c r="AT36">
        <v>382.738</v>
      </c>
      <c r="AU36">
        <v>399.983</v>
      </c>
      <c r="AV36">
        <v>20.215399999999999</v>
      </c>
      <c r="AW36">
        <v>17.209900000000001</v>
      </c>
      <c r="AX36">
        <v>385.71</v>
      </c>
      <c r="AY36">
        <v>20.195499999999999</v>
      </c>
      <c r="AZ36">
        <v>600.07100000000003</v>
      </c>
      <c r="BA36">
        <v>100.599</v>
      </c>
      <c r="BB36">
        <v>5.2324000000000002E-2</v>
      </c>
      <c r="BC36">
        <v>28.565200000000001</v>
      </c>
      <c r="BD36">
        <v>28.1418</v>
      </c>
      <c r="BE36">
        <v>999.9</v>
      </c>
      <c r="BF36">
        <v>0</v>
      </c>
      <c r="BG36">
        <v>0</v>
      </c>
      <c r="BH36">
        <v>10007.5</v>
      </c>
      <c r="BI36">
        <v>0</v>
      </c>
      <c r="BJ36">
        <v>146.36000000000001</v>
      </c>
      <c r="BK36">
        <v>-17.245000000000001</v>
      </c>
      <c r="BL36">
        <v>390.63499999999999</v>
      </c>
      <c r="BM36">
        <v>406.98700000000002</v>
      </c>
      <c r="BN36">
        <v>3.0054599999999998</v>
      </c>
      <c r="BO36">
        <v>399.983</v>
      </c>
      <c r="BP36">
        <v>17.209900000000001</v>
      </c>
      <c r="BQ36">
        <v>2.0336599999999998</v>
      </c>
      <c r="BR36">
        <v>1.7313099999999999</v>
      </c>
      <c r="BS36">
        <v>17.7088</v>
      </c>
      <c r="BT36">
        <v>15.18</v>
      </c>
      <c r="BU36">
        <v>1800.2</v>
      </c>
      <c r="BV36">
        <v>0.90000599999999997</v>
      </c>
      <c r="BW36">
        <v>9.9993600000000002E-2</v>
      </c>
      <c r="BX36">
        <v>0</v>
      </c>
      <c r="BY36">
        <v>2.4367000000000001</v>
      </c>
      <c r="BZ36">
        <v>0</v>
      </c>
      <c r="CA36">
        <v>15226.7</v>
      </c>
      <c r="CB36">
        <v>13896.5</v>
      </c>
      <c r="CC36">
        <v>39.561999999999998</v>
      </c>
      <c r="CD36">
        <v>40.875</v>
      </c>
      <c r="CE36">
        <v>40.561999999999998</v>
      </c>
      <c r="CF36">
        <v>39.061999999999998</v>
      </c>
      <c r="CG36">
        <v>39.5</v>
      </c>
      <c r="CH36">
        <v>1620.19</v>
      </c>
      <c r="CI36">
        <v>180.01</v>
      </c>
      <c r="CJ36">
        <v>0</v>
      </c>
      <c r="CK36">
        <v>1689561748.2</v>
      </c>
      <c r="CL36">
        <v>0</v>
      </c>
      <c r="CM36">
        <v>1689561705.0999999</v>
      </c>
      <c r="CN36" t="s">
        <v>407</v>
      </c>
      <c r="CO36">
        <v>1689561705.0999999</v>
      </c>
      <c r="CP36">
        <v>1689561691.0999999</v>
      </c>
      <c r="CQ36">
        <v>66</v>
      </c>
      <c r="CR36">
        <v>-1.45</v>
      </c>
      <c r="CS36">
        <v>-7.0000000000000001E-3</v>
      </c>
      <c r="CT36">
        <v>-2.972</v>
      </c>
      <c r="CU36">
        <v>0.02</v>
      </c>
      <c r="CV36">
        <v>398</v>
      </c>
      <c r="CW36">
        <v>17</v>
      </c>
      <c r="CX36">
        <v>0.3</v>
      </c>
      <c r="CY36">
        <v>0.05</v>
      </c>
      <c r="CZ36">
        <v>16.1696181681003</v>
      </c>
      <c r="DA36">
        <v>-1.51832826474867</v>
      </c>
      <c r="DB36">
        <v>0.16812019815246301</v>
      </c>
      <c r="DC36">
        <v>1</v>
      </c>
      <c r="DD36">
        <v>399.93955</v>
      </c>
      <c r="DE36">
        <v>0.24067669172889899</v>
      </c>
      <c r="DF36">
        <v>4.69611275418323E-2</v>
      </c>
      <c r="DG36">
        <v>1</v>
      </c>
      <c r="DH36">
        <v>1799.9939999999999</v>
      </c>
      <c r="DI36">
        <v>0.163319018151832</v>
      </c>
      <c r="DJ36">
        <v>7.0950687100246698E-2</v>
      </c>
      <c r="DK36">
        <v>-1</v>
      </c>
      <c r="DL36">
        <v>2</v>
      </c>
      <c r="DM36">
        <v>2</v>
      </c>
      <c r="DN36" t="s">
        <v>353</v>
      </c>
      <c r="DO36">
        <v>3.23861</v>
      </c>
      <c r="DP36">
        <v>2.78403</v>
      </c>
      <c r="DQ36">
        <v>9.4111899999999998E-2</v>
      </c>
      <c r="DR36">
        <v>9.6290200000000006E-2</v>
      </c>
      <c r="DS36">
        <v>0.107178</v>
      </c>
      <c r="DT36">
        <v>9.3789499999999998E-2</v>
      </c>
      <c r="DU36">
        <v>26385.7</v>
      </c>
      <c r="DV36">
        <v>27903.200000000001</v>
      </c>
      <c r="DW36">
        <v>27264.3</v>
      </c>
      <c r="DX36">
        <v>28984.6</v>
      </c>
      <c r="DY36">
        <v>32079.200000000001</v>
      </c>
      <c r="DZ36">
        <v>35049.1</v>
      </c>
      <c r="EA36">
        <v>36449</v>
      </c>
      <c r="EB36">
        <v>39361.4</v>
      </c>
      <c r="EC36">
        <v>2.2827500000000001</v>
      </c>
      <c r="ED36">
        <v>1.64323</v>
      </c>
      <c r="EE36">
        <v>0.22548399999999999</v>
      </c>
      <c r="EF36">
        <v>0</v>
      </c>
      <c r="EG36">
        <v>24.4499</v>
      </c>
      <c r="EH36">
        <v>999.9</v>
      </c>
      <c r="EI36">
        <v>45.642000000000003</v>
      </c>
      <c r="EJ36">
        <v>31.228999999999999</v>
      </c>
      <c r="EK36">
        <v>20.736499999999999</v>
      </c>
      <c r="EL36">
        <v>61.93</v>
      </c>
      <c r="EM36">
        <v>34.499200000000002</v>
      </c>
      <c r="EN36">
        <v>1</v>
      </c>
      <c r="EO36">
        <v>-0.20544499999999999</v>
      </c>
      <c r="EP36">
        <v>-0.74696600000000002</v>
      </c>
      <c r="EQ36">
        <v>19.9482</v>
      </c>
      <c r="ER36">
        <v>5.2163899999999996</v>
      </c>
      <c r="ES36">
        <v>11.9261</v>
      </c>
      <c r="ET36">
        <v>4.9550999999999998</v>
      </c>
      <c r="EU36">
        <v>3.2978000000000001</v>
      </c>
      <c r="EV36">
        <v>47.6</v>
      </c>
      <c r="EW36">
        <v>3258.5</v>
      </c>
      <c r="EX36">
        <v>9999</v>
      </c>
      <c r="EY36">
        <v>86</v>
      </c>
      <c r="EZ36">
        <v>1.86019</v>
      </c>
      <c r="FA36">
        <v>1.8593500000000001</v>
      </c>
      <c r="FB36">
        <v>1.8649199999999999</v>
      </c>
      <c r="FC36">
        <v>1.8689</v>
      </c>
      <c r="FD36">
        <v>1.8637600000000001</v>
      </c>
      <c r="FE36">
        <v>1.86374</v>
      </c>
      <c r="FF36">
        <v>1.8638399999999999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354</v>
      </c>
      <c r="FM36" t="s">
        <v>355</v>
      </c>
      <c r="FN36" t="s">
        <v>356</v>
      </c>
      <c r="FO36" t="s">
        <v>356</v>
      </c>
      <c r="FP36" t="s">
        <v>356</v>
      </c>
      <c r="FQ36" t="s">
        <v>356</v>
      </c>
      <c r="FR36">
        <v>0</v>
      </c>
      <c r="FS36">
        <v>100</v>
      </c>
      <c r="FT36">
        <v>100</v>
      </c>
      <c r="FU36">
        <v>-2.972</v>
      </c>
      <c r="FV36">
        <v>1.9900000000000001E-2</v>
      </c>
      <c r="FW36">
        <v>-2.9716999999999998</v>
      </c>
      <c r="FX36">
        <v>0</v>
      </c>
      <c r="FY36">
        <v>0</v>
      </c>
      <c r="FZ36">
        <v>0</v>
      </c>
      <c r="GA36">
        <v>1.9840000000002099E-2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0.8</v>
      </c>
      <c r="GK36">
        <v>1.0388200000000001</v>
      </c>
      <c r="GL36">
        <v>2.5903299999999998</v>
      </c>
      <c r="GM36">
        <v>1.4489700000000001</v>
      </c>
      <c r="GN36">
        <v>2.2961399999999998</v>
      </c>
      <c r="GO36">
        <v>1.5466299999999999</v>
      </c>
      <c r="GP36">
        <v>2.47803</v>
      </c>
      <c r="GQ36">
        <v>32.576099999999997</v>
      </c>
      <c r="GR36">
        <v>14.1846</v>
      </c>
      <c r="GS36">
        <v>18</v>
      </c>
      <c r="GT36">
        <v>653.85799999999995</v>
      </c>
      <c r="GU36">
        <v>335.20699999999999</v>
      </c>
      <c r="GV36">
        <v>28.2135</v>
      </c>
      <c r="GW36">
        <v>24.7301</v>
      </c>
      <c r="GX36">
        <v>29.9998</v>
      </c>
      <c r="GY36">
        <v>24.767900000000001</v>
      </c>
      <c r="GZ36">
        <v>24.760100000000001</v>
      </c>
      <c r="HA36">
        <v>20.7957</v>
      </c>
      <c r="HB36">
        <v>20</v>
      </c>
      <c r="HC36">
        <v>-30</v>
      </c>
      <c r="HD36">
        <v>28.110399999999998</v>
      </c>
      <c r="HE36">
        <v>400</v>
      </c>
      <c r="HF36">
        <v>0</v>
      </c>
      <c r="HG36">
        <v>100.41800000000001</v>
      </c>
      <c r="HH36">
        <v>95.618200000000002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2023-07-16T18:42:33Z</dcterms:created>
  <dcterms:modified xsi:type="dcterms:W3CDTF">2023-07-25T21:39:40Z</dcterms:modified>
</cp:coreProperties>
</file>