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661A7C6F-992A-6344-B0C7-46FFE4998515}" xr6:coauthVersionLast="47" xr6:coauthVersionMax="47" xr10:uidLastSave="{00000000-0000-0000-0000-000000000000}"/>
  <bookViews>
    <workbookView xWindow="240" yWindow="760" windowWidth="23540" windowHeight="165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B35" i="1" s="1"/>
  <c r="AC35" i="1"/>
  <c r="U35" i="1"/>
  <c r="O35" i="1"/>
  <c r="N35" i="1"/>
  <c r="M35" i="1"/>
  <c r="AF35" i="1" s="1"/>
  <c r="AR34" i="1"/>
  <c r="AQ34" i="1"/>
  <c r="AO34" i="1"/>
  <c r="AN34" i="1"/>
  <c r="AL34" i="1"/>
  <c r="N34" i="1" s="1"/>
  <c r="M34" i="1" s="1"/>
  <c r="AD34" i="1"/>
  <c r="AC34" i="1"/>
  <c r="AB34" i="1"/>
  <c r="U34" i="1"/>
  <c r="S34" i="1"/>
  <c r="O34" i="1"/>
  <c r="AR33" i="1"/>
  <c r="X33" i="1" s="1"/>
  <c r="AQ33" i="1"/>
  <c r="AP33" i="1" s="1"/>
  <c r="AO33" i="1"/>
  <c r="AN33" i="1"/>
  <c r="AL33" i="1" s="1"/>
  <c r="AM33" i="1" s="1"/>
  <c r="AD33" i="1"/>
  <c r="AC33" i="1"/>
  <c r="AB33" i="1" s="1"/>
  <c r="U33" i="1"/>
  <c r="AR32" i="1"/>
  <c r="AQ32" i="1"/>
  <c r="AO32" i="1"/>
  <c r="AN32" i="1"/>
  <c r="AL32" i="1"/>
  <c r="N32" i="1" s="1"/>
  <c r="M32" i="1" s="1"/>
  <c r="AD32" i="1"/>
  <c r="AC32" i="1"/>
  <c r="AB32" i="1"/>
  <c r="U32" i="1"/>
  <c r="S32" i="1"/>
  <c r="P32" i="1"/>
  <c r="O32" i="1"/>
  <c r="AR31" i="1"/>
  <c r="AQ31" i="1"/>
  <c r="AO31" i="1"/>
  <c r="AP31" i="1" s="1"/>
  <c r="AN31" i="1"/>
  <c r="AL31" i="1" s="1"/>
  <c r="AM31" i="1"/>
  <c r="AD31" i="1"/>
  <c r="AC31" i="1"/>
  <c r="AB31" i="1" s="1"/>
  <c r="U31" i="1"/>
  <c r="N31" i="1"/>
  <c r="M31" i="1" s="1"/>
  <c r="AR30" i="1"/>
  <c r="AQ30" i="1"/>
  <c r="AO30" i="1"/>
  <c r="AN30" i="1"/>
  <c r="AL30" i="1"/>
  <c r="AD30" i="1"/>
  <c r="AC30" i="1"/>
  <c r="AB30" i="1"/>
  <c r="U30" i="1"/>
  <c r="S30" i="1"/>
  <c r="AR29" i="1"/>
  <c r="X29" i="1" s="1"/>
  <c r="AQ29" i="1"/>
  <c r="AP29" i="1" s="1"/>
  <c r="AO29" i="1"/>
  <c r="AN29" i="1"/>
  <c r="AL29" i="1" s="1"/>
  <c r="AM29" i="1"/>
  <c r="AD29" i="1"/>
  <c r="AC29" i="1"/>
  <c r="AB29" i="1" s="1"/>
  <c r="U29" i="1"/>
  <c r="AR28" i="1"/>
  <c r="AQ28" i="1"/>
  <c r="AP28" i="1"/>
  <c r="AO28" i="1"/>
  <c r="AN28" i="1"/>
  <c r="AL28" i="1"/>
  <c r="N28" i="1" s="1"/>
  <c r="M28" i="1" s="1"/>
  <c r="AF28" i="1"/>
  <c r="AD28" i="1"/>
  <c r="AC28" i="1"/>
  <c r="AB28" i="1"/>
  <c r="X28" i="1"/>
  <c r="Y28" i="1" s="1"/>
  <c r="Z28" i="1" s="1"/>
  <c r="U28" i="1"/>
  <c r="S28" i="1"/>
  <c r="P28" i="1"/>
  <c r="O28" i="1"/>
  <c r="AR27" i="1"/>
  <c r="AQ27" i="1"/>
  <c r="AO27" i="1"/>
  <c r="AP27" i="1" s="1"/>
  <c r="AN27" i="1"/>
  <c r="AL27" i="1" s="1"/>
  <c r="AM27" i="1"/>
  <c r="AD27" i="1"/>
  <c r="AC27" i="1"/>
  <c r="AB27" i="1" s="1"/>
  <c r="U27" i="1"/>
  <c r="N27" i="1"/>
  <c r="M27" i="1" s="1"/>
  <c r="AR26" i="1"/>
  <c r="AQ26" i="1"/>
  <c r="AO26" i="1"/>
  <c r="AN26" i="1"/>
  <c r="AL26" i="1"/>
  <c r="AD26" i="1"/>
  <c r="AC26" i="1"/>
  <c r="AB26" i="1"/>
  <c r="U26" i="1"/>
  <c r="S26" i="1"/>
  <c r="AR25" i="1"/>
  <c r="X25" i="1" s="1"/>
  <c r="AQ25" i="1"/>
  <c r="AP25" i="1" s="1"/>
  <c r="AO25" i="1"/>
  <c r="AN25" i="1"/>
  <c r="AL25" i="1" s="1"/>
  <c r="AM25" i="1"/>
  <c r="AD25" i="1"/>
  <c r="AC25" i="1"/>
  <c r="AB25" i="1" s="1"/>
  <c r="U25" i="1"/>
  <c r="AR24" i="1"/>
  <c r="AQ24" i="1"/>
  <c r="AP24" i="1"/>
  <c r="AO24" i="1"/>
  <c r="AN24" i="1"/>
  <c r="AL24" i="1"/>
  <c r="N24" i="1" s="1"/>
  <c r="M24" i="1" s="1"/>
  <c r="AF24" i="1"/>
  <c r="AD24" i="1"/>
  <c r="AC24" i="1"/>
  <c r="AB24" i="1"/>
  <c r="X24" i="1"/>
  <c r="Y24" i="1" s="1"/>
  <c r="Z24" i="1" s="1"/>
  <c r="U24" i="1"/>
  <c r="S24" i="1"/>
  <c r="P24" i="1"/>
  <c r="O24" i="1"/>
  <c r="AR23" i="1"/>
  <c r="AQ23" i="1"/>
  <c r="AO23" i="1"/>
  <c r="AP23" i="1" s="1"/>
  <c r="AN23" i="1"/>
  <c r="AL23" i="1" s="1"/>
  <c r="AM23" i="1"/>
  <c r="AD23" i="1"/>
  <c r="AC23" i="1"/>
  <c r="AB23" i="1" s="1"/>
  <c r="U23" i="1"/>
  <c r="O23" i="1"/>
  <c r="AR22" i="1"/>
  <c r="AQ22" i="1"/>
  <c r="AO22" i="1"/>
  <c r="AN22" i="1"/>
  <c r="AL22" i="1"/>
  <c r="AM22" i="1" s="1"/>
  <c r="AD22" i="1"/>
  <c r="AC22" i="1"/>
  <c r="AB22" i="1"/>
  <c r="U22" i="1"/>
  <c r="AR21" i="1"/>
  <c r="X21" i="1" s="1"/>
  <c r="AQ21" i="1"/>
  <c r="AP21" i="1" s="1"/>
  <c r="AO21" i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N20" i="1" s="1"/>
  <c r="M20" i="1" s="1"/>
  <c r="AF20" i="1"/>
  <c r="AD20" i="1"/>
  <c r="AC20" i="1"/>
  <c r="AB20" i="1"/>
  <c r="X20" i="1"/>
  <c r="U20" i="1"/>
  <c r="S20" i="1"/>
  <c r="P20" i="1"/>
  <c r="O20" i="1"/>
  <c r="AR19" i="1"/>
  <c r="AQ19" i="1"/>
  <c r="AO19" i="1"/>
  <c r="AN19" i="1"/>
  <c r="AL19" i="1" s="1"/>
  <c r="AD19" i="1"/>
  <c r="AC19" i="1"/>
  <c r="AB19" i="1" s="1"/>
  <c r="U19" i="1"/>
  <c r="AF27" i="1" l="1"/>
  <c r="AF31" i="1"/>
  <c r="P19" i="1"/>
  <c r="S19" i="1"/>
  <c r="P21" i="1"/>
  <c r="O21" i="1"/>
  <c r="N21" i="1"/>
  <c r="M21" i="1" s="1"/>
  <c r="Y21" i="1" s="1"/>
  <c r="Z21" i="1" s="1"/>
  <c r="N22" i="1"/>
  <c r="M22" i="1" s="1"/>
  <c r="P22" i="1"/>
  <c r="AH28" i="1"/>
  <c r="AG28" i="1"/>
  <c r="N30" i="1"/>
  <c r="M30" i="1" s="1"/>
  <c r="AM30" i="1"/>
  <c r="P30" i="1"/>
  <c r="Y20" i="1"/>
  <c r="Z20" i="1" s="1"/>
  <c r="AF32" i="1"/>
  <c r="P23" i="1"/>
  <c r="S23" i="1"/>
  <c r="P27" i="1"/>
  <c r="O27" i="1"/>
  <c r="S27" i="1"/>
  <c r="P31" i="1"/>
  <c r="O31" i="1"/>
  <c r="S31" i="1"/>
  <c r="AH24" i="1"/>
  <c r="AG24" i="1"/>
  <c r="AP22" i="1"/>
  <c r="X22" i="1"/>
  <c r="AA24" i="1"/>
  <c r="AE24" i="1" s="1"/>
  <c r="S25" i="1"/>
  <c r="P25" i="1"/>
  <c r="O25" i="1"/>
  <c r="N25" i="1"/>
  <c r="M25" i="1" s="1"/>
  <c r="AA28" i="1"/>
  <c r="AE28" i="1" s="1"/>
  <c r="S29" i="1"/>
  <c r="P29" i="1"/>
  <c r="O29" i="1"/>
  <c r="N29" i="1"/>
  <c r="M29" i="1" s="1"/>
  <c r="AP34" i="1"/>
  <c r="X34" i="1"/>
  <c r="N19" i="1"/>
  <c r="M19" i="1" s="1"/>
  <c r="V20" i="1"/>
  <c r="T20" i="1" s="1"/>
  <c r="W20" i="1" s="1"/>
  <c r="Q20" i="1" s="1"/>
  <c r="R20" i="1" s="1"/>
  <c r="AP26" i="1"/>
  <c r="X26" i="1"/>
  <c r="AP30" i="1"/>
  <c r="X30" i="1"/>
  <c r="AP19" i="1"/>
  <c r="X19" i="1"/>
  <c r="AF34" i="1"/>
  <c r="N26" i="1"/>
  <c r="M26" i="1" s="1"/>
  <c r="AM26" i="1"/>
  <c r="P26" i="1"/>
  <c r="V28" i="1"/>
  <c r="T28" i="1" s="1"/>
  <c r="W28" i="1" s="1"/>
  <c r="Q28" i="1" s="1"/>
  <c r="R28" i="1" s="1"/>
  <c r="AP32" i="1"/>
  <c r="X32" i="1"/>
  <c r="O19" i="1"/>
  <c r="S22" i="1"/>
  <c r="V24" i="1"/>
  <c r="T24" i="1" s="1"/>
  <c r="W24" i="1" s="1"/>
  <c r="Q24" i="1" s="1"/>
  <c r="R24" i="1" s="1"/>
  <c r="S21" i="1"/>
  <c r="O22" i="1"/>
  <c r="S33" i="1"/>
  <c r="P33" i="1"/>
  <c r="O33" i="1"/>
  <c r="N33" i="1"/>
  <c r="M33" i="1" s="1"/>
  <c r="Y33" i="1" s="1"/>
  <c r="Z33" i="1" s="1"/>
  <c r="AM19" i="1"/>
  <c r="AM21" i="1"/>
  <c r="N23" i="1"/>
  <c r="M23" i="1" s="1"/>
  <c r="O26" i="1"/>
  <c r="O30" i="1"/>
  <c r="P34" i="1"/>
  <c r="AM20" i="1"/>
  <c r="AM24" i="1"/>
  <c r="AM28" i="1"/>
  <c r="AM32" i="1"/>
  <c r="S35" i="1"/>
  <c r="AM36" i="1"/>
  <c r="N36" i="1"/>
  <c r="M36" i="1" s="1"/>
  <c r="AM35" i="1"/>
  <c r="O36" i="1"/>
  <c r="X36" i="1"/>
  <c r="AM34" i="1"/>
  <c r="X23" i="1"/>
  <c r="X27" i="1"/>
  <c r="X31" i="1"/>
  <c r="X35" i="1"/>
  <c r="AA33" i="1" l="1"/>
  <c r="AE33" i="1" s="1"/>
  <c r="AH33" i="1"/>
  <c r="AG33" i="1"/>
  <c r="AA21" i="1"/>
  <c r="AE21" i="1" s="1"/>
  <c r="AH21" i="1"/>
  <c r="AG21" i="1"/>
  <c r="Y23" i="1"/>
  <c r="Z23" i="1" s="1"/>
  <c r="Y32" i="1"/>
  <c r="Z32" i="1" s="1"/>
  <c r="AF19" i="1"/>
  <c r="V19" i="1"/>
  <c r="T19" i="1" s="1"/>
  <c r="W19" i="1" s="1"/>
  <c r="Q19" i="1" s="1"/>
  <c r="R19" i="1" s="1"/>
  <c r="V30" i="1"/>
  <c r="T30" i="1" s="1"/>
  <c r="W30" i="1" s="1"/>
  <c r="Q30" i="1" s="1"/>
  <c r="R30" i="1" s="1"/>
  <c r="AF30" i="1"/>
  <c r="Y36" i="1"/>
  <c r="Z36" i="1" s="1"/>
  <c r="Y19" i="1"/>
  <c r="Z19" i="1" s="1"/>
  <c r="Y34" i="1"/>
  <c r="Z34" i="1" s="1"/>
  <c r="AF25" i="1"/>
  <c r="V25" i="1"/>
  <c r="T25" i="1" s="1"/>
  <c r="W25" i="1" s="1"/>
  <c r="Q25" i="1" s="1"/>
  <c r="R25" i="1" s="1"/>
  <c r="AI24" i="1"/>
  <c r="AI28" i="1"/>
  <c r="Y30" i="1"/>
  <c r="Z30" i="1" s="1"/>
  <c r="Y25" i="1"/>
  <c r="Z25" i="1" s="1"/>
  <c r="AF23" i="1"/>
  <c r="Y35" i="1"/>
  <c r="Z35" i="1" s="1"/>
  <c r="AF29" i="1"/>
  <c r="AF22" i="1"/>
  <c r="Y29" i="1"/>
  <c r="Z29" i="1" s="1"/>
  <c r="Y31" i="1"/>
  <c r="Z31" i="1" s="1"/>
  <c r="AF33" i="1"/>
  <c r="V33" i="1"/>
  <c r="T33" i="1" s="1"/>
  <c r="W33" i="1" s="1"/>
  <c r="Q33" i="1" s="1"/>
  <c r="R33" i="1" s="1"/>
  <c r="Y26" i="1"/>
  <c r="Z26" i="1" s="1"/>
  <c r="AH20" i="1"/>
  <c r="AA20" i="1"/>
  <c r="AE20" i="1" s="1"/>
  <c r="AG20" i="1"/>
  <c r="AF21" i="1"/>
  <c r="V21" i="1"/>
  <c r="T21" i="1" s="1"/>
  <c r="W21" i="1" s="1"/>
  <c r="Q21" i="1" s="1"/>
  <c r="R21" i="1" s="1"/>
  <c r="AF36" i="1"/>
  <c r="Y27" i="1"/>
  <c r="Z27" i="1" s="1"/>
  <c r="V26" i="1"/>
  <c r="T26" i="1" s="1"/>
  <c r="W26" i="1" s="1"/>
  <c r="Q26" i="1" s="1"/>
  <c r="R26" i="1" s="1"/>
  <c r="AF26" i="1"/>
  <c r="Y22" i="1"/>
  <c r="Z22" i="1" s="1"/>
  <c r="AA23" i="1" l="1"/>
  <c r="AE23" i="1" s="1"/>
  <c r="AH23" i="1"/>
  <c r="AG23" i="1"/>
  <c r="AA35" i="1"/>
  <c r="AE35" i="1" s="1"/>
  <c r="AH35" i="1"/>
  <c r="AG35" i="1"/>
  <c r="V35" i="1"/>
  <c r="T35" i="1" s="1"/>
  <c r="W35" i="1" s="1"/>
  <c r="Q35" i="1" s="1"/>
  <c r="R35" i="1" s="1"/>
  <c r="AH36" i="1"/>
  <c r="AI36" i="1" s="1"/>
  <c r="AG36" i="1"/>
  <c r="AA36" i="1"/>
  <c r="AE36" i="1" s="1"/>
  <c r="AH22" i="1"/>
  <c r="AA22" i="1"/>
  <c r="AE22" i="1" s="1"/>
  <c r="AG22" i="1"/>
  <c r="V23" i="1"/>
  <c r="T23" i="1" s="1"/>
  <c r="W23" i="1" s="1"/>
  <c r="Q23" i="1" s="1"/>
  <c r="R23" i="1" s="1"/>
  <c r="AI21" i="1"/>
  <c r="AA34" i="1"/>
  <c r="AE34" i="1" s="1"/>
  <c r="AH34" i="1"/>
  <c r="AG34" i="1"/>
  <c r="V34" i="1"/>
  <c r="T34" i="1" s="1"/>
  <c r="W34" i="1" s="1"/>
  <c r="Q34" i="1" s="1"/>
  <c r="R34" i="1" s="1"/>
  <c r="AA31" i="1"/>
  <c r="AE31" i="1" s="1"/>
  <c r="AH31" i="1"/>
  <c r="AG31" i="1"/>
  <c r="V31" i="1"/>
  <c r="T31" i="1" s="1"/>
  <c r="W31" i="1" s="1"/>
  <c r="Q31" i="1" s="1"/>
  <c r="R31" i="1" s="1"/>
  <c r="AA29" i="1"/>
  <c r="AE29" i="1" s="1"/>
  <c r="AH29" i="1"/>
  <c r="AG29" i="1"/>
  <c r="AI20" i="1"/>
  <c r="AA25" i="1"/>
  <c r="AE25" i="1" s="1"/>
  <c r="AH25" i="1"/>
  <c r="AG25" i="1"/>
  <c r="V22" i="1"/>
  <c r="T22" i="1" s="1"/>
  <c r="W22" i="1" s="1"/>
  <c r="Q22" i="1" s="1"/>
  <c r="R22" i="1" s="1"/>
  <c r="AH19" i="1"/>
  <c r="AI19" i="1" s="1"/>
  <c r="AA19" i="1"/>
  <c r="AE19" i="1" s="1"/>
  <c r="AG19" i="1"/>
  <c r="AI33" i="1"/>
  <c r="AH27" i="1"/>
  <c r="AA27" i="1"/>
  <c r="AE27" i="1" s="1"/>
  <c r="V27" i="1"/>
  <c r="T27" i="1" s="1"/>
  <c r="W27" i="1" s="1"/>
  <c r="Q27" i="1" s="1"/>
  <c r="R27" i="1" s="1"/>
  <c r="AG27" i="1"/>
  <c r="V36" i="1"/>
  <c r="T36" i="1" s="1"/>
  <c r="W36" i="1" s="1"/>
  <c r="Q36" i="1" s="1"/>
  <c r="R36" i="1" s="1"/>
  <c r="AH26" i="1"/>
  <c r="AA26" i="1"/>
  <c r="AE26" i="1" s="1"/>
  <c r="AG26" i="1"/>
  <c r="V29" i="1"/>
  <c r="T29" i="1" s="1"/>
  <c r="W29" i="1" s="1"/>
  <c r="Q29" i="1" s="1"/>
  <c r="R29" i="1" s="1"/>
  <c r="AH30" i="1"/>
  <c r="AA30" i="1"/>
  <c r="AE30" i="1" s="1"/>
  <c r="AG30" i="1"/>
  <c r="AH32" i="1"/>
  <c r="AI32" i="1" s="1"/>
  <c r="AG32" i="1"/>
  <c r="AA32" i="1"/>
  <c r="AE32" i="1" s="1"/>
  <c r="V32" i="1"/>
  <c r="T32" i="1" s="1"/>
  <c r="W32" i="1" s="1"/>
  <c r="Q32" i="1" s="1"/>
  <c r="R32" i="1" s="1"/>
  <c r="AI30" i="1" l="1"/>
  <c r="AI25" i="1"/>
  <c r="AI31" i="1"/>
  <c r="AI35" i="1"/>
  <c r="AI27" i="1"/>
  <c r="AI22" i="1"/>
  <c r="AI23" i="1"/>
  <c r="AI26" i="1"/>
  <c r="AI29" i="1"/>
  <c r="AI34" i="1"/>
</calcChain>
</file>

<file path=xl/sharedStrings.xml><?xml version="1.0" encoding="utf-8"?>
<sst xmlns="http://schemas.openxmlformats.org/spreadsheetml/2006/main" count="984" uniqueCount="410">
  <si>
    <t>File opened</t>
  </si>
  <si>
    <t>2023-07-16 17:27:45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</si>
  <si>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</si>
  <si>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</si>
  <si>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</si>
  <si>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</si>
  <si>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</si>
  <si>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</si>
  <si>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</si>
  <si>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</si>
  <si>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</si>
  <si>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</si>
  <si>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</si>
  <si>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</si>
  <si>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</si>
  <si>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</si>
  <si>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</si>
  <si>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</si>
  <si>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</si>
  <si>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</si>
  <si>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</si>
  <si>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</si>
  <si>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</si>
  <si>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</si>
  <si>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</si>
  <si>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</si>
  <si>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</si>
  <si>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17:27:45</t>
  </si>
  <si>
    <t>Stability Definition:	CO2_r (Meas): Per=20	A (GasEx): Per=20	Qin (LeafQ): Per=20</t>
  </si>
  <si>
    <t>17:27:53</t>
  </si>
  <si>
    <t>Stability Definition:	CO2_r (Meas): Std&lt;0.75 Per=20	A (GasEx): Per=20	Qin (LeafQ): Per=20</t>
  </si>
  <si>
    <t>17:27:54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</si>
  <si>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</si>
  <si>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</si>
  <si>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</si>
  <si>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</si>
  <si>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</si>
  <si>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</si>
  <si>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</si>
  <si>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</si>
  <si>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</si>
  <si>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</si>
  <si>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</si>
  <si>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</si>
  <si>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</si>
  <si>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</si>
  <si>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</si>
  <si>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</si>
  <si>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</si>
  <si>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</si>
  <si>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</si>
  <si>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</si>
  <si>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</si>
  <si>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</si>
  <si>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</si>
  <si>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</si>
  <si>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</si>
  <si>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</si>
  <si>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</si>
  <si>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</si>
  <si>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</si>
  <si>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</si>
  <si>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</si>
  <si>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</si>
  <si>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</si>
  <si>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</si>
  <si>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</si>
  <si>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</si>
  <si>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</si>
  <si>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</si>
  <si>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</si>
  <si>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</si>
  <si>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</si>
  <si>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</si>
  <si>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</si>
  <si>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</si>
  <si>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</si>
  <si>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</si>
  <si>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</si>
  <si>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</si>
  <si>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</si>
  <si>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</si>
  <si>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</si>
  <si>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</si>
  <si>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</si>
  <si>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</si>
  <si>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</si>
  <si>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</si>
  <si>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</si>
  <si>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</si>
  <si>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</si>
  <si>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3.42027 79.3766 375.187 623.552 879.172 1083.69 1285.39 1413.76</t>
  </si>
  <si>
    <t>Fs_true</t>
  </si>
  <si>
    <t>0.258577 100.356 402.058 601.79 803.318 1000.6 1201.65 1401.67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</si>
  <si>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</si>
  <si>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</si>
  <si>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</si>
  <si>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</si>
  <si>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</si>
  <si>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</si>
  <si>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</si>
  <si>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</si>
  <si>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</si>
  <si>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</si>
  <si>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</si>
  <si>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</si>
  <si>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</si>
  <si>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</si>
  <si>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</si>
  <si>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</si>
  <si>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</si>
  <si>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</si>
  <si>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</si>
  <si>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</si>
  <si>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</si>
  <si>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</si>
  <si>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</si>
  <si>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</si>
  <si>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</si>
  <si>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</si>
  <si>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</si>
  <si>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</si>
  <si>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</si>
  <si>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</si>
  <si>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</si>
  <si>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</si>
  <si>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</si>
  <si>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</si>
  <si>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</si>
  <si>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</si>
  <si>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</si>
  <si>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</si>
  <si>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</si>
  <si>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</si>
  <si>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</si>
  <si>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</si>
  <si>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</si>
  <si>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</si>
  <si>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</si>
  <si>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</si>
  <si>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</si>
  <si>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</si>
  <si>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</si>
  <si>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</si>
  <si>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</si>
  <si>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</si>
  <si>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</si>
  <si>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</si>
  <si>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</si>
  <si>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</si>
  <si>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</si>
  <si>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</si>
  <si>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</si>
  <si>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</si>
  <si>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</si>
  <si>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</si>
  <si>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</si>
  <si>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</si>
  <si>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</si>
  <si>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</si>
  <si>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</si>
  <si>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</si>
  <si>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</si>
  <si>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</si>
  <si>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</si>
  <si>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</si>
  <si>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</si>
  <si>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</si>
  <si>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</si>
  <si>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</si>
  <si>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</si>
  <si>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</si>
  <si>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</si>
  <si>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</si>
  <si>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</si>
  <si>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</si>
  <si>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</si>
  <si>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</si>
  <si>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</si>
  <si>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</si>
  <si>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</si>
  <si>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</si>
  <si>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</si>
  <si>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</si>
  <si>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</si>
  <si>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</si>
  <si>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</si>
  <si>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</si>
  <si>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</si>
  <si>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</si>
  <si>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</si>
  <si>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</si>
  <si>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</si>
  <si>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</si>
  <si>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</si>
  <si>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</si>
  <si>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</si>
  <si>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</si>
  <si>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</si>
  <si>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</si>
  <si>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</si>
  <si>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</si>
  <si>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</si>
  <si>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</si>
  <si>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</si>
  <si>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</si>
  <si>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</si>
  <si>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</si>
  <si>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</si>
  <si>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</si>
  <si>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</si>
  <si>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</si>
  <si>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</si>
  <si>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</si>
  <si>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</si>
  <si>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</si>
  <si>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</si>
  <si>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</si>
  <si>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</si>
  <si>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</si>
  <si>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</si>
  <si>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</si>
  <si>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</si>
  <si>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</si>
  <si>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</si>
  <si>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</si>
  <si>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</si>
  <si>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</si>
  <si>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</si>
  <si>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</si>
  <si>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</si>
  <si>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</si>
  <si>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</si>
  <si>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</si>
  <si>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</si>
  <si>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</si>
  <si>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</si>
  <si>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</si>
  <si>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</si>
  <si>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</si>
  <si>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</si>
  <si>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</si>
  <si>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</si>
  <si>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</si>
  <si>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</si>
  <si>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</si>
  <si>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</si>
  <si>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</si>
  <si>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</si>
  <si>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</si>
  <si>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</si>
  <si>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</si>
  <si>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</si>
  <si>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</si>
  <si>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</si>
  <si>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</si>
  <si>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</si>
  <si>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</si>
  <si>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</si>
  <si>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</si>
  <si>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</si>
  <si>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</si>
  <si>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</si>
  <si>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</si>
  <si>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</si>
  <si>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</si>
  <si>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</si>
  <si>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</si>
  <si>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</si>
  <si>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</si>
  <si>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</si>
  <si>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</si>
  <si>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</si>
  <si>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</si>
  <si>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</si>
  <si>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</si>
  <si>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</si>
  <si>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</si>
  <si>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</si>
  <si>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</si>
  <si>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</si>
  <si>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</si>
  <si>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</si>
  <si>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</si>
  <si>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</si>
  <si>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</si>
  <si>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</si>
  <si>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</si>
  <si>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</si>
  <si>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</si>
  <si>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</si>
  <si>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</si>
  <si>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</si>
  <si>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</si>
  <si>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</si>
  <si>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</si>
  <si>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</si>
  <si>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</si>
  <si>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</si>
  <si>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</si>
  <si>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</si>
  <si>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</si>
  <si>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</si>
  <si>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</si>
  <si>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</si>
  <si>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</si>
  <si>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</si>
  <si>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</si>
  <si>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</si>
  <si>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</si>
  <si>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</si>
  <si>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</si>
  <si>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</si>
  <si>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</si>
  <si>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</si>
  <si>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</si>
  <si>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</si>
  <si>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</si>
  <si>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</si>
  <si>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</si>
  <si>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</si>
  <si>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</si>
  <si>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</si>
  <si>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</si>
  <si>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</si>
  <si>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</si>
  <si>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</si>
  <si>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</si>
  <si>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</si>
  <si>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</si>
  <si>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</si>
  <si>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</si>
  <si>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</si>
  <si>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</si>
  <si>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</si>
  <si>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</si>
  <si>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</si>
  <si>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</si>
  <si>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</si>
  <si>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</si>
  <si>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</si>
  <si>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</si>
  <si>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</si>
  <si>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</si>
  <si>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</si>
  <si>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</si>
  <si>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20230716 18:11:15</t>
  </si>
  <si>
    <t>18:11:15</t>
  </si>
  <si>
    <t>none</t>
  </si>
  <si>
    <t>Picabo</t>
  </si>
  <si>
    <t>20230716</t>
  </si>
  <si>
    <t>kse</t>
  </si>
  <si>
    <t>SAAL</t>
  </si>
  <si>
    <t>BNL21836</t>
  </si>
  <si>
    <t>18:10:47</t>
  </si>
  <si>
    <t>2/2</t>
  </si>
  <si>
    <t>00000000</t>
  </si>
  <si>
    <t>iiiiiiii</t>
  </si>
  <si>
    <t>off</t>
  </si>
  <si>
    <t>20230716 18:13:07</t>
  </si>
  <si>
    <t>18:13:07</t>
  </si>
  <si>
    <t>18:12:40</t>
  </si>
  <si>
    <t>20230716 18:14:48</t>
  </si>
  <si>
    <t>18:14:48</t>
  </si>
  <si>
    <t>18:14:21</t>
  </si>
  <si>
    <t>20230716 18:16:25</t>
  </si>
  <si>
    <t>18:16:25</t>
  </si>
  <si>
    <t>18:15:57</t>
  </si>
  <si>
    <t>20230716 18:17:53</t>
  </si>
  <si>
    <t>18:17:53</t>
  </si>
  <si>
    <t>18:17:27</t>
  </si>
  <si>
    <t>20230716 18:19:05</t>
  </si>
  <si>
    <t>18:19:05</t>
  </si>
  <si>
    <t>18:19:00</t>
  </si>
  <si>
    <t>20230716 18:20:06</t>
  </si>
  <si>
    <t>18:20:06</t>
  </si>
  <si>
    <t>18:20:36</t>
  </si>
  <si>
    <t>20230716 18:22:16</t>
  </si>
  <si>
    <t>18:22:16</t>
  </si>
  <si>
    <t>18:21:49</t>
  </si>
  <si>
    <t>20230716 18:23:50</t>
  </si>
  <si>
    <t>18:23:50</t>
  </si>
  <si>
    <t>18:23:23</t>
  </si>
  <si>
    <t>20230716 18:25:14</t>
  </si>
  <si>
    <t>18:25:14</t>
  </si>
  <si>
    <t>18:24:46</t>
  </si>
  <si>
    <t>20230716 18:26:48</t>
  </si>
  <si>
    <t>18:26:48</t>
  </si>
  <si>
    <t>18:26:20</t>
  </si>
  <si>
    <t>20230716 18:28:17</t>
  </si>
  <si>
    <t>18:28:17</t>
  </si>
  <si>
    <t>18:27:49</t>
  </si>
  <si>
    <t>20230716 18:29:47</t>
  </si>
  <si>
    <t>18:29:47</t>
  </si>
  <si>
    <t>18:29:19</t>
  </si>
  <si>
    <t>20230716 18:31:16</t>
  </si>
  <si>
    <t>18:31:16</t>
  </si>
  <si>
    <t>18:30:48</t>
  </si>
  <si>
    <t>20230716 18:32:49</t>
  </si>
  <si>
    <t>18:32:49</t>
  </si>
  <si>
    <t>18:32:16</t>
  </si>
  <si>
    <t>20230716 18:34:31</t>
  </si>
  <si>
    <t>18:34:31</t>
  </si>
  <si>
    <t>18:33:53</t>
  </si>
  <si>
    <t>20230716 18:36:16</t>
  </si>
  <si>
    <t>18:36:16</t>
  </si>
  <si>
    <t>18:35:44</t>
  </si>
  <si>
    <t>20230716 18:37:48</t>
  </si>
  <si>
    <t>18:37:48</t>
  </si>
  <si>
    <t>18:37:20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</si>
</sst>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1689559875.0999999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1689559875.0999999</v>
      </c>
      <c r="M19">
        <f t="shared" ref="M19:M36" si="0">(N19)/1000</f>
        <v>4.4732913295075487E-3</v>
      </c>
      <c r="N19">
        <f t="shared" ref="N19:N36" si="1">1000*AZ19*AL19*(AV19-AW19)/(100*$B$7*(1000-AL19*AV19))</f>
        <v>4.4732913295075489</v>
      </c>
      <c r="O19">
        <f t="shared" ref="O19:O36" si="2">AZ19*AL19*(AU19-AT19*(1000-AL19*AW19)/(1000-AL19*AV19))/(100*$B$7)</f>
        <v>20.629785406861121</v>
      </c>
      <c r="P19">
        <f t="shared" ref="P19:P36" si="3">AT19 - IF(AL19&gt;1, O19*$B$7*100/(AN19*BH19), 0)</f>
        <v>377.74799999999999</v>
      </c>
      <c r="Q19">
        <f t="shared" ref="Q19:Q36" si="4">((W19-M19/2)*P19-O19)/(W19+M19/2)</f>
        <v>265.80076062467936</v>
      </c>
      <c r="R19">
        <f t="shared" ref="R19:R36" si="5">Q19*(BA19+BB19)/1000</f>
        <v>26.733416547852386</v>
      </c>
      <c r="S19">
        <f t="shared" ref="S19:S36" si="6">(AT19 - IF(AL19&gt;1, O19*$B$7*100/(AN19*BH19), 0))*(BA19+BB19)/1000</f>
        <v>37.992722858974794</v>
      </c>
      <c r="T19">
        <f t="shared" ref="T19:T36" si="7">2/((1/V19-1/U19)+SIGN(V19)*SQRT((1/V19-1/U19)*(1/V19-1/U19) + 4*$C$7/(($C$7+1)*($C$7+1))*(2*1/V19*1/U19-1/U19*1/U19)))</f>
        <v>0.33232800743043295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2.9374057122176369</v>
      </c>
      <c r="V19">
        <f t="shared" ref="V19:V36" si="9">M19*(1000-(1000*0.61365*EXP(17.502*Z19/(240.97+Z19))/(BA19+BB19)+AV19)/2)/(1000*0.61365*EXP(17.502*Z19/(240.97+Z19))/(BA19+BB19)-AV19)</f>
        <v>0.31276377787382803</v>
      </c>
      <c r="W19">
        <f t="shared" ref="W19:W36" si="10">1/(($C$7+1)/(T19/1.6)+1/(U19/1.37)) + $C$7/(($C$7+1)/(T19/1.6) + $C$7/(U19/1.37))</f>
        <v>0.1971390815487607</v>
      </c>
      <c r="X19">
        <f t="shared" ref="X19:X36" si="11">(AO19*AR19)</f>
        <v>297.69024899999994</v>
      </c>
      <c r="Y19">
        <f t="shared" ref="Y19:Y36" si="12">(BC19+(X19+2*0.95*0.0000000567*(((BC19+$B$9)+273)^4-(BC19+273)^4)-44100*M19)/(1.84*29.3*U19+8*0.95*0.0000000567*(BC19+273)^3))</f>
        <v>30.227333875401694</v>
      </c>
      <c r="Z19">
        <f t="shared" ref="Z19:Z36" si="13">($C$9*BD19+$D$9*BE19+$E$9*Y19)</f>
        <v>28.997699999999998</v>
      </c>
      <c r="AA19">
        <f t="shared" ref="AA19:AA36" si="14">0.61365*EXP(17.502*Z19/(240.97+Z19))</f>
        <v>4.0212375421327335</v>
      </c>
      <c r="AB19">
        <f t="shared" ref="AB19:AB36" si="15">(AC19/AD19*100)</f>
        <v>63.037776616431444</v>
      </c>
      <c r="AC19">
        <f t="shared" ref="AC19:AC36" si="16">AV19*(BA19+BB19)/1000</f>
        <v>2.6303072067952198</v>
      </c>
      <c r="AD19">
        <f t="shared" ref="AD19:AD36" si="17">0.61365*EXP(17.502*BC19/(240.97+BC19))</f>
        <v>4.1725887998873414</v>
      </c>
      <c r="AE19">
        <f t="shared" ref="AE19:AE36" si="18">(AA19-AV19*(BA19+BB19)/1000)</f>
        <v>1.3909303353375138</v>
      </c>
      <c r="AF19">
        <f t="shared" ref="AF19:AF36" si="19">(-M19*44100)</f>
        <v>-197.27214763128291</v>
      </c>
      <c r="AG19">
        <f t="shared" ref="AG19:AG36" si="20">2*29.3*U19*0.92*(BC19-Z19)</f>
        <v>101.35130672452954</v>
      </c>
      <c r="AH19">
        <f t="shared" ref="AH19:AH36" si="21">2*0.95*0.0000000567*(((BC19+$B$9)+273)^4-(Z19+273)^4)</f>
        <v>7.6202257282395864</v>
      </c>
      <c r="AI19">
        <f t="shared" ref="AI19:AI36" si="22">X19+AH19+AF19+AG19</f>
        <v>209.38963382148614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52652.61315266481</v>
      </c>
      <c r="AO19">
        <f t="shared" ref="AO19:AO36" si="26">$B$13*BI19+$C$13*BJ19+$F$13*BU19*(1-BX19)</f>
        <v>1799.93</v>
      </c>
      <c r="AP19">
        <f t="shared" ref="AP19:AP36" si="27">AO19*AQ19</f>
        <v>1517.3408999999999</v>
      </c>
      <c r="AQ19">
        <f t="shared" ref="AQ19:AQ36" si="28">($B$13*$D$11+$C$13*$D$11+$F$13*((CH19+BZ19)/MAX(CH19+BZ19+CI19, 0.1)*$I$11+CI19/MAX(CH19+BZ19+CI19, 0.1)*$J$11))/($B$13+$C$13+$F$13)</f>
        <v>0.84299994999805539</v>
      </c>
      <c r="AR19">
        <f t="shared" ref="AR19:AR36" si="29">($B$13*$K$11+$C$13*$K$11+$F$13*((CH19+BZ19)/MAX(CH19+BZ19+CI19, 0.1)*$P$11+CI19/MAX(CH19+BZ19+CI19, 0.1)*$Q$11))/($B$13+$C$13+$F$13)</f>
        <v>0.16538990349624705</v>
      </c>
      <c r="AS19">
        <v>1689559875.0999999</v>
      </c>
      <c r="AT19">
        <v>377.74799999999999</v>
      </c>
      <c r="AU19">
        <v>400.06599999999997</v>
      </c>
      <c r="AV19">
        <v>26.152200000000001</v>
      </c>
      <c r="AW19">
        <v>21.796199999999999</v>
      </c>
      <c r="AX19">
        <v>379.53100000000001</v>
      </c>
      <c r="AY19">
        <v>26.097899999999999</v>
      </c>
      <c r="AZ19">
        <v>600.04200000000003</v>
      </c>
      <c r="BA19">
        <v>100.505</v>
      </c>
      <c r="BB19">
        <v>7.1900099999999995E-2</v>
      </c>
      <c r="BC19">
        <v>29.637699999999999</v>
      </c>
      <c r="BD19">
        <v>28.997699999999998</v>
      </c>
      <c r="BE19">
        <v>999.9</v>
      </c>
      <c r="BF19">
        <v>0</v>
      </c>
      <c r="BG19">
        <v>0</v>
      </c>
      <c r="BH19">
        <v>9994.3799999999992</v>
      </c>
      <c r="BI19">
        <v>0</v>
      </c>
      <c r="BJ19">
        <v>278.166</v>
      </c>
      <c r="BK19">
        <v>-22.317399999999999</v>
      </c>
      <c r="BL19">
        <v>387.89299999999997</v>
      </c>
      <c r="BM19">
        <v>408.98</v>
      </c>
      <c r="BN19">
        <v>4.3559599999999996</v>
      </c>
      <c r="BO19">
        <v>400.06599999999997</v>
      </c>
      <c r="BP19">
        <v>21.796199999999999</v>
      </c>
      <c r="BQ19">
        <v>2.6284299999999998</v>
      </c>
      <c r="BR19">
        <v>2.1906300000000001</v>
      </c>
      <c r="BS19">
        <v>21.8444</v>
      </c>
      <c r="BT19">
        <v>18.893999999999998</v>
      </c>
      <c r="BU19">
        <v>1799.93</v>
      </c>
      <c r="BV19">
        <v>0.90000100000000005</v>
      </c>
      <c r="BW19">
        <v>9.9998900000000002E-2</v>
      </c>
      <c r="BX19">
        <v>0</v>
      </c>
      <c r="BY19">
        <v>2.5914000000000001</v>
      </c>
      <c r="BZ19">
        <v>0</v>
      </c>
      <c r="CA19">
        <v>20827.400000000001</v>
      </c>
      <c r="CB19">
        <v>14599.8</v>
      </c>
      <c r="CC19">
        <v>38.125</v>
      </c>
      <c r="CD19">
        <v>39.75</v>
      </c>
      <c r="CE19">
        <v>38.125</v>
      </c>
      <c r="CF19">
        <v>38.436999999999998</v>
      </c>
      <c r="CG19">
        <v>38.061999999999998</v>
      </c>
      <c r="CH19">
        <v>1619.94</v>
      </c>
      <c r="CI19">
        <v>179.99</v>
      </c>
      <c r="CJ19">
        <v>0</v>
      </c>
      <c r="CK19">
        <v>1689559885</v>
      </c>
      <c r="CL19">
        <v>0</v>
      </c>
      <c r="CM19">
        <v>1689559847.5999999</v>
      </c>
      <c r="CN19" t="s">
        <v>354</v>
      </c>
      <c r="CO19">
        <v>1689559845.0999999</v>
      </c>
      <c r="CP19">
        <v>1689559847.5999999</v>
      </c>
      <c r="CQ19">
        <v>49</v>
      </c>
      <c r="CR19">
        <v>2.5999999999999999E-2</v>
      </c>
      <c r="CS19">
        <v>1E-3</v>
      </c>
      <c r="CT19">
        <v>-1.8540000000000001</v>
      </c>
      <c r="CU19">
        <v>5.3999999999999999E-2</v>
      </c>
      <c r="CV19">
        <v>400</v>
      </c>
      <c r="CW19">
        <v>22</v>
      </c>
      <c r="CX19">
        <v>0.15</v>
      </c>
      <c r="CY19">
        <v>0.02</v>
      </c>
      <c r="CZ19">
        <v>20.539002565297491</v>
      </c>
      <c r="DA19">
        <v>0.2301807672129477</v>
      </c>
      <c r="DB19">
        <v>5.2766467850996229E-2</v>
      </c>
      <c r="DC19">
        <v>1</v>
      </c>
      <c r="DD19">
        <v>400.01425</v>
      </c>
      <c r="DE19">
        <v>-0.14663414634218611</v>
      </c>
      <c r="DF19">
        <v>3.2419708511950952E-2</v>
      </c>
      <c r="DG19">
        <v>1</v>
      </c>
      <c r="DH19">
        <v>1799.9839999999999</v>
      </c>
      <c r="DI19">
        <v>-0.19672539608185441</v>
      </c>
      <c r="DJ19">
        <v>7.77431669023117E-2</v>
      </c>
      <c r="DK19">
        <v>-1</v>
      </c>
      <c r="DL19">
        <v>2</v>
      </c>
      <c r="DM19">
        <v>2</v>
      </c>
      <c r="DN19" t="s">
        <v>355</v>
      </c>
      <c r="DO19">
        <v>3.19679</v>
      </c>
      <c r="DP19">
        <v>2.6807799999999999</v>
      </c>
      <c r="DQ19">
        <v>8.8736400000000007E-2</v>
      </c>
      <c r="DR19">
        <v>9.1971999999999998E-2</v>
      </c>
      <c r="DS19">
        <v>0.120347</v>
      </c>
      <c r="DT19">
        <v>0.10462399999999999</v>
      </c>
      <c r="DU19">
        <v>27233.7</v>
      </c>
      <c r="DV19">
        <v>30676.3</v>
      </c>
      <c r="DW19">
        <v>28151.8</v>
      </c>
      <c r="DX19">
        <v>32424.5</v>
      </c>
      <c r="DY19">
        <v>34402.199999999997</v>
      </c>
      <c r="DZ19">
        <v>39391.300000000003</v>
      </c>
      <c r="EA19">
        <v>41302</v>
      </c>
      <c r="EB19">
        <v>46847</v>
      </c>
      <c r="EC19">
        <v>2.11775</v>
      </c>
      <c r="ED19">
        <v>1.6794500000000001</v>
      </c>
      <c r="EE19">
        <v>0.117701</v>
      </c>
      <c r="EF19">
        <v>0</v>
      </c>
      <c r="EG19">
        <v>27.0761</v>
      </c>
      <c r="EH19">
        <v>999.9</v>
      </c>
      <c r="EI19">
        <v>49.5</v>
      </c>
      <c r="EJ19">
        <v>34.6</v>
      </c>
      <c r="EK19">
        <v>27.208600000000001</v>
      </c>
      <c r="EL19">
        <v>63.845300000000002</v>
      </c>
      <c r="EM19">
        <v>17.3718</v>
      </c>
      <c r="EN19">
        <v>1</v>
      </c>
      <c r="EO19">
        <v>0.30244399999999999</v>
      </c>
      <c r="EP19">
        <v>-0.520536</v>
      </c>
      <c r="EQ19">
        <v>20.226099999999999</v>
      </c>
      <c r="ER19">
        <v>5.2234299999999996</v>
      </c>
      <c r="ES19">
        <v>12.0146</v>
      </c>
      <c r="ET19">
        <v>4.9892500000000002</v>
      </c>
      <c r="EU19">
        <v>3.3050000000000002</v>
      </c>
      <c r="EV19">
        <v>5224</v>
      </c>
      <c r="EW19">
        <v>7890</v>
      </c>
      <c r="EX19">
        <v>475</v>
      </c>
      <c r="EY19">
        <v>45.2</v>
      </c>
      <c r="EZ19">
        <v>1.85287</v>
      </c>
      <c r="FA19">
        <v>1.8615699999999999</v>
      </c>
      <c r="FB19">
        <v>1.8608100000000001</v>
      </c>
      <c r="FC19">
        <v>1.85684</v>
      </c>
      <c r="FD19">
        <v>1.86111</v>
      </c>
      <c r="FE19">
        <v>1.8573200000000001</v>
      </c>
      <c r="FF19">
        <v>1.85944</v>
      </c>
      <c r="FG19">
        <v>1.8623400000000001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-1.7829999999999999</v>
      </c>
      <c r="FV19">
        <v>5.4300000000000001E-2</v>
      </c>
      <c r="FW19">
        <v>-0.41168601291076379</v>
      </c>
      <c r="FX19">
        <v>-4.0117494158234393E-3</v>
      </c>
      <c r="FY19">
        <v>1.087516141204025E-6</v>
      </c>
      <c r="FZ19">
        <v>-8.657206703991749E-11</v>
      </c>
      <c r="GA19">
        <v>5.4254999999997722E-2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0.5</v>
      </c>
      <c r="GK19">
        <v>1.00952</v>
      </c>
      <c r="GL19">
        <v>2.4365199999999998</v>
      </c>
      <c r="GM19">
        <v>1.5942400000000001</v>
      </c>
      <c r="GN19">
        <v>2.3059099999999999</v>
      </c>
      <c r="GO19">
        <v>1.39893</v>
      </c>
      <c r="GP19">
        <v>2.3535200000000001</v>
      </c>
      <c r="GQ19">
        <v>35.707799999999999</v>
      </c>
      <c r="GR19">
        <v>15.305300000000001</v>
      </c>
      <c r="GS19">
        <v>18</v>
      </c>
      <c r="GT19">
        <v>655.44799999999998</v>
      </c>
      <c r="GU19">
        <v>380.68</v>
      </c>
      <c r="GV19">
        <v>29.2883</v>
      </c>
      <c r="GW19">
        <v>30.8874</v>
      </c>
      <c r="GX19">
        <v>30.000499999999999</v>
      </c>
      <c r="GY19">
        <v>30.876899999999999</v>
      </c>
      <c r="GZ19">
        <v>30.844000000000001</v>
      </c>
      <c r="HA19">
        <v>20.278099999999998</v>
      </c>
      <c r="HB19">
        <v>20</v>
      </c>
      <c r="HC19">
        <v>-30</v>
      </c>
      <c r="HD19">
        <v>29.2882</v>
      </c>
      <c r="HE19">
        <v>400</v>
      </c>
      <c r="HF19">
        <v>26.674399999999999</v>
      </c>
      <c r="HG19">
        <v>103.334</v>
      </c>
      <c r="HH19">
        <v>103.11499999999999</v>
      </c>
    </row>
    <row r="20" spans="1:216" x14ac:dyDescent="0.2">
      <c r="A20">
        <v>2</v>
      </c>
      <c r="B20">
        <v>1689559987.5999999</v>
      </c>
      <c r="C20">
        <v>112.5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1689559987.5999999</v>
      </c>
      <c r="M20">
        <f t="shared" si="0"/>
        <v>4.433825104373821E-3</v>
      </c>
      <c r="N20">
        <f t="shared" si="1"/>
        <v>4.4338251043738213</v>
      </c>
      <c r="O20">
        <f t="shared" si="2"/>
        <v>14.636612686345304</v>
      </c>
      <c r="P20">
        <f t="shared" si="3"/>
        <v>284.12</v>
      </c>
      <c r="Q20">
        <f t="shared" si="4"/>
        <v>204.7779517624715</v>
      </c>
      <c r="R20">
        <f t="shared" si="5"/>
        <v>20.596383746814208</v>
      </c>
      <c r="S20">
        <f t="shared" si="6"/>
        <v>28.576536193372</v>
      </c>
      <c r="T20">
        <f t="shared" si="7"/>
        <v>0.3340938489390094</v>
      </c>
      <c r="U20">
        <f t="shared" si="8"/>
        <v>2.9379890184588406</v>
      </c>
      <c r="V20">
        <f t="shared" si="9"/>
        <v>0.31433146685174279</v>
      </c>
      <c r="W20">
        <f t="shared" si="10"/>
        <v>0.1981352516295424</v>
      </c>
      <c r="X20">
        <f t="shared" si="11"/>
        <v>297.70519200000001</v>
      </c>
      <c r="Y20">
        <f t="shared" si="12"/>
        <v>30.158063615093955</v>
      </c>
      <c r="Z20">
        <f t="shared" si="13"/>
        <v>28.974399999999999</v>
      </c>
      <c r="AA20">
        <f t="shared" si="14"/>
        <v>4.0158189381978202</v>
      </c>
      <c r="AB20">
        <f t="shared" si="15"/>
        <v>63.658355235848532</v>
      </c>
      <c r="AC20">
        <f t="shared" si="16"/>
        <v>2.64406382537604</v>
      </c>
      <c r="AD20">
        <f t="shared" si="17"/>
        <v>4.1535220562642863</v>
      </c>
      <c r="AE20">
        <f t="shared" si="18"/>
        <v>1.3717551128217802</v>
      </c>
      <c r="AF20">
        <f t="shared" si="19"/>
        <v>-195.53168710288551</v>
      </c>
      <c r="AG20">
        <f t="shared" si="20"/>
        <v>92.469753981688754</v>
      </c>
      <c r="AH20">
        <f t="shared" si="21"/>
        <v>6.9475284930830083</v>
      </c>
      <c r="AI20">
        <f t="shared" si="22"/>
        <v>201.59078737188622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52683.267153661051</v>
      </c>
      <c r="AO20">
        <f t="shared" si="26"/>
        <v>1800.02</v>
      </c>
      <c r="AP20">
        <f t="shared" si="27"/>
        <v>1517.4168</v>
      </c>
      <c r="AQ20">
        <f t="shared" si="28"/>
        <v>0.84299996666703703</v>
      </c>
      <c r="AR20">
        <f t="shared" si="29"/>
        <v>0.16538993566738147</v>
      </c>
      <c r="AS20">
        <v>1689559987.5999999</v>
      </c>
      <c r="AT20">
        <v>284.12</v>
      </c>
      <c r="AU20">
        <v>300.01499999999999</v>
      </c>
      <c r="AV20">
        <v>26.288399999999999</v>
      </c>
      <c r="AW20">
        <v>21.971499999999999</v>
      </c>
      <c r="AX20">
        <v>285.73200000000003</v>
      </c>
      <c r="AY20">
        <v>26.230399999999999</v>
      </c>
      <c r="AZ20">
        <v>600.05100000000004</v>
      </c>
      <c r="BA20">
        <v>100.50700000000001</v>
      </c>
      <c r="BB20">
        <v>7.2108099999999994E-2</v>
      </c>
      <c r="BC20">
        <v>29.558199999999999</v>
      </c>
      <c r="BD20">
        <v>28.974399999999999</v>
      </c>
      <c r="BE20">
        <v>999.9</v>
      </c>
      <c r="BF20">
        <v>0</v>
      </c>
      <c r="BG20">
        <v>0</v>
      </c>
      <c r="BH20">
        <v>9997.5</v>
      </c>
      <c r="BI20">
        <v>0</v>
      </c>
      <c r="BJ20">
        <v>323.77300000000002</v>
      </c>
      <c r="BK20">
        <v>-15.895</v>
      </c>
      <c r="BL20">
        <v>291.791</v>
      </c>
      <c r="BM20">
        <v>306.755</v>
      </c>
      <c r="BN20">
        <v>4.3169199999999996</v>
      </c>
      <c r="BO20">
        <v>300.01499999999999</v>
      </c>
      <c r="BP20">
        <v>21.971499999999999</v>
      </c>
      <c r="BQ20">
        <v>2.6421800000000002</v>
      </c>
      <c r="BR20">
        <v>2.2082899999999999</v>
      </c>
      <c r="BS20">
        <v>21.9298</v>
      </c>
      <c r="BT20">
        <v>19.022600000000001</v>
      </c>
      <c r="BU20">
        <v>1800.02</v>
      </c>
      <c r="BV20">
        <v>0.90000100000000005</v>
      </c>
      <c r="BW20">
        <v>9.9998600000000007E-2</v>
      </c>
      <c r="BX20">
        <v>0</v>
      </c>
      <c r="BY20">
        <v>2.9660000000000002</v>
      </c>
      <c r="BZ20">
        <v>0</v>
      </c>
      <c r="CA20">
        <v>20868.5</v>
      </c>
      <c r="CB20">
        <v>14600.5</v>
      </c>
      <c r="CC20">
        <v>38.375</v>
      </c>
      <c r="CD20">
        <v>40</v>
      </c>
      <c r="CE20">
        <v>38.311999999999998</v>
      </c>
      <c r="CF20">
        <v>38.75</v>
      </c>
      <c r="CG20">
        <v>38.25</v>
      </c>
      <c r="CH20">
        <v>1620.02</v>
      </c>
      <c r="CI20">
        <v>180</v>
      </c>
      <c r="CJ20">
        <v>0</v>
      </c>
      <c r="CK20">
        <v>1689559997.2</v>
      </c>
      <c r="CL20">
        <v>0</v>
      </c>
      <c r="CM20">
        <v>1689559960.0999999</v>
      </c>
      <c r="CN20" t="s">
        <v>361</v>
      </c>
      <c r="CO20">
        <v>1689559960.0999999</v>
      </c>
      <c r="CP20">
        <v>1689559952.5999999</v>
      </c>
      <c r="CQ20">
        <v>50</v>
      </c>
      <c r="CR20">
        <v>-0.14099999999999999</v>
      </c>
      <c r="CS20">
        <v>4.0000000000000001E-3</v>
      </c>
      <c r="CT20">
        <v>-1.6659999999999999</v>
      </c>
      <c r="CU20">
        <v>5.8000000000000003E-2</v>
      </c>
      <c r="CV20">
        <v>300</v>
      </c>
      <c r="CW20">
        <v>22</v>
      </c>
      <c r="CX20">
        <v>0.28999999999999998</v>
      </c>
      <c r="CY20">
        <v>0.01</v>
      </c>
      <c r="CZ20">
        <v>14.600907005047651</v>
      </c>
      <c r="DA20">
        <v>9.1856648590283446E-2</v>
      </c>
      <c r="DB20">
        <v>2.7965780523571369E-2</v>
      </c>
      <c r="DC20">
        <v>1</v>
      </c>
      <c r="DD20">
        <v>299.99685365853662</v>
      </c>
      <c r="DE20">
        <v>-3.2634146340710428E-2</v>
      </c>
      <c r="DF20">
        <v>2.1883907636529611E-2</v>
      </c>
      <c r="DG20">
        <v>1</v>
      </c>
      <c r="DH20">
        <v>1799.9970000000001</v>
      </c>
      <c r="DI20">
        <v>8.8304068266125899E-2</v>
      </c>
      <c r="DJ20">
        <v>0.1032279032044976</v>
      </c>
      <c r="DK20">
        <v>-1</v>
      </c>
      <c r="DL20">
        <v>2</v>
      </c>
      <c r="DM20">
        <v>2</v>
      </c>
      <c r="DN20" t="s">
        <v>355</v>
      </c>
      <c r="DO20">
        <v>3.1965400000000002</v>
      </c>
      <c r="DP20">
        <v>2.6810200000000002</v>
      </c>
      <c r="DQ20">
        <v>7.0663799999999999E-2</v>
      </c>
      <c r="DR20">
        <v>7.3215199999999994E-2</v>
      </c>
      <c r="DS20">
        <v>0.12073</v>
      </c>
      <c r="DT20">
        <v>0.105175</v>
      </c>
      <c r="DU20">
        <v>27765.7</v>
      </c>
      <c r="DV20">
        <v>31301.4</v>
      </c>
      <c r="DW20">
        <v>28144.5</v>
      </c>
      <c r="DX20">
        <v>32416.6</v>
      </c>
      <c r="DY20">
        <v>34378.5</v>
      </c>
      <c r="DZ20">
        <v>39356.699999999997</v>
      </c>
      <c r="EA20">
        <v>41291</v>
      </c>
      <c r="EB20">
        <v>46835.1</v>
      </c>
      <c r="EC20">
        <v>2.1152000000000002</v>
      </c>
      <c r="ED20">
        <v>1.6773</v>
      </c>
      <c r="EE20">
        <v>0.108071</v>
      </c>
      <c r="EF20">
        <v>0</v>
      </c>
      <c r="EG20">
        <v>27.2102</v>
      </c>
      <c r="EH20">
        <v>999.9</v>
      </c>
      <c r="EI20">
        <v>49.9</v>
      </c>
      <c r="EJ20">
        <v>34.5</v>
      </c>
      <c r="EK20">
        <v>27.276800000000001</v>
      </c>
      <c r="EL20">
        <v>63.985300000000002</v>
      </c>
      <c r="EM20">
        <v>17.083300000000001</v>
      </c>
      <c r="EN20">
        <v>1</v>
      </c>
      <c r="EO20">
        <v>0.31772600000000001</v>
      </c>
      <c r="EP20">
        <v>-2.8622000000000002E-2</v>
      </c>
      <c r="EQ20">
        <v>20.227399999999999</v>
      </c>
      <c r="ER20">
        <v>5.2229799999999997</v>
      </c>
      <c r="ES20">
        <v>12.015000000000001</v>
      </c>
      <c r="ET20">
        <v>4.9889999999999999</v>
      </c>
      <c r="EU20">
        <v>3.3050000000000002</v>
      </c>
      <c r="EV20">
        <v>5226.3</v>
      </c>
      <c r="EW20">
        <v>7900.3</v>
      </c>
      <c r="EX20">
        <v>475</v>
      </c>
      <c r="EY20">
        <v>45.2</v>
      </c>
      <c r="EZ20">
        <v>1.85287</v>
      </c>
      <c r="FA20">
        <v>1.8615600000000001</v>
      </c>
      <c r="FB20">
        <v>1.8608100000000001</v>
      </c>
      <c r="FC20">
        <v>1.85686</v>
      </c>
      <c r="FD20">
        <v>1.86111</v>
      </c>
      <c r="FE20">
        <v>1.8573299999999999</v>
      </c>
      <c r="FF20">
        <v>1.85944</v>
      </c>
      <c r="FG20">
        <v>1.8623700000000001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-1.6120000000000001</v>
      </c>
      <c r="FV20">
        <v>5.8000000000000003E-2</v>
      </c>
      <c r="FW20">
        <v>-0.55233805684805914</v>
      </c>
      <c r="FX20">
        <v>-4.0117494158234393E-3</v>
      </c>
      <c r="FY20">
        <v>1.087516141204025E-6</v>
      </c>
      <c r="FZ20">
        <v>-8.657206703991749E-11</v>
      </c>
      <c r="GA20">
        <v>5.8064999999999152E-2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0.6</v>
      </c>
      <c r="GK20">
        <v>0.80444300000000002</v>
      </c>
      <c r="GL20">
        <v>2.4267599999999998</v>
      </c>
      <c r="GM20">
        <v>1.5942400000000001</v>
      </c>
      <c r="GN20">
        <v>2.3059099999999999</v>
      </c>
      <c r="GO20">
        <v>1.40015</v>
      </c>
      <c r="GP20">
        <v>2.323</v>
      </c>
      <c r="GQ20">
        <v>35.754399999999997</v>
      </c>
      <c r="GR20">
        <v>15.287800000000001</v>
      </c>
      <c r="GS20">
        <v>18</v>
      </c>
      <c r="GT20">
        <v>655.21799999999996</v>
      </c>
      <c r="GU20">
        <v>380.517</v>
      </c>
      <c r="GV20">
        <v>28.813700000000001</v>
      </c>
      <c r="GW20">
        <v>31.0685</v>
      </c>
      <c r="GX20">
        <v>30.000699999999998</v>
      </c>
      <c r="GY20">
        <v>31.0441</v>
      </c>
      <c r="GZ20">
        <v>31.0124</v>
      </c>
      <c r="HA20">
        <v>16.1568</v>
      </c>
      <c r="HB20">
        <v>20</v>
      </c>
      <c r="HC20">
        <v>-30</v>
      </c>
      <c r="HD20">
        <v>28.8109</v>
      </c>
      <c r="HE20">
        <v>300</v>
      </c>
      <c r="HF20">
        <v>26.674399999999999</v>
      </c>
      <c r="HG20">
        <v>103.307</v>
      </c>
      <c r="HH20">
        <v>103.09</v>
      </c>
    </row>
    <row r="21" spans="1:216" x14ac:dyDescent="0.2">
      <c r="A21">
        <v>3</v>
      </c>
      <c r="B21">
        <v>1689560088.0999999</v>
      </c>
      <c r="C21">
        <v>213</v>
      </c>
      <c r="D21" t="s">
        <v>362</v>
      </c>
      <c r="E21" t="s">
        <v>363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1689560088.0999999</v>
      </c>
      <c r="M21">
        <f t="shared" si="0"/>
        <v>4.4686403522647437E-3</v>
      </c>
      <c r="N21">
        <f t="shared" si="1"/>
        <v>4.4686403522647433</v>
      </c>
      <c r="O21">
        <f t="shared" si="2"/>
        <v>11.788463236337549</v>
      </c>
      <c r="P21">
        <f t="shared" si="3"/>
        <v>237.196</v>
      </c>
      <c r="Q21">
        <f t="shared" si="4"/>
        <v>173.24206717132003</v>
      </c>
      <c r="R21">
        <f t="shared" si="5"/>
        <v>17.421908192064496</v>
      </c>
      <c r="S21">
        <f t="shared" si="6"/>
        <v>23.853368890122802</v>
      </c>
      <c r="T21">
        <f t="shared" si="7"/>
        <v>0.33503290133020097</v>
      </c>
      <c r="U21">
        <f t="shared" si="8"/>
        <v>2.9388336320615442</v>
      </c>
      <c r="V21">
        <f t="shared" si="9"/>
        <v>0.31516816175126233</v>
      </c>
      <c r="W21">
        <f t="shared" si="10"/>
        <v>0.19866664533214523</v>
      </c>
      <c r="X21">
        <f t="shared" si="11"/>
        <v>297.69184500000006</v>
      </c>
      <c r="Y21">
        <f t="shared" si="12"/>
        <v>30.252170833270092</v>
      </c>
      <c r="Z21">
        <f t="shared" si="13"/>
        <v>29.062000000000001</v>
      </c>
      <c r="AA21">
        <f t="shared" si="14"/>
        <v>4.0362241154106453</v>
      </c>
      <c r="AB21">
        <f t="shared" si="15"/>
        <v>63.609656515564005</v>
      </c>
      <c r="AC21">
        <f t="shared" si="16"/>
        <v>2.6578249931315603</v>
      </c>
      <c r="AD21">
        <f t="shared" si="17"/>
        <v>4.1783357098953111</v>
      </c>
      <c r="AE21">
        <f t="shared" si="18"/>
        <v>1.378399122279085</v>
      </c>
      <c r="AF21">
        <f t="shared" si="19"/>
        <v>-197.06703953487519</v>
      </c>
      <c r="AG21">
        <f t="shared" si="20"/>
        <v>94.999663903512328</v>
      </c>
      <c r="AH21">
        <f t="shared" si="21"/>
        <v>7.1423227043026873</v>
      </c>
      <c r="AI21">
        <f t="shared" si="22"/>
        <v>202.76679207293986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52689.234006561048</v>
      </c>
      <c r="AO21">
        <f t="shared" si="26"/>
        <v>1799.94</v>
      </c>
      <c r="AP21">
        <f t="shared" si="27"/>
        <v>1517.3493000000001</v>
      </c>
      <c r="AQ21">
        <f t="shared" si="28"/>
        <v>0.84299993333111101</v>
      </c>
      <c r="AR21">
        <f t="shared" si="29"/>
        <v>0.16538987132904431</v>
      </c>
      <c r="AS21">
        <v>1689560088.0999999</v>
      </c>
      <c r="AT21">
        <v>237.196</v>
      </c>
      <c r="AU21">
        <v>250.04400000000001</v>
      </c>
      <c r="AV21">
        <v>26.429200000000002</v>
      </c>
      <c r="AW21">
        <v>22.078800000000001</v>
      </c>
      <c r="AX21">
        <v>238.84299999999999</v>
      </c>
      <c r="AY21">
        <v>26.3674</v>
      </c>
      <c r="AZ21">
        <v>600.01900000000001</v>
      </c>
      <c r="BA21">
        <v>100.492</v>
      </c>
      <c r="BB21">
        <v>7.1959300000000004E-2</v>
      </c>
      <c r="BC21">
        <v>29.6616</v>
      </c>
      <c r="BD21">
        <v>29.062000000000001</v>
      </c>
      <c r="BE21">
        <v>999.9</v>
      </c>
      <c r="BF21">
        <v>0</v>
      </c>
      <c r="BG21">
        <v>0</v>
      </c>
      <c r="BH21">
        <v>10003.799999999999</v>
      </c>
      <c r="BI21">
        <v>0</v>
      </c>
      <c r="BJ21">
        <v>323.67099999999999</v>
      </c>
      <c r="BK21">
        <v>-12.849</v>
      </c>
      <c r="BL21">
        <v>243.63499999999999</v>
      </c>
      <c r="BM21">
        <v>255.69</v>
      </c>
      <c r="BN21">
        <v>4.3504300000000002</v>
      </c>
      <c r="BO21">
        <v>250.04400000000001</v>
      </c>
      <c r="BP21">
        <v>22.078800000000001</v>
      </c>
      <c r="BQ21">
        <v>2.6559300000000001</v>
      </c>
      <c r="BR21">
        <v>2.21875</v>
      </c>
      <c r="BS21">
        <v>22.015000000000001</v>
      </c>
      <c r="BT21">
        <v>19.098299999999998</v>
      </c>
      <c r="BU21">
        <v>1799.94</v>
      </c>
      <c r="BV21">
        <v>0.90000100000000005</v>
      </c>
      <c r="BW21">
        <v>9.9998600000000007E-2</v>
      </c>
      <c r="BX21">
        <v>0</v>
      </c>
      <c r="BY21">
        <v>2.0589</v>
      </c>
      <c r="BZ21">
        <v>0</v>
      </c>
      <c r="CA21">
        <v>20793.900000000001</v>
      </c>
      <c r="CB21">
        <v>14599.9</v>
      </c>
      <c r="CC21">
        <v>38.5</v>
      </c>
      <c r="CD21">
        <v>40.125</v>
      </c>
      <c r="CE21">
        <v>38.375</v>
      </c>
      <c r="CF21">
        <v>38.875</v>
      </c>
      <c r="CG21">
        <v>38.375</v>
      </c>
      <c r="CH21">
        <v>1619.95</v>
      </c>
      <c r="CI21">
        <v>179.99</v>
      </c>
      <c r="CJ21">
        <v>0</v>
      </c>
      <c r="CK21">
        <v>1689560098</v>
      </c>
      <c r="CL21">
        <v>0</v>
      </c>
      <c r="CM21">
        <v>1689560061.0999999</v>
      </c>
      <c r="CN21" t="s">
        <v>364</v>
      </c>
      <c r="CO21">
        <v>1689560045.5999999</v>
      </c>
      <c r="CP21">
        <v>1689560061.0999999</v>
      </c>
      <c r="CQ21">
        <v>51</v>
      </c>
      <c r="CR21">
        <v>-0.19800000000000001</v>
      </c>
      <c r="CS21">
        <v>4.0000000000000001E-3</v>
      </c>
      <c r="CT21">
        <v>-1.6919999999999999</v>
      </c>
      <c r="CU21">
        <v>6.2E-2</v>
      </c>
      <c r="CV21">
        <v>250</v>
      </c>
      <c r="CW21">
        <v>22</v>
      </c>
      <c r="CX21">
        <v>0.19</v>
      </c>
      <c r="CY21">
        <v>0.02</v>
      </c>
      <c r="CZ21">
        <v>11.66995331774601</v>
      </c>
      <c r="DA21">
        <v>0.3725346624473182</v>
      </c>
      <c r="DB21">
        <v>0.1059022469183109</v>
      </c>
      <c r="DC21">
        <v>1</v>
      </c>
      <c r="DD21">
        <v>249.98904999999999</v>
      </c>
      <c r="DE21">
        <v>6.2296435271588659E-2</v>
      </c>
      <c r="DF21">
        <v>2.848591757342548E-2</v>
      </c>
      <c r="DG21">
        <v>1</v>
      </c>
      <c r="DH21">
        <v>1799.9934146341459</v>
      </c>
      <c r="DI21">
        <v>-5.3234350347613417E-2</v>
      </c>
      <c r="DJ21">
        <v>6.7484768149421587E-2</v>
      </c>
      <c r="DK21">
        <v>-1</v>
      </c>
      <c r="DL21">
        <v>2</v>
      </c>
      <c r="DM21">
        <v>2</v>
      </c>
      <c r="DN21" t="s">
        <v>355</v>
      </c>
      <c r="DO21">
        <v>3.1962199999999998</v>
      </c>
      <c r="DP21">
        <v>2.68092</v>
      </c>
      <c r="DQ21">
        <v>6.0744199999999998E-2</v>
      </c>
      <c r="DR21">
        <v>6.2884300000000004E-2</v>
      </c>
      <c r="DS21">
        <v>0.12111</v>
      </c>
      <c r="DT21">
        <v>0.10548399999999999</v>
      </c>
      <c r="DU21">
        <v>28055.1</v>
      </c>
      <c r="DV21">
        <v>31643.4</v>
      </c>
      <c r="DW21">
        <v>28138.3</v>
      </c>
      <c r="DX21">
        <v>32410.400000000001</v>
      </c>
      <c r="DY21">
        <v>34356.6</v>
      </c>
      <c r="DZ21">
        <v>39335.199999999997</v>
      </c>
      <c r="EA21">
        <v>41282.1</v>
      </c>
      <c r="EB21">
        <v>46825.9</v>
      </c>
      <c r="EC21">
        <v>2.1133199999999999</v>
      </c>
      <c r="ED21">
        <v>1.6754199999999999</v>
      </c>
      <c r="EE21">
        <v>0.116769</v>
      </c>
      <c r="EF21">
        <v>0</v>
      </c>
      <c r="EG21">
        <v>27.155899999999999</v>
      </c>
      <c r="EH21">
        <v>999.9</v>
      </c>
      <c r="EI21">
        <v>50.1</v>
      </c>
      <c r="EJ21">
        <v>34.5</v>
      </c>
      <c r="EK21">
        <v>27.389399999999998</v>
      </c>
      <c r="EL21">
        <v>63.965299999999999</v>
      </c>
      <c r="EM21">
        <v>17.407900000000001</v>
      </c>
      <c r="EN21">
        <v>1</v>
      </c>
      <c r="EO21">
        <v>0.33148100000000003</v>
      </c>
      <c r="EP21">
        <v>0.44954499999999997</v>
      </c>
      <c r="EQ21">
        <v>20.225999999999999</v>
      </c>
      <c r="ER21">
        <v>5.2228300000000001</v>
      </c>
      <c r="ES21">
        <v>12.0158</v>
      </c>
      <c r="ET21">
        <v>4.9891500000000004</v>
      </c>
      <c r="EU21">
        <v>3.3050000000000002</v>
      </c>
      <c r="EV21">
        <v>5228.3999999999996</v>
      </c>
      <c r="EW21">
        <v>7909.7</v>
      </c>
      <c r="EX21">
        <v>475</v>
      </c>
      <c r="EY21">
        <v>45.2</v>
      </c>
      <c r="EZ21">
        <v>1.8528800000000001</v>
      </c>
      <c r="FA21">
        <v>1.86155</v>
      </c>
      <c r="FB21">
        <v>1.8608100000000001</v>
      </c>
      <c r="FC21">
        <v>1.85684</v>
      </c>
      <c r="FD21">
        <v>1.86111</v>
      </c>
      <c r="FE21">
        <v>1.8573500000000001</v>
      </c>
      <c r="FF21">
        <v>1.85945</v>
      </c>
      <c r="FG21">
        <v>1.8623799999999999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-1.647</v>
      </c>
      <c r="FV21">
        <v>6.1800000000000001E-2</v>
      </c>
      <c r="FW21">
        <v>-0.74993391010526955</v>
      </c>
      <c r="FX21">
        <v>-4.0117494158234393E-3</v>
      </c>
      <c r="FY21">
        <v>1.087516141204025E-6</v>
      </c>
      <c r="FZ21">
        <v>-8.657206703991749E-11</v>
      </c>
      <c r="GA21">
        <v>6.1825000000006007E-2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0.7</v>
      </c>
      <c r="GJ21">
        <v>0.5</v>
      </c>
      <c r="GK21">
        <v>0.69824200000000003</v>
      </c>
      <c r="GL21">
        <v>2.4328599999999998</v>
      </c>
      <c r="GM21">
        <v>1.5942400000000001</v>
      </c>
      <c r="GN21">
        <v>2.3059099999999999</v>
      </c>
      <c r="GO21">
        <v>1.39893</v>
      </c>
      <c r="GP21">
        <v>2.4279799999999998</v>
      </c>
      <c r="GQ21">
        <v>35.801000000000002</v>
      </c>
      <c r="GR21">
        <v>15.2791</v>
      </c>
      <c r="GS21">
        <v>18</v>
      </c>
      <c r="GT21">
        <v>655.35500000000002</v>
      </c>
      <c r="GU21">
        <v>380.37099999999998</v>
      </c>
      <c r="GV21">
        <v>28.625800000000002</v>
      </c>
      <c r="GW21">
        <v>31.227399999999999</v>
      </c>
      <c r="GX21">
        <v>30.000699999999998</v>
      </c>
      <c r="GY21">
        <v>31.195499999999999</v>
      </c>
      <c r="GZ21">
        <v>31.159199999999998</v>
      </c>
      <c r="HA21">
        <v>14.0306</v>
      </c>
      <c r="HB21">
        <v>20</v>
      </c>
      <c r="HC21">
        <v>-30</v>
      </c>
      <c r="HD21">
        <v>28.556699999999999</v>
      </c>
      <c r="HE21">
        <v>250</v>
      </c>
      <c r="HF21">
        <v>26.674399999999999</v>
      </c>
      <c r="HG21">
        <v>103.28400000000001</v>
      </c>
      <c r="HH21">
        <v>103.07</v>
      </c>
    </row>
    <row r="22" spans="1:216" x14ac:dyDescent="0.2">
      <c r="A22">
        <v>4</v>
      </c>
      <c r="B22">
        <v>1689560185.5999999</v>
      </c>
      <c r="C22">
        <v>310.5</v>
      </c>
      <c r="D22" t="s">
        <v>365</v>
      </c>
      <c r="E22" t="s">
        <v>366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1689560185.5999999</v>
      </c>
      <c r="M22">
        <f t="shared" si="0"/>
        <v>4.4089789776325314E-3</v>
      </c>
      <c r="N22">
        <f t="shared" si="1"/>
        <v>4.4089789776325317</v>
      </c>
      <c r="O22">
        <f t="shared" si="2"/>
        <v>7.0158986522222202</v>
      </c>
      <c r="P22">
        <f t="shared" si="3"/>
        <v>167.261</v>
      </c>
      <c r="Q22">
        <f t="shared" si="4"/>
        <v>129.28724003388788</v>
      </c>
      <c r="R22">
        <f t="shared" si="5"/>
        <v>13.001680818797361</v>
      </c>
      <c r="S22">
        <f t="shared" si="6"/>
        <v>16.820485415752202</v>
      </c>
      <c r="T22">
        <f t="shared" si="7"/>
        <v>0.34092119716145858</v>
      </c>
      <c r="U22">
        <f t="shared" si="8"/>
        <v>2.9373964136864421</v>
      </c>
      <c r="V22">
        <f t="shared" si="9"/>
        <v>0.32036563857709888</v>
      </c>
      <c r="W22">
        <f t="shared" si="10"/>
        <v>0.20197199690386969</v>
      </c>
      <c r="X22">
        <f t="shared" si="11"/>
        <v>297.71694299999996</v>
      </c>
      <c r="Y22">
        <f t="shared" si="12"/>
        <v>30.113400950654199</v>
      </c>
      <c r="Z22">
        <f t="shared" si="13"/>
        <v>28.904699999999998</v>
      </c>
      <c r="AA22">
        <f t="shared" si="14"/>
        <v>3.9996476296929293</v>
      </c>
      <c r="AB22">
        <f t="shared" si="15"/>
        <v>64.267521267501564</v>
      </c>
      <c r="AC22">
        <f t="shared" si="16"/>
        <v>2.6614844869430998</v>
      </c>
      <c r="AD22">
        <f t="shared" si="17"/>
        <v>4.1412589663527974</v>
      </c>
      <c r="AE22">
        <f t="shared" si="18"/>
        <v>1.3381631427498295</v>
      </c>
      <c r="AF22">
        <f t="shared" si="19"/>
        <v>-194.43597291359464</v>
      </c>
      <c r="AG22">
        <f t="shared" si="20"/>
        <v>95.364943286798891</v>
      </c>
      <c r="AH22">
        <f t="shared" si="21"/>
        <v>7.1621962843899194</v>
      </c>
      <c r="AI22">
        <f t="shared" si="22"/>
        <v>205.80810965759412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52674.83431741906</v>
      </c>
      <c r="AO22">
        <f t="shared" si="26"/>
        <v>1800.09</v>
      </c>
      <c r="AP22">
        <f t="shared" si="27"/>
        <v>1517.4758999999999</v>
      </c>
      <c r="AQ22">
        <f t="shared" si="28"/>
        <v>0.84300001666583335</v>
      </c>
      <c r="AR22">
        <f t="shared" si="29"/>
        <v>0.1653900321650584</v>
      </c>
      <c r="AS22">
        <v>1689560185.5999999</v>
      </c>
      <c r="AT22">
        <v>167.261</v>
      </c>
      <c r="AU22">
        <v>175.01400000000001</v>
      </c>
      <c r="AV22">
        <v>26.465499999999999</v>
      </c>
      <c r="AW22">
        <v>22.173400000000001</v>
      </c>
      <c r="AX22">
        <v>168.60599999999999</v>
      </c>
      <c r="AY22">
        <v>26.404900000000001</v>
      </c>
      <c r="AZ22">
        <v>600.02700000000004</v>
      </c>
      <c r="BA22">
        <v>100.492</v>
      </c>
      <c r="BB22">
        <v>7.2300199999999995E-2</v>
      </c>
      <c r="BC22">
        <v>29.506900000000002</v>
      </c>
      <c r="BD22">
        <v>28.904699999999998</v>
      </c>
      <c r="BE22">
        <v>999.9</v>
      </c>
      <c r="BF22">
        <v>0</v>
      </c>
      <c r="BG22">
        <v>0</v>
      </c>
      <c r="BH22">
        <v>9995.6200000000008</v>
      </c>
      <c r="BI22">
        <v>0</v>
      </c>
      <c r="BJ22">
        <v>326.27</v>
      </c>
      <c r="BK22">
        <v>-7.7523999999999997</v>
      </c>
      <c r="BL22">
        <v>171.80799999999999</v>
      </c>
      <c r="BM22">
        <v>178.982</v>
      </c>
      <c r="BN22">
        <v>4.2920699999999998</v>
      </c>
      <c r="BO22">
        <v>175.01400000000001</v>
      </c>
      <c r="BP22">
        <v>22.173400000000001</v>
      </c>
      <c r="BQ22">
        <v>2.6595800000000001</v>
      </c>
      <c r="BR22">
        <v>2.2282600000000001</v>
      </c>
      <c r="BS22">
        <v>22.037500000000001</v>
      </c>
      <c r="BT22">
        <v>19.167000000000002</v>
      </c>
      <c r="BU22">
        <v>1800.09</v>
      </c>
      <c r="BV22">
        <v>0.90000199999999997</v>
      </c>
      <c r="BW22">
        <v>9.9998400000000001E-2</v>
      </c>
      <c r="BX22">
        <v>0</v>
      </c>
      <c r="BY22">
        <v>2.7305000000000001</v>
      </c>
      <c r="BZ22">
        <v>0</v>
      </c>
      <c r="CA22">
        <v>20786</v>
      </c>
      <c r="CB22">
        <v>14601.1</v>
      </c>
      <c r="CC22">
        <v>38.625</v>
      </c>
      <c r="CD22">
        <v>40.311999999999998</v>
      </c>
      <c r="CE22">
        <v>38.625</v>
      </c>
      <c r="CF22">
        <v>39.061999999999998</v>
      </c>
      <c r="CG22">
        <v>38.5</v>
      </c>
      <c r="CH22">
        <v>1620.08</v>
      </c>
      <c r="CI22">
        <v>180.01</v>
      </c>
      <c r="CJ22">
        <v>0</v>
      </c>
      <c r="CK22">
        <v>1689560195.2</v>
      </c>
      <c r="CL22">
        <v>0</v>
      </c>
      <c r="CM22">
        <v>1689560157.5999999</v>
      </c>
      <c r="CN22" t="s">
        <v>367</v>
      </c>
      <c r="CO22">
        <v>1689560141.5999999</v>
      </c>
      <c r="CP22">
        <v>1689560157.5999999</v>
      </c>
      <c r="CQ22">
        <v>52</v>
      </c>
      <c r="CR22">
        <v>5.0999999999999997E-2</v>
      </c>
      <c r="CS22">
        <v>-1E-3</v>
      </c>
      <c r="CT22">
        <v>-1.373</v>
      </c>
      <c r="CU22">
        <v>6.0999999999999999E-2</v>
      </c>
      <c r="CV22">
        <v>175</v>
      </c>
      <c r="CW22">
        <v>22</v>
      </c>
      <c r="CX22">
        <v>0.23</v>
      </c>
      <c r="CY22">
        <v>0.02</v>
      </c>
      <c r="CZ22">
        <v>6.9908815183720616</v>
      </c>
      <c r="DA22">
        <v>-4.1150179020390129E-2</v>
      </c>
      <c r="DB22">
        <v>4.2328398784290497E-2</v>
      </c>
      <c r="DC22">
        <v>1</v>
      </c>
      <c r="DD22">
        <v>174.98053658536591</v>
      </c>
      <c r="DE22">
        <v>4.480139372814837E-2</v>
      </c>
      <c r="DF22">
        <v>2.712850859491216E-2</v>
      </c>
      <c r="DG22">
        <v>1</v>
      </c>
      <c r="DH22">
        <v>1800.0343902439031</v>
      </c>
      <c r="DI22">
        <v>-3.7260728712275537E-2</v>
      </c>
      <c r="DJ22">
        <v>0.1237434162917187</v>
      </c>
      <c r="DK22">
        <v>-1</v>
      </c>
      <c r="DL22">
        <v>2</v>
      </c>
      <c r="DM22">
        <v>2</v>
      </c>
      <c r="DN22" t="s">
        <v>355</v>
      </c>
      <c r="DO22">
        <v>3.1960000000000002</v>
      </c>
      <c r="DP22">
        <v>2.68119</v>
      </c>
      <c r="DQ22">
        <v>4.4651099999999999E-2</v>
      </c>
      <c r="DR22">
        <v>4.5993100000000002E-2</v>
      </c>
      <c r="DS22">
        <v>0.121188</v>
      </c>
      <c r="DT22">
        <v>0.105765</v>
      </c>
      <c r="DU22">
        <v>28528.9</v>
      </c>
      <c r="DV22">
        <v>32205.3</v>
      </c>
      <c r="DW22">
        <v>28132.400000000001</v>
      </c>
      <c r="DX22">
        <v>32402.9</v>
      </c>
      <c r="DY22">
        <v>34346.6</v>
      </c>
      <c r="DZ22">
        <v>39313.599999999999</v>
      </c>
      <c r="EA22">
        <v>41273.199999999997</v>
      </c>
      <c r="EB22">
        <v>46815.199999999997</v>
      </c>
      <c r="EC22">
        <v>2.1114000000000002</v>
      </c>
      <c r="ED22">
        <v>1.6736500000000001</v>
      </c>
      <c r="EE22">
        <v>0.109971</v>
      </c>
      <c r="EF22">
        <v>0</v>
      </c>
      <c r="EG22">
        <v>27.109200000000001</v>
      </c>
      <c r="EH22">
        <v>999.9</v>
      </c>
      <c r="EI22">
        <v>50.3</v>
      </c>
      <c r="EJ22">
        <v>34.5</v>
      </c>
      <c r="EK22">
        <v>27.497399999999999</v>
      </c>
      <c r="EL22">
        <v>63.805300000000003</v>
      </c>
      <c r="EM22">
        <v>17.439900000000002</v>
      </c>
      <c r="EN22">
        <v>1</v>
      </c>
      <c r="EO22">
        <v>0.34314299999999998</v>
      </c>
      <c r="EP22">
        <v>-0.29541099999999998</v>
      </c>
      <c r="EQ22">
        <v>20.226199999999999</v>
      </c>
      <c r="ER22">
        <v>5.2231300000000003</v>
      </c>
      <c r="ES22">
        <v>12.0159</v>
      </c>
      <c r="ET22">
        <v>4.9893999999999998</v>
      </c>
      <c r="EU22">
        <v>3.3050000000000002</v>
      </c>
      <c r="EV22">
        <v>5230.3</v>
      </c>
      <c r="EW22">
        <v>7918.1</v>
      </c>
      <c r="EX22">
        <v>475</v>
      </c>
      <c r="EY22">
        <v>45.2</v>
      </c>
      <c r="EZ22">
        <v>1.85287</v>
      </c>
      <c r="FA22">
        <v>1.8615699999999999</v>
      </c>
      <c r="FB22">
        <v>1.8608100000000001</v>
      </c>
      <c r="FC22">
        <v>1.85684</v>
      </c>
      <c r="FD22">
        <v>1.86111</v>
      </c>
      <c r="FE22">
        <v>1.8573500000000001</v>
      </c>
      <c r="FF22">
        <v>1.85944</v>
      </c>
      <c r="FG22">
        <v>1.8623499999999999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-1.345</v>
      </c>
      <c r="FV22">
        <v>6.0600000000000001E-2</v>
      </c>
      <c r="FW22">
        <v>-0.69898566594166422</v>
      </c>
      <c r="FX22">
        <v>-4.0117494158234393E-3</v>
      </c>
      <c r="FY22">
        <v>1.087516141204025E-6</v>
      </c>
      <c r="FZ22">
        <v>-8.657206703991749E-11</v>
      </c>
      <c r="GA22">
        <v>6.0600000000004428E-2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0.7</v>
      </c>
      <c r="GJ22">
        <v>0.5</v>
      </c>
      <c r="GK22">
        <v>0.53588899999999995</v>
      </c>
      <c r="GL22">
        <v>2.4438499999999999</v>
      </c>
      <c r="GM22">
        <v>1.5942400000000001</v>
      </c>
      <c r="GN22">
        <v>2.3071299999999999</v>
      </c>
      <c r="GO22">
        <v>1.40015</v>
      </c>
      <c r="GP22">
        <v>2.4340799999999998</v>
      </c>
      <c r="GQ22">
        <v>35.871099999999998</v>
      </c>
      <c r="GR22">
        <v>15.270300000000001</v>
      </c>
      <c r="GS22">
        <v>18</v>
      </c>
      <c r="GT22">
        <v>655.452</v>
      </c>
      <c r="GU22">
        <v>380.29899999999998</v>
      </c>
      <c r="GV22">
        <v>28.931000000000001</v>
      </c>
      <c r="GW22">
        <v>31.389700000000001</v>
      </c>
      <c r="GX22">
        <v>30.000599999999999</v>
      </c>
      <c r="GY22">
        <v>31.347200000000001</v>
      </c>
      <c r="GZ22">
        <v>31.308800000000002</v>
      </c>
      <c r="HA22">
        <v>10.761100000000001</v>
      </c>
      <c r="HB22">
        <v>20</v>
      </c>
      <c r="HC22">
        <v>-30</v>
      </c>
      <c r="HD22">
        <v>28.973800000000001</v>
      </c>
      <c r="HE22">
        <v>175</v>
      </c>
      <c r="HF22">
        <v>26.674399999999999</v>
      </c>
      <c r="HG22">
        <v>103.262</v>
      </c>
      <c r="HH22">
        <v>103.04600000000001</v>
      </c>
    </row>
    <row r="23" spans="1:216" x14ac:dyDescent="0.2">
      <c r="A23">
        <v>5</v>
      </c>
      <c r="B23">
        <v>1689560273.5999999</v>
      </c>
      <c r="C23">
        <v>398.5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1689560273.5999999</v>
      </c>
      <c r="M23">
        <f t="shared" si="0"/>
        <v>4.4772985807535739E-3</v>
      </c>
      <c r="N23">
        <f t="shared" si="1"/>
        <v>4.4772985807535743</v>
      </c>
      <c r="O23">
        <f t="shared" si="2"/>
        <v>3.9782240917142455</v>
      </c>
      <c r="P23">
        <f t="shared" si="3"/>
        <v>120.52</v>
      </c>
      <c r="Q23">
        <f t="shared" si="4"/>
        <v>98.419553630752532</v>
      </c>
      <c r="R23">
        <f t="shared" si="5"/>
        <v>9.8977389066621537</v>
      </c>
      <c r="S23">
        <f t="shared" si="6"/>
        <v>12.120309928515999</v>
      </c>
      <c r="T23">
        <f t="shared" si="7"/>
        <v>0.34129044831009664</v>
      </c>
      <c r="U23">
        <f t="shared" si="8"/>
        <v>2.9386402467989474</v>
      </c>
      <c r="V23">
        <f t="shared" si="9"/>
        <v>0.32069993601201929</v>
      </c>
      <c r="W23">
        <f t="shared" si="10"/>
        <v>0.20218383345880314</v>
      </c>
      <c r="X23">
        <f t="shared" si="11"/>
        <v>297.70359599999995</v>
      </c>
      <c r="Y23">
        <f t="shared" si="12"/>
        <v>30.258231489981586</v>
      </c>
      <c r="Z23">
        <f t="shared" si="13"/>
        <v>29.045400000000001</v>
      </c>
      <c r="AA23">
        <f t="shared" si="14"/>
        <v>4.0323504530309506</v>
      </c>
      <c r="AB23">
        <f t="shared" si="15"/>
        <v>63.994243685575313</v>
      </c>
      <c r="AC23">
        <f t="shared" si="16"/>
        <v>2.6751571552146403</v>
      </c>
      <c r="AD23">
        <f t="shared" si="17"/>
        <v>4.1803090421047306</v>
      </c>
      <c r="AE23">
        <f t="shared" si="18"/>
        <v>1.3571932978163104</v>
      </c>
      <c r="AF23">
        <f t="shared" si="19"/>
        <v>-197.44886741123261</v>
      </c>
      <c r="AG23">
        <f t="shared" si="20"/>
        <v>98.922426332098937</v>
      </c>
      <c r="AH23">
        <f t="shared" si="21"/>
        <v>7.4374263284635349</v>
      </c>
      <c r="AI23">
        <f t="shared" si="22"/>
        <v>206.61458124932977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52682.288540559508</v>
      </c>
      <c r="AO23">
        <f t="shared" si="26"/>
        <v>1800.01</v>
      </c>
      <c r="AP23">
        <f t="shared" si="27"/>
        <v>1517.4083999999998</v>
      </c>
      <c r="AQ23">
        <f t="shared" si="28"/>
        <v>0.84299998333342585</v>
      </c>
      <c r="AR23">
        <f t="shared" si="29"/>
        <v>0.16538996783351201</v>
      </c>
      <c r="AS23">
        <v>1689560273.5999999</v>
      </c>
      <c r="AT23">
        <v>120.52</v>
      </c>
      <c r="AU23">
        <v>125.03700000000001</v>
      </c>
      <c r="AV23">
        <v>26.6008</v>
      </c>
      <c r="AW23">
        <v>22.243400000000001</v>
      </c>
      <c r="AX23">
        <v>121.72199999999999</v>
      </c>
      <c r="AY23">
        <v>26.5457</v>
      </c>
      <c r="AZ23">
        <v>600.11</v>
      </c>
      <c r="BA23">
        <v>100.494</v>
      </c>
      <c r="BB23">
        <v>7.2793300000000005E-2</v>
      </c>
      <c r="BC23">
        <v>29.669799999999999</v>
      </c>
      <c r="BD23">
        <v>29.045400000000001</v>
      </c>
      <c r="BE23">
        <v>999.9</v>
      </c>
      <c r="BF23">
        <v>0</v>
      </c>
      <c r="BG23">
        <v>0</v>
      </c>
      <c r="BH23">
        <v>10002.5</v>
      </c>
      <c r="BI23">
        <v>0</v>
      </c>
      <c r="BJ23">
        <v>331.17099999999999</v>
      </c>
      <c r="BK23">
        <v>-4.5167799999999998</v>
      </c>
      <c r="BL23">
        <v>123.813</v>
      </c>
      <c r="BM23">
        <v>127.881</v>
      </c>
      <c r="BN23">
        <v>4.35738</v>
      </c>
      <c r="BO23">
        <v>125.03700000000001</v>
      </c>
      <c r="BP23">
        <v>22.243400000000001</v>
      </c>
      <c r="BQ23">
        <v>2.6732300000000002</v>
      </c>
      <c r="BR23">
        <v>2.2353399999999999</v>
      </c>
      <c r="BS23">
        <v>22.121500000000001</v>
      </c>
      <c r="BT23">
        <v>19.2178</v>
      </c>
      <c r="BU23">
        <v>1800.01</v>
      </c>
      <c r="BV23">
        <v>0.90000199999999997</v>
      </c>
      <c r="BW23">
        <v>9.9998400000000001E-2</v>
      </c>
      <c r="BX23">
        <v>0</v>
      </c>
      <c r="BY23">
        <v>2.1274999999999999</v>
      </c>
      <c r="BZ23">
        <v>0</v>
      </c>
      <c r="CA23">
        <v>20931</v>
      </c>
      <c r="CB23">
        <v>14600.4</v>
      </c>
      <c r="CC23">
        <v>38.811999999999998</v>
      </c>
      <c r="CD23">
        <v>40.436999999999998</v>
      </c>
      <c r="CE23">
        <v>38.686999999999998</v>
      </c>
      <c r="CF23">
        <v>39.186999999999998</v>
      </c>
      <c r="CG23">
        <v>38.625</v>
      </c>
      <c r="CH23">
        <v>1620.01</v>
      </c>
      <c r="CI23">
        <v>180</v>
      </c>
      <c r="CJ23">
        <v>0</v>
      </c>
      <c r="CK23">
        <v>1689560283.4000001</v>
      </c>
      <c r="CL23">
        <v>0</v>
      </c>
      <c r="CM23">
        <v>1689560247.5999999</v>
      </c>
      <c r="CN23" t="s">
        <v>370</v>
      </c>
      <c r="CO23">
        <v>1689560242.0999999</v>
      </c>
      <c r="CP23">
        <v>1689560247.5999999</v>
      </c>
      <c r="CQ23">
        <v>53</v>
      </c>
      <c r="CR23">
        <v>-3.1E-2</v>
      </c>
      <c r="CS23">
        <v>-6.0000000000000001E-3</v>
      </c>
      <c r="CT23">
        <v>-1.2190000000000001</v>
      </c>
      <c r="CU23">
        <v>5.5E-2</v>
      </c>
      <c r="CV23">
        <v>125</v>
      </c>
      <c r="CW23">
        <v>22</v>
      </c>
      <c r="CX23">
        <v>0.38</v>
      </c>
      <c r="CY23">
        <v>0.02</v>
      </c>
      <c r="CZ23">
        <v>3.8919024464412688</v>
      </c>
      <c r="DA23">
        <v>0.52343722742072074</v>
      </c>
      <c r="DB23">
        <v>0.1175477581027351</v>
      </c>
      <c r="DC23">
        <v>1</v>
      </c>
      <c r="DD23">
        <v>124.98734146341459</v>
      </c>
      <c r="DE23">
        <v>0.13588850174184569</v>
      </c>
      <c r="DF23">
        <v>1.9465554011647401E-2</v>
      </c>
      <c r="DG23">
        <v>1</v>
      </c>
      <c r="DH23">
        <v>1799.9882500000001</v>
      </c>
      <c r="DI23">
        <v>0.111561444883922</v>
      </c>
      <c r="DJ23">
        <v>4.3639861365494567E-2</v>
      </c>
      <c r="DK23">
        <v>-1</v>
      </c>
      <c r="DL23">
        <v>2</v>
      </c>
      <c r="DM23">
        <v>2</v>
      </c>
      <c r="DN23" t="s">
        <v>355</v>
      </c>
      <c r="DO23">
        <v>3.1960199999999999</v>
      </c>
      <c r="DP23">
        <v>2.68174</v>
      </c>
      <c r="DQ23">
        <v>3.3005199999999998E-2</v>
      </c>
      <c r="DR23">
        <v>3.3717900000000002E-2</v>
      </c>
      <c r="DS23">
        <v>0.12160899999999999</v>
      </c>
      <c r="DT23">
        <v>0.105972</v>
      </c>
      <c r="DU23">
        <v>28871.4</v>
      </c>
      <c r="DV23">
        <v>32615.7</v>
      </c>
      <c r="DW23">
        <v>28128.1</v>
      </c>
      <c r="DX23">
        <v>32399.8</v>
      </c>
      <c r="DY23">
        <v>34324.6</v>
      </c>
      <c r="DZ23">
        <v>39300.400000000001</v>
      </c>
      <c r="EA23">
        <v>41266.300000000003</v>
      </c>
      <c r="EB23">
        <v>46810.6</v>
      </c>
      <c r="EC23">
        <v>2.11022</v>
      </c>
      <c r="ED23">
        <v>1.6722999999999999</v>
      </c>
      <c r="EE23">
        <v>0.116356</v>
      </c>
      <c r="EF23">
        <v>0</v>
      </c>
      <c r="EG23">
        <v>27.146000000000001</v>
      </c>
      <c r="EH23">
        <v>999.9</v>
      </c>
      <c r="EI23">
        <v>50.4</v>
      </c>
      <c r="EJ23">
        <v>34.5</v>
      </c>
      <c r="EK23">
        <v>27.553100000000001</v>
      </c>
      <c r="EL23">
        <v>64.035300000000007</v>
      </c>
      <c r="EM23">
        <v>16.967099999999999</v>
      </c>
      <c r="EN23">
        <v>1</v>
      </c>
      <c r="EO23">
        <v>0.35206599999999999</v>
      </c>
      <c r="EP23">
        <v>0.62660700000000003</v>
      </c>
      <c r="EQ23">
        <v>20.224900000000002</v>
      </c>
      <c r="ER23">
        <v>5.2225299999999999</v>
      </c>
      <c r="ES23">
        <v>12.0159</v>
      </c>
      <c r="ET23">
        <v>4.98935</v>
      </c>
      <c r="EU23">
        <v>3.3050000000000002</v>
      </c>
      <c r="EV23">
        <v>5232</v>
      </c>
      <c r="EW23">
        <v>7925.8</v>
      </c>
      <c r="EX23">
        <v>475</v>
      </c>
      <c r="EY23">
        <v>45.3</v>
      </c>
      <c r="EZ23">
        <v>1.85287</v>
      </c>
      <c r="FA23">
        <v>1.8615699999999999</v>
      </c>
      <c r="FB23">
        <v>1.8608100000000001</v>
      </c>
      <c r="FC23">
        <v>1.8568499999999999</v>
      </c>
      <c r="FD23">
        <v>1.86111</v>
      </c>
      <c r="FE23">
        <v>1.85738</v>
      </c>
      <c r="FF23">
        <v>1.85944</v>
      </c>
      <c r="FG23">
        <v>1.8623499999999999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-1.202</v>
      </c>
      <c r="FV23">
        <v>5.5100000000000003E-2</v>
      </c>
      <c r="FW23">
        <v>-0.73018331108137202</v>
      </c>
      <c r="FX23">
        <v>-4.0117494158234393E-3</v>
      </c>
      <c r="FY23">
        <v>1.087516141204025E-6</v>
      </c>
      <c r="FZ23">
        <v>-8.657206703991749E-11</v>
      </c>
      <c r="GA23">
        <v>5.5061904761906533E-2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0.5</v>
      </c>
      <c r="GJ23">
        <v>0.4</v>
      </c>
      <c r="GK23">
        <v>0.42480499999999999</v>
      </c>
      <c r="GL23">
        <v>2.4572799999999999</v>
      </c>
      <c r="GM23">
        <v>1.5942400000000001</v>
      </c>
      <c r="GN23">
        <v>2.3071299999999999</v>
      </c>
      <c r="GO23">
        <v>1.40015</v>
      </c>
      <c r="GP23">
        <v>2.34009</v>
      </c>
      <c r="GQ23">
        <v>35.9178</v>
      </c>
      <c r="GR23">
        <v>15.244</v>
      </c>
      <c r="GS23">
        <v>18</v>
      </c>
      <c r="GT23">
        <v>655.70500000000004</v>
      </c>
      <c r="GU23">
        <v>380.22699999999998</v>
      </c>
      <c r="GV23">
        <v>28.550699999999999</v>
      </c>
      <c r="GW23">
        <v>31.495699999999999</v>
      </c>
      <c r="GX23">
        <v>30.000699999999998</v>
      </c>
      <c r="GY23">
        <v>31.457799999999999</v>
      </c>
      <c r="GZ23">
        <v>31.4206</v>
      </c>
      <c r="HA23">
        <v>8.5400500000000008</v>
      </c>
      <c r="HB23">
        <v>20</v>
      </c>
      <c r="HC23">
        <v>-30</v>
      </c>
      <c r="HD23">
        <v>28.503900000000002</v>
      </c>
      <c r="HE23">
        <v>125</v>
      </c>
      <c r="HF23">
        <v>26.674399999999999</v>
      </c>
      <c r="HG23">
        <v>103.246</v>
      </c>
      <c r="HH23">
        <v>103.036</v>
      </c>
    </row>
    <row r="24" spans="1:216" x14ac:dyDescent="0.2">
      <c r="A24">
        <v>6</v>
      </c>
      <c r="B24">
        <v>1689560345.5999999</v>
      </c>
      <c r="C24">
        <v>470.5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1689560345.5999999</v>
      </c>
      <c r="M24">
        <f t="shared" si="0"/>
        <v>4.2349847769507674E-3</v>
      </c>
      <c r="N24">
        <f t="shared" si="1"/>
        <v>4.2349847769507676</v>
      </c>
      <c r="O24">
        <f t="shared" si="2"/>
        <v>0.42269735426235089</v>
      </c>
      <c r="P24">
        <f t="shared" si="3"/>
        <v>69.243399999999994</v>
      </c>
      <c r="Q24">
        <f t="shared" si="4"/>
        <v>65.582945463130542</v>
      </c>
      <c r="R24">
        <f t="shared" si="5"/>
        <v>6.5955232627602376</v>
      </c>
      <c r="S24">
        <f t="shared" si="6"/>
        <v>6.9636466045789005</v>
      </c>
      <c r="T24">
        <f t="shared" si="7"/>
        <v>0.32587418894526871</v>
      </c>
      <c r="U24">
        <f t="shared" si="8"/>
        <v>2.9282053515842623</v>
      </c>
      <c r="V24">
        <f t="shared" si="9"/>
        <v>0.30698384884878871</v>
      </c>
      <c r="W24">
        <f t="shared" si="10"/>
        <v>0.19347081282210163</v>
      </c>
      <c r="X24">
        <f t="shared" si="11"/>
        <v>297.74146200000001</v>
      </c>
      <c r="Y24">
        <f t="shared" si="12"/>
        <v>30.22267777462994</v>
      </c>
      <c r="Z24">
        <f t="shared" si="13"/>
        <v>28.919</v>
      </c>
      <c r="AA24">
        <f t="shared" si="14"/>
        <v>4.0029607780514658</v>
      </c>
      <c r="AB24">
        <f t="shared" si="15"/>
        <v>64.039193665962145</v>
      </c>
      <c r="AC24">
        <f t="shared" si="16"/>
        <v>2.6615532525000498</v>
      </c>
      <c r="AD24">
        <f t="shared" si="17"/>
        <v>4.1561317376716254</v>
      </c>
      <c r="AE24">
        <f t="shared" si="18"/>
        <v>1.341407525551416</v>
      </c>
      <c r="AF24">
        <f t="shared" si="19"/>
        <v>-186.76282866352884</v>
      </c>
      <c r="AG24">
        <f t="shared" si="20"/>
        <v>102.62830103518819</v>
      </c>
      <c r="AH24">
        <f t="shared" si="21"/>
        <v>7.7348269136600836</v>
      </c>
      <c r="AI24">
        <f t="shared" si="22"/>
        <v>221.34176128531942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52400.035898626731</v>
      </c>
      <c r="AO24">
        <f t="shared" si="26"/>
        <v>1800.24</v>
      </c>
      <c r="AP24">
        <f t="shared" si="27"/>
        <v>1517.6022000000003</v>
      </c>
      <c r="AQ24">
        <f t="shared" si="28"/>
        <v>0.84299993334222112</v>
      </c>
      <c r="AR24">
        <f t="shared" si="29"/>
        <v>0.16538987135048661</v>
      </c>
      <c r="AS24">
        <v>1689560345.5999999</v>
      </c>
      <c r="AT24">
        <v>69.243399999999994</v>
      </c>
      <c r="AU24">
        <v>69.957899999999995</v>
      </c>
      <c r="AV24">
        <v>26.465299999999999</v>
      </c>
      <c r="AW24">
        <v>22.3507</v>
      </c>
      <c r="AX24">
        <v>70.327100000000002</v>
      </c>
      <c r="AY24">
        <v>26.4053</v>
      </c>
      <c r="AZ24">
        <v>601.21100000000001</v>
      </c>
      <c r="BA24">
        <v>100.495</v>
      </c>
      <c r="BB24">
        <v>7.2658500000000001E-2</v>
      </c>
      <c r="BC24">
        <v>29.569099999999999</v>
      </c>
      <c r="BD24">
        <v>28.919</v>
      </c>
      <c r="BE24">
        <v>999.9</v>
      </c>
      <c r="BF24">
        <v>0</v>
      </c>
      <c r="BG24">
        <v>0</v>
      </c>
      <c r="BH24">
        <v>9943.1200000000008</v>
      </c>
      <c r="BI24">
        <v>0</v>
      </c>
      <c r="BJ24">
        <v>234.46</v>
      </c>
      <c r="BK24">
        <v>-0.714561</v>
      </c>
      <c r="BL24">
        <v>71.125699999999995</v>
      </c>
      <c r="BM24">
        <v>71.557299999999998</v>
      </c>
      <c r="BN24">
        <v>4.1146099999999999</v>
      </c>
      <c r="BO24">
        <v>69.957899999999995</v>
      </c>
      <c r="BP24">
        <v>22.3507</v>
      </c>
      <c r="BQ24">
        <v>2.6596299999999999</v>
      </c>
      <c r="BR24">
        <v>2.24613</v>
      </c>
      <c r="BS24">
        <v>22.037800000000001</v>
      </c>
      <c r="BT24">
        <v>19.295200000000001</v>
      </c>
      <c r="BU24">
        <v>1800.24</v>
      </c>
      <c r="BV24">
        <v>0.90000199999999997</v>
      </c>
      <c r="BW24">
        <v>9.9998199999999995E-2</v>
      </c>
      <c r="BX24">
        <v>0</v>
      </c>
      <c r="BY24">
        <v>2.7947000000000002</v>
      </c>
      <c r="BZ24">
        <v>0</v>
      </c>
      <c r="CA24">
        <v>19027.3</v>
      </c>
      <c r="CB24">
        <v>14602.3</v>
      </c>
      <c r="CC24">
        <v>38.686999999999998</v>
      </c>
      <c r="CD24">
        <v>40.311999999999998</v>
      </c>
      <c r="CE24">
        <v>38.561999999999998</v>
      </c>
      <c r="CF24">
        <v>39.125</v>
      </c>
      <c r="CG24">
        <v>38.561999999999998</v>
      </c>
      <c r="CH24">
        <v>1620.22</v>
      </c>
      <c r="CI24">
        <v>180.02</v>
      </c>
      <c r="CJ24">
        <v>0</v>
      </c>
      <c r="CK24">
        <v>1689560355.4000001</v>
      </c>
      <c r="CL24">
        <v>0</v>
      </c>
      <c r="CM24">
        <v>1689560340.0999999</v>
      </c>
      <c r="CN24" t="s">
        <v>373</v>
      </c>
      <c r="CO24">
        <v>1689560333.0999999</v>
      </c>
      <c r="CP24">
        <v>1689560340.0999999</v>
      </c>
      <c r="CQ24">
        <v>54</v>
      </c>
      <c r="CR24">
        <v>-7.6999999999999999E-2</v>
      </c>
      <c r="CS24">
        <v>5.0000000000000001E-3</v>
      </c>
      <c r="CT24">
        <v>-1.0860000000000001</v>
      </c>
      <c r="CU24">
        <v>0.06</v>
      </c>
      <c r="CV24">
        <v>70</v>
      </c>
      <c r="CW24">
        <v>22</v>
      </c>
      <c r="CX24">
        <v>0.25</v>
      </c>
      <c r="CY24">
        <v>0.02</v>
      </c>
      <c r="CZ24">
        <v>-6.4176503743142276E-3</v>
      </c>
      <c r="DA24">
        <v>0.73956051541761492</v>
      </c>
      <c r="DB24">
        <v>8.9584212263095972E-2</v>
      </c>
      <c r="DC24">
        <v>1</v>
      </c>
      <c r="DD24">
        <v>69.922775000000001</v>
      </c>
      <c r="DE24">
        <v>4.9834896810454013E-2</v>
      </c>
      <c r="DF24">
        <v>1.6825245169090609E-2</v>
      </c>
      <c r="DG24">
        <v>1</v>
      </c>
      <c r="DH24">
        <v>1799.9807317073171</v>
      </c>
      <c r="DI24">
        <v>6.6049165062492698E-2</v>
      </c>
      <c r="DJ24">
        <v>0.151567263405126</v>
      </c>
      <c r="DK24">
        <v>-1</v>
      </c>
      <c r="DL24">
        <v>2</v>
      </c>
      <c r="DM24">
        <v>2</v>
      </c>
      <c r="DN24" t="s">
        <v>355</v>
      </c>
      <c r="DO24">
        <v>3.1983700000000002</v>
      </c>
      <c r="DP24">
        <v>2.6810999999999998</v>
      </c>
      <c r="DQ24">
        <v>1.9449600000000001E-2</v>
      </c>
      <c r="DR24">
        <v>1.9277599999999999E-2</v>
      </c>
      <c r="DS24">
        <v>0.12112299999999999</v>
      </c>
      <c r="DT24">
        <v>0.106305</v>
      </c>
      <c r="DU24">
        <v>29272.7</v>
      </c>
      <c r="DV24">
        <v>33098.300000000003</v>
      </c>
      <c r="DW24">
        <v>28125.5</v>
      </c>
      <c r="DX24">
        <v>32396.1</v>
      </c>
      <c r="DY24">
        <v>34340.6</v>
      </c>
      <c r="DZ24">
        <v>39281.199999999997</v>
      </c>
      <c r="EA24">
        <v>41262.300000000003</v>
      </c>
      <c r="EB24">
        <v>46805.2</v>
      </c>
      <c r="EC24">
        <v>2.0908500000000001</v>
      </c>
      <c r="ED24">
        <v>1.6631499999999999</v>
      </c>
      <c r="EE24">
        <v>0.114549</v>
      </c>
      <c r="EF24">
        <v>0</v>
      </c>
      <c r="EG24">
        <v>27.0487</v>
      </c>
      <c r="EH24">
        <v>999.9</v>
      </c>
      <c r="EI24">
        <v>50.6</v>
      </c>
      <c r="EJ24">
        <v>34.6</v>
      </c>
      <c r="EK24">
        <v>27.813800000000001</v>
      </c>
      <c r="EL24">
        <v>64.275300000000001</v>
      </c>
      <c r="EM24">
        <v>17.331700000000001</v>
      </c>
      <c r="EN24">
        <v>1</v>
      </c>
      <c r="EO24">
        <v>0.356956</v>
      </c>
      <c r="EP24">
        <v>-0.32801200000000003</v>
      </c>
      <c r="EQ24">
        <v>20.2255</v>
      </c>
      <c r="ER24">
        <v>5.2189399999999999</v>
      </c>
      <c r="ES24">
        <v>12.0153</v>
      </c>
      <c r="ET24">
        <v>4.9882</v>
      </c>
      <c r="EU24">
        <v>3.3044799999999999</v>
      </c>
      <c r="EV24">
        <v>5233.3999999999996</v>
      </c>
      <c r="EW24">
        <v>7932.3</v>
      </c>
      <c r="EX24">
        <v>475</v>
      </c>
      <c r="EY24">
        <v>45.3</v>
      </c>
      <c r="EZ24">
        <v>1.85287</v>
      </c>
      <c r="FA24">
        <v>1.8615699999999999</v>
      </c>
      <c r="FB24">
        <v>1.8608100000000001</v>
      </c>
      <c r="FC24">
        <v>1.8568499999999999</v>
      </c>
      <c r="FD24">
        <v>1.86111</v>
      </c>
      <c r="FE24">
        <v>1.8573900000000001</v>
      </c>
      <c r="FF24">
        <v>1.85944</v>
      </c>
      <c r="FG24">
        <v>1.8623700000000001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-1.0840000000000001</v>
      </c>
      <c r="FV24">
        <v>0.06</v>
      </c>
      <c r="FW24">
        <v>-0.80691207401613685</v>
      </c>
      <c r="FX24">
        <v>-4.0117494158234393E-3</v>
      </c>
      <c r="FY24">
        <v>1.087516141204025E-6</v>
      </c>
      <c r="FZ24">
        <v>-8.657206703991749E-11</v>
      </c>
      <c r="GA24">
        <v>5.9985000000001072E-2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0.2</v>
      </c>
      <c r="GJ24">
        <v>0.1</v>
      </c>
      <c r="GK24">
        <v>0.301514</v>
      </c>
      <c r="GL24">
        <v>2.4719199999999999</v>
      </c>
      <c r="GM24">
        <v>1.5942400000000001</v>
      </c>
      <c r="GN24">
        <v>2.3059099999999999</v>
      </c>
      <c r="GO24">
        <v>1.39893</v>
      </c>
      <c r="GP24">
        <v>2.3974600000000001</v>
      </c>
      <c r="GQ24">
        <v>35.964500000000001</v>
      </c>
      <c r="GR24">
        <v>15.244</v>
      </c>
      <c r="GS24">
        <v>18</v>
      </c>
      <c r="GT24">
        <v>641.30499999999995</v>
      </c>
      <c r="GU24">
        <v>375.59100000000001</v>
      </c>
      <c r="GV24">
        <v>29.074100000000001</v>
      </c>
      <c r="GW24">
        <v>31.573499999999999</v>
      </c>
      <c r="GX24">
        <v>30.0002</v>
      </c>
      <c r="GY24">
        <v>31.568000000000001</v>
      </c>
      <c r="GZ24">
        <v>31.526900000000001</v>
      </c>
      <c r="HA24">
        <v>6.0848199999999997</v>
      </c>
      <c r="HB24">
        <v>20</v>
      </c>
      <c r="HC24">
        <v>-30</v>
      </c>
      <c r="HD24">
        <v>29.098099999999999</v>
      </c>
      <c r="HE24">
        <v>70</v>
      </c>
      <c r="HF24">
        <v>26.674399999999999</v>
      </c>
      <c r="HG24">
        <v>103.236</v>
      </c>
      <c r="HH24">
        <v>103.024</v>
      </c>
    </row>
    <row r="25" spans="1:216" x14ac:dyDescent="0.2">
      <c r="A25">
        <v>7</v>
      </c>
      <c r="B25">
        <v>1689560406.0999999</v>
      </c>
      <c r="C25">
        <v>531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1689560406.0999999</v>
      </c>
      <c r="M25">
        <f t="shared" si="0"/>
        <v>4.4677326310844203E-3</v>
      </c>
      <c r="N25">
        <f t="shared" si="1"/>
        <v>4.4677326310844201</v>
      </c>
      <c r="O25">
        <f t="shared" si="2"/>
        <v>-0.8286055392116296</v>
      </c>
      <c r="P25">
        <f t="shared" si="3"/>
        <v>50.563800000000001</v>
      </c>
      <c r="Q25">
        <f t="shared" si="4"/>
        <v>53.415310764090883</v>
      </c>
      <c r="R25">
        <f t="shared" si="5"/>
        <v>5.3723860727893831</v>
      </c>
      <c r="S25">
        <f t="shared" si="6"/>
        <v>5.0855878402925399</v>
      </c>
      <c r="T25">
        <f t="shared" si="7"/>
        <v>0.3536895515622413</v>
      </c>
      <c r="U25">
        <f t="shared" si="8"/>
        <v>2.9368380141734263</v>
      </c>
      <c r="V25">
        <f t="shared" si="9"/>
        <v>0.33161500428466306</v>
      </c>
      <c r="W25">
        <f t="shared" si="10"/>
        <v>0.20912777663871712</v>
      </c>
      <c r="X25">
        <f t="shared" si="11"/>
        <v>297.73182809967841</v>
      </c>
      <c r="Y25">
        <f t="shared" si="12"/>
        <v>30.207932424287215</v>
      </c>
      <c r="Z25">
        <f t="shared" si="13"/>
        <v>28.938800000000001</v>
      </c>
      <c r="AA25">
        <f t="shared" si="14"/>
        <v>4.0075521650718509</v>
      </c>
      <c r="AB25">
        <f t="shared" si="15"/>
        <v>64.7312644554803</v>
      </c>
      <c r="AC25">
        <f t="shared" si="16"/>
        <v>2.6976734330639403</v>
      </c>
      <c r="AD25">
        <f t="shared" si="17"/>
        <v>4.1674968900372669</v>
      </c>
      <c r="AE25">
        <f t="shared" si="18"/>
        <v>1.3098787320079106</v>
      </c>
      <c r="AF25">
        <f t="shared" si="19"/>
        <v>-197.02700903082294</v>
      </c>
      <c r="AG25">
        <f t="shared" si="20"/>
        <v>107.3007906283335</v>
      </c>
      <c r="AH25">
        <f t="shared" si="21"/>
        <v>8.0658992726159155</v>
      </c>
      <c r="AI25">
        <f t="shared" si="22"/>
        <v>216.07150896980488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52639.958380740085</v>
      </c>
      <c r="AO25">
        <f t="shared" si="26"/>
        <v>1800.18</v>
      </c>
      <c r="AP25">
        <f t="shared" si="27"/>
        <v>1517.5517699998336</v>
      </c>
      <c r="AQ25">
        <f t="shared" si="28"/>
        <v>0.84300001666490765</v>
      </c>
      <c r="AR25">
        <f t="shared" si="29"/>
        <v>0.16539003216327167</v>
      </c>
      <c r="AS25">
        <v>1689560406.0999999</v>
      </c>
      <c r="AT25">
        <v>50.563800000000001</v>
      </c>
      <c r="AU25">
        <v>49.961100000000002</v>
      </c>
      <c r="AV25">
        <v>26.8218</v>
      </c>
      <c r="AW25">
        <v>22.4739</v>
      </c>
      <c r="AX25">
        <v>51.620800000000003</v>
      </c>
      <c r="AY25">
        <v>26.756799999999998</v>
      </c>
      <c r="AZ25">
        <v>600</v>
      </c>
      <c r="BA25">
        <v>100.504</v>
      </c>
      <c r="BB25">
        <v>7.3643299999999995E-2</v>
      </c>
      <c r="BC25">
        <v>29.616499999999998</v>
      </c>
      <c r="BD25">
        <v>28.938800000000001</v>
      </c>
      <c r="BE25">
        <v>999.9</v>
      </c>
      <c r="BF25">
        <v>0</v>
      </c>
      <c r="BG25">
        <v>0</v>
      </c>
      <c r="BH25">
        <v>9991.25</v>
      </c>
      <c r="BI25">
        <v>0</v>
      </c>
      <c r="BJ25">
        <v>254.45699999999999</v>
      </c>
      <c r="BK25">
        <v>0.64862799999999998</v>
      </c>
      <c r="BL25">
        <v>52.004300000000001</v>
      </c>
      <c r="BM25">
        <v>51.109699999999997</v>
      </c>
      <c r="BN25">
        <v>4.3429000000000002</v>
      </c>
      <c r="BO25">
        <v>49.961100000000002</v>
      </c>
      <c r="BP25">
        <v>22.4739</v>
      </c>
      <c r="BQ25">
        <v>2.6951999999999998</v>
      </c>
      <c r="BR25">
        <v>2.2587199999999998</v>
      </c>
      <c r="BS25">
        <v>22.2559</v>
      </c>
      <c r="BT25">
        <v>19.385000000000002</v>
      </c>
      <c r="BU25">
        <v>1800.18</v>
      </c>
      <c r="BV25">
        <v>0.90000199999999997</v>
      </c>
      <c r="BW25">
        <v>9.9998400000000001E-2</v>
      </c>
      <c r="BX25">
        <v>0</v>
      </c>
      <c r="BY25">
        <v>2.6619000000000002</v>
      </c>
      <c r="BZ25">
        <v>0</v>
      </c>
      <c r="CA25">
        <v>19479</v>
      </c>
      <c r="CB25">
        <v>14601.8</v>
      </c>
      <c r="CC25">
        <v>38.436999999999998</v>
      </c>
      <c r="CD25">
        <v>40.061999999999998</v>
      </c>
      <c r="CE25">
        <v>38.375</v>
      </c>
      <c r="CF25">
        <v>38.75</v>
      </c>
      <c r="CG25">
        <v>38.311999999999998</v>
      </c>
      <c r="CH25">
        <v>1620.17</v>
      </c>
      <c r="CI25">
        <v>180.02</v>
      </c>
      <c r="CJ25">
        <v>0</v>
      </c>
      <c r="CK25">
        <v>1689560416</v>
      </c>
      <c r="CL25">
        <v>0</v>
      </c>
      <c r="CM25">
        <v>1689560436.0999999</v>
      </c>
      <c r="CN25" t="s">
        <v>376</v>
      </c>
      <c r="CO25">
        <v>1689560432.0999999</v>
      </c>
      <c r="CP25">
        <v>1689560436.0999999</v>
      </c>
      <c r="CQ25">
        <v>55</v>
      </c>
      <c r="CR25">
        <v>-4.8000000000000001E-2</v>
      </c>
      <c r="CS25">
        <v>5.0000000000000001E-3</v>
      </c>
      <c r="CT25">
        <v>-1.0569999999999999</v>
      </c>
      <c r="CU25">
        <v>6.5000000000000002E-2</v>
      </c>
      <c r="CV25">
        <v>50</v>
      </c>
      <c r="CW25">
        <v>23</v>
      </c>
      <c r="CX25">
        <v>0.24</v>
      </c>
      <c r="CY25">
        <v>0.03</v>
      </c>
      <c r="CZ25">
        <v>-0.86978092145758479</v>
      </c>
      <c r="DA25">
        <v>2.1429098929765199E-2</v>
      </c>
      <c r="DB25">
        <v>3.4833634055046032E-2</v>
      </c>
      <c r="DC25">
        <v>1</v>
      </c>
      <c r="DD25">
        <v>49.975687804878049</v>
      </c>
      <c r="DE25">
        <v>-0.1515825783971875</v>
      </c>
      <c r="DF25">
        <v>2.300397839528398E-2</v>
      </c>
      <c r="DG25">
        <v>1</v>
      </c>
      <c r="DH25">
        <v>1800.0319512195119</v>
      </c>
      <c r="DI25">
        <v>7.1542241111247185E-2</v>
      </c>
      <c r="DJ25">
        <v>0.14761881551360251</v>
      </c>
      <c r="DK25">
        <v>-1</v>
      </c>
      <c r="DL25">
        <v>2</v>
      </c>
      <c r="DM25">
        <v>2</v>
      </c>
      <c r="DN25" t="s">
        <v>355</v>
      </c>
      <c r="DO25">
        <v>3.1956899999999999</v>
      </c>
      <c r="DP25">
        <v>2.68249</v>
      </c>
      <c r="DQ25">
        <v>1.4350399999999999E-2</v>
      </c>
      <c r="DR25">
        <v>1.38434E-2</v>
      </c>
      <c r="DS25">
        <v>0.122271</v>
      </c>
      <c r="DT25">
        <v>0.10673100000000001</v>
      </c>
      <c r="DU25">
        <v>29425.8</v>
      </c>
      <c r="DV25">
        <v>33282.699999999997</v>
      </c>
      <c r="DW25">
        <v>28126.5</v>
      </c>
      <c r="DX25">
        <v>32397.200000000001</v>
      </c>
      <c r="DY25">
        <v>34296.400000000001</v>
      </c>
      <c r="DZ25">
        <v>39264</v>
      </c>
      <c r="EA25">
        <v>41263.599999999999</v>
      </c>
      <c r="EB25">
        <v>46807.1</v>
      </c>
      <c r="EC25">
        <v>2.11097</v>
      </c>
      <c r="ED25">
        <v>1.6724300000000001</v>
      </c>
      <c r="EE25">
        <v>0.12826199999999999</v>
      </c>
      <c r="EF25">
        <v>0</v>
      </c>
      <c r="EG25">
        <v>26.844200000000001</v>
      </c>
      <c r="EH25">
        <v>999.9</v>
      </c>
      <c r="EI25">
        <v>50.8</v>
      </c>
      <c r="EJ25">
        <v>34.6</v>
      </c>
      <c r="EK25">
        <v>27.924099999999999</v>
      </c>
      <c r="EL25">
        <v>64.325299999999999</v>
      </c>
      <c r="EM25">
        <v>17.2196</v>
      </c>
      <c r="EN25">
        <v>1</v>
      </c>
      <c r="EO25">
        <v>0.355767</v>
      </c>
      <c r="EP25">
        <v>-1.2339800000000001</v>
      </c>
      <c r="EQ25">
        <v>20.2212</v>
      </c>
      <c r="ER25">
        <v>5.2216300000000002</v>
      </c>
      <c r="ES25">
        <v>12.015599999999999</v>
      </c>
      <c r="ET25">
        <v>4.9878499999999999</v>
      </c>
      <c r="EU25">
        <v>3.3050000000000002</v>
      </c>
      <c r="EV25">
        <v>5234.8</v>
      </c>
      <c r="EW25">
        <v>7938.5</v>
      </c>
      <c r="EX25">
        <v>475</v>
      </c>
      <c r="EY25">
        <v>45.3</v>
      </c>
      <c r="EZ25">
        <v>1.85287</v>
      </c>
      <c r="FA25">
        <v>1.8615699999999999</v>
      </c>
      <c r="FB25">
        <v>1.8608100000000001</v>
      </c>
      <c r="FC25">
        <v>1.8568899999999999</v>
      </c>
      <c r="FD25">
        <v>1.86113</v>
      </c>
      <c r="FE25">
        <v>1.8574299999999999</v>
      </c>
      <c r="FF25">
        <v>1.85945</v>
      </c>
      <c r="FG25">
        <v>1.86239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-1.0569999999999999</v>
      </c>
      <c r="FV25">
        <v>6.5000000000000002E-2</v>
      </c>
      <c r="FW25">
        <v>-0.80691207401613685</v>
      </c>
      <c r="FX25">
        <v>-4.0117494158234393E-3</v>
      </c>
      <c r="FY25">
        <v>1.087516141204025E-6</v>
      </c>
      <c r="FZ25">
        <v>-8.657206703991749E-11</v>
      </c>
      <c r="GA25">
        <v>5.9985000000001072E-2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1.2</v>
      </c>
      <c r="GJ25">
        <v>1.1000000000000001</v>
      </c>
      <c r="GK25">
        <v>0.25878899999999999</v>
      </c>
      <c r="GL25">
        <v>2.4902299999999999</v>
      </c>
      <c r="GM25">
        <v>1.5942400000000001</v>
      </c>
      <c r="GN25">
        <v>2.3059099999999999</v>
      </c>
      <c r="GO25">
        <v>1.39893</v>
      </c>
      <c r="GP25">
        <v>2.4011200000000001</v>
      </c>
      <c r="GQ25">
        <v>35.987900000000003</v>
      </c>
      <c r="GR25">
        <v>15.2265</v>
      </c>
      <c r="GS25">
        <v>18</v>
      </c>
      <c r="GT25">
        <v>657.26300000000003</v>
      </c>
      <c r="GU25">
        <v>380.82</v>
      </c>
      <c r="GV25">
        <v>29.899699999999999</v>
      </c>
      <c r="GW25">
        <v>31.551400000000001</v>
      </c>
      <c r="GX25">
        <v>29.999600000000001</v>
      </c>
      <c r="GY25">
        <v>31.5444</v>
      </c>
      <c r="GZ25">
        <v>31.500800000000002</v>
      </c>
      <c r="HA25">
        <v>5.2098100000000001</v>
      </c>
      <c r="HB25">
        <v>20</v>
      </c>
      <c r="HC25">
        <v>-30</v>
      </c>
      <c r="HD25">
        <v>29.921500000000002</v>
      </c>
      <c r="HE25">
        <v>50</v>
      </c>
      <c r="HF25">
        <v>26.674399999999999</v>
      </c>
      <c r="HG25">
        <v>103.239</v>
      </c>
      <c r="HH25">
        <v>103.02800000000001</v>
      </c>
    </row>
    <row r="26" spans="1:216" x14ac:dyDescent="0.2">
      <c r="A26">
        <v>8</v>
      </c>
      <c r="B26">
        <v>1689560536.5999999</v>
      </c>
      <c r="C26">
        <v>661.5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1689560536.5999999</v>
      </c>
      <c r="M26">
        <f t="shared" si="0"/>
        <v>4.5896816217480532E-3</v>
      </c>
      <c r="N26">
        <f t="shared" si="1"/>
        <v>4.5896816217480536</v>
      </c>
      <c r="O26">
        <f t="shared" si="2"/>
        <v>20.158187357075583</v>
      </c>
      <c r="P26">
        <f t="shared" si="3"/>
        <v>378.10500000000002</v>
      </c>
      <c r="Q26">
        <f t="shared" si="4"/>
        <v>276.40133314891199</v>
      </c>
      <c r="R26">
        <f t="shared" si="5"/>
        <v>27.800703749440331</v>
      </c>
      <c r="S26">
        <f t="shared" si="6"/>
        <v>38.030153369481006</v>
      </c>
      <c r="T26">
        <f t="shared" si="7"/>
        <v>0.36057168343774793</v>
      </c>
      <c r="U26">
        <f t="shared" si="8"/>
        <v>2.9365966125110745</v>
      </c>
      <c r="V26">
        <f t="shared" si="9"/>
        <v>0.33765781440379738</v>
      </c>
      <c r="W26">
        <f t="shared" si="10"/>
        <v>0.21297339488334788</v>
      </c>
      <c r="X26">
        <f t="shared" si="11"/>
        <v>297.70519200000001</v>
      </c>
      <c r="Y26">
        <f t="shared" si="12"/>
        <v>30.383353757997334</v>
      </c>
      <c r="Z26">
        <f t="shared" si="13"/>
        <v>29.0318</v>
      </c>
      <c r="AA26">
        <f t="shared" si="14"/>
        <v>4.0291792663185149</v>
      </c>
      <c r="AB26">
        <f t="shared" si="15"/>
        <v>64.203962476678271</v>
      </c>
      <c r="AC26">
        <f t="shared" si="16"/>
        <v>2.7077996243155202</v>
      </c>
      <c r="AD26">
        <f t="shared" si="17"/>
        <v>4.2174961168465472</v>
      </c>
      <c r="AE26">
        <f t="shared" si="18"/>
        <v>1.3213796420029946</v>
      </c>
      <c r="AF26">
        <f t="shared" si="19"/>
        <v>-202.40495951908915</v>
      </c>
      <c r="AG26">
        <f t="shared" si="20"/>
        <v>125.37186310671045</v>
      </c>
      <c r="AH26">
        <f t="shared" si="21"/>
        <v>9.4391449178813733</v>
      </c>
      <c r="AI26">
        <f t="shared" si="22"/>
        <v>230.11124050550268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52597.111793212207</v>
      </c>
      <c r="AO26">
        <f t="shared" si="26"/>
        <v>1800.02</v>
      </c>
      <c r="AP26">
        <f t="shared" si="27"/>
        <v>1517.4168</v>
      </c>
      <c r="AQ26">
        <f t="shared" si="28"/>
        <v>0.84299996666703703</v>
      </c>
      <c r="AR26">
        <f t="shared" si="29"/>
        <v>0.16538993566738147</v>
      </c>
      <c r="AS26">
        <v>1689560536.5999999</v>
      </c>
      <c r="AT26">
        <v>378.10500000000002</v>
      </c>
      <c r="AU26">
        <v>399.99700000000001</v>
      </c>
      <c r="AV26">
        <v>26.921600000000002</v>
      </c>
      <c r="AW26">
        <v>22.4558</v>
      </c>
      <c r="AX26">
        <v>379.81700000000001</v>
      </c>
      <c r="AY26">
        <v>26.8522</v>
      </c>
      <c r="AZ26">
        <v>600.04300000000001</v>
      </c>
      <c r="BA26">
        <v>100.509</v>
      </c>
      <c r="BB26">
        <v>7.1932200000000002E-2</v>
      </c>
      <c r="BC26">
        <v>29.823699999999999</v>
      </c>
      <c r="BD26">
        <v>29.0318</v>
      </c>
      <c r="BE26">
        <v>999.9</v>
      </c>
      <c r="BF26">
        <v>0</v>
      </c>
      <c r="BG26">
        <v>0</v>
      </c>
      <c r="BH26">
        <v>9989.3799999999992</v>
      </c>
      <c r="BI26">
        <v>0</v>
      </c>
      <c r="BJ26">
        <v>218.61600000000001</v>
      </c>
      <c r="BK26">
        <v>-21.8916</v>
      </c>
      <c r="BL26">
        <v>388.56599999999997</v>
      </c>
      <c r="BM26">
        <v>409.185</v>
      </c>
      <c r="BN26">
        <v>4.4658199999999999</v>
      </c>
      <c r="BO26">
        <v>399.99700000000001</v>
      </c>
      <c r="BP26">
        <v>22.4558</v>
      </c>
      <c r="BQ26">
        <v>2.7058599999999999</v>
      </c>
      <c r="BR26">
        <v>2.2570000000000001</v>
      </c>
      <c r="BS26">
        <v>22.320699999999999</v>
      </c>
      <c r="BT26">
        <v>19.372800000000002</v>
      </c>
      <c r="BU26">
        <v>1800.02</v>
      </c>
      <c r="BV26">
        <v>0.90000100000000005</v>
      </c>
      <c r="BW26">
        <v>9.9998600000000007E-2</v>
      </c>
      <c r="BX26">
        <v>0</v>
      </c>
      <c r="BY26">
        <v>3.1560000000000001</v>
      </c>
      <c r="BZ26">
        <v>0</v>
      </c>
      <c r="CA26">
        <v>18886.5</v>
      </c>
      <c r="CB26">
        <v>14600.5</v>
      </c>
      <c r="CC26">
        <v>38.186999999999998</v>
      </c>
      <c r="CD26">
        <v>39.625</v>
      </c>
      <c r="CE26">
        <v>38.125</v>
      </c>
      <c r="CF26">
        <v>38.375</v>
      </c>
      <c r="CG26">
        <v>38.061999999999998</v>
      </c>
      <c r="CH26">
        <v>1620.02</v>
      </c>
      <c r="CI26">
        <v>180</v>
      </c>
      <c r="CJ26">
        <v>0</v>
      </c>
      <c r="CK26">
        <v>1689560546.2</v>
      </c>
      <c r="CL26">
        <v>0</v>
      </c>
      <c r="CM26">
        <v>1689560509.0999999</v>
      </c>
      <c r="CN26" t="s">
        <v>379</v>
      </c>
      <c r="CO26">
        <v>1689560500.0999999</v>
      </c>
      <c r="CP26">
        <v>1689560509.0999999</v>
      </c>
      <c r="CQ26">
        <v>56</v>
      </c>
      <c r="CR26">
        <v>0.51400000000000001</v>
      </c>
      <c r="CS26">
        <v>4.0000000000000001E-3</v>
      </c>
      <c r="CT26">
        <v>-1.784</v>
      </c>
      <c r="CU26">
        <v>6.9000000000000006E-2</v>
      </c>
      <c r="CV26">
        <v>400</v>
      </c>
      <c r="CW26">
        <v>22</v>
      </c>
      <c r="CX26">
        <v>0.08</v>
      </c>
      <c r="CY26">
        <v>0.01</v>
      </c>
      <c r="CZ26">
        <v>19.991068114448709</v>
      </c>
      <c r="DA26">
        <v>1.1318014335600859</v>
      </c>
      <c r="DB26">
        <v>0.11658289641192029</v>
      </c>
      <c r="DC26">
        <v>1</v>
      </c>
      <c r="DD26">
        <v>400.0293414634146</v>
      </c>
      <c r="DE26">
        <v>-0.36788153310074517</v>
      </c>
      <c r="DF26">
        <v>5.6139030271367907E-2</v>
      </c>
      <c r="DG26">
        <v>1</v>
      </c>
      <c r="DH26">
        <v>1799.9845</v>
      </c>
      <c r="DI26">
        <v>-0.21114675473524891</v>
      </c>
      <c r="DJ26">
        <v>0.10746976318945391</v>
      </c>
      <c r="DK26">
        <v>-1</v>
      </c>
      <c r="DL26">
        <v>2</v>
      </c>
      <c r="DM26">
        <v>2</v>
      </c>
      <c r="DN26" t="s">
        <v>355</v>
      </c>
      <c r="DO26">
        <v>3.1960500000000001</v>
      </c>
      <c r="DP26">
        <v>2.6807699999999999</v>
      </c>
      <c r="DQ26">
        <v>8.8671399999999997E-2</v>
      </c>
      <c r="DR26">
        <v>9.18408E-2</v>
      </c>
      <c r="DS26">
        <v>0.12261</v>
      </c>
      <c r="DT26">
        <v>0.106701</v>
      </c>
      <c r="DU26">
        <v>27217.7</v>
      </c>
      <c r="DV26">
        <v>30662.3</v>
      </c>
      <c r="DW26">
        <v>28135.1</v>
      </c>
      <c r="DX26">
        <v>32406.9</v>
      </c>
      <c r="DY26">
        <v>34293.800000000003</v>
      </c>
      <c r="DZ26">
        <v>39277.699999999997</v>
      </c>
      <c r="EA26">
        <v>41277</v>
      </c>
      <c r="EB26">
        <v>46821.1</v>
      </c>
      <c r="EC26">
        <v>2.1118999999999999</v>
      </c>
      <c r="ED26">
        <v>1.6760699999999999</v>
      </c>
      <c r="EE26">
        <v>0.15256900000000001</v>
      </c>
      <c r="EF26">
        <v>0</v>
      </c>
      <c r="EG26">
        <v>26.539899999999999</v>
      </c>
      <c r="EH26">
        <v>999.9</v>
      </c>
      <c r="EI26">
        <v>50.8</v>
      </c>
      <c r="EJ26">
        <v>34.6</v>
      </c>
      <c r="EK26">
        <v>27.923300000000001</v>
      </c>
      <c r="EL26">
        <v>64.075299999999999</v>
      </c>
      <c r="EM26">
        <v>17.343800000000002</v>
      </c>
      <c r="EN26">
        <v>1</v>
      </c>
      <c r="EO26">
        <v>0.33857199999999998</v>
      </c>
      <c r="EP26">
        <v>-0.33435700000000002</v>
      </c>
      <c r="EQ26">
        <v>20.226299999999998</v>
      </c>
      <c r="ER26">
        <v>5.2192400000000001</v>
      </c>
      <c r="ES26">
        <v>12.0159</v>
      </c>
      <c r="ET26">
        <v>4.9879499999999997</v>
      </c>
      <c r="EU26">
        <v>3.3043300000000002</v>
      </c>
      <c r="EV26">
        <v>5237.2</v>
      </c>
      <c r="EW26">
        <v>7949.7</v>
      </c>
      <c r="EX26">
        <v>475</v>
      </c>
      <c r="EY26">
        <v>45.3</v>
      </c>
      <c r="EZ26">
        <v>1.85287</v>
      </c>
      <c r="FA26">
        <v>1.8615699999999999</v>
      </c>
      <c r="FB26">
        <v>1.8608100000000001</v>
      </c>
      <c r="FC26">
        <v>1.8569</v>
      </c>
      <c r="FD26">
        <v>1.8611599999999999</v>
      </c>
      <c r="FE26">
        <v>1.8573999999999999</v>
      </c>
      <c r="FF26">
        <v>1.85945</v>
      </c>
      <c r="FG26">
        <v>1.8624099999999999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-1.712</v>
      </c>
      <c r="FV26">
        <v>6.9400000000000003E-2</v>
      </c>
      <c r="FW26">
        <v>-0.340589895503429</v>
      </c>
      <c r="FX26">
        <v>-4.0117494158234393E-3</v>
      </c>
      <c r="FY26">
        <v>1.087516141204025E-6</v>
      </c>
      <c r="FZ26">
        <v>-8.657206703991749E-11</v>
      </c>
      <c r="GA26">
        <v>6.9395000000000095E-2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0.6</v>
      </c>
      <c r="GJ26">
        <v>0.5</v>
      </c>
      <c r="GK26">
        <v>1.00952</v>
      </c>
      <c r="GL26">
        <v>2.4401899999999999</v>
      </c>
      <c r="GM26">
        <v>1.5942400000000001</v>
      </c>
      <c r="GN26">
        <v>2.3071299999999999</v>
      </c>
      <c r="GO26">
        <v>1.39893</v>
      </c>
      <c r="GP26">
        <v>2.4194300000000002</v>
      </c>
      <c r="GQ26">
        <v>35.964500000000001</v>
      </c>
      <c r="GR26">
        <v>15.2178</v>
      </c>
      <c r="GS26">
        <v>18</v>
      </c>
      <c r="GT26">
        <v>656.82799999999997</v>
      </c>
      <c r="GU26">
        <v>382.30599999999998</v>
      </c>
      <c r="GV26">
        <v>29.6462</v>
      </c>
      <c r="GW26">
        <v>31.374099999999999</v>
      </c>
      <c r="GX26">
        <v>29.998799999999999</v>
      </c>
      <c r="GY26">
        <v>31.435500000000001</v>
      </c>
      <c r="GZ26">
        <v>31.398099999999999</v>
      </c>
      <c r="HA26">
        <v>20.256900000000002</v>
      </c>
      <c r="HB26">
        <v>20</v>
      </c>
      <c r="HC26">
        <v>-30</v>
      </c>
      <c r="HD26">
        <v>29.6812</v>
      </c>
      <c r="HE26">
        <v>400</v>
      </c>
      <c r="HF26">
        <v>26.674399999999999</v>
      </c>
      <c r="HG26">
        <v>103.27200000000001</v>
      </c>
      <c r="HH26">
        <v>103.059</v>
      </c>
    </row>
    <row r="27" spans="1:216" x14ac:dyDescent="0.2">
      <c r="A27">
        <v>9</v>
      </c>
      <c r="B27">
        <v>1689560630.0999999</v>
      </c>
      <c r="C27">
        <v>755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1689560630.0999999</v>
      </c>
      <c r="M27">
        <f t="shared" si="0"/>
        <v>4.6160148255180618E-3</v>
      </c>
      <c r="N27">
        <f t="shared" si="1"/>
        <v>4.6160148255180617</v>
      </c>
      <c r="O27">
        <f t="shared" si="2"/>
        <v>20.502628582357431</v>
      </c>
      <c r="P27">
        <f t="shared" si="3"/>
        <v>377.70299999999997</v>
      </c>
      <c r="Q27">
        <f t="shared" si="4"/>
        <v>276.26539519090773</v>
      </c>
      <c r="R27">
        <f t="shared" si="5"/>
        <v>27.787508369505783</v>
      </c>
      <c r="S27">
        <f t="shared" si="6"/>
        <v>37.990372505520597</v>
      </c>
      <c r="T27">
        <f t="shared" si="7"/>
        <v>0.36779085146621759</v>
      </c>
      <c r="U27">
        <f t="shared" si="8"/>
        <v>2.9367405784819525</v>
      </c>
      <c r="V27">
        <f t="shared" si="9"/>
        <v>0.34398383718149378</v>
      </c>
      <c r="W27">
        <f t="shared" si="10"/>
        <v>0.21700031785643203</v>
      </c>
      <c r="X27">
        <f t="shared" si="11"/>
        <v>297.69880799999999</v>
      </c>
      <c r="Y27">
        <f t="shared" si="12"/>
        <v>30.374272180225557</v>
      </c>
      <c r="Z27">
        <f t="shared" si="13"/>
        <v>28.971399999999999</v>
      </c>
      <c r="AA27">
        <f t="shared" si="14"/>
        <v>4.0151217267426507</v>
      </c>
      <c r="AB27">
        <f t="shared" si="15"/>
        <v>64.27615908478532</v>
      </c>
      <c r="AC27">
        <f t="shared" si="16"/>
        <v>2.7105015270695998</v>
      </c>
      <c r="AD27">
        <f t="shared" si="17"/>
        <v>4.2169625031486939</v>
      </c>
      <c r="AE27">
        <f t="shared" si="18"/>
        <v>1.3046201996730509</v>
      </c>
      <c r="AF27">
        <f t="shared" si="19"/>
        <v>-203.56625380534652</v>
      </c>
      <c r="AG27">
        <f t="shared" si="20"/>
        <v>134.59255691285807</v>
      </c>
      <c r="AH27">
        <f t="shared" si="21"/>
        <v>10.12972349164097</v>
      </c>
      <c r="AI27">
        <f t="shared" si="22"/>
        <v>238.8548345991525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52601.672485458024</v>
      </c>
      <c r="AO27">
        <f t="shared" si="26"/>
        <v>1799.98</v>
      </c>
      <c r="AP27">
        <f t="shared" si="27"/>
        <v>1517.3832000000002</v>
      </c>
      <c r="AQ27">
        <f t="shared" si="28"/>
        <v>0.84300003333370377</v>
      </c>
      <c r="AR27">
        <f t="shared" si="29"/>
        <v>0.16539006433404815</v>
      </c>
      <c r="AS27">
        <v>1689560630.0999999</v>
      </c>
      <c r="AT27">
        <v>377.70299999999997</v>
      </c>
      <c r="AU27">
        <v>399.94900000000001</v>
      </c>
      <c r="AV27">
        <v>26.948</v>
      </c>
      <c r="AW27">
        <v>22.456399999999999</v>
      </c>
      <c r="AX27">
        <v>379.49700000000001</v>
      </c>
      <c r="AY27">
        <v>26.8749</v>
      </c>
      <c r="AZ27">
        <v>600.00300000000004</v>
      </c>
      <c r="BA27">
        <v>100.511</v>
      </c>
      <c r="BB27">
        <v>7.1660199999999993E-2</v>
      </c>
      <c r="BC27">
        <v>29.8215</v>
      </c>
      <c r="BD27">
        <v>28.971399999999999</v>
      </c>
      <c r="BE27">
        <v>999.9</v>
      </c>
      <c r="BF27">
        <v>0</v>
      </c>
      <c r="BG27">
        <v>0</v>
      </c>
      <c r="BH27">
        <v>9990</v>
      </c>
      <c r="BI27">
        <v>0</v>
      </c>
      <c r="BJ27">
        <v>159.50299999999999</v>
      </c>
      <c r="BK27">
        <v>-22.2456</v>
      </c>
      <c r="BL27">
        <v>388.16399999999999</v>
      </c>
      <c r="BM27">
        <v>409.137</v>
      </c>
      <c r="BN27">
        <v>4.49153</v>
      </c>
      <c r="BO27">
        <v>399.94900000000001</v>
      </c>
      <c r="BP27">
        <v>22.456399999999999</v>
      </c>
      <c r="BQ27">
        <v>2.7085599999999999</v>
      </c>
      <c r="BR27">
        <v>2.2571099999999999</v>
      </c>
      <c r="BS27">
        <v>22.3371</v>
      </c>
      <c r="BT27">
        <v>19.3735</v>
      </c>
      <c r="BU27">
        <v>1799.98</v>
      </c>
      <c r="BV27">
        <v>0.90000100000000005</v>
      </c>
      <c r="BW27">
        <v>9.9998600000000007E-2</v>
      </c>
      <c r="BX27">
        <v>0</v>
      </c>
      <c r="BY27">
        <v>2.1775000000000002</v>
      </c>
      <c r="BZ27">
        <v>0</v>
      </c>
      <c r="CA27">
        <v>17770.3</v>
      </c>
      <c r="CB27">
        <v>14600.2</v>
      </c>
      <c r="CC27">
        <v>38</v>
      </c>
      <c r="CD27">
        <v>39.436999999999998</v>
      </c>
      <c r="CE27">
        <v>38</v>
      </c>
      <c r="CF27">
        <v>38.186999999999998</v>
      </c>
      <c r="CG27">
        <v>37.936999999999998</v>
      </c>
      <c r="CH27">
        <v>1619.98</v>
      </c>
      <c r="CI27">
        <v>180</v>
      </c>
      <c r="CJ27">
        <v>0</v>
      </c>
      <c r="CK27">
        <v>1689560639.8</v>
      </c>
      <c r="CL27">
        <v>0</v>
      </c>
      <c r="CM27">
        <v>1689560603.0999999</v>
      </c>
      <c r="CN27" t="s">
        <v>382</v>
      </c>
      <c r="CO27">
        <v>1689560590.0999999</v>
      </c>
      <c r="CP27">
        <v>1689560603.0999999</v>
      </c>
      <c r="CQ27">
        <v>57</v>
      </c>
      <c r="CR27">
        <v>-8.3000000000000004E-2</v>
      </c>
      <c r="CS27">
        <v>4.0000000000000001E-3</v>
      </c>
      <c r="CT27">
        <v>-1.8660000000000001</v>
      </c>
      <c r="CU27">
        <v>7.2999999999999995E-2</v>
      </c>
      <c r="CV27">
        <v>400</v>
      </c>
      <c r="CW27">
        <v>22</v>
      </c>
      <c r="CX27">
        <v>0.11</v>
      </c>
      <c r="CY27">
        <v>0.02</v>
      </c>
      <c r="CZ27">
        <v>20.47289106741783</v>
      </c>
      <c r="DA27">
        <v>0.85987154367275653</v>
      </c>
      <c r="DB27">
        <v>0.176441700899478</v>
      </c>
      <c r="DC27">
        <v>1</v>
      </c>
      <c r="DD27">
        <v>400.00670000000002</v>
      </c>
      <c r="DE27">
        <v>0.1186491557216038</v>
      </c>
      <c r="DF27">
        <v>3.5957057721675428E-2</v>
      </c>
      <c r="DG27">
        <v>1</v>
      </c>
      <c r="DH27">
        <v>1799.9862499999999</v>
      </c>
      <c r="DI27">
        <v>-8.3791891282037373E-2</v>
      </c>
      <c r="DJ27">
        <v>0.1267810612828254</v>
      </c>
      <c r="DK27">
        <v>-1</v>
      </c>
      <c r="DL27">
        <v>2</v>
      </c>
      <c r="DM27">
        <v>2</v>
      </c>
      <c r="DN27" t="s">
        <v>355</v>
      </c>
      <c r="DO27">
        <v>3.19624</v>
      </c>
      <c r="DP27">
        <v>2.6804999999999999</v>
      </c>
      <c r="DQ27">
        <v>8.8648199999999996E-2</v>
      </c>
      <c r="DR27">
        <v>9.18659E-2</v>
      </c>
      <c r="DS27">
        <v>0.122725</v>
      </c>
      <c r="DT27">
        <v>0.106739</v>
      </c>
      <c r="DU27">
        <v>27227.4</v>
      </c>
      <c r="DV27">
        <v>30670.799999999999</v>
      </c>
      <c r="DW27">
        <v>28143.7</v>
      </c>
      <c r="DX27">
        <v>32416.1</v>
      </c>
      <c r="DY27">
        <v>34299.300000000003</v>
      </c>
      <c r="DZ27">
        <v>39287.599999999999</v>
      </c>
      <c r="EA27">
        <v>41289.800000000003</v>
      </c>
      <c r="EB27">
        <v>46834.7</v>
      </c>
      <c r="EC27">
        <v>2.1135199999999998</v>
      </c>
      <c r="ED27">
        <v>1.6787000000000001</v>
      </c>
      <c r="EE27">
        <v>0.157304</v>
      </c>
      <c r="EF27">
        <v>0</v>
      </c>
      <c r="EG27">
        <v>26.401700000000002</v>
      </c>
      <c r="EH27">
        <v>999.9</v>
      </c>
      <c r="EI27">
        <v>50.9</v>
      </c>
      <c r="EJ27">
        <v>34.6</v>
      </c>
      <c r="EK27">
        <v>27.974599999999999</v>
      </c>
      <c r="EL27">
        <v>63.825299999999999</v>
      </c>
      <c r="EM27">
        <v>17.2196</v>
      </c>
      <c r="EN27">
        <v>1</v>
      </c>
      <c r="EO27">
        <v>0.32206000000000001</v>
      </c>
      <c r="EP27">
        <v>-0.79713000000000001</v>
      </c>
      <c r="EQ27">
        <v>20.2255</v>
      </c>
      <c r="ER27">
        <v>5.2231300000000003</v>
      </c>
      <c r="ES27">
        <v>12.0153</v>
      </c>
      <c r="ET27">
        <v>4.98855</v>
      </c>
      <c r="EU27">
        <v>3.3050000000000002</v>
      </c>
      <c r="EV27">
        <v>5239.1000000000004</v>
      </c>
      <c r="EW27">
        <v>7958.2</v>
      </c>
      <c r="EX27">
        <v>475</v>
      </c>
      <c r="EY27">
        <v>45.4</v>
      </c>
      <c r="EZ27">
        <v>1.85287</v>
      </c>
      <c r="FA27">
        <v>1.8615600000000001</v>
      </c>
      <c r="FB27">
        <v>1.8608100000000001</v>
      </c>
      <c r="FC27">
        <v>1.8568499999999999</v>
      </c>
      <c r="FD27">
        <v>1.86113</v>
      </c>
      <c r="FE27">
        <v>1.8573299999999999</v>
      </c>
      <c r="FF27">
        <v>1.85944</v>
      </c>
      <c r="FG27">
        <v>1.8623400000000001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-1.794</v>
      </c>
      <c r="FV27">
        <v>7.3099999999999998E-2</v>
      </c>
      <c r="FW27">
        <v>-0.42350199810490291</v>
      </c>
      <c r="FX27">
        <v>-4.0117494158234393E-3</v>
      </c>
      <c r="FY27">
        <v>1.087516141204025E-6</v>
      </c>
      <c r="FZ27">
        <v>-8.657206703991749E-11</v>
      </c>
      <c r="GA27">
        <v>7.3069999999997748E-2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0.7</v>
      </c>
      <c r="GJ27">
        <v>0.5</v>
      </c>
      <c r="GK27">
        <v>1.00952</v>
      </c>
      <c r="GL27">
        <v>2.4414099999999999</v>
      </c>
      <c r="GM27">
        <v>1.5942400000000001</v>
      </c>
      <c r="GN27">
        <v>2.3071299999999999</v>
      </c>
      <c r="GO27">
        <v>1.40015</v>
      </c>
      <c r="GP27">
        <v>2.4365199999999998</v>
      </c>
      <c r="GQ27">
        <v>35.941200000000002</v>
      </c>
      <c r="GR27">
        <v>15.2003</v>
      </c>
      <c r="GS27">
        <v>18</v>
      </c>
      <c r="GT27">
        <v>656.553</v>
      </c>
      <c r="GU27">
        <v>382.95800000000003</v>
      </c>
      <c r="GV27">
        <v>29.788900000000002</v>
      </c>
      <c r="GW27">
        <v>31.192499999999999</v>
      </c>
      <c r="GX27">
        <v>29.999199999999998</v>
      </c>
      <c r="GY27">
        <v>31.2895</v>
      </c>
      <c r="GZ27">
        <v>31.260300000000001</v>
      </c>
      <c r="HA27">
        <v>20.255099999999999</v>
      </c>
      <c r="HB27">
        <v>20</v>
      </c>
      <c r="HC27">
        <v>-30</v>
      </c>
      <c r="HD27">
        <v>29.8049</v>
      </c>
      <c r="HE27">
        <v>400</v>
      </c>
      <c r="HF27">
        <v>26.674399999999999</v>
      </c>
      <c r="HG27">
        <v>103.304</v>
      </c>
      <c r="HH27">
        <v>103.089</v>
      </c>
    </row>
    <row r="28" spans="1:216" x14ac:dyDescent="0.2">
      <c r="A28">
        <v>10</v>
      </c>
      <c r="B28">
        <v>1689560714.0999999</v>
      </c>
      <c r="C28">
        <v>839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1689560714.0999999</v>
      </c>
      <c r="M28">
        <f t="shared" si="0"/>
        <v>4.6693862023803314E-3</v>
      </c>
      <c r="N28">
        <f t="shared" si="1"/>
        <v>4.6693862023803314</v>
      </c>
      <c r="O28">
        <f t="shared" si="2"/>
        <v>20.694935019121104</v>
      </c>
      <c r="P28">
        <f t="shared" si="3"/>
        <v>377.52800000000002</v>
      </c>
      <c r="Q28">
        <f t="shared" si="4"/>
        <v>275.88495738841624</v>
      </c>
      <c r="R28">
        <f t="shared" si="5"/>
        <v>27.746806390112383</v>
      </c>
      <c r="S28">
        <f t="shared" si="6"/>
        <v>37.969436325948003</v>
      </c>
      <c r="T28">
        <f t="shared" si="7"/>
        <v>0.37067879830496409</v>
      </c>
      <c r="U28">
        <f t="shared" si="8"/>
        <v>2.937716901977935</v>
      </c>
      <c r="V28">
        <f t="shared" si="9"/>
        <v>0.34651709012371007</v>
      </c>
      <c r="W28">
        <f t="shared" si="10"/>
        <v>0.21861263862276145</v>
      </c>
      <c r="X28">
        <f t="shared" si="11"/>
        <v>297.70199999999994</v>
      </c>
      <c r="Y28">
        <f t="shared" si="12"/>
        <v>30.425778379936077</v>
      </c>
      <c r="Z28">
        <f t="shared" si="13"/>
        <v>28.974799999999998</v>
      </c>
      <c r="AA28">
        <f t="shared" si="14"/>
        <v>4.0159119077011018</v>
      </c>
      <c r="AB28">
        <f t="shared" si="15"/>
        <v>63.926976300071772</v>
      </c>
      <c r="AC28">
        <f t="shared" si="16"/>
        <v>2.7059489131753502</v>
      </c>
      <c r="AD28">
        <f t="shared" si="17"/>
        <v>4.2328748672136278</v>
      </c>
      <c r="AE28">
        <f t="shared" si="18"/>
        <v>1.3099629945257516</v>
      </c>
      <c r="AF28">
        <f t="shared" si="19"/>
        <v>-205.91993152497261</v>
      </c>
      <c r="AG28">
        <f t="shared" si="20"/>
        <v>144.47258821964846</v>
      </c>
      <c r="AH28">
        <f t="shared" si="21"/>
        <v>10.873420724046822</v>
      </c>
      <c r="AI28">
        <f t="shared" si="22"/>
        <v>247.1280774187226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52618.194548959793</v>
      </c>
      <c r="AO28">
        <f t="shared" si="26"/>
        <v>1800</v>
      </c>
      <c r="AP28">
        <f t="shared" si="27"/>
        <v>1517.3999999999999</v>
      </c>
      <c r="AQ28">
        <f t="shared" si="28"/>
        <v>0.84299999999999997</v>
      </c>
      <c r="AR28">
        <f t="shared" si="29"/>
        <v>0.16538999999999998</v>
      </c>
      <c r="AS28">
        <v>1689560714.0999999</v>
      </c>
      <c r="AT28">
        <v>377.52800000000002</v>
      </c>
      <c r="AU28">
        <v>399.98399999999998</v>
      </c>
      <c r="AV28">
        <v>26.905100000000001</v>
      </c>
      <c r="AW28">
        <v>22.361699999999999</v>
      </c>
      <c r="AX28">
        <v>379.30200000000002</v>
      </c>
      <c r="AY28">
        <v>26.835599999999999</v>
      </c>
      <c r="AZ28">
        <v>600.04700000000003</v>
      </c>
      <c r="BA28">
        <v>100.504</v>
      </c>
      <c r="BB28">
        <v>6.9828500000000002E-2</v>
      </c>
      <c r="BC28">
        <v>29.887</v>
      </c>
      <c r="BD28">
        <v>28.974799999999998</v>
      </c>
      <c r="BE28">
        <v>999.9</v>
      </c>
      <c r="BF28">
        <v>0</v>
      </c>
      <c r="BG28">
        <v>0</v>
      </c>
      <c r="BH28">
        <v>9996.25</v>
      </c>
      <c r="BI28">
        <v>0</v>
      </c>
      <c r="BJ28">
        <v>284.59899999999999</v>
      </c>
      <c r="BK28">
        <v>-22.4559</v>
      </c>
      <c r="BL28">
        <v>387.96699999999998</v>
      </c>
      <c r="BM28">
        <v>409.13299999999998</v>
      </c>
      <c r="BN28">
        <v>4.5433700000000004</v>
      </c>
      <c r="BO28">
        <v>399.98399999999998</v>
      </c>
      <c r="BP28">
        <v>22.361699999999999</v>
      </c>
      <c r="BQ28">
        <v>2.7040700000000002</v>
      </c>
      <c r="BR28">
        <v>2.2474500000000002</v>
      </c>
      <c r="BS28">
        <v>22.309899999999999</v>
      </c>
      <c r="BT28">
        <v>19.304600000000001</v>
      </c>
      <c r="BU28">
        <v>1800</v>
      </c>
      <c r="BV28">
        <v>0.90000100000000005</v>
      </c>
      <c r="BW28">
        <v>9.9998900000000002E-2</v>
      </c>
      <c r="BX28">
        <v>0</v>
      </c>
      <c r="BY28">
        <v>2.7627000000000002</v>
      </c>
      <c r="BZ28">
        <v>0</v>
      </c>
      <c r="CA28">
        <v>20316.5</v>
      </c>
      <c r="CB28">
        <v>14600.4</v>
      </c>
      <c r="CC28">
        <v>38</v>
      </c>
      <c r="CD28">
        <v>39.375</v>
      </c>
      <c r="CE28">
        <v>37.936999999999998</v>
      </c>
      <c r="CF28">
        <v>38.186999999999998</v>
      </c>
      <c r="CG28">
        <v>37.875</v>
      </c>
      <c r="CH28">
        <v>1620</v>
      </c>
      <c r="CI28">
        <v>180</v>
      </c>
      <c r="CJ28">
        <v>0</v>
      </c>
      <c r="CK28">
        <v>1689560723.8</v>
      </c>
      <c r="CL28">
        <v>0</v>
      </c>
      <c r="CM28">
        <v>1689560686.5999999</v>
      </c>
      <c r="CN28" t="s">
        <v>385</v>
      </c>
      <c r="CO28">
        <v>1689560683.5999999</v>
      </c>
      <c r="CP28">
        <v>1689560686.5999999</v>
      </c>
      <c r="CQ28">
        <v>58</v>
      </c>
      <c r="CR28">
        <v>0.02</v>
      </c>
      <c r="CS28">
        <v>-4.0000000000000001E-3</v>
      </c>
      <c r="CT28">
        <v>-1.845</v>
      </c>
      <c r="CU28">
        <v>7.0000000000000007E-2</v>
      </c>
      <c r="CV28">
        <v>400</v>
      </c>
      <c r="CW28">
        <v>22</v>
      </c>
      <c r="CX28">
        <v>0.13</v>
      </c>
      <c r="CY28">
        <v>0.02</v>
      </c>
      <c r="CZ28">
        <v>20.698228762638191</v>
      </c>
      <c r="DA28">
        <v>0.38667867611736961</v>
      </c>
      <c r="DB28">
        <v>4.3525236745783652E-2</v>
      </c>
      <c r="DC28">
        <v>1</v>
      </c>
      <c r="DD28">
        <v>400.0129</v>
      </c>
      <c r="DE28">
        <v>2.9515947466835571E-2</v>
      </c>
      <c r="DF28">
        <v>2.00284797226306E-2</v>
      </c>
      <c r="DG28">
        <v>1</v>
      </c>
      <c r="DH28">
        <v>1799.9952499999999</v>
      </c>
      <c r="DI28">
        <v>0.1569025370445728</v>
      </c>
      <c r="DJ28">
        <v>0.1338093326341592</v>
      </c>
      <c r="DK28">
        <v>-1</v>
      </c>
      <c r="DL28">
        <v>2</v>
      </c>
      <c r="DM28">
        <v>2</v>
      </c>
      <c r="DN28" t="s">
        <v>355</v>
      </c>
      <c r="DO28">
        <v>3.1966100000000002</v>
      </c>
      <c r="DP28">
        <v>2.6787299999999998</v>
      </c>
      <c r="DQ28">
        <v>8.8644399999999998E-2</v>
      </c>
      <c r="DR28">
        <v>9.1902700000000004E-2</v>
      </c>
      <c r="DS28">
        <v>0.122639</v>
      </c>
      <c r="DT28">
        <v>0.106456</v>
      </c>
      <c r="DU28">
        <v>27236.3</v>
      </c>
      <c r="DV28">
        <v>30678.5</v>
      </c>
      <c r="DW28">
        <v>28152.1</v>
      </c>
      <c r="DX28">
        <v>32424.799999999999</v>
      </c>
      <c r="DY28">
        <v>34312.699999999997</v>
      </c>
      <c r="DZ28">
        <v>39310.699999999997</v>
      </c>
      <c r="EA28">
        <v>41302.6</v>
      </c>
      <c r="EB28">
        <v>46847.199999999997</v>
      </c>
      <c r="EC28">
        <v>2.1167500000000001</v>
      </c>
      <c r="ED28">
        <v>1.6808799999999999</v>
      </c>
      <c r="EE28">
        <v>0.16836799999999999</v>
      </c>
      <c r="EF28">
        <v>0</v>
      </c>
      <c r="EG28">
        <v>26.224</v>
      </c>
      <c r="EH28">
        <v>999.9</v>
      </c>
      <c r="EI28">
        <v>50.8</v>
      </c>
      <c r="EJ28">
        <v>34.5</v>
      </c>
      <c r="EK28">
        <v>27.768899999999999</v>
      </c>
      <c r="EL28">
        <v>63.615299999999998</v>
      </c>
      <c r="EM28">
        <v>17.179500000000001</v>
      </c>
      <c r="EN28">
        <v>1</v>
      </c>
      <c r="EO28">
        <v>0.30573699999999998</v>
      </c>
      <c r="EP28">
        <v>-1.3305899999999999</v>
      </c>
      <c r="EQ28">
        <v>20.221900000000002</v>
      </c>
      <c r="ER28">
        <v>5.2216300000000002</v>
      </c>
      <c r="ES28">
        <v>12.014900000000001</v>
      </c>
      <c r="ET28">
        <v>4.9855999999999998</v>
      </c>
      <c r="EU28">
        <v>3.3050000000000002</v>
      </c>
      <c r="EV28">
        <v>5240.8</v>
      </c>
      <c r="EW28">
        <v>7965.9</v>
      </c>
      <c r="EX28">
        <v>475</v>
      </c>
      <c r="EY28">
        <v>45.4</v>
      </c>
      <c r="EZ28">
        <v>1.85287</v>
      </c>
      <c r="FA28">
        <v>1.86151</v>
      </c>
      <c r="FB28">
        <v>1.86077</v>
      </c>
      <c r="FC28">
        <v>1.85684</v>
      </c>
      <c r="FD28">
        <v>1.86111</v>
      </c>
      <c r="FE28">
        <v>1.8573</v>
      </c>
      <c r="FF28">
        <v>1.85944</v>
      </c>
      <c r="FG28">
        <v>1.8623400000000001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-1.774</v>
      </c>
      <c r="FV28">
        <v>6.9500000000000006E-2</v>
      </c>
      <c r="FW28">
        <v>-0.40327091698234407</v>
      </c>
      <c r="FX28">
        <v>-4.0117494158234393E-3</v>
      </c>
      <c r="FY28">
        <v>1.087516141204025E-6</v>
      </c>
      <c r="FZ28">
        <v>-8.657206703991749E-11</v>
      </c>
      <c r="GA28">
        <v>6.9534999999998348E-2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1.00952</v>
      </c>
      <c r="GL28">
        <v>2.4438499999999999</v>
      </c>
      <c r="GM28">
        <v>1.5942400000000001</v>
      </c>
      <c r="GN28">
        <v>2.3071299999999999</v>
      </c>
      <c r="GO28">
        <v>1.40015</v>
      </c>
      <c r="GP28">
        <v>2.4145500000000002</v>
      </c>
      <c r="GQ28">
        <v>35.894399999999997</v>
      </c>
      <c r="GR28">
        <v>15.182700000000001</v>
      </c>
      <c r="GS28">
        <v>18</v>
      </c>
      <c r="GT28">
        <v>657.35299999999995</v>
      </c>
      <c r="GU28">
        <v>383.19</v>
      </c>
      <c r="GV28">
        <v>30.494199999999999</v>
      </c>
      <c r="GW28">
        <v>31.0106</v>
      </c>
      <c r="GX28">
        <v>29.999199999999998</v>
      </c>
      <c r="GY28">
        <v>31.1233</v>
      </c>
      <c r="GZ28">
        <v>31.099399999999999</v>
      </c>
      <c r="HA28">
        <v>20.253900000000002</v>
      </c>
      <c r="HB28">
        <v>20</v>
      </c>
      <c r="HC28">
        <v>-30</v>
      </c>
      <c r="HD28">
        <v>30.511299999999999</v>
      </c>
      <c r="HE28">
        <v>400</v>
      </c>
      <c r="HF28">
        <v>26.674399999999999</v>
      </c>
      <c r="HG28">
        <v>103.33499999999999</v>
      </c>
      <c r="HH28">
        <v>103.116</v>
      </c>
    </row>
    <row r="29" spans="1:216" x14ac:dyDescent="0.2">
      <c r="A29">
        <v>11</v>
      </c>
      <c r="B29">
        <v>1689560808.5999999</v>
      </c>
      <c r="C29">
        <v>933.5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1689560808.5999999</v>
      </c>
      <c r="M29">
        <f t="shared" si="0"/>
        <v>4.6611485579577273E-3</v>
      </c>
      <c r="N29">
        <f t="shared" si="1"/>
        <v>4.661148557957727</v>
      </c>
      <c r="O29">
        <f t="shared" si="2"/>
        <v>25.211383909866235</v>
      </c>
      <c r="P29">
        <f t="shared" si="3"/>
        <v>447.779</v>
      </c>
      <c r="Q29">
        <f t="shared" si="4"/>
        <v>324.02296706727151</v>
      </c>
      <c r="R29">
        <f t="shared" si="5"/>
        <v>32.585455516804139</v>
      </c>
      <c r="S29">
        <f t="shared" si="6"/>
        <v>45.031013751657099</v>
      </c>
      <c r="T29">
        <f t="shared" si="7"/>
        <v>0.37004479965097864</v>
      </c>
      <c r="U29">
        <f t="shared" si="8"/>
        <v>2.9361129150889957</v>
      </c>
      <c r="V29">
        <f t="shared" si="9"/>
        <v>0.34595055515131562</v>
      </c>
      <c r="W29">
        <f t="shared" si="10"/>
        <v>0.2182530021583734</v>
      </c>
      <c r="X29">
        <f t="shared" si="11"/>
        <v>297.728115</v>
      </c>
      <c r="Y29">
        <f t="shared" si="12"/>
        <v>30.397950460527149</v>
      </c>
      <c r="Z29">
        <f t="shared" si="13"/>
        <v>28.913</v>
      </c>
      <c r="AA29">
        <f t="shared" si="14"/>
        <v>4.0015703545737775</v>
      </c>
      <c r="AB29">
        <f t="shared" si="15"/>
        <v>63.701585186908503</v>
      </c>
      <c r="AC29">
        <f t="shared" si="16"/>
        <v>2.6916997107339298</v>
      </c>
      <c r="AD29">
        <f t="shared" si="17"/>
        <v>4.2254830909405827</v>
      </c>
      <c r="AE29">
        <f t="shared" si="18"/>
        <v>1.3098706438398477</v>
      </c>
      <c r="AF29">
        <f t="shared" si="19"/>
        <v>-205.55665140593578</v>
      </c>
      <c r="AG29">
        <f t="shared" si="20"/>
        <v>149.36406649970306</v>
      </c>
      <c r="AH29">
        <f t="shared" si="21"/>
        <v>11.242567678516236</v>
      </c>
      <c r="AI29">
        <f t="shared" si="22"/>
        <v>252.77809777228353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52577.185996103392</v>
      </c>
      <c r="AO29">
        <f t="shared" si="26"/>
        <v>1800.16</v>
      </c>
      <c r="AP29">
        <f t="shared" si="27"/>
        <v>1517.5346999999999</v>
      </c>
      <c r="AQ29">
        <f t="shared" si="28"/>
        <v>0.84299990000888803</v>
      </c>
      <c r="AR29">
        <f t="shared" si="29"/>
        <v>0.16538980701715403</v>
      </c>
      <c r="AS29">
        <v>1689560808.5999999</v>
      </c>
      <c r="AT29">
        <v>447.779</v>
      </c>
      <c r="AU29">
        <v>475.07400000000001</v>
      </c>
      <c r="AV29">
        <v>26.765699999999999</v>
      </c>
      <c r="AW29">
        <v>22.229900000000001</v>
      </c>
      <c r="AX29">
        <v>449.72</v>
      </c>
      <c r="AY29">
        <v>26.694299999999998</v>
      </c>
      <c r="AZ29">
        <v>600.07799999999997</v>
      </c>
      <c r="BA29">
        <v>100.494</v>
      </c>
      <c r="BB29">
        <v>7.1264900000000006E-2</v>
      </c>
      <c r="BC29">
        <v>29.8566</v>
      </c>
      <c r="BD29">
        <v>28.913</v>
      </c>
      <c r="BE29">
        <v>999.9</v>
      </c>
      <c r="BF29">
        <v>0</v>
      </c>
      <c r="BG29">
        <v>0</v>
      </c>
      <c r="BH29">
        <v>9988.1200000000008</v>
      </c>
      <c r="BI29">
        <v>0</v>
      </c>
      <c r="BJ29">
        <v>298.05900000000003</v>
      </c>
      <c r="BK29">
        <v>-27.295400000000001</v>
      </c>
      <c r="BL29">
        <v>460.09300000000002</v>
      </c>
      <c r="BM29">
        <v>485.875</v>
      </c>
      <c r="BN29">
        <v>4.5358299999999998</v>
      </c>
      <c r="BO29">
        <v>475.07400000000001</v>
      </c>
      <c r="BP29">
        <v>22.229900000000001</v>
      </c>
      <c r="BQ29">
        <v>2.6897799999999998</v>
      </c>
      <c r="BR29">
        <v>2.2339600000000002</v>
      </c>
      <c r="BS29">
        <v>22.222799999999999</v>
      </c>
      <c r="BT29">
        <v>19.207999999999998</v>
      </c>
      <c r="BU29">
        <v>1800.16</v>
      </c>
      <c r="BV29">
        <v>0.90000100000000005</v>
      </c>
      <c r="BW29">
        <v>9.9998900000000002E-2</v>
      </c>
      <c r="BX29">
        <v>0</v>
      </c>
      <c r="BY29">
        <v>1.9799</v>
      </c>
      <c r="BZ29">
        <v>0</v>
      </c>
      <c r="CA29">
        <v>20954.8</v>
      </c>
      <c r="CB29">
        <v>14601.7</v>
      </c>
      <c r="CC29">
        <v>37.936999999999998</v>
      </c>
      <c r="CD29">
        <v>39.311999999999998</v>
      </c>
      <c r="CE29">
        <v>37.875</v>
      </c>
      <c r="CF29">
        <v>38.125</v>
      </c>
      <c r="CG29">
        <v>37.811999999999998</v>
      </c>
      <c r="CH29">
        <v>1620.15</v>
      </c>
      <c r="CI29">
        <v>180.01</v>
      </c>
      <c r="CJ29">
        <v>0</v>
      </c>
      <c r="CK29">
        <v>1689560818.5999999</v>
      </c>
      <c r="CL29">
        <v>0</v>
      </c>
      <c r="CM29">
        <v>1689560780.5999999</v>
      </c>
      <c r="CN29" t="s">
        <v>388</v>
      </c>
      <c r="CO29">
        <v>1689560770.5999999</v>
      </c>
      <c r="CP29">
        <v>1689560780.5999999</v>
      </c>
      <c r="CQ29">
        <v>59</v>
      </c>
      <c r="CR29">
        <v>5.3999999999999999E-2</v>
      </c>
      <c r="CS29">
        <v>2E-3</v>
      </c>
      <c r="CT29">
        <v>-2.0249999999999999</v>
      </c>
      <c r="CU29">
        <v>7.0999999999999994E-2</v>
      </c>
      <c r="CV29">
        <v>475</v>
      </c>
      <c r="CW29">
        <v>22</v>
      </c>
      <c r="CX29">
        <v>7.0000000000000007E-2</v>
      </c>
      <c r="CY29">
        <v>0.01</v>
      </c>
      <c r="CZ29">
        <v>25.175415560069951</v>
      </c>
      <c r="DA29">
        <v>0.46034759672807329</v>
      </c>
      <c r="DB29">
        <v>4.953696536462416E-2</v>
      </c>
      <c r="DC29">
        <v>1</v>
      </c>
      <c r="DD29">
        <v>475.00470731707321</v>
      </c>
      <c r="DE29">
        <v>1.965156794276605E-3</v>
      </c>
      <c r="DF29">
        <v>3.358806691584626E-2</v>
      </c>
      <c r="DG29">
        <v>1</v>
      </c>
      <c r="DH29">
        <v>1800.018048780488</v>
      </c>
      <c r="DI29">
        <v>0.18978804258894891</v>
      </c>
      <c r="DJ29">
        <v>8.3263305893225573E-2</v>
      </c>
      <c r="DK29">
        <v>-1</v>
      </c>
      <c r="DL29">
        <v>2</v>
      </c>
      <c r="DM29">
        <v>2</v>
      </c>
      <c r="DN29" t="s">
        <v>355</v>
      </c>
      <c r="DO29">
        <v>3.1969799999999999</v>
      </c>
      <c r="DP29">
        <v>2.6800999999999999</v>
      </c>
      <c r="DQ29">
        <v>0.10095800000000001</v>
      </c>
      <c r="DR29">
        <v>0.10463</v>
      </c>
      <c r="DS29">
        <v>0.122228</v>
      </c>
      <c r="DT29">
        <v>0.10605000000000001</v>
      </c>
      <c r="DU29">
        <v>26878.6</v>
      </c>
      <c r="DV29">
        <v>30258.1</v>
      </c>
      <c r="DW29">
        <v>28162.2</v>
      </c>
      <c r="DX29">
        <v>32434.1</v>
      </c>
      <c r="DY29">
        <v>34340.6</v>
      </c>
      <c r="DZ29">
        <v>39340.400000000001</v>
      </c>
      <c r="EA29">
        <v>41317.4</v>
      </c>
      <c r="EB29">
        <v>46861</v>
      </c>
      <c r="EC29">
        <v>2.1187999999999998</v>
      </c>
      <c r="ED29">
        <v>1.68397</v>
      </c>
      <c r="EE29">
        <v>0.16486600000000001</v>
      </c>
      <c r="EF29">
        <v>0</v>
      </c>
      <c r="EG29">
        <v>26.219200000000001</v>
      </c>
      <c r="EH29">
        <v>999.9</v>
      </c>
      <c r="EI29">
        <v>50.7</v>
      </c>
      <c r="EJ29">
        <v>34.5</v>
      </c>
      <c r="EK29">
        <v>27.716100000000001</v>
      </c>
      <c r="EL29">
        <v>63.515300000000003</v>
      </c>
      <c r="EM29">
        <v>17.083300000000001</v>
      </c>
      <c r="EN29">
        <v>1</v>
      </c>
      <c r="EO29">
        <v>0.288163</v>
      </c>
      <c r="EP29">
        <v>-1.2536700000000001</v>
      </c>
      <c r="EQ29">
        <v>20.2226</v>
      </c>
      <c r="ER29">
        <v>5.2226800000000004</v>
      </c>
      <c r="ES29">
        <v>12.014900000000001</v>
      </c>
      <c r="ET29">
        <v>4.9889000000000001</v>
      </c>
      <c r="EU29">
        <v>3.3050000000000002</v>
      </c>
      <c r="EV29">
        <v>5242.7</v>
      </c>
      <c r="EW29">
        <v>7974.6</v>
      </c>
      <c r="EX29">
        <v>475</v>
      </c>
      <c r="EY29">
        <v>45.4</v>
      </c>
      <c r="EZ29">
        <v>1.85287</v>
      </c>
      <c r="FA29">
        <v>1.8615600000000001</v>
      </c>
      <c r="FB29">
        <v>1.8608100000000001</v>
      </c>
      <c r="FC29">
        <v>1.85684</v>
      </c>
      <c r="FD29">
        <v>1.86111</v>
      </c>
      <c r="FE29">
        <v>1.8573200000000001</v>
      </c>
      <c r="FF29">
        <v>1.85944</v>
      </c>
      <c r="FG29">
        <v>1.86236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-1.9410000000000001</v>
      </c>
      <c r="FV29">
        <v>7.1400000000000005E-2</v>
      </c>
      <c r="FW29">
        <v>-0.34963929367199831</v>
      </c>
      <c r="FX29">
        <v>-4.0117494158234393E-3</v>
      </c>
      <c r="FY29">
        <v>1.087516141204025E-6</v>
      </c>
      <c r="FZ29">
        <v>-8.657206703991749E-11</v>
      </c>
      <c r="GA29">
        <v>7.1405000000002161E-2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0.6</v>
      </c>
      <c r="GJ29">
        <v>0.5</v>
      </c>
      <c r="GK29">
        <v>1.15723</v>
      </c>
      <c r="GL29">
        <v>2.4328599999999998</v>
      </c>
      <c r="GM29">
        <v>1.5942400000000001</v>
      </c>
      <c r="GN29">
        <v>2.3059099999999999</v>
      </c>
      <c r="GO29">
        <v>1.39893</v>
      </c>
      <c r="GP29">
        <v>2.32422</v>
      </c>
      <c r="GQ29">
        <v>35.871099999999998</v>
      </c>
      <c r="GR29">
        <v>15.1652</v>
      </c>
      <c r="GS29">
        <v>18</v>
      </c>
      <c r="GT29">
        <v>656.98199999999997</v>
      </c>
      <c r="GU29">
        <v>383.82100000000003</v>
      </c>
      <c r="GV29">
        <v>30.1373</v>
      </c>
      <c r="GW29">
        <v>30.8156</v>
      </c>
      <c r="GX29">
        <v>29.999199999999998</v>
      </c>
      <c r="GY29">
        <v>30.938199999999998</v>
      </c>
      <c r="GZ29">
        <v>30.917000000000002</v>
      </c>
      <c r="HA29">
        <v>23.229800000000001</v>
      </c>
      <c r="HB29">
        <v>20</v>
      </c>
      <c r="HC29">
        <v>-30</v>
      </c>
      <c r="HD29">
        <v>30.1999</v>
      </c>
      <c r="HE29">
        <v>475</v>
      </c>
      <c r="HF29">
        <v>26.674399999999999</v>
      </c>
      <c r="HG29">
        <v>103.372</v>
      </c>
      <c r="HH29">
        <v>103.146</v>
      </c>
    </row>
    <row r="30" spans="1:216" x14ac:dyDescent="0.2">
      <c r="A30">
        <v>12</v>
      </c>
      <c r="B30">
        <v>1689560897.5999999</v>
      </c>
      <c r="C30">
        <v>1022.5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1689560897.5999999</v>
      </c>
      <c r="M30">
        <f t="shared" si="0"/>
        <v>4.6706459992020156E-3</v>
      </c>
      <c r="N30">
        <f t="shared" si="1"/>
        <v>4.6706459992020157</v>
      </c>
      <c r="O30">
        <f t="shared" si="2"/>
        <v>30.185680721118636</v>
      </c>
      <c r="P30">
        <f t="shared" si="3"/>
        <v>542.25900000000001</v>
      </c>
      <c r="Q30">
        <f t="shared" si="4"/>
        <v>391.35261720085197</v>
      </c>
      <c r="R30">
        <f t="shared" si="5"/>
        <v>39.358102948768121</v>
      </c>
      <c r="S30">
        <f t="shared" si="6"/>
        <v>54.534669269741109</v>
      </c>
      <c r="T30">
        <f t="shared" si="7"/>
        <v>0.36323344877567765</v>
      </c>
      <c r="U30">
        <f t="shared" si="8"/>
        <v>2.9411157132895291</v>
      </c>
      <c r="V30">
        <f t="shared" si="9"/>
        <v>0.34002498691280747</v>
      </c>
      <c r="W30">
        <f t="shared" si="10"/>
        <v>0.21447711357935495</v>
      </c>
      <c r="X30">
        <f t="shared" si="11"/>
        <v>297.70199999999994</v>
      </c>
      <c r="Y30">
        <f t="shared" si="12"/>
        <v>30.452063518570462</v>
      </c>
      <c r="Z30">
        <f t="shared" si="13"/>
        <v>29.001300000000001</v>
      </c>
      <c r="AA30">
        <f t="shared" si="14"/>
        <v>4.0220753196823669</v>
      </c>
      <c r="AB30">
        <f t="shared" si="15"/>
        <v>63.373347378782341</v>
      </c>
      <c r="AC30">
        <f t="shared" si="16"/>
        <v>2.6867118656235003</v>
      </c>
      <c r="AD30">
        <f t="shared" si="17"/>
        <v>4.2394981119823605</v>
      </c>
      <c r="AE30">
        <f t="shared" si="18"/>
        <v>1.3353634540588666</v>
      </c>
      <c r="AF30">
        <f t="shared" si="19"/>
        <v>-205.9754885648089</v>
      </c>
      <c r="AG30">
        <f t="shared" si="20"/>
        <v>144.75072975269845</v>
      </c>
      <c r="AH30">
        <f t="shared" si="21"/>
        <v>10.884663281610184</v>
      </c>
      <c r="AI30">
        <f t="shared" si="22"/>
        <v>247.36190446949968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52711.014382683512</v>
      </c>
      <c r="AO30">
        <f t="shared" si="26"/>
        <v>1800</v>
      </c>
      <c r="AP30">
        <f t="shared" si="27"/>
        <v>1517.3999999999999</v>
      </c>
      <c r="AQ30">
        <f t="shared" si="28"/>
        <v>0.84299999999999997</v>
      </c>
      <c r="AR30">
        <f t="shared" si="29"/>
        <v>0.16538999999999998</v>
      </c>
      <c r="AS30">
        <v>1689560897.5999999</v>
      </c>
      <c r="AT30">
        <v>542.25900000000001</v>
      </c>
      <c r="AU30">
        <v>574.97400000000005</v>
      </c>
      <c r="AV30">
        <v>26.715</v>
      </c>
      <c r="AW30">
        <v>22.169599999999999</v>
      </c>
      <c r="AX30">
        <v>544.48500000000001</v>
      </c>
      <c r="AY30">
        <v>26.645499999999998</v>
      </c>
      <c r="AZ30">
        <v>600.06200000000001</v>
      </c>
      <c r="BA30">
        <v>100.498</v>
      </c>
      <c r="BB30">
        <v>7.1412900000000001E-2</v>
      </c>
      <c r="BC30">
        <v>29.914200000000001</v>
      </c>
      <c r="BD30">
        <v>29.001300000000001</v>
      </c>
      <c r="BE30">
        <v>999.9</v>
      </c>
      <c r="BF30">
        <v>0</v>
      </c>
      <c r="BG30">
        <v>0</v>
      </c>
      <c r="BH30">
        <v>10016.200000000001</v>
      </c>
      <c r="BI30">
        <v>0</v>
      </c>
      <c r="BJ30">
        <v>234.50200000000001</v>
      </c>
      <c r="BK30">
        <v>-32.714700000000001</v>
      </c>
      <c r="BL30">
        <v>557.14400000000001</v>
      </c>
      <c r="BM30">
        <v>588.01</v>
      </c>
      <c r="BN30">
        <v>4.5453999999999999</v>
      </c>
      <c r="BO30">
        <v>574.97400000000005</v>
      </c>
      <c r="BP30">
        <v>22.169599999999999</v>
      </c>
      <c r="BQ30">
        <v>2.6848000000000001</v>
      </c>
      <c r="BR30">
        <v>2.2280000000000002</v>
      </c>
      <c r="BS30">
        <v>22.192399999999999</v>
      </c>
      <c r="BT30">
        <v>19.165099999999999</v>
      </c>
      <c r="BU30">
        <v>1800</v>
      </c>
      <c r="BV30">
        <v>0.90000100000000005</v>
      </c>
      <c r="BW30">
        <v>9.9998900000000002E-2</v>
      </c>
      <c r="BX30">
        <v>0</v>
      </c>
      <c r="BY30">
        <v>2.3414999999999999</v>
      </c>
      <c r="BZ30">
        <v>0</v>
      </c>
      <c r="CA30">
        <v>19679.099999999999</v>
      </c>
      <c r="CB30">
        <v>14600.3</v>
      </c>
      <c r="CC30">
        <v>37.875</v>
      </c>
      <c r="CD30">
        <v>39.186999999999998</v>
      </c>
      <c r="CE30">
        <v>37.811999999999998</v>
      </c>
      <c r="CF30">
        <v>38</v>
      </c>
      <c r="CG30">
        <v>37.75</v>
      </c>
      <c r="CH30">
        <v>1620</v>
      </c>
      <c r="CI30">
        <v>180</v>
      </c>
      <c r="CJ30">
        <v>0</v>
      </c>
      <c r="CK30">
        <v>1689560907.4000001</v>
      </c>
      <c r="CL30">
        <v>0</v>
      </c>
      <c r="CM30">
        <v>1689560869.0999999</v>
      </c>
      <c r="CN30" t="s">
        <v>391</v>
      </c>
      <c r="CO30">
        <v>1689560863.0999999</v>
      </c>
      <c r="CP30">
        <v>1689560869.0999999</v>
      </c>
      <c r="CQ30">
        <v>60</v>
      </c>
      <c r="CR30">
        <v>0</v>
      </c>
      <c r="CS30">
        <v>-2E-3</v>
      </c>
      <c r="CT30">
        <v>-2.3199999999999998</v>
      </c>
      <c r="CU30">
        <v>6.9000000000000006E-2</v>
      </c>
      <c r="CV30">
        <v>575</v>
      </c>
      <c r="CW30">
        <v>22</v>
      </c>
      <c r="CX30">
        <v>0.09</v>
      </c>
      <c r="CY30">
        <v>0.02</v>
      </c>
      <c r="CZ30">
        <v>30.185184788014549</v>
      </c>
      <c r="DA30">
        <v>0.60668209180305721</v>
      </c>
      <c r="DB30">
        <v>7.1845905222355094E-2</v>
      </c>
      <c r="DC30">
        <v>1</v>
      </c>
      <c r="DD30">
        <v>575.0144390243903</v>
      </c>
      <c r="DE30">
        <v>1.4571428572276409E-2</v>
      </c>
      <c r="DF30">
        <v>3.8539842406351041E-2</v>
      </c>
      <c r="DG30">
        <v>1</v>
      </c>
      <c r="DH30">
        <v>1800.001951219512</v>
      </c>
      <c r="DI30">
        <v>-7.5975558353349416E-3</v>
      </c>
      <c r="DJ30">
        <v>0.14708914688944719</v>
      </c>
      <c r="DK30">
        <v>-1</v>
      </c>
      <c r="DL30">
        <v>2</v>
      </c>
      <c r="DM30">
        <v>2</v>
      </c>
      <c r="DN30" t="s">
        <v>355</v>
      </c>
      <c r="DO30">
        <v>3.1972399999999999</v>
      </c>
      <c r="DP30">
        <v>2.6804800000000002</v>
      </c>
      <c r="DQ30">
        <v>0.11618100000000001</v>
      </c>
      <c r="DR30">
        <v>0.120158</v>
      </c>
      <c r="DS30">
        <v>0.122129</v>
      </c>
      <c r="DT30">
        <v>0.105895</v>
      </c>
      <c r="DU30">
        <v>26430.400000000001</v>
      </c>
      <c r="DV30">
        <v>29741</v>
      </c>
      <c r="DW30">
        <v>28168.799999999999</v>
      </c>
      <c r="DX30">
        <v>32441.8</v>
      </c>
      <c r="DY30">
        <v>34352.1</v>
      </c>
      <c r="DZ30">
        <v>39357.1</v>
      </c>
      <c r="EA30">
        <v>41327.300000000003</v>
      </c>
      <c r="EB30">
        <v>46872.4</v>
      </c>
      <c r="EC30">
        <v>2.1215000000000002</v>
      </c>
      <c r="ED30">
        <v>1.6867300000000001</v>
      </c>
      <c r="EE30">
        <v>0.16533200000000001</v>
      </c>
      <c r="EF30">
        <v>0</v>
      </c>
      <c r="EG30">
        <v>26.3003</v>
      </c>
      <c r="EH30">
        <v>999.9</v>
      </c>
      <c r="EI30">
        <v>50.6</v>
      </c>
      <c r="EJ30">
        <v>34.5</v>
      </c>
      <c r="EK30">
        <v>27.6615</v>
      </c>
      <c r="EL30">
        <v>63.645299999999999</v>
      </c>
      <c r="EM30">
        <v>17.387799999999999</v>
      </c>
      <c r="EN30">
        <v>1</v>
      </c>
      <c r="EO30">
        <v>0.27181899999999998</v>
      </c>
      <c r="EP30">
        <v>-0.63619300000000001</v>
      </c>
      <c r="EQ30">
        <v>20.226900000000001</v>
      </c>
      <c r="ER30">
        <v>5.2229799999999997</v>
      </c>
      <c r="ES30">
        <v>12.0131</v>
      </c>
      <c r="ET30">
        <v>4.9882499999999999</v>
      </c>
      <c r="EU30">
        <v>3.3050000000000002</v>
      </c>
      <c r="EV30">
        <v>5244.6</v>
      </c>
      <c r="EW30">
        <v>7983.4</v>
      </c>
      <c r="EX30">
        <v>475</v>
      </c>
      <c r="EY30">
        <v>45.4</v>
      </c>
      <c r="EZ30">
        <v>1.85287</v>
      </c>
      <c r="FA30">
        <v>1.8615600000000001</v>
      </c>
      <c r="FB30">
        <v>1.8608100000000001</v>
      </c>
      <c r="FC30">
        <v>1.85684</v>
      </c>
      <c r="FD30">
        <v>1.8611200000000001</v>
      </c>
      <c r="FE30">
        <v>1.8573500000000001</v>
      </c>
      <c r="FF30">
        <v>1.85945</v>
      </c>
      <c r="FG30">
        <v>1.8623499999999999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-2.226</v>
      </c>
      <c r="FV30">
        <v>6.9500000000000006E-2</v>
      </c>
      <c r="FW30">
        <v>-0.34921284770046079</v>
      </c>
      <c r="FX30">
        <v>-4.0117494158234393E-3</v>
      </c>
      <c r="FY30">
        <v>1.087516141204025E-6</v>
      </c>
      <c r="FZ30">
        <v>-8.657206703991749E-11</v>
      </c>
      <c r="GA30">
        <v>6.9455000000004929E-2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0.6</v>
      </c>
      <c r="GJ30">
        <v>0.5</v>
      </c>
      <c r="GK30">
        <v>1.3513200000000001</v>
      </c>
      <c r="GL30">
        <v>2.4304199999999998</v>
      </c>
      <c r="GM30">
        <v>1.5942400000000001</v>
      </c>
      <c r="GN30">
        <v>2.3071299999999999</v>
      </c>
      <c r="GO30">
        <v>1.39893</v>
      </c>
      <c r="GP30">
        <v>2.4035600000000001</v>
      </c>
      <c r="GQ30">
        <v>35.871099999999998</v>
      </c>
      <c r="GR30">
        <v>15.156499999999999</v>
      </c>
      <c r="GS30">
        <v>18</v>
      </c>
      <c r="GT30">
        <v>657.173</v>
      </c>
      <c r="GU30">
        <v>384.29599999999999</v>
      </c>
      <c r="GV30">
        <v>29.775099999999998</v>
      </c>
      <c r="GW30">
        <v>30.624199999999998</v>
      </c>
      <c r="GX30">
        <v>29.999400000000001</v>
      </c>
      <c r="GY30">
        <v>30.757000000000001</v>
      </c>
      <c r="GZ30">
        <v>30.742999999999999</v>
      </c>
      <c r="HA30">
        <v>27.103899999999999</v>
      </c>
      <c r="HB30">
        <v>20</v>
      </c>
      <c r="HC30">
        <v>-30</v>
      </c>
      <c r="HD30">
        <v>29.7791</v>
      </c>
      <c r="HE30">
        <v>575</v>
      </c>
      <c r="HF30">
        <v>26.674399999999999</v>
      </c>
      <c r="HG30">
        <v>103.39700000000001</v>
      </c>
      <c r="HH30">
        <v>103.17100000000001</v>
      </c>
    </row>
    <row r="31" spans="1:216" x14ac:dyDescent="0.2">
      <c r="A31">
        <v>13</v>
      </c>
      <c r="B31">
        <v>1689560987.0999999</v>
      </c>
      <c r="C31">
        <v>1112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1689560987.0999999</v>
      </c>
      <c r="M31">
        <f t="shared" si="0"/>
        <v>4.6618289845227895E-3</v>
      </c>
      <c r="N31">
        <f t="shared" si="1"/>
        <v>4.6618289845227894</v>
      </c>
      <c r="O31">
        <f t="shared" si="2"/>
        <v>34.467339872769728</v>
      </c>
      <c r="P31">
        <f t="shared" si="3"/>
        <v>637.63099999999997</v>
      </c>
      <c r="Q31">
        <f t="shared" si="4"/>
        <v>462.84392060084633</v>
      </c>
      <c r="R31">
        <f t="shared" si="5"/>
        <v>46.547480505469586</v>
      </c>
      <c r="S31">
        <f t="shared" si="6"/>
        <v>64.125540427653192</v>
      </c>
      <c r="T31">
        <f t="shared" si="7"/>
        <v>0.35860152517425231</v>
      </c>
      <c r="U31">
        <f t="shared" si="8"/>
        <v>2.936276122717616</v>
      </c>
      <c r="V31">
        <f t="shared" si="9"/>
        <v>0.33592662234229659</v>
      </c>
      <c r="W31">
        <f t="shared" si="10"/>
        <v>0.21187179819510019</v>
      </c>
      <c r="X31">
        <f t="shared" si="11"/>
        <v>297.67690199999993</v>
      </c>
      <c r="Y31">
        <f t="shared" si="12"/>
        <v>30.446826874085549</v>
      </c>
      <c r="Z31">
        <f t="shared" si="13"/>
        <v>29.0139</v>
      </c>
      <c r="AA31">
        <f t="shared" si="14"/>
        <v>4.0250087397654513</v>
      </c>
      <c r="AB31">
        <f t="shared" si="15"/>
        <v>63.147228810180899</v>
      </c>
      <c r="AC31">
        <f t="shared" si="16"/>
        <v>2.6758641038072795</v>
      </c>
      <c r="AD31">
        <f t="shared" si="17"/>
        <v>4.2375004481207954</v>
      </c>
      <c r="AE31">
        <f t="shared" si="18"/>
        <v>1.3491446359581718</v>
      </c>
      <c r="AF31">
        <f t="shared" si="19"/>
        <v>-205.58665821745501</v>
      </c>
      <c r="AG31">
        <f t="shared" si="20"/>
        <v>141.21989240036595</v>
      </c>
      <c r="AH31">
        <f t="shared" si="21"/>
        <v>10.636892329000169</v>
      </c>
      <c r="AI31">
        <f t="shared" si="22"/>
        <v>243.94702851191101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52573.361904190278</v>
      </c>
      <c r="AO31">
        <f t="shared" si="26"/>
        <v>1799.85</v>
      </c>
      <c r="AP31">
        <f t="shared" si="27"/>
        <v>1517.2733999999996</v>
      </c>
      <c r="AQ31">
        <f t="shared" si="28"/>
        <v>0.84299991665972152</v>
      </c>
      <c r="AR31">
        <f t="shared" si="29"/>
        <v>0.16538983915326275</v>
      </c>
      <c r="AS31">
        <v>1689560987.0999999</v>
      </c>
      <c r="AT31">
        <v>637.63099999999997</v>
      </c>
      <c r="AU31">
        <v>675.06600000000003</v>
      </c>
      <c r="AV31">
        <v>26.607399999999998</v>
      </c>
      <c r="AW31">
        <v>22.0702</v>
      </c>
      <c r="AX31">
        <v>640.14800000000002</v>
      </c>
      <c r="AY31">
        <v>26.539000000000001</v>
      </c>
      <c r="AZ31">
        <v>600.07799999999997</v>
      </c>
      <c r="BA31">
        <v>100.497</v>
      </c>
      <c r="BB31">
        <v>7.14172E-2</v>
      </c>
      <c r="BC31">
        <v>29.905999999999999</v>
      </c>
      <c r="BD31">
        <v>29.0139</v>
      </c>
      <c r="BE31">
        <v>999.9</v>
      </c>
      <c r="BF31">
        <v>0</v>
      </c>
      <c r="BG31">
        <v>0</v>
      </c>
      <c r="BH31">
        <v>9988.75</v>
      </c>
      <c r="BI31">
        <v>0</v>
      </c>
      <c r="BJ31">
        <v>227.00800000000001</v>
      </c>
      <c r="BK31">
        <v>-37.435299999999998</v>
      </c>
      <c r="BL31">
        <v>655.06100000000004</v>
      </c>
      <c r="BM31">
        <v>690.30100000000004</v>
      </c>
      <c r="BN31">
        <v>4.5372700000000004</v>
      </c>
      <c r="BO31">
        <v>675.06600000000003</v>
      </c>
      <c r="BP31">
        <v>22.0702</v>
      </c>
      <c r="BQ31">
        <v>2.6739600000000001</v>
      </c>
      <c r="BR31">
        <v>2.2179799999999998</v>
      </c>
      <c r="BS31">
        <v>22.125900000000001</v>
      </c>
      <c r="BT31">
        <v>19.0928</v>
      </c>
      <c r="BU31">
        <v>1799.85</v>
      </c>
      <c r="BV31">
        <v>0.90000100000000005</v>
      </c>
      <c r="BW31">
        <v>9.9999099999999994E-2</v>
      </c>
      <c r="BX31">
        <v>0</v>
      </c>
      <c r="BY31">
        <v>2.3875999999999999</v>
      </c>
      <c r="BZ31">
        <v>0</v>
      </c>
      <c r="CA31">
        <v>20632.7</v>
      </c>
      <c r="CB31">
        <v>14599.1</v>
      </c>
      <c r="CC31">
        <v>37.75</v>
      </c>
      <c r="CD31">
        <v>39.125</v>
      </c>
      <c r="CE31">
        <v>37.686999999999998</v>
      </c>
      <c r="CF31">
        <v>37.936999999999998</v>
      </c>
      <c r="CG31">
        <v>37.686999999999998</v>
      </c>
      <c r="CH31">
        <v>1619.87</v>
      </c>
      <c r="CI31">
        <v>179.98</v>
      </c>
      <c r="CJ31">
        <v>0</v>
      </c>
      <c r="CK31">
        <v>1689560996.8</v>
      </c>
      <c r="CL31">
        <v>0</v>
      </c>
      <c r="CM31">
        <v>1689560959.5999999</v>
      </c>
      <c r="CN31" t="s">
        <v>394</v>
      </c>
      <c r="CO31">
        <v>1689560957.0999999</v>
      </c>
      <c r="CP31">
        <v>1689560959.5999999</v>
      </c>
      <c r="CQ31">
        <v>61</v>
      </c>
      <c r="CR31">
        <v>-2.3E-2</v>
      </c>
      <c r="CS31">
        <v>-1E-3</v>
      </c>
      <c r="CT31">
        <v>-2.6179999999999999</v>
      </c>
      <c r="CU31">
        <v>6.8000000000000005E-2</v>
      </c>
      <c r="CV31">
        <v>675</v>
      </c>
      <c r="CW31">
        <v>22</v>
      </c>
      <c r="CX31">
        <v>0.14000000000000001</v>
      </c>
      <c r="CY31">
        <v>0.02</v>
      </c>
      <c r="CZ31">
        <v>34.40687088783357</v>
      </c>
      <c r="DA31">
        <v>0.53128014182051342</v>
      </c>
      <c r="DB31">
        <v>6.6018230799945316E-2</v>
      </c>
      <c r="DC31">
        <v>1</v>
      </c>
      <c r="DD31">
        <v>675.02327500000001</v>
      </c>
      <c r="DE31">
        <v>-9.274671669875878E-2</v>
      </c>
      <c r="DF31">
        <v>3.8530499283030879E-2</v>
      </c>
      <c r="DG31">
        <v>1</v>
      </c>
      <c r="DH31">
        <v>1800.0062499999999</v>
      </c>
      <c r="DI31">
        <v>-0.21411271700687889</v>
      </c>
      <c r="DJ31">
        <v>0.14937683053277509</v>
      </c>
      <c r="DK31">
        <v>-1</v>
      </c>
      <c r="DL31">
        <v>2</v>
      </c>
      <c r="DM31">
        <v>2</v>
      </c>
      <c r="DN31" t="s">
        <v>355</v>
      </c>
      <c r="DO31">
        <v>3.1974900000000002</v>
      </c>
      <c r="DP31">
        <v>2.68025</v>
      </c>
      <c r="DQ31">
        <v>0.13026599999999999</v>
      </c>
      <c r="DR31">
        <v>0.13441400000000001</v>
      </c>
      <c r="DS31">
        <v>0.12182900000000001</v>
      </c>
      <c r="DT31">
        <v>0.105598</v>
      </c>
      <c r="DU31">
        <v>26014.9</v>
      </c>
      <c r="DV31">
        <v>29264.7</v>
      </c>
      <c r="DW31">
        <v>28174.6</v>
      </c>
      <c r="DX31">
        <v>32447.5</v>
      </c>
      <c r="DY31">
        <v>34370.6</v>
      </c>
      <c r="DZ31">
        <v>39377.300000000003</v>
      </c>
      <c r="EA31">
        <v>41335.800000000003</v>
      </c>
      <c r="EB31">
        <v>46880.6</v>
      </c>
      <c r="EC31">
        <v>2.1227800000000001</v>
      </c>
      <c r="ED31">
        <v>1.68885</v>
      </c>
      <c r="EE31">
        <v>0.163883</v>
      </c>
      <c r="EF31">
        <v>0</v>
      </c>
      <c r="EG31">
        <v>26.3367</v>
      </c>
      <c r="EH31">
        <v>999.9</v>
      </c>
      <c r="EI31">
        <v>50.5</v>
      </c>
      <c r="EJ31">
        <v>34.5</v>
      </c>
      <c r="EK31">
        <v>27.608699999999999</v>
      </c>
      <c r="EL31">
        <v>63.645299999999999</v>
      </c>
      <c r="EM31">
        <v>16.967099999999999</v>
      </c>
      <c r="EN31">
        <v>1</v>
      </c>
      <c r="EO31">
        <v>0.26002799999999998</v>
      </c>
      <c r="EP31">
        <v>-0.533829</v>
      </c>
      <c r="EQ31">
        <v>20.2271</v>
      </c>
      <c r="ER31">
        <v>5.2238800000000003</v>
      </c>
      <c r="ES31">
        <v>12.012499999999999</v>
      </c>
      <c r="ET31">
        <v>4.9892500000000002</v>
      </c>
      <c r="EU31">
        <v>3.3050000000000002</v>
      </c>
      <c r="EV31">
        <v>5246.3</v>
      </c>
      <c r="EW31">
        <v>7990.9</v>
      </c>
      <c r="EX31">
        <v>475</v>
      </c>
      <c r="EY31">
        <v>45.5</v>
      </c>
      <c r="EZ31">
        <v>1.8528899999999999</v>
      </c>
      <c r="FA31">
        <v>1.8615699999999999</v>
      </c>
      <c r="FB31">
        <v>1.8608100000000001</v>
      </c>
      <c r="FC31">
        <v>1.85686</v>
      </c>
      <c r="FD31">
        <v>1.8611500000000001</v>
      </c>
      <c r="FE31">
        <v>1.8573999999999999</v>
      </c>
      <c r="FF31">
        <v>1.8594900000000001</v>
      </c>
      <c r="FG31">
        <v>1.8624700000000001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-2.5169999999999999</v>
      </c>
      <c r="FV31">
        <v>6.8400000000000002E-2</v>
      </c>
      <c r="FW31">
        <v>-0.37221997134869927</v>
      </c>
      <c r="FX31">
        <v>-4.0117494158234393E-3</v>
      </c>
      <c r="FY31">
        <v>1.087516141204025E-6</v>
      </c>
      <c r="FZ31">
        <v>-8.657206703991749E-11</v>
      </c>
      <c r="GA31">
        <v>6.8445000000000533E-2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0.5</v>
      </c>
      <c r="GK31">
        <v>1.53931</v>
      </c>
      <c r="GL31">
        <v>2.4316399999999998</v>
      </c>
      <c r="GM31">
        <v>1.5942400000000001</v>
      </c>
      <c r="GN31">
        <v>2.3059099999999999</v>
      </c>
      <c r="GO31">
        <v>1.40015</v>
      </c>
      <c r="GP31">
        <v>2.32178</v>
      </c>
      <c r="GQ31">
        <v>35.871099999999998</v>
      </c>
      <c r="GR31">
        <v>15.1302</v>
      </c>
      <c r="GS31">
        <v>18</v>
      </c>
      <c r="GT31">
        <v>656.51900000000001</v>
      </c>
      <c r="GU31">
        <v>384.53300000000002</v>
      </c>
      <c r="GV31">
        <v>29.578199999999999</v>
      </c>
      <c r="GW31">
        <v>30.480899999999998</v>
      </c>
      <c r="GX31">
        <v>29.999400000000001</v>
      </c>
      <c r="GY31">
        <v>30.604500000000002</v>
      </c>
      <c r="GZ31">
        <v>30.589600000000001</v>
      </c>
      <c r="HA31">
        <v>30.855499999999999</v>
      </c>
      <c r="HB31">
        <v>20</v>
      </c>
      <c r="HC31">
        <v>-30</v>
      </c>
      <c r="HD31">
        <v>29.581399999999999</v>
      </c>
      <c r="HE31">
        <v>675</v>
      </c>
      <c r="HF31">
        <v>26.674399999999999</v>
      </c>
      <c r="HG31">
        <v>103.41800000000001</v>
      </c>
      <c r="HH31">
        <v>103.18899999999999</v>
      </c>
    </row>
    <row r="32" spans="1:216" x14ac:dyDescent="0.2">
      <c r="A32">
        <v>14</v>
      </c>
      <c r="B32">
        <v>1689561076.5999999</v>
      </c>
      <c r="C32">
        <v>1201.5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1689561076.5999999</v>
      </c>
      <c r="M32">
        <f t="shared" si="0"/>
        <v>4.6074628914895069E-3</v>
      </c>
      <c r="N32">
        <f t="shared" si="1"/>
        <v>4.6074628914895071</v>
      </c>
      <c r="O32">
        <f t="shared" si="2"/>
        <v>37.846980759152771</v>
      </c>
      <c r="P32">
        <f t="shared" si="3"/>
        <v>758.69799999999998</v>
      </c>
      <c r="Q32">
        <f t="shared" si="4"/>
        <v>563.36360049908171</v>
      </c>
      <c r="R32">
        <f t="shared" si="5"/>
        <v>56.658796305390496</v>
      </c>
      <c r="S32">
        <f t="shared" si="6"/>
        <v>76.304034199627409</v>
      </c>
      <c r="T32">
        <f t="shared" si="7"/>
        <v>0.35407334258007817</v>
      </c>
      <c r="U32">
        <f t="shared" si="8"/>
        <v>2.9379930847435043</v>
      </c>
      <c r="V32">
        <f t="shared" si="9"/>
        <v>0.33196058413821455</v>
      </c>
      <c r="W32">
        <f t="shared" si="10"/>
        <v>0.20934692376721847</v>
      </c>
      <c r="X32">
        <f t="shared" si="11"/>
        <v>297.69503700000001</v>
      </c>
      <c r="Y32">
        <f t="shared" si="12"/>
        <v>30.42232693837893</v>
      </c>
      <c r="Z32">
        <f t="shared" si="13"/>
        <v>28.968299999999999</v>
      </c>
      <c r="AA32">
        <f t="shared" si="14"/>
        <v>4.0144013857959884</v>
      </c>
      <c r="AB32">
        <f t="shared" si="15"/>
        <v>63.026411242846272</v>
      </c>
      <c r="AC32">
        <f t="shared" si="16"/>
        <v>2.6648552701919703</v>
      </c>
      <c r="AD32">
        <f t="shared" si="17"/>
        <v>4.2281564468648707</v>
      </c>
      <c r="AE32">
        <f t="shared" si="18"/>
        <v>1.349546115604018</v>
      </c>
      <c r="AF32">
        <f t="shared" si="19"/>
        <v>-203.18911351468725</v>
      </c>
      <c r="AG32">
        <f t="shared" si="20"/>
        <v>142.44289970799338</v>
      </c>
      <c r="AH32">
        <f t="shared" si="21"/>
        <v>10.718275109858691</v>
      </c>
      <c r="AI32">
        <f t="shared" si="22"/>
        <v>247.66709830316481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52629.436170595684</v>
      </c>
      <c r="AO32">
        <f t="shared" si="26"/>
        <v>1799.96</v>
      </c>
      <c r="AP32">
        <f t="shared" si="27"/>
        <v>1517.3661</v>
      </c>
      <c r="AQ32">
        <f t="shared" si="28"/>
        <v>0.84299989999777769</v>
      </c>
      <c r="AR32">
        <f t="shared" si="29"/>
        <v>0.16538980699571101</v>
      </c>
      <c r="AS32">
        <v>1689561076.5999999</v>
      </c>
      <c r="AT32">
        <v>758.69799999999998</v>
      </c>
      <c r="AU32">
        <v>800.03899999999999</v>
      </c>
      <c r="AV32">
        <v>26.4969</v>
      </c>
      <c r="AW32">
        <v>22.011700000000001</v>
      </c>
      <c r="AX32">
        <v>761.58399999999995</v>
      </c>
      <c r="AY32">
        <v>26.429600000000001</v>
      </c>
      <c r="AZ32">
        <v>600.024</v>
      </c>
      <c r="BA32">
        <v>100.501</v>
      </c>
      <c r="BB32">
        <v>7.1341299999999996E-2</v>
      </c>
      <c r="BC32">
        <v>29.867599999999999</v>
      </c>
      <c r="BD32">
        <v>28.968299999999999</v>
      </c>
      <c r="BE32">
        <v>999.9</v>
      </c>
      <c r="BF32">
        <v>0</v>
      </c>
      <c r="BG32">
        <v>0</v>
      </c>
      <c r="BH32">
        <v>9998.1200000000008</v>
      </c>
      <c r="BI32">
        <v>0</v>
      </c>
      <c r="BJ32">
        <v>240.02699999999999</v>
      </c>
      <c r="BK32">
        <v>-41.340499999999999</v>
      </c>
      <c r="BL32">
        <v>779.34900000000005</v>
      </c>
      <c r="BM32">
        <v>818.04499999999996</v>
      </c>
      <c r="BN32">
        <v>4.48515</v>
      </c>
      <c r="BO32">
        <v>800.03899999999999</v>
      </c>
      <c r="BP32">
        <v>22.011700000000001</v>
      </c>
      <c r="BQ32">
        <v>2.6629700000000001</v>
      </c>
      <c r="BR32">
        <v>2.2122099999999998</v>
      </c>
      <c r="BS32">
        <v>22.058399999999999</v>
      </c>
      <c r="BT32">
        <v>19.050999999999998</v>
      </c>
      <c r="BU32">
        <v>1799.96</v>
      </c>
      <c r="BV32">
        <v>0.90000100000000005</v>
      </c>
      <c r="BW32">
        <v>9.9999099999999994E-2</v>
      </c>
      <c r="BX32">
        <v>0</v>
      </c>
      <c r="BY32">
        <v>2.1798999999999999</v>
      </c>
      <c r="BZ32">
        <v>0</v>
      </c>
      <c r="CA32">
        <v>20655.400000000001</v>
      </c>
      <c r="CB32">
        <v>14600.1</v>
      </c>
      <c r="CC32">
        <v>37.686999999999998</v>
      </c>
      <c r="CD32">
        <v>39</v>
      </c>
      <c r="CE32">
        <v>37.625</v>
      </c>
      <c r="CF32">
        <v>37.811999999999998</v>
      </c>
      <c r="CG32">
        <v>37.625</v>
      </c>
      <c r="CH32">
        <v>1619.97</v>
      </c>
      <c r="CI32">
        <v>179.99</v>
      </c>
      <c r="CJ32">
        <v>0</v>
      </c>
      <c r="CK32">
        <v>1689561086.2</v>
      </c>
      <c r="CL32">
        <v>0</v>
      </c>
      <c r="CM32">
        <v>1689561048.0999999</v>
      </c>
      <c r="CN32" t="s">
        <v>397</v>
      </c>
      <c r="CO32">
        <v>1689561046.0999999</v>
      </c>
      <c r="CP32">
        <v>1689561048.0999999</v>
      </c>
      <c r="CQ32">
        <v>62</v>
      </c>
      <c r="CR32">
        <v>-5.0999999999999997E-2</v>
      </c>
      <c r="CS32">
        <v>-1E-3</v>
      </c>
      <c r="CT32">
        <v>-2.9889999999999999</v>
      </c>
      <c r="CU32">
        <v>6.7000000000000004E-2</v>
      </c>
      <c r="CV32">
        <v>800</v>
      </c>
      <c r="CW32">
        <v>22</v>
      </c>
      <c r="CX32">
        <v>7.0000000000000007E-2</v>
      </c>
      <c r="CY32">
        <v>0.02</v>
      </c>
      <c r="CZ32">
        <v>37.559710893082553</v>
      </c>
      <c r="DA32">
        <v>0.85404583274430979</v>
      </c>
      <c r="DB32">
        <v>9.886891811359963E-2</v>
      </c>
      <c r="DC32">
        <v>1</v>
      </c>
      <c r="DD32">
        <v>800.00539024390241</v>
      </c>
      <c r="DE32">
        <v>4.9317073169867207E-2</v>
      </c>
      <c r="DF32">
        <v>3.9176198628319517E-2</v>
      </c>
      <c r="DG32">
        <v>1</v>
      </c>
      <c r="DH32">
        <v>1800.0117073170729</v>
      </c>
      <c r="DI32">
        <v>-0.17073694909971049</v>
      </c>
      <c r="DJ32">
        <v>0.1215329412139836</v>
      </c>
      <c r="DK32">
        <v>-1</v>
      </c>
      <c r="DL32">
        <v>2</v>
      </c>
      <c r="DM32">
        <v>2</v>
      </c>
      <c r="DN32" t="s">
        <v>355</v>
      </c>
      <c r="DO32">
        <v>3.1975899999999999</v>
      </c>
      <c r="DP32">
        <v>2.68025</v>
      </c>
      <c r="DQ32">
        <v>0.14669599999999999</v>
      </c>
      <c r="DR32">
        <v>0.15078800000000001</v>
      </c>
      <c r="DS32">
        <v>0.121528</v>
      </c>
      <c r="DT32">
        <v>0.105446</v>
      </c>
      <c r="DU32">
        <v>25528.799999999999</v>
      </c>
      <c r="DV32">
        <v>28717.9</v>
      </c>
      <c r="DW32">
        <v>28180.1</v>
      </c>
      <c r="DX32">
        <v>32454.9</v>
      </c>
      <c r="DY32">
        <v>34389.199999999997</v>
      </c>
      <c r="DZ32">
        <v>39393.300000000003</v>
      </c>
      <c r="EA32">
        <v>41344.400000000001</v>
      </c>
      <c r="EB32">
        <v>46891.4</v>
      </c>
      <c r="EC32">
        <v>2.12493</v>
      </c>
      <c r="ED32">
        <v>1.6910499999999999</v>
      </c>
      <c r="EE32">
        <v>0.17133399999999999</v>
      </c>
      <c r="EF32">
        <v>0</v>
      </c>
      <c r="EG32">
        <v>26.168900000000001</v>
      </c>
      <c r="EH32">
        <v>999.9</v>
      </c>
      <c r="EI32">
        <v>50.4</v>
      </c>
      <c r="EJ32">
        <v>34.5</v>
      </c>
      <c r="EK32">
        <v>27.551400000000001</v>
      </c>
      <c r="EL32">
        <v>63.7453</v>
      </c>
      <c r="EM32">
        <v>17.4038</v>
      </c>
      <c r="EN32">
        <v>1</v>
      </c>
      <c r="EO32">
        <v>0.248722</v>
      </c>
      <c r="EP32">
        <v>-1.60823</v>
      </c>
      <c r="EQ32">
        <v>20.220300000000002</v>
      </c>
      <c r="ER32">
        <v>5.2228300000000001</v>
      </c>
      <c r="ES32">
        <v>12.013400000000001</v>
      </c>
      <c r="ET32">
        <v>4.9878999999999998</v>
      </c>
      <c r="EU32">
        <v>3.3050000000000002</v>
      </c>
      <c r="EV32">
        <v>5248.2</v>
      </c>
      <c r="EW32">
        <v>7999.6</v>
      </c>
      <c r="EX32">
        <v>475</v>
      </c>
      <c r="EY32">
        <v>45.5</v>
      </c>
      <c r="EZ32">
        <v>1.85287</v>
      </c>
      <c r="FA32">
        <v>1.8615699999999999</v>
      </c>
      <c r="FB32">
        <v>1.8608100000000001</v>
      </c>
      <c r="FC32">
        <v>1.8568499999999999</v>
      </c>
      <c r="FD32">
        <v>1.86113</v>
      </c>
      <c r="FE32">
        <v>1.85738</v>
      </c>
      <c r="FF32">
        <v>1.85945</v>
      </c>
      <c r="FG32">
        <v>1.8623499999999999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-2.8860000000000001</v>
      </c>
      <c r="FV32">
        <v>6.7299999999999999E-2</v>
      </c>
      <c r="FW32">
        <v>-0.42323681840813138</v>
      </c>
      <c r="FX32">
        <v>-4.0117494158234393E-3</v>
      </c>
      <c r="FY32">
        <v>1.087516141204025E-6</v>
      </c>
      <c r="FZ32">
        <v>-8.657206703991749E-11</v>
      </c>
      <c r="GA32">
        <v>6.7244999999999777E-2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1.7675799999999999</v>
      </c>
      <c r="GL32">
        <v>2.4255399999999998</v>
      </c>
      <c r="GM32">
        <v>1.5942400000000001</v>
      </c>
      <c r="GN32">
        <v>2.3059099999999999</v>
      </c>
      <c r="GO32">
        <v>1.40015</v>
      </c>
      <c r="GP32">
        <v>2.4267599999999998</v>
      </c>
      <c r="GQ32">
        <v>35.847700000000003</v>
      </c>
      <c r="GR32">
        <v>15.121499999999999</v>
      </c>
      <c r="GS32">
        <v>18</v>
      </c>
      <c r="GT32">
        <v>656.51800000000003</v>
      </c>
      <c r="GU32">
        <v>384.76400000000001</v>
      </c>
      <c r="GV32">
        <v>30.559899999999999</v>
      </c>
      <c r="GW32">
        <v>30.333100000000002</v>
      </c>
      <c r="GX32">
        <v>29.999300000000002</v>
      </c>
      <c r="GY32">
        <v>30.447399999999998</v>
      </c>
      <c r="GZ32">
        <v>30.429200000000002</v>
      </c>
      <c r="HA32">
        <v>35.434600000000003</v>
      </c>
      <c r="HB32">
        <v>20</v>
      </c>
      <c r="HC32">
        <v>-30</v>
      </c>
      <c r="HD32">
        <v>30.5701</v>
      </c>
      <c r="HE32">
        <v>800</v>
      </c>
      <c r="HF32">
        <v>26.674399999999999</v>
      </c>
      <c r="HG32">
        <v>103.43899999999999</v>
      </c>
      <c r="HH32">
        <v>103.21299999999999</v>
      </c>
    </row>
    <row r="33" spans="1:216" x14ac:dyDescent="0.2">
      <c r="A33">
        <v>15</v>
      </c>
      <c r="B33">
        <v>1689561169.5999999</v>
      </c>
      <c r="C33">
        <v>1294.5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1689561169.5999999</v>
      </c>
      <c r="M33">
        <f t="shared" si="0"/>
        <v>4.6340268169675148E-3</v>
      </c>
      <c r="N33">
        <f t="shared" si="1"/>
        <v>4.6340268169675145</v>
      </c>
      <c r="O33">
        <f t="shared" si="2"/>
        <v>40.427659731390399</v>
      </c>
      <c r="P33">
        <f t="shared" si="3"/>
        <v>955.21400000000006</v>
      </c>
      <c r="Q33">
        <f t="shared" si="4"/>
        <v>740.15020749133168</v>
      </c>
      <c r="R33">
        <f t="shared" si="5"/>
        <v>74.437182443430615</v>
      </c>
      <c r="S33">
        <f t="shared" si="6"/>
        <v>96.066228274822009</v>
      </c>
      <c r="T33">
        <f t="shared" si="7"/>
        <v>0.34853140344230327</v>
      </c>
      <c r="U33">
        <f t="shared" si="8"/>
        <v>2.9383234230049888</v>
      </c>
      <c r="V33">
        <f t="shared" si="9"/>
        <v>0.32708520197157781</v>
      </c>
      <c r="W33">
        <f t="shared" si="10"/>
        <v>0.20624504392399493</v>
      </c>
      <c r="X33">
        <f t="shared" si="11"/>
        <v>297.67530599999998</v>
      </c>
      <c r="Y33">
        <f t="shared" si="12"/>
        <v>30.605505056253243</v>
      </c>
      <c r="Z33">
        <f t="shared" si="13"/>
        <v>29.052499999999998</v>
      </c>
      <c r="AA33">
        <f t="shared" si="14"/>
        <v>4.0340068635202577</v>
      </c>
      <c r="AB33">
        <f t="shared" si="15"/>
        <v>62.146910729771029</v>
      </c>
      <c r="AC33">
        <f t="shared" si="16"/>
        <v>2.6565563457576999</v>
      </c>
      <c r="AD33">
        <f t="shared" si="17"/>
        <v>4.2746394222377582</v>
      </c>
      <c r="AE33">
        <f t="shared" si="18"/>
        <v>1.3774505177625578</v>
      </c>
      <c r="AF33">
        <f t="shared" si="19"/>
        <v>-204.36058262826739</v>
      </c>
      <c r="AG33">
        <f t="shared" si="20"/>
        <v>159.2663111999029</v>
      </c>
      <c r="AH33">
        <f t="shared" si="21"/>
        <v>11.999153126085206</v>
      </c>
      <c r="AI33">
        <f t="shared" si="22"/>
        <v>264.5801876977207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52605.874358026063</v>
      </c>
      <c r="AO33">
        <f t="shared" si="26"/>
        <v>1799.84</v>
      </c>
      <c r="AP33">
        <f t="shared" si="27"/>
        <v>1517.2650000000001</v>
      </c>
      <c r="AQ33">
        <f t="shared" si="28"/>
        <v>0.84299993332740697</v>
      </c>
      <c r="AR33">
        <f t="shared" si="29"/>
        <v>0.16538987132189528</v>
      </c>
      <c r="AS33">
        <v>1689561169.5999999</v>
      </c>
      <c r="AT33">
        <v>955.21400000000006</v>
      </c>
      <c r="AU33">
        <v>1000.06</v>
      </c>
      <c r="AV33">
        <v>26.414899999999999</v>
      </c>
      <c r="AW33">
        <v>21.9041</v>
      </c>
      <c r="AX33">
        <v>958.33</v>
      </c>
      <c r="AY33">
        <v>26.349699999999999</v>
      </c>
      <c r="AZ33">
        <v>600.10900000000004</v>
      </c>
      <c r="BA33">
        <v>100.501</v>
      </c>
      <c r="BB33">
        <v>6.9373000000000004E-2</v>
      </c>
      <c r="BC33">
        <v>30.0579</v>
      </c>
      <c r="BD33">
        <v>29.052499999999998</v>
      </c>
      <c r="BE33">
        <v>999.9</v>
      </c>
      <c r="BF33">
        <v>0</v>
      </c>
      <c r="BG33">
        <v>0</v>
      </c>
      <c r="BH33">
        <v>10000</v>
      </c>
      <c r="BI33">
        <v>0</v>
      </c>
      <c r="BJ33">
        <v>330.47199999999998</v>
      </c>
      <c r="BK33">
        <v>-44.8489</v>
      </c>
      <c r="BL33">
        <v>981.13099999999997</v>
      </c>
      <c r="BM33">
        <v>1022.46</v>
      </c>
      <c r="BN33">
        <v>4.5107799999999996</v>
      </c>
      <c r="BO33">
        <v>1000.06</v>
      </c>
      <c r="BP33">
        <v>21.9041</v>
      </c>
      <c r="BQ33">
        <v>2.6547200000000002</v>
      </c>
      <c r="BR33">
        <v>2.2013799999999999</v>
      </c>
      <c r="BS33">
        <v>22.0075</v>
      </c>
      <c r="BT33">
        <v>18.9724</v>
      </c>
      <c r="BU33">
        <v>1799.84</v>
      </c>
      <c r="BV33">
        <v>0.9</v>
      </c>
      <c r="BW33">
        <v>9.9999500000000005E-2</v>
      </c>
      <c r="BX33">
        <v>0</v>
      </c>
      <c r="BY33">
        <v>2.8371</v>
      </c>
      <c r="BZ33">
        <v>0</v>
      </c>
      <c r="CA33">
        <v>22458.3</v>
      </c>
      <c r="CB33">
        <v>14599.1</v>
      </c>
      <c r="CC33">
        <v>37.5</v>
      </c>
      <c r="CD33">
        <v>38.811999999999998</v>
      </c>
      <c r="CE33">
        <v>37.436999999999998</v>
      </c>
      <c r="CF33">
        <v>37.625</v>
      </c>
      <c r="CG33">
        <v>37.436999999999998</v>
      </c>
      <c r="CH33">
        <v>1619.86</v>
      </c>
      <c r="CI33">
        <v>179.98</v>
      </c>
      <c r="CJ33">
        <v>0</v>
      </c>
      <c r="CK33">
        <v>1689561179.2</v>
      </c>
      <c r="CL33">
        <v>0</v>
      </c>
      <c r="CM33">
        <v>1689561136.5999999</v>
      </c>
      <c r="CN33" t="s">
        <v>400</v>
      </c>
      <c r="CO33">
        <v>1689561131.5999999</v>
      </c>
      <c r="CP33">
        <v>1689561136.5999999</v>
      </c>
      <c r="CQ33">
        <v>63</v>
      </c>
      <c r="CR33">
        <v>0.23</v>
      </c>
      <c r="CS33">
        <v>-2E-3</v>
      </c>
      <c r="CT33">
        <v>-3.2120000000000002</v>
      </c>
      <c r="CU33">
        <v>6.5000000000000002E-2</v>
      </c>
      <c r="CV33">
        <v>1000</v>
      </c>
      <c r="CW33">
        <v>22</v>
      </c>
      <c r="CX33">
        <v>0.06</v>
      </c>
      <c r="CY33">
        <v>0.03</v>
      </c>
      <c r="CZ33">
        <v>40.104487081333822</v>
      </c>
      <c r="DA33">
        <v>1.958204392245142</v>
      </c>
      <c r="DB33">
        <v>0.19112679333719271</v>
      </c>
      <c r="DC33">
        <v>1</v>
      </c>
      <c r="DD33">
        <v>1000.021756097561</v>
      </c>
      <c r="DE33">
        <v>-0.2277700348445886</v>
      </c>
      <c r="DF33">
        <v>3.9347594520213101E-2</v>
      </c>
      <c r="DG33">
        <v>1</v>
      </c>
      <c r="DH33">
        <v>1800.010487804878</v>
      </c>
      <c r="DI33">
        <v>-0.1067896229794668</v>
      </c>
      <c r="DJ33">
        <v>0.1456013806473398</v>
      </c>
      <c r="DK33">
        <v>-1</v>
      </c>
      <c r="DL33">
        <v>2</v>
      </c>
      <c r="DM33">
        <v>2</v>
      </c>
      <c r="DN33" t="s">
        <v>355</v>
      </c>
      <c r="DO33">
        <v>3.1981299999999999</v>
      </c>
      <c r="DP33">
        <v>2.6783100000000002</v>
      </c>
      <c r="DQ33">
        <v>0.17066100000000001</v>
      </c>
      <c r="DR33">
        <v>0.17443400000000001</v>
      </c>
      <c r="DS33">
        <v>0.12132999999999999</v>
      </c>
      <c r="DT33">
        <v>0.10513500000000001</v>
      </c>
      <c r="DU33">
        <v>24820.3</v>
      </c>
      <c r="DV33">
        <v>27926.7</v>
      </c>
      <c r="DW33">
        <v>28189.200000000001</v>
      </c>
      <c r="DX33">
        <v>32464.3</v>
      </c>
      <c r="DY33">
        <v>34406.800000000003</v>
      </c>
      <c r="DZ33">
        <v>39419.1</v>
      </c>
      <c r="EA33">
        <v>41356.800000000003</v>
      </c>
      <c r="EB33">
        <v>46905.4</v>
      </c>
      <c r="EC33">
        <v>2.1280999999999999</v>
      </c>
      <c r="ED33">
        <v>1.69495</v>
      </c>
      <c r="EE33">
        <v>0.19312299999999999</v>
      </c>
      <c r="EF33">
        <v>0</v>
      </c>
      <c r="EG33">
        <v>25.896599999999999</v>
      </c>
      <c r="EH33">
        <v>999.9</v>
      </c>
      <c r="EI33">
        <v>50.3</v>
      </c>
      <c r="EJ33">
        <v>34.4</v>
      </c>
      <c r="EK33">
        <v>27.344100000000001</v>
      </c>
      <c r="EL33">
        <v>63.2654</v>
      </c>
      <c r="EM33">
        <v>17.183499999999999</v>
      </c>
      <c r="EN33">
        <v>1</v>
      </c>
      <c r="EO33">
        <v>0.23142299999999999</v>
      </c>
      <c r="EP33">
        <v>0.25092599999999998</v>
      </c>
      <c r="EQ33">
        <v>20.226400000000002</v>
      </c>
      <c r="ER33">
        <v>5.2226800000000004</v>
      </c>
      <c r="ES33">
        <v>12.0122</v>
      </c>
      <c r="ET33">
        <v>4.9882499999999999</v>
      </c>
      <c r="EU33">
        <v>3.3042500000000001</v>
      </c>
      <c r="EV33">
        <v>5250.1</v>
      </c>
      <c r="EW33">
        <v>8008.2</v>
      </c>
      <c r="EX33">
        <v>475</v>
      </c>
      <c r="EY33">
        <v>45.5</v>
      </c>
      <c r="EZ33">
        <v>1.85287</v>
      </c>
      <c r="FA33">
        <v>1.8615699999999999</v>
      </c>
      <c r="FB33">
        <v>1.8608100000000001</v>
      </c>
      <c r="FC33">
        <v>1.85686</v>
      </c>
      <c r="FD33">
        <v>1.86111</v>
      </c>
      <c r="FE33">
        <v>1.8573599999999999</v>
      </c>
      <c r="FF33">
        <v>1.85945</v>
      </c>
      <c r="FG33">
        <v>1.8623400000000001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-3.1160000000000001</v>
      </c>
      <c r="FV33">
        <v>6.5199999999999994E-2</v>
      </c>
      <c r="FW33">
        <v>-0.19377104486833541</v>
      </c>
      <c r="FX33">
        <v>-4.0117494158234393E-3</v>
      </c>
      <c r="FY33">
        <v>1.087516141204025E-6</v>
      </c>
      <c r="FZ33">
        <v>-8.657206703991749E-11</v>
      </c>
      <c r="GA33">
        <v>6.5176190476194051E-2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0.6</v>
      </c>
      <c r="GJ33">
        <v>0.6</v>
      </c>
      <c r="GK33">
        <v>2.1215799999999998</v>
      </c>
      <c r="GL33">
        <v>2.4243199999999998</v>
      </c>
      <c r="GM33">
        <v>1.5942400000000001</v>
      </c>
      <c r="GN33">
        <v>2.3071299999999999</v>
      </c>
      <c r="GO33">
        <v>1.39893</v>
      </c>
      <c r="GP33">
        <v>2.31812</v>
      </c>
      <c r="GQ33">
        <v>35.777700000000003</v>
      </c>
      <c r="GR33">
        <v>15.103899999999999</v>
      </c>
      <c r="GS33">
        <v>18</v>
      </c>
      <c r="GT33">
        <v>656.73800000000006</v>
      </c>
      <c r="GU33">
        <v>385.649</v>
      </c>
      <c r="GV33">
        <v>30.650300000000001</v>
      </c>
      <c r="GW33">
        <v>30.108499999999999</v>
      </c>
      <c r="GX33">
        <v>29.999199999999998</v>
      </c>
      <c r="GY33">
        <v>30.2362</v>
      </c>
      <c r="GZ33">
        <v>30.217500000000001</v>
      </c>
      <c r="HA33">
        <v>42.518700000000003</v>
      </c>
      <c r="HB33">
        <v>20</v>
      </c>
      <c r="HC33">
        <v>-30</v>
      </c>
      <c r="HD33">
        <v>30.499500000000001</v>
      </c>
      <c r="HE33">
        <v>1000</v>
      </c>
      <c r="HF33">
        <v>26.674399999999999</v>
      </c>
      <c r="HG33">
        <v>103.471</v>
      </c>
      <c r="HH33">
        <v>103.24299999999999</v>
      </c>
    </row>
    <row r="34" spans="1:216" x14ac:dyDescent="0.2">
      <c r="A34">
        <v>16</v>
      </c>
      <c r="B34">
        <v>1689561271.5999999</v>
      </c>
      <c r="C34">
        <v>1396.5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1689561271.5999999</v>
      </c>
      <c r="M34">
        <f t="shared" si="0"/>
        <v>4.6049078275136384E-3</v>
      </c>
      <c r="N34">
        <f t="shared" si="1"/>
        <v>4.6049078275136388</v>
      </c>
      <c r="O34">
        <f t="shared" si="2"/>
        <v>41.838387864436356</v>
      </c>
      <c r="P34">
        <f t="shared" si="3"/>
        <v>1351.97</v>
      </c>
      <c r="Q34">
        <f t="shared" si="4"/>
        <v>1120.1815874063579</v>
      </c>
      <c r="R34">
        <f t="shared" si="5"/>
        <v>112.6477447038764</v>
      </c>
      <c r="S34">
        <f t="shared" si="6"/>
        <v>135.956860137224</v>
      </c>
      <c r="T34">
        <f t="shared" si="7"/>
        <v>0.34643770146693303</v>
      </c>
      <c r="U34">
        <f t="shared" si="8"/>
        <v>2.9350895562084993</v>
      </c>
      <c r="V34">
        <f t="shared" si="9"/>
        <v>0.32521816212441762</v>
      </c>
      <c r="W34">
        <f t="shared" si="10"/>
        <v>0.20505944378499968</v>
      </c>
      <c r="X34">
        <f t="shared" si="11"/>
        <v>297.66892199999995</v>
      </c>
      <c r="Y34">
        <f t="shared" si="12"/>
        <v>30.550196525883216</v>
      </c>
      <c r="Z34">
        <f t="shared" si="13"/>
        <v>28.9819</v>
      </c>
      <c r="AA34">
        <f t="shared" si="14"/>
        <v>4.0175624287235348</v>
      </c>
      <c r="AB34">
        <f t="shared" si="15"/>
        <v>62.003636552035871</v>
      </c>
      <c r="AC34">
        <f t="shared" si="16"/>
        <v>2.6407993742076803</v>
      </c>
      <c r="AD34">
        <f t="shared" si="17"/>
        <v>4.2591040156030502</v>
      </c>
      <c r="AE34">
        <f t="shared" si="18"/>
        <v>1.3767630545158545</v>
      </c>
      <c r="AF34">
        <f t="shared" si="19"/>
        <v>-203.07643519335144</v>
      </c>
      <c r="AG34">
        <f t="shared" si="20"/>
        <v>160.23032866105683</v>
      </c>
      <c r="AH34">
        <f t="shared" si="21"/>
        <v>12.077056656078566</v>
      </c>
      <c r="AI34">
        <f t="shared" si="22"/>
        <v>266.89987212378389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52523.839292035147</v>
      </c>
      <c r="AO34">
        <f t="shared" si="26"/>
        <v>1799.8</v>
      </c>
      <c r="AP34">
        <f t="shared" si="27"/>
        <v>1517.2313999999999</v>
      </c>
      <c r="AQ34">
        <f t="shared" si="28"/>
        <v>0.84299999999999997</v>
      </c>
      <c r="AR34">
        <f t="shared" si="29"/>
        <v>0.16538999999999998</v>
      </c>
      <c r="AS34">
        <v>1689561271.5999999</v>
      </c>
      <c r="AT34">
        <v>1351.97</v>
      </c>
      <c r="AU34">
        <v>1400.03</v>
      </c>
      <c r="AV34">
        <v>26.260400000000001</v>
      </c>
      <c r="AW34">
        <v>21.776800000000001</v>
      </c>
      <c r="AX34">
        <v>1355.45</v>
      </c>
      <c r="AY34">
        <v>26.191800000000001</v>
      </c>
      <c r="AZ34">
        <v>600.05100000000004</v>
      </c>
      <c r="BA34">
        <v>100.492</v>
      </c>
      <c r="BB34">
        <v>7.0039199999999996E-2</v>
      </c>
      <c r="BC34">
        <v>29.994499999999999</v>
      </c>
      <c r="BD34">
        <v>28.9819</v>
      </c>
      <c r="BE34">
        <v>999.9</v>
      </c>
      <c r="BF34">
        <v>0</v>
      </c>
      <c r="BG34">
        <v>0</v>
      </c>
      <c r="BH34">
        <v>9982.5</v>
      </c>
      <c r="BI34">
        <v>0</v>
      </c>
      <c r="BJ34">
        <v>145.57</v>
      </c>
      <c r="BK34">
        <v>-48.059100000000001</v>
      </c>
      <c r="BL34">
        <v>1388.43</v>
      </c>
      <c r="BM34">
        <v>1431.2</v>
      </c>
      <c r="BN34">
        <v>4.4835500000000001</v>
      </c>
      <c r="BO34">
        <v>1400.03</v>
      </c>
      <c r="BP34">
        <v>21.776800000000001</v>
      </c>
      <c r="BQ34">
        <v>2.6389499999999999</v>
      </c>
      <c r="BR34">
        <v>2.1883900000000001</v>
      </c>
      <c r="BS34">
        <v>21.9099</v>
      </c>
      <c r="BT34">
        <v>18.877600000000001</v>
      </c>
      <c r="BU34">
        <v>1799.8</v>
      </c>
      <c r="BV34">
        <v>0.90000100000000005</v>
      </c>
      <c r="BW34">
        <v>9.9999299999999999E-2</v>
      </c>
      <c r="BX34">
        <v>0</v>
      </c>
      <c r="BY34">
        <v>2.6156999999999999</v>
      </c>
      <c r="BZ34">
        <v>0</v>
      </c>
      <c r="CA34">
        <v>18664.400000000001</v>
      </c>
      <c r="CB34">
        <v>14598.7</v>
      </c>
      <c r="CC34">
        <v>37.375</v>
      </c>
      <c r="CD34">
        <v>38.686999999999998</v>
      </c>
      <c r="CE34">
        <v>37.311999999999998</v>
      </c>
      <c r="CF34">
        <v>37.5</v>
      </c>
      <c r="CG34">
        <v>37.311999999999998</v>
      </c>
      <c r="CH34">
        <v>1619.82</v>
      </c>
      <c r="CI34">
        <v>179.98</v>
      </c>
      <c r="CJ34">
        <v>0</v>
      </c>
      <c r="CK34">
        <v>1689561281.2</v>
      </c>
      <c r="CL34">
        <v>0</v>
      </c>
      <c r="CM34">
        <v>1689561233.5999999</v>
      </c>
      <c r="CN34" t="s">
        <v>403</v>
      </c>
      <c r="CO34">
        <v>1689561233.0999999</v>
      </c>
      <c r="CP34">
        <v>1689561233.5999999</v>
      </c>
      <c r="CQ34">
        <v>64</v>
      </c>
      <c r="CR34">
        <v>0.374</v>
      </c>
      <c r="CS34">
        <v>3.0000000000000001E-3</v>
      </c>
      <c r="CT34">
        <v>-3.55</v>
      </c>
      <c r="CU34">
        <v>6.9000000000000006E-2</v>
      </c>
      <c r="CV34">
        <v>1401</v>
      </c>
      <c r="CW34">
        <v>22</v>
      </c>
      <c r="CX34">
        <v>0.05</v>
      </c>
      <c r="CY34">
        <v>0.02</v>
      </c>
      <c r="CZ34">
        <v>41.677973621915619</v>
      </c>
      <c r="DA34">
        <v>1.7175907121895839</v>
      </c>
      <c r="DB34">
        <v>0.1937202236658028</v>
      </c>
      <c r="DC34">
        <v>1</v>
      </c>
      <c r="DD34">
        <v>1400.009756097561</v>
      </c>
      <c r="DE34">
        <v>-0.14257839721243751</v>
      </c>
      <c r="DF34">
        <v>2.352868564507157E-2</v>
      </c>
      <c r="DG34">
        <v>1</v>
      </c>
      <c r="DH34">
        <v>1800.000243902439</v>
      </c>
      <c r="DI34">
        <v>9.1717244329904083E-3</v>
      </c>
      <c r="DJ34">
        <v>0.14977198612784329</v>
      </c>
      <c r="DK34">
        <v>-1</v>
      </c>
      <c r="DL34">
        <v>2</v>
      </c>
      <c r="DM34">
        <v>2</v>
      </c>
      <c r="DN34" t="s">
        <v>355</v>
      </c>
      <c r="DO34">
        <v>3.1983199999999998</v>
      </c>
      <c r="DP34">
        <v>2.67882</v>
      </c>
      <c r="DQ34">
        <v>0.21201700000000001</v>
      </c>
      <c r="DR34">
        <v>0.21501200000000001</v>
      </c>
      <c r="DS34">
        <v>0.12087100000000001</v>
      </c>
      <c r="DT34">
        <v>0.10474700000000001</v>
      </c>
      <c r="DU34">
        <v>23588.9</v>
      </c>
      <c r="DV34">
        <v>26561</v>
      </c>
      <c r="DW34">
        <v>28197.200000000001</v>
      </c>
      <c r="DX34">
        <v>32473.3</v>
      </c>
      <c r="DY34">
        <v>34435.800000000003</v>
      </c>
      <c r="DZ34">
        <v>39446.800000000003</v>
      </c>
      <c r="EA34">
        <v>41370.400000000001</v>
      </c>
      <c r="EB34">
        <v>46917.599999999999</v>
      </c>
      <c r="EC34">
        <v>2.1311200000000001</v>
      </c>
      <c r="ED34">
        <v>1.69902</v>
      </c>
      <c r="EE34">
        <v>0.18751200000000001</v>
      </c>
      <c r="EF34">
        <v>0</v>
      </c>
      <c r="EG34">
        <v>25.9175</v>
      </c>
      <c r="EH34">
        <v>999.9</v>
      </c>
      <c r="EI34">
        <v>50.2</v>
      </c>
      <c r="EJ34">
        <v>34.4</v>
      </c>
      <c r="EK34">
        <v>27.294599999999999</v>
      </c>
      <c r="EL34">
        <v>63.505400000000002</v>
      </c>
      <c r="EM34">
        <v>17.347799999999999</v>
      </c>
      <c r="EN34">
        <v>1</v>
      </c>
      <c r="EO34">
        <v>0.21204999999999999</v>
      </c>
      <c r="EP34">
        <v>-1.48482</v>
      </c>
      <c r="EQ34">
        <v>20.222100000000001</v>
      </c>
      <c r="ER34">
        <v>5.2267200000000003</v>
      </c>
      <c r="ES34">
        <v>12.0131</v>
      </c>
      <c r="ET34">
        <v>4.9893000000000001</v>
      </c>
      <c r="EU34">
        <v>3.3050000000000002</v>
      </c>
      <c r="EV34">
        <v>5252</v>
      </c>
      <c r="EW34">
        <v>8016.7</v>
      </c>
      <c r="EX34">
        <v>475</v>
      </c>
      <c r="EY34">
        <v>45.5</v>
      </c>
      <c r="EZ34">
        <v>1.85287</v>
      </c>
      <c r="FA34">
        <v>1.8615699999999999</v>
      </c>
      <c r="FB34">
        <v>1.8608100000000001</v>
      </c>
      <c r="FC34">
        <v>1.85684</v>
      </c>
      <c r="FD34">
        <v>1.86111</v>
      </c>
      <c r="FE34">
        <v>1.8573299999999999</v>
      </c>
      <c r="FF34">
        <v>1.85945</v>
      </c>
      <c r="FG34">
        <v>1.8623499999999999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-3.48</v>
      </c>
      <c r="FV34">
        <v>6.8599999999999994E-2</v>
      </c>
      <c r="FW34">
        <v>0.17893798608813169</v>
      </c>
      <c r="FX34">
        <v>-4.0117494158234393E-3</v>
      </c>
      <c r="FY34">
        <v>1.087516141204025E-6</v>
      </c>
      <c r="FZ34">
        <v>-8.657206703991749E-11</v>
      </c>
      <c r="GA34">
        <v>6.8610000000003168E-2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0.6</v>
      </c>
      <c r="GJ34">
        <v>0.6</v>
      </c>
      <c r="GK34">
        <v>2.79419</v>
      </c>
      <c r="GL34">
        <v>2.4157700000000002</v>
      </c>
      <c r="GM34">
        <v>1.5942400000000001</v>
      </c>
      <c r="GN34">
        <v>2.3071299999999999</v>
      </c>
      <c r="GO34">
        <v>1.39893</v>
      </c>
      <c r="GP34">
        <v>2.36084</v>
      </c>
      <c r="GQ34">
        <v>35.731099999999998</v>
      </c>
      <c r="GR34">
        <v>15.086399999999999</v>
      </c>
      <c r="GS34">
        <v>18</v>
      </c>
      <c r="GT34">
        <v>656.81399999999996</v>
      </c>
      <c r="GU34">
        <v>386.65199999999999</v>
      </c>
      <c r="GV34">
        <v>30.4878</v>
      </c>
      <c r="GW34">
        <v>29.898099999999999</v>
      </c>
      <c r="GX34">
        <v>29.999300000000002</v>
      </c>
      <c r="GY34">
        <v>30.024100000000001</v>
      </c>
      <c r="GZ34">
        <v>30.0091</v>
      </c>
      <c r="HA34">
        <v>55.984000000000002</v>
      </c>
      <c r="HB34">
        <v>20</v>
      </c>
      <c r="HC34">
        <v>-30</v>
      </c>
      <c r="HD34">
        <v>30.5017</v>
      </c>
      <c r="HE34">
        <v>1400</v>
      </c>
      <c r="HF34">
        <v>26.674399999999999</v>
      </c>
      <c r="HG34">
        <v>103.503</v>
      </c>
      <c r="HH34">
        <v>103.271</v>
      </c>
    </row>
    <row r="35" spans="1:216" x14ac:dyDescent="0.2">
      <c r="A35">
        <v>17</v>
      </c>
      <c r="B35">
        <v>1689561376.0999999</v>
      </c>
      <c r="C35">
        <v>1501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1689561376.0999999</v>
      </c>
      <c r="M35">
        <f t="shared" si="0"/>
        <v>4.5872918685821076E-3</v>
      </c>
      <c r="N35">
        <f t="shared" si="1"/>
        <v>4.5872918685821071</v>
      </c>
      <c r="O35">
        <f t="shared" si="2"/>
        <v>41.855432565355166</v>
      </c>
      <c r="P35">
        <f t="shared" si="3"/>
        <v>1750.21</v>
      </c>
      <c r="Q35">
        <f t="shared" si="4"/>
        <v>1505.2680907172385</v>
      </c>
      <c r="R35">
        <f t="shared" si="5"/>
        <v>151.36733331247049</v>
      </c>
      <c r="S35">
        <f t="shared" si="6"/>
        <v>175.99829696156399</v>
      </c>
      <c r="T35">
        <f t="shared" si="7"/>
        <v>0.33983617704676117</v>
      </c>
      <c r="U35">
        <f t="shared" si="8"/>
        <v>2.9376743523382367</v>
      </c>
      <c r="V35">
        <f t="shared" si="9"/>
        <v>0.31940885252728501</v>
      </c>
      <c r="W35">
        <f t="shared" si="10"/>
        <v>0.20136344489486474</v>
      </c>
      <c r="X35">
        <f t="shared" si="11"/>
        <v>297.70199999999994</v>
      </c>
      <c r="Y35">
        <f t="shared" si="12"/>
        <v>30.564392342524187</v>
      </c>
      <c r="Z35">
        <f t="shared" si="13"/>
        <v>28.996099999999998</v>
      </c>
      <c r="AA35">
        <f t="shared" si="14"/>
        <v>4.02086524540056</v>
      </c>
      <c r="AB35">
        <f t="shared" si="15"/>
        <v>61.583162446682685</v>
      </c>
      <c r="AC35">
        <f t="shared" si="16"/>
        <v>2.6243828763020396</v>
      </c>
      <c r="AD35">
        <f t="shared" si="17"/>
        <v>4.2615266446801447</v>
      </c>
      <c r="AE35">
        <f t="shared" si="18"/>
        <v>1.3964823690985204</v>
      </c>
      <c r="AF35">
        <f t="shared" si="19"/>
        <v>-202.29957140447095</v>
      </c>
      <c r="AG35">
        <f t="shared" si="20"/>
        <v>159.69041965063039</v>
      </c>
      <c r="AH35">
        <f t="shared" si="21"/>
        <v>12.027208459835686</v>
      </c>
      <c r="AI35">
        <f t="shared" si="22"/>
        <v>267.12005670599501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52596.265260718974</v>
      </c>
      <c r="AO35">
        <f t="shared" si="26"/>
        <v>1800</v>
      </c>
      <c r="AP35">
        <f t="shared" si="27"/>
        <v>1517.3999999999999</v>
      </c>
      <c r="AQ35">
        <f t="shared" si="28"/>
        <v>0.84299999999999997</v>
      </c>
      <c r="AR35">
        <f t="shared" si="29"/>
        <v>0.16538999999999998</v>
      </c>
      <c r="AS35">
        <v>1689561376.0999999</v>
      </c>
      <c r="AT35">
        <v>1750.21</v>
      </c>
      <c r="AU35">
        <v>1800.09</v>
      </c>
      <c r="AV35">
        <v>26.098099999999999</v>
      </c>
      <c r="AW35">
        <v>21.6309</v>
      </c>
      <c r="AX35">
        <v>1754.17</v>
      </c>
      <c r="AY35">
        <v>26.035299999999999</v>
      </c>
      <c r="AZ35">
        <v>600.04999999999995</v>
      </c>
      <c r="BA35">
        <v>100.489</v>
      </c>
      <c r="BB35">
        <v>6.9388400000000003E-2</v>
      </c>
      <c r="BC35">
        <v>30.0044</v>
      </c>
      <c r="BD35">
        <v>28.996099999999998</v>
      </c>
      <c r="BE35">
        <v>999.9</v>
      </c>
      <c r="BF35">
        <v>0</v>
      </c>
      <c r="BG35">
        <v>0</v>
      </c>
      <c r="BH35">
        <v>9997.5</v>
      </c>
      <c r="BI35">
        <v>0</v>
      </c>
      <c r="BJ35">
        <v>221.01499999999999</v>
      </c>
      <c r="BK35">
        <v>-49.879800000000003</v>
      </c>
      <c r="BL35">
        <v>1797.11</v>
      </c>
      <c r="BM35">
        <v>1839.89</v>
      </c>
      <c r="BN35">
        <v>4.4672499999999999</v>
      </c>
      <c r="BO35">
        <v>1800.09</v>
      </c>
      <c r="BP35">
        <v>21.6309</v>
      </c>
      <c r="BQ35">
        <v>2.6225800000000001</v>
      </c>
      <c r="BR35">
        <v>2.17367</v>
      </c>
      <c r="BS35">
        <v>21.8079</v>
      </c>
      <c r="BT35">
        <v>18.769600000000001</v>
      </c>
      <c r="BU35">
        <v>1800</v>
      </c>
      <c r="BV35">
        <v>0.9</v>
      </c>
      <c r="BW35">
        <v>9.9999500000000005E-2</v>
      </c>
      <c r="BX35">
        <v>0</v>
      </c>
      <c r="BY35">
        <v>1.9859</v>
      </c>
      <c r="BZ35">
        <v>0</v>
      </c>
      <c r="CA35">
        <v>20364.2</v>
      </c>
      <c r="CB35">
        <v>14600.4</v>
      </c>
      <c r="CC35">
        <v>37.061999999999998</v>
      </c>
      <c r="CD35">
        <v>38.311999999999998</v>
      </c>
      <c r="CE35">
        <v>37</v>
      </c>
      <c r="CF35">
        <v>37.186999999999998</v>
      </c>
      <c r="CG35">
        <v>37.061999999999998</v>
      </c>
      <c r="CH35">
        <v>1620</v>
      </c>
      <c r="CI35">
        <v>180</v>
      </c>
      <c r="CJ35">
        <v>0</v>
      </c>
      <c r="CK35">
        <v>1689561386.2</v>
      </c>
      <c r="CL35">
        <v>0</v>
      </c>
      <c r="CM35">
        <v>1689561344.0999999</v>
      </c>
      <c r="CN35" t="s">
        <v>406</v>
      </c>
      <c r="CO35">
        <v>1689561344.0999999</v>
      </c>
      <c r="CP35">
        <v>1689561341.5999999</v>
      </c>
      <c r="CQ35">
        <v>65</v>
      </c>
      <c r="CR35">
        <v>2.4E-2</v>
      </c>
      <c r="CS35">
        <v>-6.0000000000000001E-3</v>
      </c>
      <c r="CT35">
        <v>-4.0030000000000001</v>
      </c>
      <c r="CU35">
        <v>6.3E-2</v>
      </c>
      <c r="CV35">
        <v>1800</v>
      </c>
      <c r="CW35">
        <v>22</v>
      </c>
      <c r="CX35">
        <v>0.1</v>
      </c>
      <c r="CY35">
        <v>0.02</v>
      </c>
      <c r="CZ35">
        <v>41.92999459341867</v>
      </c>
      <c r="DA35">
        <v>0.55764422571999517</v>
      </c>
      <c r="DB35">
        <v>0.17840980908579421</v>
      </c>
      <c r="DC35">
        <v>1</v>
      </c>
      <c r="DD35">
        <v>1800.0129999999999</v>
      </c>
      <c r="DE35">
        <v>5.2682926825273459E-2</v>
      </c>
      <c r="DF35">
        <v>5.7758116312754161E-2</v>
      </c>
      <c r="DG35">
        <v>1</v>
      </c>
      <c r="DH35">
        <v>1799.998</v>
      </c>
      <c r="DI35">
        <v>0.22773215857748641</v>
      </c>
      <c r="DJ35">
        <v>0.1259206099095633</v>
      </c>
      <c r="DK35">
        <v>-1</v>
      </c>
      <c r="DL35">
        <v>2</v>
      </c>
      <c r="DM35">
        <v>2</v>
      </c>
      <c r="DN35" t="s">
        <v>355</v>
      </c>
      <c r="DO35">
        <v>3.1987100000000002</v>
      </c>
      <c r="DP35">
        <v>2.6783000000000001</v>
      </c>
      <c r="DQ35">
        <v>0.247115</v>
      </c>
      <c r="DR35">
        <v>0.249421</v>
      </c>
      <c r="DS35">
        <v>0.120433</v>
      </c>
      <c r="DT35">
        <v>0.104313</v>
      </c>
      <c r="DU35">
        <v>22546.5</v>
      </c>
      <c r="DV35">
        <v>25404.9</v>
      </c>
      <c r="DW35">
        <v>28207.9</v>
      </c>
      <c r="DX35">
        <v>32484.3</v>
      </c>
      <c r="DY35">
        <v>34465.5</v>
      </c>
      <c r="DZ35">
        <v>39480.400000000001</v>
      </c>
      <c r="EA35">
        <v>41386.1</v>
      </c>
      <c r="EB35">
        <v>46934.2</v>
      </c>
      <c r="EC35">
        <v>2.1339000000000001</v>
      </c>
      <c r="ED35">
        <v>1.70387</v>
      </c>
      <c r="EE35">
        <v>0.19761899999999999</v>
      </c>
      <c r="EF35">
        <v>0</v>
      </c>
      <c r="EG35">
        <v>25.766200000000001</v>
      </c>
      <c r="EH35">
        <v>999.9</v>
      </c>
      <c r="EI35">
        <v>50.1</v>
      </c>
      <c r="EJ35">
        <v>34.299999999999997</v>
      </c>
      <c r="EK35">
        <v>27.086099999999998</v>
      </c>
      <c r="EL35">
        <v>63.355400000000003</v>
      </c>
      <c r="EM35">
        <v>17.087299999999999</v>
      </c>
      <c r="EN35">
        <v>1</v>
      </c>
      <c r="EO35">
        <v>0.19011900000000001</v>
      </c>
      <c r="EP35">
        <v>-1.4393100000000001</v>
      </c>
      <c r="EQ35">
        <v>20.222799999999999</v>
      </c>
      <c r="ER35">
        <v>5.2207299999999996</v>
      </c>
      <c r="ES35">
        <v>12.0114</v>
      </c>
      <c r="ET35">
        <v>4.9886499999999998</v>
      </c>
      <c r="EU35">
        <v>3.3043999999999998</v>
      </c>
      <c r="EV35">
        <v>5254.1</v>
      </c>
      <c r="EW35">
        <v>8026.2</v>
      </c>
      <c r="EX35">
        <v>475</v>
      </c>
      <c r="EY35">
        <v>45.6</v>
      </c>
      <c r="EZ35">
        <v>1.85287</v>
      </c>
      <c r="FA35">
        <v>1.86155</v>
      </c>
      <c r="FB35">
        <v>1.8608100000000001</v>
      </c>
      <c r="FC35">
        <v>1.85684</v>
      </c>
      <c r="FD35">
        <v>1.86111</v>
      </c>
      <c r="FE35">
        <v>1.8573299999999999</v>
      </c>
      <c r="FF35">
        <v>1.85944</v>
      </c>
      <c r="FG35">
        <v>1.8623400000000001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-3.96</v>
      </c>
      <c r="FV35">
        <v>6.2799999999999995E-2</v>
      </c>
      <c r="FW35">
        <v>0.20311032456385919</v>
      </c>
      <c r="FX35">
        <v>-4.0117494158234393E-3</v>
      </c>
      <c r="FY35">
        <v>1.087516141204025E-6</v>
      </c>
      <c r="FZ35">
        <v>-8.657206703991749E-11</v>
      </c>
      <c r="GA35">
        <v>6.2850000000000961E-2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0.6</v>
      </c>
      <c r="GK35">
        <v>3.4228499999999999</v>
      </c>
      <c r="GL35">
        <v>2.4182100000000002</v>
      </c>
      <c r="GM35">
        <v>1.5942400000000001</v>
      </c>
      <c r="GN35">
        <v>2.3071299999999999</v>
      </c>
      <c r="GO35">
        <v>1.40015</v>
      </c>
      <c r="GP35">
        <v>2.2851599999999999</v>
      </c>
      <c r="GQ35">
        <v>35.637999999999998</v>
      </c>
      <c r="GR35">
        <v>15.051399999999999</v>
      </c>
      <c r="GS35">
        <v>18</v>
      </c>
      <c r="GT35">
        <v>656.21799999999996</v>
      </c>
      <c r="GU35">
        <v>387.786</v>
      </c>
      <c r="GV35">
        <v>30.411200000000001</v>
      </c>
      <c r="GW35">
        <v>29.638000000000002</v>
      </c>
      <c r="GX35">
        <v>29.999099999999999</v>
      </c>
      <c r="GY35">
        <v>29.771000000000001</v>
      </c>
      <c r="GZ35">
        <v>29.753799999999998</v>
      </c>
      <c r="HA35">
        <v>68.577600000000004</v>
      </c>
      <c r="HB35">
        <v>20</v>
      </c>
      <c r="HC35">
        <v>-30</v>
      </c>
      <c r="HD35">
        <v>30.414200000000001</v>
      </c>
      <c r="HE35">
        <v>1800</v>
      </c>
      <c r="HF35">
        <v>26.674399999999999</v>
      </c>
      <c r="HG35">
        <v>103.542</v>
      </c>
      <c r="HH35">
        <v>103.307</v>
      </c>
    </row>
    <row r="36" spans="1:216" x14ac:dyDescent="0.2">
      <c r="A36">
        <v>18</v>
      </c>
      <c r="B36">
        <v>1689561468.5</v>
      </c>
      <c r="C36">
        <v>1593.400000095367</v>
      </c>
      <c r="D36" t="s">
        <v>407</v>
      </c>
      <c r="E36" t="s">
        <v>408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1689561468.5</v>
      </c>
      <c r="M36">
        <f t="shared" si="0"/>
        <v>4.5630394187079881E-3</v>
      </c>
      <c r="N36">
        <f t="shared" si="1"/>
        <v>4.5630394187079881</v>
      </c>
      <c r="O36">
        <f t="shared" si="2"/>
        <v>18.729942287944802</v>
      </c>
      <c r="P36">
        <f t="shared" si="3"/>
        <v>379.54199999999997</v>
      </c>
      <c r="Q36">
        <f t="shared" si="4"/>
        <v>277.98458825272803</v>
      </c>
      <c r="R36">
        <f t="shared" si="5"/>
        <v>27.956411947791629</v>
      </c>
      <c r="S36">
        <f t="shared" si="6"/>
        <v>38.169858876644398</v>
      </c>
      <c r="T36">
        <f t="shared" si="7"/>
        <v>0.33596229290898005</v>
      </c>
      <c r="U36">
        <f t="shared" si="8"/>
        <v>2.9414666405916456</v>
      </c>
      <c r="V36">
        <f t="shared" si="9"/>
        <v>0.3160074526124752</v>
      </c>
      <c r="W36">
        <f t="shared" si="10"/>
        <v>0.1991986779735071</v>
      </c>
      <c r="X36">
        <f t="shared" si="11"/>
        <v>297.69880799999999</v>
      </c>
      <c r="Y36">
        <f t="shared" si="12"/>
        <v>30.505098347851821</v>
      </c>
      <c r="Z36">
        <f t="shared" si="13"/>
        <v>28.984200000000001</v>
      </c>
      <c r="AA36">
        <f t="shared" si="14"/>
        <v>4.0180972313779542</v>
      </c>
      <c r="AB36">
        <f t="shared" si="15"/>
        <v>61.564132928837047</v>
      </c>
      <c r="AC36">
        <f t="shared" si="16"/>
        <v>2.6138079584012801</v>
      </c>
      <c r="AD36">
        <f t="shared" si="17"/>
        <v>4.2456668096383687</v>
      </c>
      <c r="AE36">
        <f t="shared" si="18"/>
        <v>1.4042892729766741</v>
      </c>
      <c r="AF36">
        <f t="shared" si="19"/>
        <v>-201.23003836502227</v>
      </c>
      <c r="AG36">
        <f t="shared" si="20"/>
        <v>151.49180790369374</v>
      </c>
      <c r="AH36">
        <f t="shared" si="21"/>
        <v>11.390671428998656</v>
      </c>
      <c r="AI36">
        <f t="shared" si="22"/>
        <v>259.35124896767013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52716.722020523288</v>
      </c>
      <c r="AO36">
        <f t="shared" si="26"/>
        <v>1799.98</v>
      </c>
      <c r="AP36">
        <f t="shared" si="27"/>
        <v>1517.3832000000002</v>
      </c>
      <c r="AQ36">
        <f t="shared" si="28"/>
        <v>0.84300003333370377</v>
      </c>
      <c r="AR36">
        <f t="shared" si="29"/>
        <v>0.16539006433404815</v>
      </c>
      <c r="AS36">
        <v>1689561468.5</v>
      </c>
      <c r="AT36">
        <v>379.54199999999997</v>
      </c>
      <c r="AU36">
        <v>399.99900000000002</v>
      </c>
      <c r="AV36">
        <v>25.990400000000001</v>
      </c>
      <c r="AW36">
        <v>21.547000000000001</v>
      </c>
      <c r="AX36">
        <v>381.678</v>
      </c>
      <c r="AY36">
        <v>25.9255</v>
      </c>
      <c r="AZ36">
        <v>600.14099999999996</v>
      </c>
      <c r="BA36">
        <v>100.499</v>
      </c>
      <c r="BB36">
        <v>6.9208199999999997E-2</v>
      </c>
      <c r="BC36">
        <v>29.939499999999999</v>
      </c>
      <c r="BD36">
        <v>28.984200000000001</v>
      </c>
      <c r="BE36">
        <v>999.9</v>
      </c>
      <c r="BF36">
        <v>0</v>
      </c>
      <c r="BG36">
        <v>0</v>
      </c>
      <c r="BH36">
        <v>10018.1</v>
      </c>
      <c r="BI36">
        <v>0</v>
      </c>
      <c r="BJ36">
        <v>225.434</v>
      </c>
      <c r="BK36">
        <v>-20.456600000000002</v>
      </c>
      <c r="BL36">
        <v>389.67</v>
      </c>
      <c r="BM36">
        <v>408.80700000000002</v>
      </c>
      <c r="BN36">
        <v>4.4433999999999996</v>
      </c>
      <c r="BO36">
        <v>399.99900000000002</v>
      </c>
      <c r="BP36">
        <v>21.547000000000001</v>
      </c>
      <c r="BQ36">
        <v>2.6120000000000001</v>
      </c>
      <c r="BR36">
        <v>2.1654499999999999</v>
      </c>
      <c r="BS36">
        <v>21.741700000000002</v>
      </c>
      <c r="BT36">
        <v>18.7089</v>
      </c>
      <c r="BU36">
        <v>1799.98</v>
      </c>
      <c r="BV36">
        <v>0.9</v>
      </c>
      <c r="BW36">
        <v>9.9999500000000005E-2</v>
      </c>
      <c r="BX36">
        <v>0</v>
      </c>
      <c r="BY36">
        <v>2.8142</v>
      </c>
      <c r="BZ36">
        <v>0</v>
      </c>
      <c r="CA36">
        <v>18896</v>
      </c>
      <c r="CB36">
        <v>14600.2</v>
      </c>
      <c r="CC36">
        <v>36.936999999999998</v>
      </c>
      <c r="CD36">
        <v>38.186999999999998</v>
      </c>
      <c r="CE36">
        <v>36.811999999999998</v>
      </c>
      <c r="CF36">
        <v>37</v>
      </c>
      <c r="CG36">
        <v>36.936999999999998</v>
      </c>
      <c r="CH36">
        <v>1619.98</v>
      </c>
      <c r="CI36">
        <v>180</v>
      </c>
      <c r="CJ36">
        <v>0</v>
      </c>
      <c r="CK36">
        <v>1689561478.5999999</v>
      </c>
      <c r="CL36">
        <v>0</v>
      </c>
      <c r="CM36">
        <v>1689561440.5999999</v>
      </c>
      <c r="CN36" t="s">
        <v>409</v>
      </c>
      <c r="CO36">
        <v>1689561428.5999999</v>
      </c>
      <c r="CP36">
        <v>1689561440.5999999</v>
      </c>
      <c r="CQ36">
        <v>66</v>
      </c>
      <c r="CR36">
        <v>-0.96099999999999997</v>
      </c>
      <c r="CS36">
        <v>2E-3</v>
      </c>
      <c r="CT36">
        <v>-2.1989999999999998</v>
      </c>
      <c r="CU36">
        <v>6.5000000000000002E-2</v>
      </c>
      <c r="CV36">
        <v>399</v>
      </c>
      <c r="CW36">
        <v>22</v>
      </c>
      <c r="CX36">
        <v>0.12</v>
      </c>
      <c r="CY36">
        <v>0.02</v>
      </c>
      <c r="CZ36">
        <v>18.684074849570681</v>
      </c>
      <c r="DA36">
        <v>-0.8660839607467844</v>
      </c>
      <c r="DB36">
        <v>9.309229260603831E-2</v>
      </c>
      <c r="DC36">
        <v>1</v>
      </c>
      <c r="DD36">
        <v>399.85487804878039</v>
      </c>
      <c r="DE36">
        <v>0.89253658536635139</v>
      </c>
      <c r="DF36">
        <v>0.1220228277567539</v>
      </c>
      <c r="DG36">
        <v>1</v>
      </c>
      <c r="DH36">
        <v>1799.9987804878051</v>
      </c>
      <c r="DI36">
        <v>0.13892238014614069</v>
      </c>
      <c r="DJ36">
        <v>1.9405194420388291E-2</v>
      </c>
      <c r="DK36">
        <v>-1</v>
      </c>
      <c r="DL36">
        <v>2</v>
      </c>
      <c r="DM36">
        <v>2</v>
      </c>
      <c r="DN36" t="s">
        <v>355</v>
      </c>
      <c r="DO36">
        <v>3.1992400000000001</v>
      </c>
      <c r="DP36">
        <v>2.6783000000000001</v>
      </c>
      <c r="DQ36">
        <v>8.9419499999999999E-2</v>
      </c>
      <c r="DR36">
        <v>9.2255299999999998E-2</v>
      </c>
      <c r="DS36">
        <v>0.12014900000000001</v>
      </c>
      <c r="DT36">
        <v>0.10409</v>
      </c>
      <c r="DU36">
        <v>27280.2</v>
      </c>
      <c r="DV36">
        <v>30737.599999999999</v>
      </c>
      <c r="DW36">
        <v>28215.7</v>
      </c>
      <c r="DX36">
        <v>32493.4</v>
      </c>
      <c r="DY36">
        <v>34484.699999999997</v>
      </c>
      <c r="DZ36">
        <v>39500.800000000003</v>
      </c>
      <c r="EA36">
        <v>41397.5</v>
      </c>
      <c r="EB36">
        <v>46947.5</v>
      </c>
      <c r="EC36">
        <v>2.1364299999999998</v>
      </c>
      <c r="ED36">
        <v>1.7016</v>
      </c>
      <c r="EE36">
        <v>0.194658</v>
      </c>
      <c r="EF36">
        <v>0</v>
      </c>
      <c r="EG36">
        <v>25.802800000000001</v>
      </c>
      <c r="EH36">
        <v>999.9</v>
      </c>
      <c r="EI36">
        <v>50</v>
      </c>
      <c r="EJ36">
        <v>34.299999999999997</v>
      </c>
      <c r="EK36">
        <v>27.0305</v>
      </c>
      <c r="EL36">
        <v>63.665399999999998</v>
      </c>
      <c r="EM36">
        <v>17.299700000000001</v>
      </c>
      <c r="EN36">
        <v>1</v>
      </c>
      <c r="EO36">
        <v>0.173176</v>
      </c>
      <c r="EP36">
        <v>-1.5050300000000001</v>
      </c>
      <c r="EQ36">
        <v>20.222999999999999</v>
      </c>
      <c r="ER36">
        <v>5.2244799999999998</v>
      </c>
      <c r="ES36">
        <v>12.012</v>
      </c>
      <c r="ET36">
        <v>4.9892500000000002</v>
      </c>
      <c r="EU36">
        <v>3.3050000000000002</v>
      </c>
      <c r="EV36">
        <v>5256</v>
      </c>
      <c r="EW36">
        <v>8034.6</v>
      </c>
      <c r="EX36">
        <v>475</v>
      </c>
      <c r="EY36">
        <v>45.6</v>
      </c>
      <c r="EZ36">
        <v>1.85287</v>
      </c>
      <c r="FA36">
        <v>1.86155</v>
      </c>
      <c r="FB36">
        <v>1.8608100000000001</v>
      </c>
      <c r="FC36">
        <v>1.85684</v>
      </c>
      <c r="FD36">
        <v>1.86111</v>
      </c>
      <c r="FE36">
        <v>1.85731</v>
      </c>
      <c r="FF36">
        <v>1.85944</v>
      </c>
      <c r="FG36">
        <v>1.8623499999999999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-2.1360000000000001</v>
      </c>
      <c r="FV36">
        <v>6.4899999999999999E-2</v>
      </c>
      <c r="FW36">
        <v>-0.75820952501091976</v>
      </c>
      <c r="FX36">
        <v>-4.0117494158234393E-3</v>
      </c>
      <c r="FY36">
        <v>1.087516141204025E-6</v>
      </c>
      <c r="FZ36">
        <v>-8.657206703991749E-11</v>
      </c>
      <c r="GA36">
        <v>6.4834999999998644E-2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0.7</v>
      </c>
      <c r="GJ36">
        <v>0.5</v>
      </c>
      <c r="GK36">
        <v>1.00708</v>
      </c>
      <c r="GL36">
        <v>2.4206500000000002</v>
      </c>
      <c r="GM36">
        <v>1.5942400000000001</v>
      </c>
      <c r="GN36">
        <v>2.3071299999999999</v>
      </c>
      <c r="GO36">
        <v>1.39893</v>
      </c>
      <c r="GP36">
        <v>2.32056</v>
      </c>
      <c r="GQ36">
        <v>35.568300000000001</v>
      </c>
      <c r="GR36">
        <v>15.0426</v>
      </c>
      <c r="GS36">
        <v>18</v>
      </c>
      <c r="GT36">
        <v>655.85400000000004</v>
      </c>
      <c r="GU36">
        <v>385.00700000000001</v>
      </c>
      <c r="GV36">
        <v>30.4207</v>
      </c>
      <c r="GW36">
        <v>29.422799999999999</v>
      </c>
      <c r="GX36">
        <v>29.999300000000002</v>
      </c>
      <c r="GY36">
        <v>29.557700000000001</v>
      </c>
      <c r="GZ36">
        <v>29.541799999999999</v>
      </c>
      <c r="HA36">
        <v>20.2178</v>
      </c>
      <c r="HB36">
        <v>20</v>
      </c>
      <c r="HC36">
        <v>-30</v>
      </c>
      <c r="HD36">
        <v>30.424800000000001</v>
      </c>
      <c r="HE36">
        <v>400</v>
      </c>
      <c r="HF36">
        <v>26.674399999999999</v>
      </c>
      <c r="HG36">
        <v>103.571</v>
      </c>
      <c r="HH36">
        <v>103.336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2023-07-17T02:37:56Z</dcterms:created>
  <dcterms:modified xsi:type="dcterms:W3CDTF">2023-07-17T06:34:24Z</dcterms:modified>
</cp:coreProperties>
</file>