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CCC1B732-53EF-8D41-84FB-3AF6E0CDFD72}" xr6:coauthVersionLast="47" xr6:coauthVersionMax="47" xr10:uidLastSave="{00000000-0000-0000-0000-000000000000}"/>
  <bookViews>
    <workbookView xWindow="240" yWindow="760" windowWidth="23840" windowHeight="154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 s="1"/>
  <c r="AO33" i="1"/>
  <c r="AN33" i="1"/>
  <c r="AL33" i="1" s="1"/>
  <c r="AD33" i="1"/>
  <c r="AC33" i="1"/>
  <c r="AB33" i="1" s="1"/>
  <c r="X33" i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AQ31" i="1"/>
  <c r="AO31" i="1"/>
  <c r="AP31" i="1" s="1"/>
  <c r="AN31" i="1"/>
  <c r="AM31" i="1"/>
  <c r="AL31" i="1"/>
  <c r="P31" i="1" s="1"/>
  <c r="AD31" i="1"/>
  <c r="AC31" i="1"/>
  <c r="AB31" i="1" s="1"/>
  <c r="U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P29" i="1" s="1"/>
  <c r="AO29" i="1"/>
  <c r="AN29" i="1"/>
  <c r="AL29" i="1" s="1"/>
  <c r="AD29" i="1"/>
  <c r="AC29" i="1"/>
  <c r="AB29" i="1" s="1"/>
  <c r="X29" i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S28" i="1"/>
  <c r="AR27" i="1"/>
  <c r="AQ27" i="1"/>
  <c r="AO27" i="1"/>
  <c r="AP27" i="1" s="1"/>
  <c r="AN27" i="1"/>
  <c r="AM27" i="1"/>
  <c r="AL27" i="1"/>
  <c r="P27" i="1" s="1"/>
  <c r="AD27" i="1"/>
  <c r="AC27" i="1"/>
  <c r="AB27" i="1" s="1"/>
  <c r="U27" i="1"/>
  <c r="AR26" i="1"/>
  <c r="AQ26" i="1"/>
  <c r="AO26" i="1"/>
  <c r="X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 s="1"/>
  <c r="AO25" i="1"/>
  <c r="AN25" i="1"/>
  <c r="AL25" i="1" s="1"/>
  <c r="AD25" i="1"/>
  <c r="AC25" i="1"/>
  <c r="AB25" i="1" s="1"/>
  <c r="X25" i="1"/>
  <c r="U25" i="1"/>
  <c r="AR24" i="1"/>
  <c r="AQ24" i="1"/>
  <c r="AO24" i="1"/>
  <c r="X24" i="1" s="1"/>
  <c r="AN24" i="1"/>
  <c r="AL24" i="1"/>
  <c r="P24" i="1" s="1"/>
  <c r="AD24" i="1"/>
  <c r="AC24" i="1"/>
  <c r="AB24" i="1"/>
  <c r="U24" i="1"/>
  <c r="S24" i="1"/>
  <c r="AR23" i="1"/>
  <c r="AQ23" i="1"/>
  <c r="AO23" i="1"/>
  <c r="AP23" i="1" s="1"/>
  <c r="AN23" i="1"/>
  <c r="AM23" i="1"/>
  <c r="AL23" i="1"/>
  <c r="P23" i="1" s="1"/>
  <c r="AD23" i="1"/>
  <c r="AC23" i="1"/>
  <c r="AB23" i="1" s="1"/>
  <c r="U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P21" i="1" s="1"/>
  <c r="AO21" i="1"/>
  <c r="AN21" i="1"/>
  <c r="AL21" i="1" s="1"/>
  <c r="AD21" i="1"/>
  <c r="AC21" i="1"/>
  <c r="AB21" i="1" s="1"/>
  <c r="X21" i="1"/>
  <c r="U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AR19" i="1"/>
  <c r="AQ19" i="1"/>
  <c r="AO19" i="1"/>
  <c r="AP19" i="1" s="1"/>
  <c r="AN19" i="1"/>
  <c r="AM19" i="1"/>
  <c r="AL19" i="1"/>
  <c r="P19" i="1" s="1"/>
  <c r="AD19" i="1"/>
  <c r="AC19" i="1"/>
  <c r="AB19" i="1" s="1"/>
  <c r="U19" i="1"/>
  <c r="AF34" i="1" l="1"/>
  <c r="AM21" i="1"/>
  <c r="S21" i="1"/>
  <c r="N21" i="1"/>
  <c r="M21" i="1" s="1"/>
  <c r="P21" i="1"/>
  <c r="O21" i="1"/>
  <c r="AF22" i="1"/>
  <c r="Y24" i="1"/>
  <c r="Z24" i="1" s="1"/>
  <c r="AF30" i="1"/>
  <c r="AF26" i="1"/>
  <c r="Y26" i="1"/>
  <c r="Z26" i="1" s="1"/>
  <c r="S33" i="1"/>
  <c r="P33" i="1"/>
  <c r="AM33" i="1"/>
  <c r="O33" i="1"/>
  <c r="N33" i="1"/>
  <c r="M33" i="1" s="1"/>
  <c r="S29" i="1"/>
  <c r="P29" i="1"/>
  <c r="AM29" i="1"/>
  <c r="O29" i="1"/>
  <c r="N29" i="1"/>
  <c r="M29" i="1" s="1"/>
  <c r="S25" i="1"/>
  <c r="AM25" i="1"/>
  <c r="P25" i="1"/>
  <c r="O25" i="1"/>
  <c r="N25" i="1"/>
  <c r="M25" i="1" s="1"/>
  <c r="X34" i="1"/>
  <c r="S19" i="1"/>
  <c r="AM20" i="1"/>
  <c r="S23" i="1"/>
  <c r="AM24" i="1"/>
  <c r="S27" i="1"/>
  <c r="AM28" i="1"/>
  <c r="S31" i="1"/>
  <c r="AM32" i="1"/>
  <c r="S35" i="1"/>
  <c r="AM36" i="1"/>
  <c r="AP26" i="1"/>
  <c r="X30" i="1"/>
  <c r="N20" i="1"/>
  <c r="M20" i="1" s="1"/>
  <c r="N24" i="1"/>
  <c r="M24" i="1" s="1"/>
  <c r="N28" i="1"/>
  <c r="M28" i="1" s="1"/>
  <c r="N32" i="1"/>
  <c r="M32" i="1" s="1"/>
  <c r="N36" i="1"/>
  <c r="M36" i="1" s="1"/>
  <c r="X22" i="1"/>
  <c r="O20" i="1"/>
  <c r="O24" i="1"/>
  <c r="O28" i="1"/>
  <c r="O32" i="1"/>
  <c r="AM35" i="1"/>
  <c r="O36" i="1"/>
  <c r="N23" i="1"/>
  <c r="M23" i="1" s="1"/>
  <c r="AP24" i="1"/>
  <c r="N27" i="1"/>
  <c r="M27" i="1" s="1"/>
  <c r="X28" i="1"/>
  <c r="N31" i="1"/>
  <c r="M31" i="1" s="1"/>
  <c r="X32" i="1"/>
  <c r="N35" i="1"/>
  <c r="M35" i="1" s="1"/>
  <c r="X36" i="1"/>
  <c r="X20" i="1"/>
  <c r="O19" i="1"/>
  <c r="O23" i="1"/>
  <c r="AM26" i="1"/>
  <c r="O27" i="1"/>
  <c r="AM30" i="1"/>
  <c r="O31" i="1"/>
  <c r="AM34" i="1"/>
  <c r="O35" i="1"/>
  <c r="N19" i="1"/>
  <c r="M19" i="1" s="1"/>
  <c r="AM22" i="1"/>
  <c r="X19" i="1"/>
  <c r="X23" i="1"/>
  <c r="X27" i="1"/>
  <c r="X31" i="1"/>
  <c r="X35" i="1"/>
  <c r="Y22" i="1" l="1"/>
  <c r="Z22" i="1" s="1"/>
  <c r="AF23" i="1"/>
  <c r="V23" i="1"/>
  <c r="T23" i="1" s="1"/>
  <c r="W23" i="1" s="1"/>
  <c r="Q23" i="1" s="1"/>
  <c r="R23" i="1" s="1"/>
  <c r="AH24" i="1"/>
  <c r="AA24" i="1"/>
  <c r="AE24" i="1" s="1"/>
  <c r="AF32" i="1"/>
  <c r="V32" i="1"/>
  <c r="T32" i="1" s="1"/>
  <c r="W32" i="1" s="1"/>
  <c r="Q32" i="1" s="1"/>
  <c r="R32" i="1" s="1"/>
  <c r="AF28" i="1"/>
  <c r="Y21" i="1"/>
  <c r="Z21" i="1" s="1"/>
  <c r="V21" i="1"/>
  <c r="T21" i="1" s="1"/>
  <c r="W21" i="1" s="1"/>
  <c r="Q21" i="1" s="1"/>
  <c r="R21" i="1" s="1"/>
  <c r="AF21" i="1"/>
  <c r="AA26" i="1"/>
  <c r="AE26" i="1" s="1"/>
  <c r="AH26" i="1"/>
  <c r="AG26" i="1"/>
  <c r="AF31" i="1"/>
  <c r="Y19" i="1"/>
  <c r="Z19" i="1" s="1"/>
  <c r="AF19" i="1"/>
  <c r="V19" i="1"/>
  <c r="T19" i="1" s="1"/>
  <c r="W19" i="1" s="1"/>
  <c r="Q19" i="1" s="1"/>
  <c r="R19" i="1" s="1"/>
  <c r="Y20" i="1"/>
  <c r="Z20" i="1" s="1"/>
  <c r="AF36" i="1"/>
  <c r="Y29" i="1"/>
  <c r="Z29" i="1" s="1"/>
  <c r="AF29" i="1"/>
  <c r="Y35" i="1"/>
  <c r="Z35" i="1" s="1"/>
  <c r="Y36" i="1"/>
  <c r="Z36" i="1" s="1"/>
  <c r="Y34" i="1"/>
  <c r="Z34" i="1" s="1"/>
  <c r="Y31" i="1"/>
  <c r="Z31" i="1" s="1"/>
  <c r="AF35" i="1"/>
  <c r="V35" i="1"/>
  <c r="T35" i="1" s="1"/>
  <c r="W35" i="1" s="1"/>
  <c r="Q35" i="1" s="1"/>
  <c r="R35" i="1" s="1"/>
  <c r="Y27" i="1"/>
  <c r="Z27" i="1" s="1"/>
  <c r="Y32" i="1"/>
  <c r="Z32" i="1" s="1"/>
  <c r="AF24" i="1"/>
  <c r="V24" i="1"/>
  <c r="T24" i="1" s="1"/>
  <c r="W24" i="1" s="1"/>
  <c r="Q24" i="1" s="1"/>
  <c r="R24" i="1" s="1"/>
  <c r="Y25" i="1"/>
  <c r="Z25" i="1" s="1"/>
  <c r="AF25" i="1"/>
  <c r="Y23" i="1"/>
  <c r="Z23" i="1" s="1"/>
  <c r="AF20" i="1"/>
  <c r="V26" i="1"/>
  <c r="T26" i="1" s="1"/>
  <c r="W26" i="1" s="1"/>
  <c r="Q26" i="1" s="1"/>
  <c r="R26" i="1" s="1"/>
  <c r="AG24" i="1"/>
  <c r="Y28" i="1"/>
  <c r="Z28" i="1" s="1"/>
  <c r="Y30" i="1"/>
  <c r="Z30" i="1" s="1"/>
  <c r="Y33" i="1"/>
  <c r="Z33" i="1" s="1"/>
  <c r="AF33" i="1"/>
  <c r="V33" i="1"/>
  <c r="T33" i="1" s="1"/>
  <c r="W33" i="1" s="1"/>
  <c r="Q33" i="1" s="1"/>
  <c r="R33" i="1" s="1"/>
  <c r="AF27" i="1"/>
  <c r="V27" i="1"/>
  <c r="T27" i="1" s="1"/>
  <c r="W27" i="1" s="1"/>
  <c r="Q27" i="1" s="1"/>
  <c r="R27" i="1" s="1"/>
  <c r="AA25" i="1" l="1"/>
  <c r="AE25" i="1" s="1"/>
  <c r="AH25" i="1"/>
  <c r="AG25" i="1"/>
  <c r="V25" i="1"/>
  <c r="T25" i="1" s="1"/>
  <c r="W25" i="1" s="1"/>
  <c r="Q25" i="1" s="1"/>
  <c r="R25" i="1" s="1"/>
  <c r="AG31" i="1"/>
  <c r="AH31" i="1"/>
  <c r="AA31" i="1"/>
  <c r="AE31" i="1" s="1"/>
  <c r="AH28" i="1"/>
  <c r="AI28" i="1" s="1"/>
  <c r="AA28" i="1"/>
  <c r="AE28" i="1" s="1"/>
  <c r="AG28" i="1"/>
  <c r="AH20" i="1"/>
  <c r="AA20" i="1"/>
  <c r="AE20" i="1" s="1"/>
  <c r="AG20" i="1"/>
  <c r="AH36" i="1"/>
  <c r="AA36" i="1"/>
  <c r="AE36" i="1" s="1"/>
  <c r="AG36" i="1"/>
  <c r="AI26" i="1"/>
  <c r="AG35" i="1"/>
  <c r="AA35" i="1"/>
  <c r="AE35" i="1" s="1"/>
  <c r="AH35" i="1"/>
  <c r="AI35" i="1" s="1"/>
  <c r="AI24" i="1"/>
  <c r="V20" i="1"/>
  <c r="T20" i="1" s="1"/>
  <c r="W20" i="1" s="1"/>
  <c r="Q20" i="1" s="1"/>
  <c r="R20" i="1" s="1"/>
  <c r="AA29" i="1"/>
  <c r="AE29" i="1" s="1"/>
  <c r="AH29" i="1"/>
  <c r="AI29" i="1" s="1"/>
  <c r="AG29" i="1"/>
  <c r="AA33" i="1"/>
  <c r="AE33" i="1" s="1"/>
  <c r="AH33" i="1"/>
  <c r="AG33" i="1"/>
  <c r="AA34" i="1"/>
  <c r="AE34" i="1" s="1"/>
  <c r="AH34" i="1"/>
  <c r="AG34" i="1"/>
  <c r="V34" i="1"/>
  <c r="T34" i="1" s="1"/>
  <c r="W34" i="1" s="1"/>
  <c r="Q34" i="1" s="1"/>
  <c r="R34" i="1" s="1"/>
  <c r="V29" i="1"/>
  <c r="T29" i="1" s="1"/>
  <c r="W29" i="1" s="1"/>
  <c r="Q29" i="1" s="1"/>
  <c r="R29" i="1" s="1"/>
  <c r="AG19" i="1"/>
  <c r="AH19" i="1"/>
  <c r="AI19" i="1" s="1"/>
  <c r="AA19" i="1"/>
  <c r="AE19" i="1" s="1"/>
  <c r="AH21" i="1"/>
  <c r="AA21" i="1"/>
  <c r="AE21" i="1" s="1"/>
  <c r="AG21" i="1"/>
  <c r="AA30" i="1"/>
  <c r="AE30" i="1" s="1"/>
  <c r="AH30" i="1"/>
  <c r="AI30" i="1" s="1"/>
  <c r="AG30" i="1"/>
  <c r="V30" i="1"/>
  <c r="T30" i="1" s="1"/>
  <c r="W30" i="1" s="1"/>
  <c r="Q30" i="1" s="1"/>
  <c r="R30" i="1" s="1"/>
  <c r="AH32" i="1"/>
  <c r="AA32" i="1"/>
  <c r="AE32" i="1" s="1"/>
  <c r="AG32" i="1"/>
  <c r="V36" i="1"/>
  <c r="T36" i="1" s="1"/>
  <c r="W36" i="1" s="1"/>
  <c r="Q36" i="1" s="1"/>
  <c r="R36" i="1" s="1"/>
  <c r="V31" i="1"/>
  <c r="T31" i="1" s="1"/>
  <c r="W31" i="1" s="1"/>
  <c r="Q31" i="1" s="1"/>
  <c r="R31" i="1" s="1"/>
  <c r="V28" i="1"/>
  <c r="T28" i="1" s="1"/>
  <c r="W28" i="1" s="1"/>
  <c r="Q28" i="1" s="1"/>
  <c r="R28" i="1" s="1"/>
  <c r="AA22" i="1"/>
  <c r="AE22" i="1" s="1"/>
  <c r="AH22" i="1"/>
  <c r="AG22" i="1"/>
  <c r="V22" i="1"/>
  <c r="T22" i="1" s="1"/>
  <c r="W22" i="1" s="1"/>
  <c r="Q22" i="1" s="1"/>
  <c r="R22" i="1" s="1"/>
  <c r="AG23" i="1"/>
  <c r="AA23" i="1"/>
  <c r="AE23" i="1" s="1"/>
  <c r="AH23" i="1"/>
  <c r="AI23" i="1" s="1"/>
  <c r="AG27" i="1"/>
  <c r="AH27" i="1"/>
  <c r="AA27" i="1"/>
  <c r="AE27" i="1" s="1"/>
  <c r="AI36" i="1" l="1"/>
  <c r="AI31" i="1"/>
  <c r="AI32" i="1"/>
  <c r="AI22" i="1"/>
  <c r="AI33" i="1"/>
  <c r="AI20" i="1"/>
  <c r="AI21" i="1"/>
  <c r="AI27" i="1"/>
  <c r="AI25" i="1"/>
  <c r="AI34" i="1"/>
</calcChain>
</file>

<file path=xl/sharedStrings.xml><?xml version="1.0" encoding="utf-8"?>
<sst xmlns="http://schemas.openxmlformats.org/spreadsheetml/2006/main" count="984" uniqueCount="410">
  <si>
    <t>File opened</t>
  </si>
  <si>
    <t>2023-07-17 15:53:45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</si>
  <si>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</si>
  <si>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</si>
  <si>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</si>
  <si>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</si>
  <si>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</si>
  <si>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</si>
  <si>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</si>
  <si>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</si>
  <si>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</si>
  <si>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</si>
  <si>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</si>
  <si>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{"co2bspan2b": "0.29074", "co2aspanconc2": "301.4", "h2obspan2a": "0.0687607", "flowazero": "0.2969", "ssb_ref": "37125.5", "co2aspan2": "-0.0349502", "h2obspan2b": "0.0690967", "h2oaspanconc1": "11.65", "co2bspanconc2": "301.4", "flowmeterzero": "0.996167", "h2obspanconc1": "11.65", "flowbzero": "0.29043", "co2aspanconc1": "2473", "co2azero": "0.925242", "h2obspanconc2": "0", "oxygen": "21", "h2obspan1": "1.00489", "h2obzero": "1.0566", "h2oaspanconc2": "0", "chamberpressurezero": "2.68486", "h2obspan2": "0", "h2oazero": "1.04545", "co2aspan2b": "0.289966", "h2oaspan2": "0", "co2aspan1": "1.00226", "co2bzero": "0.928369", "tazero": "-0.14134", "co2bspan2": "-0.0342144", "co2aspan2a": "0.292292", "h2oaspan2b": "0.0685964", "co2bspanconc1": "2473", "h2oaspan2a": "0.0681933", "tbzero": "-0.243059", "ssa_ref": "34842.2", "co2bspan1": "1.0021", "co2bspan2a": "0.293064", "h2oaspan1": "1.00591"}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</si>
  <si>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</si>
  <si>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</si>
  <si>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</si>
  <si>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</si>
  <si>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</si>
  <si>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</si>
  <si>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</si>
  <si>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</si>
  <si>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</si>
  <si>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</si>
  <si>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</si>
  <si>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</si>
  <si>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</si>
  <si>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15:53:45</t>
  </si>
  <si>
    <t>Stability Definition:	A (GasEx): Std&lt;0.2 Per=20	CO2_r (Meas): Per=20	Qin (LeafQ): Std&lt;1 Per=20</t>
  </si>
  <si>
    <t>15:55:35</t>
  </si>
  <si>
    <t>Stability Definition:	A (GasEx): Std&lt;0.2 Per=20	CO2_r (Meas): Std&lt;0.75 Per=20	Qin (LeafQ): Std&lt;1 Per=20</t>
  </si>
  <si>
    <t>15:55:36</t>
  </si>
  <si>
    <t>Stability Definition:	A (GasEx): Std&lt;0.2 Per=20	CO2_r (Meas): Std&lt;0.75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</si>
  <si>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</si>
  <si>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</si>
  <si>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</si>
  <si>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</si>
  <si>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</si>
  <si>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</si>
  <si>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</si>
  <si>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</si>
  <si>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</si>
  <si>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</si>
  <si>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</si>
  <si>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</si>
  <si>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</si>
  <si>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</si>
  <si>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</si>
  <si>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</si>
  <si>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</si>
  <si>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</si>
  <si>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</si>
  <si>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</si>
  <si>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</si>
  <si>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</si>
  <si>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</si>
  <si>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</si>
  <si>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</si>
  <si>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</si>
  <si>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</si>
  <si>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</si>
  <si>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</si>
  <si>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</si>
  <si>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</si>
  <si>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</si>
  <si>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</si>
  <si>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</si>
  <si>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</si>
  <si>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</si>
  <si>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</si>
  <si>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</si>
  <si>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</si>
  <si>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</si>
  <si>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</si>
  <si>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</si>
  <si>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</si>
  <si>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</si>
  <si>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</si>
  <si>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</si>
  <si>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</si>
  <si>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</si>
  <si>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</si>
  <si>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</si>
  <si>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</si>
  <si>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</si>
  <si>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</si>
  <si>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</si>
  <si>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</si>
  <si>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</si>
  <si>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</si>
  <si>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</si>
  <si>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4.42204 88.455 384.912 625.813 858.827 1075.67 1260.85 1359.46</t>
  </si>
  <si>
    <t>Fs_true</t>
  </si>
  <si>
    <t>0.130681 101.051 403.766 601.321 802.202 1001.04 1202.6 1401.11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</si>
  <si>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</si>
  <si>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</si>
  <si>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</si>
  <si>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</si>
  <si>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</si>
  <si>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</si>
  <si>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</si>
  <si>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</si>
  <si>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</si>
  <si>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</si>
  <si>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</si>
  <si>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</si>
  <si>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</si>
  <si>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</si>
  <si>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</si>
  <si>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</si>
  <si>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</si>
  <si>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</si>
  <si>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</si>
  <si>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</si>
  <si>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</si>
  <si>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</si>
  <si>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</si>
  <si>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</si>
  <si>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</si>
  <si>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</si>
  <si>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</si>
  <si>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</si>
  <si>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</si>
  <si>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</si>
  <si>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</si>
  <si>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</si>
  <si>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</si>
  <si>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</si>
  <si>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</si>
  <si>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</si>
  <si>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</si>
  <si>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</si>
  <si>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</si>
  <si>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</si>
  <si>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</si>
  <si>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</si>
  <si>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</si>
  <si>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</si>
  <si>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</si>
  <si>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</si>
  <si>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</si>
  <si>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</si>
  <si>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</si>
  <si>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</si>
  <si>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</si>
  <si>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</si>
  <si>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</si>
  <si>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</si>
  <si>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</si>
  <si>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</si>
  <si>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</si>
  <si>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</si>
  <si>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</si>
  <si>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</si>
  <si>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</si>
  <si>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</si>
  <si>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</si>
  <si>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</si>
  <si>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</si>
  <si>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</si>
  <si>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</si>
  <si>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</si>
  <si>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</si>
  <si>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</si>
  <si>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</si>
  <si>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</si>
  <si>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</si>
  <si>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</si>
  <si>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</si>
  <si>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</si>
  <si>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</si>
  <si>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</si>
  <si>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</si>
  <si>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</si>
  <si>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</si>
  <si>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</si>
  <si>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</si>
  <si>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</si>
  <si>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</si>
  <si>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</si>
  <si>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</si>
  <si>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</si>
  <si>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</si>
  <si>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</si>
  <si>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</si>
  <si>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</si>
  <si>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</si>
  <si>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</si>
  <si>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</si>
  <si>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</si>
  <si>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</si>
  <si>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</si>
  <si>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</si>
  <si>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</si>
  <si>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</si>
  <si>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</si>
  <si>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</si>
  <si>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</si>
  <si>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</si>
  <si>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</si>
  <si>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</si>
  <si>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</si>
  <si>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</si>
  <si>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</si>
  <si>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</si>
  <si>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</si>
  <si>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</si>
  <si>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</si>
  <si>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</si>
  <si>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</si>
  <si>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</si>
  <si>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</si>
  <si>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</si>
  <si>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</si>
  <si>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</si>
  <si>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</si>
  <si>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</si>
  <si>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</si>
  <si>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</si>
  <si>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</si>
  <si>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</si>
  <si>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</si>
  <si>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</si>
  <si>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</si>
  <si>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</si>
  <si>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</si>
  <si>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</si>
  <si>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</si>
  <si>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</si>
  <si>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</si>
  <si>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</si>
  <si>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</si>
  <si>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</si>
  <si>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</si>
  <si>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</si>
  <si>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</si>
  <si>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</si>
  <si>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</si>
  <si>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</si>
  <si>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</si>
  <si>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</si>
  <si>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</si>
  <si>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</si>
  <si>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</si>
  <si>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</si>
  <si>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</si>
  <si>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</si>
  <si>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</si>
  <si>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</si>
  <si>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</si>
  <si>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</si>
  <si>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</si>
  <si>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</si>
  <si>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</si>
  <si>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</si>
  <si>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</si>
  <si>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</si>
  <si>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</si>
  <si>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</si>
  <si>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</si>
  <si>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</si>
  <si>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</si>
  <si>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</si>
  <si>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</si>
  <si>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</si>
  <si>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</si>
  <si>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</si>
  <si>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</si>
  <si>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</si>
  <si>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</si>
  <si>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</si>
  <si>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</si>
  <si>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</si>
  <si>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</si>
  <si>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</si>
  <si>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</si>
  <si>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</si>
  <si>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</si>
  <si>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</si>
  <si>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</si>
  <si>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</si>
  <si>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</si>
  <si>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</si>
  <si>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</si>
  <si>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</si>
  <si>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</si>
  <si>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</si>
  <si>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</si>
  <si>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</si>
  <si>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</si>
  <si>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</si>
  <si>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</si>
  <si>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</si>
  <si>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</si>
  <si>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</si>
  <si>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</si>
  <si>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</si>
  <si>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</si>
  <si>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</si>
  <si>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</si>
  <si>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</si>
  <si>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</si>
  <si>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</si>
  <si>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</si>
  <si>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</si>
  <si>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</si>
  <si>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</si>
  <si>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</si>
  <si>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</si>
  <si>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</si>
  <si>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</si>
  <si>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</si>
  <si>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</si>
  <si>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</si>
  <si>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</si>
  <si>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</si>
  <si>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</si>
  <si>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</si>
  <si>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</si>
  <si>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</si>
  <si>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</si>
  <si>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</si>
  <si>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</si>
  <si>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</si>
  <si>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</si>
  <si>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</si>
  <si>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</si>
  <si>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</si>
  <si>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</si>
  <si>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</si>
  <si>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</si>
  <si>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</si>
  <si>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</si>
  <si>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</si>
  <si>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</si>
  <si>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</si>
  <si>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</si>
  <si>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</si>
  <si>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</si>
  <si>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</si>
  <si>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</si>
  <si>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</si>
  <si>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</si>
  <si>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</si>
  <si>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</si>
  <si>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</si>
  <si>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20230717 16:35:07</t>
  </si>
  <si>
    <t>16:35:07</t>
  </si>
  <si>
    <t>none</t>
  </si>
  <si>
    <t>Lindsey</t>
  </si>
  <si>
    <t>20230717</t>
  </si>
  <si>
    <t>AR</t>
  </si>
  <si>
    <t>BNL21845</t>
  </si>
  <si>
    <t>16:34:38</t>
  </si>
  <si>
    <t>2/2</t>
  </si>
  <si>
    <t>00000000</t>
  </si>
  <si>
    <t>iiiiiiii</t>
  </si>
  <si>
    <t>off</t>
  </si>
  <si>
    <t>20230717 16:36:39</t>
  </si>
  <si>
    <t>16:36:39</t>
  </si>
  <si>
    <t>16:36:10</t>
  </si>
  <si>
    <t>20230717 16:38:13</t>
  </si>
  <si>
    <t>16:38:13</t>
  </si>
  <si>
    <t>16:37:44</t>
  </si>
  <si>
    <t>20230717 16:39:49</t>
  </si>
  <si>
    <t>16:39:49</t>
  </si>
  <si>
    <t>16:39:20</t>
  </si>
  <si>
    <t>20230717 16:41:28</t>
  </si>
  <si>
    <t>16:41:28</t>
  </si>
  <si>
    <t>16:40:59</t>
  </si>
  <si>
    <t>20230717 16:42:41</t>
  </si>
  <si>
    <t>16:42:41</t>
  </si>
  <si>
    <t>16:42:30</t>
  </si>
  <si>
    <t>20230717 16:43:58</t>
  </si>
  <si>
    <t>16:43:58</t>
  </si>
  <si>
    <t>16:43:47</t>
  </si>
  <si>
    <t>20230717 16:45:29</t>
  </si>
  <si>
    <t>16:45:29</t>
  </si>
  <si>
    <t>16:45:00</t>
  </si>
  <si>
    <t>20230717 16:46:56</t>
  </si>
  <si>
    <t>16:46:56</t>
  </si>
  <si>
    <t>16:46:26</t>
  </si>
  <si>
    <t>20230717 16:48:27</t>
  </si>
  <si>
    <t>16:48:27</t>
  </si>
  <si>
    <t>16:47:58</t>
  </si>
  <si>
    <t>20230717 16:49:56</t>
  </si>
  <si>
    <t>16:49:56</t>
  </si>
  <si>
    <t>16:49:27</t>
  </si>
  <si>
    <t>20230717 16:51:26</t>
  </si>
  <si>
    <t>16:51:26</t>
  </si>
  <si>
    <t>16:50:57</t>
  </si>
  <si>
    <t>20230717 16:52:56</t>
  </si>
  <si>
    <t>16:52:56</t>
  </si>
  <si>
    <t>16:52:27</t>
  </si>
  <si>
    <t>20230717 16:54:27</t>
  </si>
  <si>
    <t>16:54:27</t>
  </si>
  <si>
    <t>16:53:58</t>
  </si>
  <si>
    <t>20230717 16:55:31</t>
  </si>
  <si>
    <t>16:55:31</t>
  </si>
  <si>
    <t>16:56:06</t>
  </si>
  <si>
    <t>20230717 16:58:00</t>
  </si>
  <si>
    <t>16:58:00</t>
  </si>
  <si>
    <t>16:58:28</t>
  </si>
  <si>
    <t>20230717 16:59:35</t>
  </si>
  <si>
    <t>16:59:35</t>
  </si>
  <si>
    <t>17:00:09</t>
  </si>
  <si>
    <t>20230717 17:01:21</t>
  </si>
  <si>
    <t>17:01:21</t>
  </si>
  <si>
    <t>17:01:57</t>
  </si>
  <si>
    <t>SARE2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</si>
</sst>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6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344</v>
      </c>
      <c r="EX18" t="s">
        <v>344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1689640507.0999999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409</v>
      </c>
      <c r="K19" t="s">
        <v>352</v>
      </c>
      <c r="L19">
        <v>1689640507.0999999</v>
      </c>
      <c r="M19">
        <f t="shared" ref="M19:M36" si="0">(N19)/1000</f>
        <v>2.221781557520125E-3</v>
      </c>
      <c r="N19">
        <f t="shared" ref="N19:N36" si="1">1000*AZ19*AL19*(AV19-AW19)/(100*$B$7*(1000-AL19*AV19))</f>
        <v>2.2217815575201252</v>
      </c>
      <c r="O19">
        <f t="shared" ref="O19:O36" si="2">AZ19*AL19*(AU19-AT19*(1000-AL19*AW19)/(1000-AL19*AV19))/(100*$B$7)</f>
        <v>12.955725541680051</v>
      </c>
      <c r="P19">
        <f t="shared" ref="P19:P36" si="3">AT19 - IF(AL19&gt;1, O19*$B$7*100/(AN19*BH19), 0)</f>
        <v>386.178</v>
      </c>
      <c r="Q19">
        <f t="shared" ref="Q19:Q36" si="4">((W19-M19/2)*P19-O19)/(W19+M19/2)</f>
        <v>269.38645279770219</v>
      </c>
      <c r="R19">
        <f t="shared" ref="R19:R36" si="5">Q19*(BA19+BB19)/1000</f>
        <v>27.005450075997132</v>
      </c>
      <c r="S19">
        <f t="shared" ref="S19:S36" si="6">(AT19 - IF(AL19&gt;1, O19*$B$7*100/(AN19*BH19), 0))*(BA19+BB19)/1000</f>
        <v>38.713567780188598</v>
      </c>
      <c r="T19">
        <f t="shared" ref="T19:T36" si="7">2/((1/V19-1/U19)+SIGN(V19)*SQRT((1/V19-1/U19)*(1/V19-1/U19) + 4*$C$7/(($C$7+1)*($C$7+1))*(2*1/V19*1/U19-1/U19*1/U19)))</f>
        <v>0.19333043562470667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2.932356896438316</v>
      </c>
      <c r="V19">
        <f t="shared" ref="V19:V36" si="9">M19*(1000-(1000*0.61365*EXP(17.502*Z19/(240.97+Z19))/(BA19+BB19)+AV19)/2)/(1000*0.61365*EXP(17.502*Z19/(240.97+Z19))/(BA19+BB19)-AV19)</f>
        <v>0.18651813437842291</v>
      </c>
      <c r="W19">
        <f t="shared" ref="W19:W36" si="10">1/(($C$7+1)/(T19/1.6)+1/(U19/1.37)) + $C$7/(($C$7+1)/(T19/1.6) + $C$7/(U19/1.37))</f>
        <v>0.11716589406486325</v>
      </c>
      <c r="X19">
        <f t="shared" ref="X19:X36" si="11">(AO19*AR19)</f>
        <v>297.72709800000001</v>
      </c>
      <c r="Y19">
        <f t="shared" ref="Y19:Y36" si="12">(BC19+(X19+2*0.95*0.0000000567*(((BC19+$B$9)+273)^4-(BC19+273)^4)-44100*M19)/(1.84*29.3*U19+8*0.95*0.0000000567*(BC19+273)^3))</f>
        <v>28.982637888386577</v>
      </c>
      <c r="Z19">
        <f t="shared" ref="Z19:Z36" si="13">($C$9*BD19+$D$9*BE19+$E$9*Y19)</f>
        <v>26.967199999999998</v>
      </c>
      <c r="AA19">
        <f t="shared" ref="AA19:AA36" si="14">0.61365*EXP(17.502*Z19/(240.97+Z19))</f>
        <v>3.5722705040225149</v>
      </c>
      <c r="AB19">
        <f t="shared" ref="AB19:AB36" si="15">(AC19/AD19*100)</f>
        <v>64.329402906553241</v>
      </c>
      <c r="AC19">
        <f t="shared" ref="AC19:AC36" si="16">AV19*(BA19+BB19)/1000</f>
        <v>2.4137810967174698</v>
      </c>
      <c r="AD19">
        <f t="shared" ref="AD19:AD36" si="17">0.61365*EXP(17.502*BC19/(240.97+BC19))</f>
        <v>3.7522205829017223</v>
      </c>
      <c r="AE19">
        <f t="shared" ref="AE19:AE36" si="18">(AA19-AV19*(BA19+BB19)/1000)</f>
        <v>1.1584894073050451</v>
      </c>
      <c r="AF19">
        <f t="shared" ref="AF19:AF36" si="19">(-M19*44100)</f>
        <v>-97.980566686637516</v>
      </c>
      <c r="AG19">
        <f t="shared" ref="AG19:AG36" si="20">2*29.3*U19*0.92*(BC19-Z19)</f>
        <v>132.66847762065694</v>
      </c>
      <c r="AH19">
        <f t="shared" ref="AH19:AH36" si="21">2*0.95*0.0000000567*(((BC19+$B$9)+273)^4-(Z19+273)^4)</f>
        <v>9.8017925572067472</v>
      </c>
      <c r="AI19">
        <f t="shared" ref="AI19:AI36" si="22">X19+AH19+AF19+AG19</f>
        <v>342.21680149122619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52820.798211213245</v>
      </c>
      <c r="AO19">
        <f t="shared" ref="AO19:AO36" si="26">$B$13*BI19+$C$13*BJ19+$F$13*BU19*(1-BX19)</f>
        <v>1800.15</v>
      </c>
      <c r="AP19">
        <f t="shared" ref="AP19:AP36" si="27">AO19*AQ19</f>
        <v>1517.5266000000001</v>
      </c>
      <c r="AQ19">
        <f t="shared" ref="AQ19:AQ36" si="28">($B$13*$D$11+$C$13*$D$11+$F$13*((CH19+BZ19)/MAX(CH19+BZ19+CI19, 0.1)*$I$11+CI19/MAX(CH19+BZ19+CI19, 0.1)*$J$11))/($B$13+$C$13+$F$13)</f>
        <v>0.84300008332638954</v>
      </c>
      <c r="AR19">
        <f t="shared" ref="AR19:AR36" si="29">($B$13*$K$11+$C$13*$K$11+$F$13*((CH19+BZ19)/MAX(CH19+BZ19+CI19, 0.1)*$P$11+CI19/MAX(CH19+BZ19+CI19, 0.1)*$Q$11))/($B$13+$C$13+$F$13)</f>
        <v>0.16539016081993169</v>
      </c>
      <c r="AS19">
        <v>1689640507.0999999</v>
      </c>
      <c r="AT19">
        <v>386.178</v>
      </c>
      <c r="AU19">
        <v>399.988</v>
      </c>
      <c r="AV19">
        <v>24.078099999999999</v>
      </c>
      <c r="AW19">
        <v>21.910399999999999</v>
      </c>
      <c r="AX19">
        <v>389.4</v>
      </c>
      <c r="AY19">
        <v>23.938099999999999</v>
      </c>
      <c r="AZ19">
        <v>600.16200000000003</v>
      </c>
      <c r="BA19">
        <v>100.20399999999999</v>
      </c>
      <c r="BB19">
        <v>4.3988699999999999E-2</v>
      </c>
      <c r="BC19">
        <v>27.8064</v>
      </c>
      <c r="BD19">
        <v>26.967199999999998</v>
      </c>
      <c r="BE19">
        <v>999.9</v>
      </c>
      <c r="BF19">
        <v>0</v>
      </c>
      <c r="BG19">
        <v>0</v>
      </c>
      <c r="BH19">
        <v>9995.6200000000008</v>
      </c>
      <c r="BI19">
        <v>0</v>
      </c>
      <c r="BJ19">
        <v>1221.74</v>
      </c>
      <c r="BK19">
        <v>-13.810499999999999</v>
      </c>
      <c r="BL19">
        <v>395.70499999999998</v>
      </c>
      <c r="BM19">
        <v>408.94799999999998</v>
      </c>
      <c r="BN19">
        <v>2.1677300000000002</v>
      </c>
      <c r="BO19">
        <v>399.988</v>
      </c>
      <c r="BP19">
        <v>21.910399999999999</v>
      </c>
      <c r="BQ19">
        <v>2.4127299999999998</v>
      </c>
      <c r="BR19">
        <v>2.1955100000000001</v>
      </c>
      <c r="BS19">
        <v>20.4495</v>
      </c>
      <c r="BT19">
        <v>18.929600000000001</v>
      </c>
      <c r="BU19">
        <v>1800.15</v>
      </c>
      <c r="BV19">
        <v>0.89999499999999999</v>
      </c>
      <c r="BW19">
        <v>0.100005</v>
      </c>
      <c r="BX19">
        <v>0</v>
      </c>
      <c r="BY19">
        <v>2.6482000000000001</v>
      </c>
      <c r="BZ19">
        <v>0</v>
      </c>
      <c r="CA19">
        <v>13077.8</v>
      </c>
      <c r="CB19">
        <v>17201</v>
      </c>
      <c r="CC19">
        <v>41.75</v>
      </c>
      <c r="CD19">
        <v>44.375</v>
      </c>
      <c r="CE19">
        <v>43.186999999999998</v>
      </c>
      <c r="CF19">
        <v>42.061999999999998</v>
      </c>
      <c r="CG19">
        <v>41.436999999999998</v>
      </c>
      <c r="CH19">
        <v>1620.13</v>
      </c>
      <c r="CI19">
        <v>180.02</v>
      </c>
      <c r="CJ19">
        <v>0</v>
      </c>
      <c r="CK19">
        <v>1689640510.3</v>
      </c>
      <c r="CL19">
        <v>0</v>
      </c>
      <c r="CM19">
        <v>1689640478.0999999</v>
      </c>
      <c r="CN19" t="s">
        <v>353</v>
      </c>
      <c r="CO19">
        <v>1689640478.0999999</v>
      </c>
      <c r="CP19">
        <v>1689640478.0999999</v>
      </c>
      <c r="CQ19">
        <v>45</v>
      </c>
      <c r="CR19">
        <v>-0.161</v>
      </c>
      <c r="CS19">
        <v>-8.9999999999999993E-3</v>
      </c>
      <c r="CT19">
        <v>-3.2240000000000002</v>
      </c>
      <c r="CU19">
        <v>0.14000000000000001</v>
      </c>
      <c r="CV19">
        <v>400</v>
      </c>
      <c r="CW19">
        <v>22</v>
      </c>
      <c r="CX19">
        <v>0.16</v>
      </c>
      <c r="CY19">
        <v>0.05</v>
      </c>
      <c r="CZ19">
        <v>12.8739443155955</v>
      </c>
      <c r="DA19">
        <v>0.33940294951237898</v>
      </c>
      <c r="DB19">
        <v>4.2733366028883599E-2</v>
      </c>
      <c r="DC19">
        <v>1</v>
      </c>
      <c r="DD19">
        <v>400.02100000000002</v>
      </c>
      <c r="DE19">
        <v>-0.20150649350578201</v>
      </c>
      <c r="DF19">
        <v>2.9996825228836E-2</v>
      </c>
      <c r="DG19">
        <v>1</v>
      </c>
      <c r="DH19">
        <v>1800.0195000000001</v>
      </c>
      <c r="DI19">
        <v>-0.30404913555352497</v>
      </c>
      <c r="DJ19">
        <v>0.15360582671244299</v>
      </c>
      <c r="DK19">
        <v>-1</v>
      </c>
      <c r="DL19">
        <v>2</v>
      </c>
      <c r="DM19">
        <v>2</v>
      </c>
      <c r="DN19" t="s">
        <v>354</v>
      </c>
      <c r="DO19">
        <v>3.1560999999999999</v>
      </c>
      <c r="DP19">
        <v>2.7782800000000001</v>
      </c>
      <c r="DQ19">
        <v>9.1866799999999998E-2</v>
      </c>
      <c r="DR19">
        <v>9.4086199999999995E-2</v>
      </c>
      <c r="DS19">
        <v>0.11967899999999999</v>
      </c>
      <c r="DT19">
        <v>0.112437</v>
      </c>
      <c r="DU19">
        <v>28724</v>
      </c>
      <c r="DV19">
        <v>29939.5</v>
      </c>
      <c r="DW19">
        <v>29393.1</v>
      </c>
      <c r="DX19">
        <v>30820.3</v>
      </c>
      <c r="DY19">
        <v>33913.9</v>
      </c>
      <c r="DZ19">
        <v>35870.400000000001</v>
      </c>
      <c r="EA19">
        <v>40377.4</v>
      </c>
      <c r="EB19">
        <v>42778.6</v>
      </c>
      <c r="EC19">
        <v>2.2366799999999998</v>
      </c>
      <c r="ED19">
        <v>1.72932</v>
      </c>
      <c r="EE19">
        <v>9.9550899999999998E-2</v>
      </c>
      <c r="EF19">
        <v>0</v>
      </c>
      <c r="EG19">
        <v>25.3369</v>
      </c>
      <c r="EH19">
        <v>999.9</v>
      </c>
      <c r="EI19">
        <v>34.898000000000003</v>
      </c>
      <c r="EJ19">
        <v>37.454000000000001</v>
      </c>
      <c r="EK19">
        <v>22.5075</v>
      </c>
      <c r="EL19">
        <v>60.866300000000003</v>
      </c>
      <c r="EM19">
        <v>24.178699999999999</v>
      </c>
      <c r="EN19">
        <v>1</v>
      </c>
      <c r="EO19">
        <v>-0.10687199999999999</v>
      </c>
      <c r="EP19">
        <v>-0.177511</v>
      </c>
      <c r="EQ19">
        <v>20.2959</v>
      </c>
      <c r="ER19">
        <v>5.2409499999999998</v>
      </c>
      <c r="ES19">
        <v>11.8302</v>
      </c>
      <c r="ET19">
        <v>4.9814499999999997</v>
      </c>
      <c r="EU19">
        <v>3.2993299999999999</v>
      </c>
      <c r="EV19">
        <v>54.1</v>
      </c>
      <c r="EW19">
        <v>164.4</v>
      </c>
      <c r="EX19">
        <v>8887.9</v>
      </c>
      <c r="EY19">
        <v>3537.6</v>
      </c>
      <c r="EZ19">
        <v>1.8736600000000001</v>
      </c>
      <c r="FA19">
        <v>1.8793800000000001</v>
      </c>
      <c r="FB19">
        <v>1.8797299999999999</v>
      </c>
      <c r="FC19">
        <v>1.88036</v>
      </c>
      <c r="FD19">
        <v>1.8778999999999999</v>
      </c>
      <c r="FE19">
        <v>1.8766799999999999</v>
      </c>
      <c r="FF19">
        <v>1.8773500000000001</v>
      </c>
      <c r="FG19">
        <v>1.87514</v>
      </c>
      <c r="FH19">
        <v>0</v>
      </c>
      <c r="FI19">
        <v>0</v>
      </c>
      <c r="FJ19">
        <v>0</v>
      </c>
      <c r="FK19">
        <v>0</v>
      </c>
      <c r="FL19" t="s">
        <v>355</v>
      </c>
      <c r="FM19" t="s">
        <v>356</v>
      </c>
      <c r="FN19" t="s">
        <v>357</v>
      </c>
      <c r="FO19" t="s">
        <v>357</v>
      </c>
      <c r="FP19" t="s">
        <v>357</v>
      </c>
      <c r="FQ19" t="s">
        <v>357</v>
      </c>
      <c r="FR19">
        <v>0</v>
      </c>
      <c r="FS19">
        <v>100</v>
      </c>
      <c r="FT19">
        <v>100</v>
      </c>
      <c r="FU19">
        <v>-3.222</v>
      </c>
      <c r="FV19">
        <v>0.14000000000000001</v>
      </c>
      <c r="FW19">
        <v>-3.22535381919641</v>
      </c>
      <c r="FX19">
        <v>1.4527828764109799E-4</v>
      </c>
      <c r="FY19">
        <v>-4.3579519040863002E-7</v>
      </c>
      <c r="FZ19">
        <v>2.0799061152897499E-10</v>
      </c>
      <c r="GA19">
        <v>0.14000000000000101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0.5</v>
      </c>
      <c r="GJ19">
        <v>0.5</v>
      </c>
      <c r="GK19">
        <v>1.0522499999999999</v>
      </c>
      <c r="GL19">
        <v>2.6110799999999998</v>
      </c>
      <c r="GM19">
        <v>1.54541</v>
      </c>
      <c r="GN19">
        <v>2.2729499999999998</v>
      </c>
      <c r="GO19">
        <v>1.5979000000000001</v>
      </c>
      <c r="GP19">
        <v>2.4499499999999999</v>
      </c>
      <c r="GQ19">
        <v>38.5259</v>
      </c>
      <c r="GR19">
        <v>16.110900000000001</v>
      </c>
      <c r="GS19">
        <v>18</v>
      </c>
      <c r="GT19">
        <v>648.64</v>
      </c>
      <c r="GU19">
        <v>356.05700000000002</v>
      </c>
      <c r="GV19">
        <v>26.479199999999999</v>
      </c>
      <c r="GW19">
        <v>25.735900000000001</v>
      </c>
      <c r="GX19">
        <v>29.999500000000001</v>
      </c>
      <c r="GY19">
        <v>25.795999999999999</v>
      </c>
      <c r="GZ19">
        <v>25.785799999999998</v>
      </c>
      <c r="HA19">
        <v>21.120200000000001</v>
      </c>
      <c r="HB19">
        <v>-30</v>
      </c>
      <c r="HC19">
        <v>-30</v>
      </c>
      <c r="HD19">
        <v>26.481100000000001</v>
      </c>
      <c r="HE19">
        <v>400</v>
      </c>
      <c r="HF19">
        <v>0</v>
      </c>
      <c r="HG19">
        <v>100.124</v>
      </c>
      <c r="HH19">
        <v>99.121799999999993</v>
      </c>
    </row>
    <row r="20" spans="1:216" x14ac:dyDescent="0.2">
      <c r="A20">
        <v>2</v>
      </c>
      <c r="B20">
        <v>1689640599.0999999</v>
      </c>
      <c r="C20">
        <v>92</v>
      </c>
      <c r="D20" t="s">
        <v>358</v>
      </c>
      <c r="E20" t="s">
        <v>359</v>
      </c>
      <c r="F20" t="s">
        <v>348</v>
      </c>
      <c r="G20" t="s">
        <v>349</v>
      </c>
      <c r="H20" t="s">
        <v>350</v>
      </c>
      <c r="I20" t="s">
        <v>351</v>
      </c>
      <c r="J20" t="s">
        <v>409</v>
      </c>
      <c r="K20" t="s">
        <v>352</v>
      </c>
      <c r="L20">
        <v>1689640599.0999999</v>
      </c>
      <c r="M20">
        <f t="shared" si="0"/>
        <v>2.2532748085314896E-3</v>
      </c>
      <c r="N20">
        <f t="shared" si="1"/>
        <v>2.2532748085314895</v>
      </c>
      <c r="O20">
        <f t="shared" si="2"/>
        <v>9.1665130012078961</v>
      </c>
      <c r="P20">
        <f t="shared" si="3"/>
        <v>290.21100000000001</v>
      </c>
      <c r="Q20">
        <f t="shared" si="4"/>
        <v>207.34372811579095</v>
      </c>
      <c r="R20">
        <f t="shared" si="5"/>
        <v>20.784381091582194</v>
      </c>
      <c r="S20">
        <f t="shared" si="6"/>
        <v>29.091094656119399</v>
      </c>
      <c r="T20">
        <f t="shared" si="7"/>
        <v>0.1936847322162556</v>
      </c>
      <c r="U20">
        <f t="shared" si="8"/>
        <v>2.9383864618910938</v>
      </c>
      <c r="V20">
        <f t="shared" si="9"/>
        <v>0.18686141208488244</v>
      </c>
      <c r="W20">
        <f t="shared" si="10"/>
        <v>0.11738140459316827</v>
      </c>
      <c r="X20">
        <f t="shared" si="11"/>
        <v>297.69561600000003</v>
      </c>
      <c r="Y20">
        <f t="shared" si="12"/>
        <v>29.012510299628659</v>
      </c>
      <c r="Z20">
        <f t="shared" si="13"/>
        <v>26.9863</v>
      </c>
      <c r="AA20">
        <f t="shared" si="14"/>
        <v>3.576280787139098</v>
      </c>
      <c r="AB20">
        <f t="shared" si="15"/>
        <v>63.906094892749309</v>
      </c>
      <c r="AC20">
        <f t="shared" si="16"/>
        <v>2.4035731194026599</v>
      </c>
      <c r="AD20">
        <f t="shared" si="17"/>
        <v>3.761101540371802</v>
      </c>
      <c r="AE20">
        <f t="shared" si="18"/>
        <v>1.1727076677364381</v>
      </c>
      <c r="AF20">
        <f t="shared" si="19"/>
        <v>-99.369419056238684</v>
      </c>
      <c r="AG20">
        <f t="shared" si="20"/>
        <v>136.33133877734684</v>
      </c>
      <c r="AH20">
        <f t="shared" si="21"/>
        <v>10.054735807706312</v>
      </c>
      <c r="AI20">
        <f t="shared" si="22"/>
        <v>344.71227152881454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52987.712522093789</v>
      </c>
      <c r="AO20">
        <f t="shared" si="26"/>
        <v>1799.96</v>
      </c>
      <c r="AP20">
        <f t="shared" si="27"/>
        <v>1517.3664000000001</v>
      </c>
      <c r="AQ20">
        <f t="shared" si="28"/>
        <v>0.8430000666681482</v>
      </c>
      <c r="AR20">
        <f t="shared" si="29"/>
        <v>0.16539012866952599</v>
      </c>
      <c r="AS20">
        <v>1689640599.0999999</v>
      </c>
      <c r="AT20">
        <v>290.21100000000001</v>
      </c>
      <c r="AU20">
        <v>300.029</v>
      </c>
      <c r="AV20">
        <v>23.977900000000002</v>
      </c>
      <c r="AW20">
        <v>21.779199999999999</v>
      </c>
      <c r="AX20">
        <v>293.01799999999997</v>
      </c>
      <c r="AY20">
        <v>23.841000000000001</v>
      </c>
      <c r="AZ20">
        <v>600.149</v>
      </c>
      <c r="BA20">
        <v>100.19799999999999</v>
      </c>
      <c r="BB20">
        <v>4.3185399999999999E-2</v>
      </c>
      <c r="BC20">
        <v>27.846900000000002</v>
      </c>
      <c r="BD20">
        <v>26.9863</v>
      </c>
      <c r="BE20">
        <v>999.9</v>
      </c>
      <c r="BF20">
        <v>0</v>
      </c>
      <c r="BG20">
        <v>0</v>
      </c>
      <c r="BH20">
        <v>10030.6</v>
      </c>
      <c r="BI20">
        <v>0</v>
      </c>
      <c r="BJ20">
        <v>743.09900000000005</v>
      </c>
      <c r="BK20">
        <v>-9.8178699999999992</v>
      </c>
      <c r="BL20">
        <v>297.33999999999997</v>
      </c>
      <c r="BM20">
        <v>306.709</v>
      </c>
      <c r="BN20">
        <v>2.1986699999999999</v>
      </c>
      <c r="BO20">
        <v>300.029</v>
      </c>
      <c r="BP20">
        <v>21.779199999999999</v>
      </c>
      <c r="BQ20">
        <v>2.4025300000000001</v>
      </c>
      <c r="BR20">
        <v>2.1822300000000001</v>
      </c>
      <c r="BS20">
        <v>20.380800000000001</v>
      </c>
      <c r="BT20">
        <v>18.8324</v>
      </c>
      <c r="BU20">
        <v>1799.96</v>
      </c>
      <c r="BV20">
        <v>0.89999700000000005</v>
      </c>
      <c r="BW20">
        <v>0.10000299999999999</v>
      </c>
      <c r="BX20">
        <v>0</v>
      </c>
      <c r="BY20">
        <v>2.6475</v>
      </c>
      <c r="BZ20">
        <v>0</v>
      </c>
      <c r="CA20">
        <v>12802.4</v>
      </c>
      <c r="CB20">
        <v>17199.2</v>
      </c>
      <c r="CC20">
        <v>41.686999999999998</v>
      </c>
      <c r="CD20">
        <v>44.186999999999998</v>
      </c>
      <c r="CE20">
        <v>43.061999999999998</v>
      </c>
      <c r="CF20">
        <v>41.936999999999998</v>
      </c>
      <c r="CG20">
        <v>41.311999999999998</v>
      </c>
      <c r="CH20">
        <v>1619.96</v>
      </c>
      <c r="CI20">
        <v>180</v>
      </c>
      <c r="CJ20">
        <v>0</v>
      </c>
      <c r="CK20">
        <v>1689640602.7</v>
      </c>
      <c r="CL20">
        <v>0</v>
      </c>
      <c r="CM20">
        <v>1689640570.0999999</v>
      </c>
      <c r="CN20" t="s">
        <v>360</v>
      </c>
      <c r="CO20">
        <v>1689640565.0999999</v>
      </c>
      <c r="CP20">
        <v>1689640570.0999999</v>
      </c>
      <c r="CQ20">
        <v>46</v>
      </c>
      <c r="CR20">
        <v>0.40799999999999997</v>
      </c>
      <c r="CS20">
        <v>-3.0000000000000001E-3</v>
      </c>
      <c r="CT20">
        <v>-2.8069999999999999</v>
      </c>
      <c r="CU20">
        <v>0.13700000000000001</v>
      </c>
      <c r="CV20">
        <v>300</v>
      </c>
      <c r="CW20">
        <v>22</v>
      </c>
      <c r="CX20">
        <v>0.28000000000000003</v>
      </c>
      <c r="CY20">
        <v>0.04</v>
      </c>
      <c r="CZ20">
        <v>9.1462753353070205</v>
      </c>
      <c r="DA20">
        <v>0.24743120887598199</v>
      </c>
      <c r="DB20">
        <v>4.27649190445724E-2</v>
      </c>
      <c r="DC20">
        <v>1</v>
      </c>
      <c r="DD20">
        <v>299.99042857142899</v>
      </c>
      <c r="DE20">
        <v>0.47812987013036201</v>
      </c>
      <c r="DF20">
        <v>5.51366885274115E-2</v>
      </c>
      <c r="DG20">
        <v>1</v>
      </c>
      <c r="DH20">
        <v>1800.0142857142901</v>
      </c>
      <c r="DI20">
        <v>-0.33133597869082798</v>
      </c>
      <c r="DJ20">
        <v>0.13998542198150901</v>
      </c>
      <c r="DK20">
        <v>-1</v>
      </c>
      <c r="DL20">
        <v>2</v>
      </c>
      <c r="DM20">
        <v>2</v>
      </c>
      <c r="DN20" t="s">
        <v>354</v>
      </c>
      <c r="DO20">
        <v>3.1561699999999999</v>
      </c>
      <c r="DP20">
        <v>2.7777799999999999</v>
      </c>
      <c r="DQ20">
        <v>7.3371699999999998E-2</v>
      </c>
      <c r="DR20">
        <v>7.5059299999999995E-2</v>
      </c>
      <c r="DS20">
        <v>0.119362</v>
      </c>
      <c r="DT20">
        <v>0.111988</v>
      </c>
      <c r="DU20">
        <v>29317.3</v>
      </c>
      <c r="DV20">
        <v>30577.200000000001</v>
      </c>
      <c r="DW20">
        <v>29400.7</v>
      </c>
      <c r="DX20">
        <v>30828.5</v>
      </c>
      <c r="DY20">
        <v>33932.1</v>
      </c>
      <c r="DZ20">
        <v>35894.800000000003</v>
      </c>
      <c r="EA20">
        <v>40387.4</v>
      </c>
      <c r="EB20">
        <v>42788.9</v>
      </c>
      <c r="EC20">
        <v>2.2387800000000002</v>
      </c>
      <c r="ED20">
        <v>1.7300199999999999</v>
      </c>
      <c r="EE20">
        <v>0.10437100000000001</v>
      </c>
      <c r="EF20">
        <v>0</v>
      </c>
      <c r="EG20">
        <v>25.277000000000001</v>
      </c>
      <c r="EH20">
        <v>999.9</v>
      </c>
      <c r="EI20">
        <v>34.825000000000003</v>
      </c>
      <c r="EJ20">
        <v>37.423999999999999</v>
      </c>
      <c r="EK20">
        <v>22.424600000000002</v>
      </c>
      <c r="EL20">
        <v>60.906300000000002</v>
      </c>
      <c r="EM20">
        <v>24.775600000000001</v>
      </c>
      <c r="EN20">
        <v>1</v>
      </c>
      <c r="EO20">
        <v>-0.11844300000000001</v>
      </c>
      <c r="EP20">
        <v>-0.13592599999999999</v>
      </c>
      <c r="EQ20">
        <v>20.2958</v>
      </c>
      <c r="ER20">
        <v>5.2404999999999999</v>
      </c>
      <c r="ES20">
        <v>11.8302</v>
      </c>
      <c r="ET20">
        <v>4.9814499999999997</v>
      </c>
      <c r="EU20">
        <v>3.2992499999999998</v>
      </c>
      <c r="EV20">
        <v>54.2</v>
      </c>
      <c r="EW20">
        <v>164.4</v>
      </c>
      <c r="EX20">
        <v>8887.9</v>
      </c>
      <c r="EY20">
        <v>3539.3</v>
      </c>
      <c r="EZ20">
        <v>1.87368</v>
      </c>
      <c r="FA20">
        <v>1.8794299999999999</v>
      </c>
      <c r="FB20">
        <v>1.8797299999999999</v>
      </c>
      <c r="FC20">
        <v>1.8803700000000001</v>
      </c>
      <c r="FD20">
        <v>1.87791</v>
      </c>
      <c r="FE20">
        <v>1.8767</v>
      </c>
      <c r="FF20">
        <v>1.8774</v>
      </c>
      <c r="FG20">
        <v>1.8751500000000001</v>
      </c>
      <c r="FH20">
        <v>0</v>
      </c>
      <c r="FI20">
        <v>0</v>
      </c>
      <c r="FJ20">
        <v>0</v>
      </c>
      <c r="FK20">
        <v>0</v>
      </c>
      <c r="FL20" t="s">
        <v>355</v>
      </c>
      <c r="FM20" t="s">
        <v>356</v>
      </c>
      <c r="FN20" t="s">
        <v>357</v>
      </c>
      <c r="FO20" t="s">
        <v>357</v>
      </c>
      <c r="FP20" t="s">
        <v>357</v>
      </c>
      <c r="FQ20" t="s">
        <v>357</v>
      </c>
      <c r="FR20">
        <v>0</v>
      </c>
      <c r="FS20">
        <v>100</v>
      </c>
      <c r="FT20">
        <v>100</v>
      </c>
      <c r="FU20">
        <v>-2.8069999999999999</v>
      </c>
      <c r="FV20">
        <v>0.13689999999999999</v>
      </c>
      <c r="FW20">
        <v>-2.8173126408572</v>
      </c>
      <c r="FX20">
        <v>1.4527828764109799E-4</v>
      </c>
      <c r="FY20">
        <v>-4.3579519040863002E-7</v>
      </c>
      <c r="FZ20">
        <v>2.0799061152897499E-10</v>
      </c>
      <c r="GA20">
        <v>0.13683636363636301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0.6</v>
      </c>
      <c r="GJ20">
        <v>0.5</v>
      </c>
      <c r="GK20">
        <v>0.83862300000000001</v>
      </c>
      <c r="GL20">
        <v>2.6147499999999999</v>
      </c>
      <c r="GM20">
        <v>1.54541</v>
      </c>
      <c r="GN20">
        <v>2.2717299999999998</v>
      </c>
      <c r="GO20">
        <v>1.5979000000000001</v>
      </c>
      <c r="GP20">
        <v>2.4121100000000002</v>
      </c>
      <c r="GQ20">
        <v>38.452399999999997</v>
      </c>
      <c r="GR20">
        <v>16.1021</v>
      </c>
      <c r="GS20">
        <v>18</v>
      </c>
      <c r="GT20">
        <v>648.70600000000002</v>
      </c>
      <c r="GU20">
        <v>355.58300000000003</v>
      </c>
      <c r="GV20">
        <v>26.4299</v>
      </c>
      <c r="GW20">
        <v>25.593399999999999</v>
      </c>
      <c r="GX20">
        <v>29.999500000000001</v>
      </c>
      <c r="GY20">
        <v>25.667899999999999</v>
      </c>
      <c r="GZ20">
        <v>25.6569</v>
      </c>
      <c r="HA20">
        <v>16.8246</v>
      </c>
      <c r="HB20">
        <v>-30</v>
      </c>
      <c r="HC20">
        <v>-30</v>
      </c>
      <c r="HD20">
        <v>26.439900000000002</v>
      </c>
      <c r="HE20">
        <v>300</v>
      </c>
      <c r="HF20">
        <v>0</v>
      </c>
      <c r="HG20">
        <v>100.149</v>
      </c>
      <c r="HH20">
        <v>99.146699999999996</v>
      </c>
    </row>
    <row r="21" spans="1:216" x14ac:dyDescent="0.2">
      <c r="A21">
        <v>3</v>
      </c>
      <c r="B21">
        <v>1689640693.0999999</v>
      </c>
      <c r="C21">
        <v>186</v>
      </c>
      <c r="D21" t="s">
        <v>361</v>
      </c>
      <c r="E21" t="s">
        <v>362</v>
      </c>
      <c r="F21" t="s">
        <v>348</v>
      </c>
      <c r="G21" t="s">
        <v>349</v>
      </c>
      <c r="H21" t="s">
        <v>350</v>
      </c>
      <c r="I21" t="s">
        <v>351</v>
      </c>
      <c r="J21" t="s">
        <v>409</v>
      </c>
      <c r="K21" t="s">
        <v>352</v>
      </c>
      <c r="L21">
        <v>1689640693.0999999</v>
      </c>
      <c r="M21">
        <f t="shared" si="0"/>
        <v>2.2947215900764864E-3</v>
      </c>
      <c r="N21">
        <f t="shared" si="1"/>
        <v>2.2947215900764864</v>
      </c>
      <c r="O21">
        <f t="shared" si="2"/>
        <v>7.3008852983663761</v>
      </c>
      <c r="P21">
        <f t="shared" si="3"/>
        <v>242.173</v>
      </c>
      <c r="Q21">
        <f t="shared" si="4"/>
        <v>176.23652770011293</v>
      </c>
      <c r="R21">
        <f t="shared" si="5"/>
        <v>17.665668650881472</v>
      </c>
      <c r="S21">
        <f t="shared" si="6"/>
        <v>24.275035544672598</v>
      </c>
      <c r="T21">
        <f t="shared" si="7"/>
        <v>0.19476241919787821</v>
      </c>
      <c r="U21">
        <f t="shared" si="8"/>
        <v>2.931964002247752</v>
      </c>
      <c r="V21">
        <f t="shared" si="9"/>
        <v>0.18784987788470939</v>
      </c>
      <c r="W21">
        <f t="shared" si="10"/>
        <v>0.11800679829110722</v>
      </c>
      <c r="X21">
        <f t="shared" si="11"/>
        <v>297.71055899999999</v>
      </c>
      <c r="Y21">
        <f t="shared" si="12"/>
        <v>29.065661740738939</v>
      </c>
      <c r="Z21">
        <f t="shared" si="13"/>
        <v>27.028600000000001</v>
      </c>
      <c r="AA21">
        <f t="shared" si="14"/>
        <v>3.5851761915095843</v>
      </c>
      <c r="AB21">
        <f t="shared" si="15"/>
        <v>63.509173431210222</v>
      </c>
      <c r="AC21">
        <f t="shared" si="16"/>
        <v>2.39723155579486</v>
      </c>
      <c r="AD21">
        <f t="shared" si="17"/>
        <v>3.774622509284292</v>
      </c>
      <c r="AE21">
        <f t="shared" si="18"/>
        <v>1.1879446357147243</v>
      </c>
      <c r="AF21">
        <f t="shared" si="19"/>
        <v>-101.19722212237305</v>
      </c>
      <c r="AG21">
        <f t="shared" si="20"/>
        <v>139.0682644858212</v>
      </c>
      <c r="AH21">
        <f t="shared" si="21"/>
        <v>10.284386424531624</v>
      </c>
      <c r="AI21">
        <f t="shared" si="22"/>
        <v>345.8659877879798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52791.340944521369</v>
      </c>
      <c r="AO21">
        <f t="shared" si="26"/>
        <v>1800.05</v>
      </c>
      <c r="AP21">
        <f t="shared" si="27"/>
        <v>1517.4422999999999</v>
      </c>
      <c r="AQ21">
        <f t="shared" si="28"/>
        <v>0.84300008333101861</v>
      </c>
      <c r="AR21">
        <f t="shared" si="29"/>
        <v>0.16539016082886587</v>
      </c>
      <c r="AS21">
        <v>1689640693.0999999</v>
      </c>
      <c r="AT21">
        <v>242.173</v>
      </c>
      <c r="AU21">
        <v>250.02699999999999</v>
      </c>
      <c r="AV21">
        <v>23.915299999999998</v>
      </c>
      <c r="AW21">
        <v>21.676200000000001</v>
      </c>
      <c r="AX21">
        <v>244.85</v>
      </c>
      <c r="AY21">
        <v>23.780799999999999</v>
      </c>
      <c r="AZ21">
        <v>600.19899999999996</v>
      </c>
      <c r="BA21">
        <v>100.194</v>
      </c>
      <c r="BB21">
        <v>4.44062E-2</v>
      </c>
      <c r="BC21">
        <v>27.9084</v>
      </c>
      <c r="BD21">
        <v>27.028600000000001</v>
      </c>
      <c r="BE21">
        <v>999.9</v>
      </c>
      <c r="BF21">
        <v>0</v>
      </c>
      <c r="BG21">
        <v>0</v>
      </c>
      <c r="BH21">
        <v>9994.3799999999992</v>
      </c>
      <c r="BI21">
        <v>0</v>
      </c>
      <c r="BJ21">
        <v>1168.51</v>
      </c>
      <c r="BK21">
        <v>-7.8538800000000002</v>
      </c>
      <c r="BL21">
        <v>248.107</v>
      </c>
      <c r="BM21">
        <v>255.56700000000001</v>
      </c>
      <c r="BN21">
        <v>2.23909</v>
      </c>
      <c r="BO21">
        <v>250.02699999999999</v>
      </c>
      <c r="BP21">
        <v>21.676200000000001</v>
      </c>
      <c r="BQ21">
        <v>2.3961800000000002</v>
      </c>
      <c r="BR21">
        <v>2.1718299999999999</v>
      </c>
      <c r="BS21">
        <v>20.338000000000001</v>
      </c>
      <c r="BT21">
        <v>18.756</v>
      </c>
      <c r="BU21">
        <v>1800.05</v>
      </c>
      <c r="BV21">
        <v>0.89999700000000005</v>
      </c>
      <c r="BW21">
        <v>0.10000299999999999</v>
      </c>
      <c r="BX21">
        <v>0</v>
      </c>
      <c r="BY21">
        <v>2.8936000000000002</v>
      </c>
      <c r="BZ21">
        <v>0</v>
      </c>
      <c r="CA21">
        <v>12843.7</v>
      </c>
      <c r="CB21">
        <v>17200.099999999999</v>
      </c>
      <c r="CC21">
        <v>41.5</v>
      </c>
      <c r="CD21">
        <v>43.936999999999998</v>
      </c>
      <c r="CE21">
        <v>42.875</v>
      </c>
      <c r="CF21">
        <v>41.686999999999998</v>
      </c>
      <c r="CG21">
        <v>41.25</v>
      </c>
      <c r="CH21">
        <v>1620.04</v>
      </c>
      <c r="CI21">
        <v>180.01</v>
      </c>
      <c r="CJ21">
        <v>0</v>
      </c>
      <c r="CK21">
        <v>1689640696.3</v>
      </c>
      <c r="CL21">
        <v>0</v>
      </c>
      <c r="CM21">
        <v>1689640664.0999999</v>
      </c>
      <c r="CN21" t="s">
        <v>363</v>
      </c>
      <c r="CO21">
        <v>1689640664.0999999</v>
      </c>
      <c r="CP21">
        <v>1689640660.0999999</v>
      </c>
      <c r="CQ21">
        <v>47</v>
      </c>
      <c r="CR21">
        <v>0.128</v>
      </c>
      <c r="CS21">
        <v>-2E-3</v>
      </c>
      <c r="CT21">
        <v>-2.677</v>
      </c>
      <c r="CU21">
        <v>0.13400000000000001</v>
      </c>
      <c r="CV21">
        <v>250</v>
      </c>
      <c r="CW21">
        <v>22</v>
      </c>
      <c r="CX21">
        <v>0.13</v>
      </c>
      <c r="CY21">
        <v>0.02</v>
      </c>
      <c r="CZ21">
        <v>7.2712102218997101</v>
      </c>
      <c r="DA21">
        <v>9.6383575221452494E-2</v>
      </c>
      <c r="DB21">
        <v>2.2589122146430499E-2</v>
      </c>
      <c r="DC21">
        <v>1</v>
      </c>
      <c r="DD21">
        <v>249.97561904761901</v>
      </c>
      <c r="DE21">
        <v>0.25612987013051802</v>
      </c>
      <c r="DF21">
        <v>3.43988872888649E-2</v>
      </c>
      <c r="DG21">
        <v>1</v>
      </c>
      <c r="DH21">
        <v>1800.0105000000001</v>
      </c>
      <c r="DI21">
        <v>-0.13122649485597501</v>
      </c>
      <c r="DJ21">
        <v>6.2647825181715494E-2</v>
      </c>
      <c r="DK21">
        <v>-1</v>
      </c>
      <c r="DL21">
        <v>2</v>
      </c>
      <c r="DM21">
        <v>2</v>
      </c>
      <c r="DN21" t="s">
        <v>354</v>
      </c>
      <c r="DO21">
        <v>3.1564299999999998</v>
      </c>
      <c r="DP21">
        <v>2.77868</v>
      </c>
      <c r="DQ21">
        <v>6.3232099999999999E-2</v>
      </c>
      <c r="DR21">
        <v>6.4591099999999999E-2</v>
      </c>
      <c r="DS21">
        <v>0.119187</v>
      </c>
      <c r="DT21">
        <v>0.111649</v>
      </c>
      <c r="DU21">
        <v>29646.5</v>
      </c>
      <c r="DV21">
        <v>30932.2</v>
      </c>
      <c r="DW21">
        <v>29408.2</v>
      </c>
      <c r="DX21">
        <v>30836.6</v>
      </c>
      <c r="DY21">
        <v>33944.6</v>
      </c>
      <c r="DZ21">
        <v>35916</v>
      </c>
      <c r="EA21">
        <v>40396.400000000001</v>
      </c>
      <c r="EB21">
        <v>42799.7</v>
      </c>
      <c r="EC21">
        <v>2.2408000000000001</v>
      </c>
      <c r="ED21">
        <v>1.73248</v>
      </c>
      <c r="EE21">
        <v>0.110414</v>
      </c>
      <c r="EF21">
        <v>0</v>
      </c>
      <c r="EG21">
        <v>25.220300000000002</v>
      </c>
      <c r="EH21">
        <v>999.9</v>
      </c>
      <c r="EI21">
        <v>34.752000000000002</v>
      </c>
      <c r="EJ21">
        <v>37.414000000000001</v>
      </c>
      <c r="EK21">
        <v>22.366099999999999</v>
      </c>
      <c r="EL21">
        <v>60.836300000000001</v>
      </c>
      <c r="EM21">
        <v>24.2027</v>
      </c>
      <c r="EN21">
        <v>1</v>
      </c>
      <c r="EO21">
        <v>-0.13139700000000001</v>
      </c>
      <c r="EP21">
        <v>-6.9768499999999997E-2</v>
      </c>
      <c r="EQ21">
        <v>20.2958</v>
      </c>
      <c r="ER21">
        <v>5.2408000000000001</v>
      </c>
      <c r="ES21">
        <v>11.8302</v>
      </c>
      <c r="ET21">
        <v>4.9816000000000003</v>
      </c>
      <c r="EU21">
        <v>3.2993800000000002</v>
      </c>
      <c r="EV21">
        <v>54.2</v>
      </c>
      <c r="EW21">
        <v>164.4</v>
      </c>
      <c r="EX21">
        <v>8887.9</v>
      </c>
      <c r="EY21">
        <v>3541.1</v>
      </c>
      <c r="EZ21">
        <v>1.8736900000000001</v>
      </c>
      <c r="FA21">
        <v>1.87941</v>
      </c>
      <c r="FB21">
        <v>1.8797299999999999</v>
      </c>
      <c r="FC21">
        <v>1.8803700000000001</v>
      </c>
      <c r="FD21">
        <v>1.8778999999999999</v>
      </c>
      <c r="FE21">
        <v>1.8767</v>
      </c>
      <c r="FF21">
        <v>1.8774</v>
      </c>
      <c r="FG21">
        <v>1.8751500000000001</v>
      </c>
      <c r="FH21">
        <v>0</v>
      </c>
      <c r="FI21">
        <v>0</v>
      </c>
      <c r="FJ21">
        <v>0</v>
      </c>
      <c r="FK21">
        <v>0</v>
      </c>
      <c r="FL21" t="s">
        <v>355</v>
      </c>
      <c r="FM21" t="s">
        <v>356</v>
      </c>
      <c r="FN21" t="s">
        <v>357</v>
      </c>
      <c r="FO21" t="s">
        <v>357</v>
      </c>
      <c r="FP21" t="s">
        <v>357</v>
      </c>
      <c r="FQ21" t="s">
        <v>357</v>
      </c>
      <c r="FR21">
        <v>0</v>
      </c>
      <c r="FS21">
        <v>100</v>
      </c>
      <c r="FT21">
        <v>100</v>
      </c>
      <c r="FU21">
        <v>-2.677</v>
      </c>
      <c r="FV21">
        <v>0.13450000000000001</v>
      </c>
      <c r="FW21">
        <v>-2.6895421760748901</v>
      </c>
      <c r="FX21">
        <v>1.4527828764109799E-4</v>
      </c>
      <c r="FY21">
        <v>-4.3579519040863002E-7</v>
      </c>
      <c r="FZ21">
        <v>2.0799061152897499E-10</v>
      </c>
      <c r="GA21">
        <v>0.13442000000000201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0.5</v>
      </c>
      <c r="GJ21">
        <v>0.6</v>
      </c>
      <c r="GK21">
        <v>0.72753900000000005</v>
      </c>
      <c r="GL21">
        <v>2.6208499999999999</v>
      </c>
      <c r="GM21">
        <v>1.54541</v>
      </c>
      <c r="GN21">
        <v>2.2717299999999998</v>
      </c>
      <c r="GO21">
        <v>1.5979000000000001</v>
      </c>
      <c r="GP21">
        <v>2.4084500000000002</v>
      </c>
      <c r="GQ21">
        <v>38.354500000000002</v>
      </c>
      <c r="GR21">
        <v>16.093399999999999</v>
      </c>
      <c r="GS21">
        <v>18</v>
      </c>
      <c r="GT21">
        <v>648.45899999999995</v>
      </c>
      <c r="GU21">
        <v>355.89499999999998</v>
      </c>
      <c r="GV21">
        <v>26.552600000000002</v>
      </c>
      <c r="GW21">
        <v>25.428100000000001</v>
      </c>
      <c r="GX21">
        <v>29.999400000000001</v>
      </c>
      <c r="GY21">
        <v>25.518799999999999</v>
      </c>
      <c r="GZ21">
        <v>25.508199999999999</v>
      </c>
      <c r="HA21">
        <v>14.617800000000001</v>
      </c>
      <c r="HB21">
        <v>-30</v>
      </c>
      <c r="HC21">
        <v>-30</v>
      </c>
      <c r="HD21">
        <v>26.528400000000001</v>
      </c>
      <c r="HE21">
        <v>250</v>
      </c>
      <c r="HF21">
        <v>0</v>
      </c>
      <c r="HG21">
        <v>100.172</v>
      </c>
      <c r="HH21">
        <v>99.1721</v>
      </c>
    </row>
    <row r="22" spans="1:216" x14ac:dyDescent="0.2">
      <c r="A22">
        <v>4</v>
      </c>
      <c r="B22">
        <v>1689640789.0999999</v>
      </c>
      <c r="C22">
        <v>282</v>
      </c>
      <c r="D22" t="s">
        <v>364</v>
      </c>
      <c r="E22" t="s">
        <v>365</v>
      </c>
      <c r="F22" t="s">
        <v>348</v>
      </c>
      <c r="G22" t="s">
        <v>349</v>
      </c>
      <c r="H22" t="s">
        <v>350</v>
      </c>
      <c r="I22" t="s">
        <v>351</v>
      </c>
      <c r="J22" t="s">
        <v>409</v>
      </c>
      <c r="K22" t="s">
        <v>352</v>
      </c>
      <c r="L22">
        <v>1689640789.0999999</v>
      </c>
      <c r="M22">
        <f t="shared" si="0"/>
        <v>2.3086084961437756E-3</v>
      </c>
      <c r="N22">
        <f t="shared" si="1"/>
        <v>2.3086084961437754</v>
      </c>
      <c r="O22">
        <f t="shared" si="2"/>
        <v>4.4372590614641645</v>
      </c>
      <c r="P22">
        <f t="shared" si="3"/>
        <v>170.203</v>
      </c>
      <c r="Q22">
        <f t="shared" si="4"/>
        <v>129.67729966749525</v>
      </c>
      <c r="R22">
        <f t="shared" si="5"/>
        <v>12.998584851755478</v>
      </c>
      <c r="S22">
        <f t="shared" si="6"/>
        <v>17.060797403987699</v>
      </c>
      <c r="T22">
        <f t="shared" si="7"/>
        <v>0.19480351119429817</v>
      </c>
      <c r="U22">
        <f t="shared" si="8"/>
        <v>2.9344948879363431</v>
      </c>
      <c r="V22">
        <f t="shared" si="9"/>
        <v>0.18789384505056719</v>
      </c>
      <c r="W22">
        <f t="shared" si="10"/>
        <v>0.11803404077009275</v>
      </c>
      <c r="X22">
        <f t="shared" si="11"/>
        <v>297.71520599999997</v>
      </c>
      <c r="Y22">
        <f t="shared" si="12"/>
        <v>28.998306294831107</v>
      </c>
      <c r="Z22">
        <f t="shared" si="13"/>
        <v>27.008500000000002</v>
      </c>
      <c r="AA22">
        <f t="shared" si="14"/>
        <v>3.5809468918778338</v>
      </c>
      <c r="AB22">
        <f t="shared" si="15"/>
        <v>63.444143232928617</v>
      </c>
      <c r="AC22">
        <f t="shared" si="16"/>
        <v>2.3860036834020599</v>
      </c>
      <c r="AD22">
        <f t="shared" si="17"/>
        <v>3.7607942385510573</v>
      </c>
      <c r="AE22">
        <f t="shared" si="18"/>
        <v>1.1949432084757738</v>
      </c>
      <c r="AF22">
        <f t="shared" si="19"/>
        <v>-101.8096346799405</v>
      </c>
      <c r="AG22">
        <f t="shared" si="20"/>
        <v>132.41715678948097</v>
      </c>
      <c r="AH22">
        <f t="shared" si="21"/>
        <v>9.7800220741478459</v>
      </c>
      <c r="AI22">
        <f t="shared" si="22"/>
        <v>338.10275018368827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52875.443359270161</v>
      </c>
      <c r="AO22">
        <f t="shared" si="26"/>
        <v>1800.09</v>
      </c>
      <c r="AP22">
        <f t="shared" si="27"/>
        <v>1517.4749999999999</v>
      </c>
      <c r="AQ22">
        <f t="shared" si="28"/>
        <v>0.84299951669083206</v>
      </c>
      <c r="AR22">
        <f t="shared" si="29"/>
        <v>0.16538906721330598</v>
      </c>
      <c r="AS22">
        <v>1689640789.0999999</v>
      </c>
      <c r="AT22">
        <v>170.203</v>
      </c>
      <c r="AU22">
        <v>175.03200000000001</v>
      </c>
      <c r="AV22">
        <v>23.8034</v>
      </c>
      <c r="AW22">
        <v>21.5503</v>
      </c>
      <c r="AX22">
        <v>172.596</v>
      </c>
      <c r="AY22">
        <v>23.671800000000001</v>
      </c>
      <c r="AZ22">
        <v>600.14800000000002</v>
      </c>
      <c r="BA22">
        <v>100.194</v>
      </c>
      <c r="BB22">
        <v>4.39359E-2</v>
      </c>
      <c r="BC22">
        <v>27.845500000000001</v>
      </c>
      <c r="BD22">
        <v>27.008500000000002</v>
      </c>
      <c r="BE22">
        <v>999.9</v>
      </c>
      <c r="BF22">
        <v>0</v>
      </c>
      <c r="BG22">
        <v>0</v>
      </c>
      <c r="BH22">
        <v>10008.799999999999</v>
      </c>
      <c r="BI22">
        <v>0</v>
      </c>
      <c r="BJ22">
        <v>1235.92</v>
      </c>
      <c r="BK22">
        <v>-4.8294499999999996</v>
      </c>
      <c r="BL22">
        <v>174.35300000000001</v>
      </c>
      <c r="BM22">
        <v>178.887</v>
      </c>
      <c r="BN22">
        <v>2.2531500000000002</v>
      </c>
      <c r="BO22">
        <v>175.03200000000001</v>
      </c>
      <c r="BP22">
        <v>21.5503</v>
      </c>
      <c r="BQ22">
        <v>2.3849499999999999</v>
      </c>
      <c r="BR22">
        <v>2.1591999999999998</v>
      </c>
      <c r="BS22">
        <v>20.262</v>
      </c>
      <c r="BT22">
        <v>18.662800000000001</v>
      </c>
      <c r="BU22">
        <v>1800.09</v>
      </c>
      <c r="BV22">
        <v>0.90001600000000004</v>
      </c>
      <c r="BW22">
        <v>9.9984199999999995E-2</v>
      </c>
      <c r="BX22">
        <v>0</v>
      </c>
      <c r="BY22">
        <v>2.4565000000000001</v>
      </c>
      <c r="BZ22">
        <v>0</v>
      </c>
      <c r="CA22">
        <v>12938.2</v>
      </c>
      <c r="CB22">
        <v>17200.5</v>
      </c>
      <c r="CC22">
        <v>41.436999999999998</v>
      </c>
      <c r="CD22">
        <v>43.875</v>
      </c>
      <c r="CE22">
        <v>42.811999999999998</v>
      </c>
      <c r="CF22">
        <v>41.625</v>
      </c>
      <c r="CG22">
        <v>41.125</v>
      </c>
      <c r="CH22">
        <v>1620.11</v>
      </c>
      <c r="CI22">
        <v>179.98</v>
      </c>
      <c r="CJ22">
        <v>0</v>
      </c>
      <c r="CK22">
        <v>1689640792.3</v>
      </c>
      <c r="CL22">
        <v>0</v>
      </c>
      <c r="CM22">
        <v>1689640760.0999999</v>
      </c>
      <c r="CN22" t="s">
        <v>366</v>
      </c>
      <c r="CO22">
        <v>1689640750.0999999</v>
      </c>
      <c r="CP22">
        <v>1689640760.0999999</v>
      </c>
      <c r="CQ22">
        <v>48</v>
      </c>
      <c r="CR22">
        <v>0.28399999999999997</v>
      </c>
      <c r="CS22">
        <v>-3.0000000000000001E-3</v>
      </c>
      <c r="CT22">
        <v>-2.3929999999999998</v>
      </c>
      <c r="CU22">
        <v>0.13200000000000001</v>
      </c>
      <c r="CV22">
        <v>175</v>
      </c>
      <c r="CW22">
        <v>22</v>
      </c>
      <c r="CX22">
        <v>0.31</v>
      </c>
      <c r="CY22">
        <v>0.05</v>
      </c>
      <c r="CZ22">
        <v>4.4263624017683201</v>
      </c>
      <c r="DA22">
        <v>-5.48994628329867E-3</v>
      </c>
      <c r="DB22">
        <v>2.7044356165527101E-2</v>
      </c>
      <c r="DC22">
        <v>1</v>
      </c>
      <c r="DD22">
        <v>174.986285714286</v>
      </c>
      <c r="DE22">
        <v>0.36163636363638302</v>
      </c>
      <c r="DF22">
        <v>4.0837824270601099E-2</v>
      </c>
      <c r="DG22">
        <v>1</v>
      </c>
      <c r="DH22">
        <v>1800.018</v>
      </c>
      <c r="DI22">
        <v>0.227512024393447</v>
      </c>
      <c r="DJ22">
        <v>0.141513250262984</v>
      </c>
      <c r="DK22">
        <v>-1</v>
      </c>
      <c r="DL22">
        <v>2</v>
      </c>
      <c r="DM22">
        <v>2</v>
      </c>
      <c r="DN22" t="s">
        <v>354</v>
      </c>
      <c r="DO22">
        <v>3.1564100000000002</v>
      </c>
      <c r="DP22">
        <v>2.77833</v>
      </c>
      <c r="DQ22">
        <v>4.6634799999999997E-2</v>
      </c>
      <c r="DR22">
        <v>4.7406200000000003E-2</v>
      </c>
      <c r="DS22">
        <v>0.118835</v>
      </c>
      <c r="DT22">
        <v>0.111224</v>
      </c>
      <c r="DU22">
        <v>30178.5</v>
      </c>
      <c r="DV22">
        <v>31508.2</v>
      </c>
      <c r="DW22">
        <v>29414.1</v>
      </c>
      <c r="DX22">
        <v>30843.3</v>
      </c>
      <c r="DY22">
        <v>33962.300000000003</v>
      </c>
      <c r="DZ22">
        <v>35937.9</v>
      </c>
      <c r="EA22">
        <v>40403.800000000003</v>
      </c>
      <c r="EB22">
        <v>42808</v>
      </c>
      <c r="EC22">
        <v>2.2426499999999998</v>
      </c>
      <c r="ED22">
        <v>1.7333499999999999</v>
      </c>
      <c r="EE22">
        <v>0.106514</v>
      </c>
      <c r="EF22">
        <v>0</v>
      </c>
      <c r="EG22">
        <v>25.264199999999999</v>
      </c>
      <c r="EH22">
        <v>999.9</v>
      </c>
      <c r="EI22">
        <v>34.642000000000003</v>
      </c>
      <c r="EJ22">
        <v>37.353000000000002</v>
      </c>
      <c r="EK22">
        <v>22.223700000000001</v>
      </c>
      <c r="EL22">
        <v>61.076300000000003</v>
      </c>
      <c r="EM22">
        <v>25.015999999999998</v>
      </c>
      <c r="EN22">
        <v>1</v>
      </c>
      <c r="EO22">
        <v>-0.14175599999999999</v>
      </c>
      <c r="EP22">
        <v>6.2211299999999997E-2</v>
      </c>
      <c r="EQ22">
        <v>20.2958</v>
      </c>
      <c r="ER22">
        <v>5.2378099999999996</v>
      </c>
      <c r="ES22">
        <v>11.8302</v>
      </c>
      <c r="ET22">
        <v>4.9815500000000004</v>
      </c>
      <c r="EU22">
        <v>3.2995999999999999</v>
      </c>
      <c r="EV22">
        <v>54.2</v>
      </c>
      <c r="EW22">
        <v>164.4</v>
      </c>
      <c r="EX22">
        <v>8887.9</v>
      </c>
      <c r="EY22">
        <v>3543</v>
      </c>
      <c r="EZ22">
        <v>1.8736999999999999</v>
      </c>
      <c r="FA22">
        <v>1.8794200000000001</v>
      </c>
      <c r="FB22">
        <v>1.87974</v>
      </c>
      <c r="FC22">
        <v>1.88039</v>
      </c>
      <c r="FD22">
        <v>1.87792</v>
      </c>
      <c r="FE22">
        <v>1.8767100000000001</v>
      </c>
      <c r="FF22">
        <v>1.87741</v>
      </c>
      <c r="FG22">
        <v>1.8751500000000001</v>
      </c>
      <c r="FH22">
        <v>0</v>
      </c>
      <c r="FI22">
        <v>0</v>
      </c>
      <c r="FJ22">
        <v>0</v>
      </c>
      <c r="FK22">
        <v>0</v>
      </c>
      <c r="FL22" t="s">
        <v>355</v>
      </c>
      <c r="FM22" t="s">
        <v>356</v>
      </c>
      <c r="FN22" t="s">
        <v>357</v>
      </c>
      <c r="FO22" t="s">
        <v>357</v>
      </c>
      <c r="FP22" t="s">
        <v>357</v>
      </c>
      <c r="FQ22" t="s">
        <v>357</v>
      </c>
      <c r="FR22">
        <v>0</v>
      </c>
      <c r="FS22">
        <v>100</v>
      </c>
      <c r="FT22">
        <v>100</v>
      </c>
      <c r="FU22">
        <v>-2.3929999999999998</v>
      </c>
      <c r="FV22">
        <v>0.13159999999999999</v>
      </c>
      <c r="FW22">
        <v>-2.4060355126349</v>
      </c>
      <c r="FX22">
        <v>1.4527828764109799E-4</v>
      </c>
      <c r="FY22">
        <v>-4.3579519040863002E-7</v>
      </c>
      <c r="FZ22">
        <v>2.0799061152897499E-10</v>
      </c>
      <c r="GA22">
        <v>0.131672727272729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0.7</v>
      </c>
      <c r="GJ22">
        <v>0.5</v>
      </c>
      <c r="GK22">
        <v>0.55786100000000005</v>
      </c>
      <c r="GL22">
        <v>2.6220699999999999</v>
      </c>
      <c r="GM22">
        <v>1.54541</v>
      </c>
      <c r="GN22">
        <v>2.2717299999999998</v>
      </c>
      <c r="GO22">
        <v>1.5979000000000001</v>
      </c>
      <c r="GP22">
        <v>2.48291</v>
      </c>
      <c r="GQ22">
        <v>38.305599999999998</v>
      </c>
      <c r="GR22">
        <v>16.093399999999999</v>
      </c>
      <c r="GS22">
        <v>18</v>
      </c>
      <c r="GT22">
        <v>648.24800000000005</v>
      </c>
      <c r="GU22">
        <v>355.48</v>
      </c>
      <c r="GV22">
        <v>26.226199999999999</v>
      </c>
      <c r="GW22">
        <v>25.292000000000002</v>
      </c>
      <c r="GX22">
        <v>29.999600000000001</v>
      </c>
      <c r="GY22">
        <v>25.383700000000001</v>
      </c>
      <c r="GZ22">
        <v>25.3749</v>
      </c>
      <c r="HA22">
        <v>11.2262</v>
      </c>
      <c r="HB22">
        <v>-30</v>
      </c>
      <c r="HC22">
        <v>-30</v>
      </c>
      <c r="HD22">
        <v>26.225899999999999</v>
      </c>
      <c r="HE22">
        <v>175</v>
      </c>
      <c r="HF22">
        <v>0</v>
      </c>
      <c r="HG22">
        <v>100.19199999999999</v>
      </c>
      <c r="HH22">
        <v>99.192300000000003</v>
      </c>
    </row>
    <row r="23" spans="1:216" x14ac:dyDescent="0.2">
      <c r="A23">
        <v>5</v>
      </c>
      <c r="B23">
        <v>1689640888</v>
      </c>
      <c r="C23">
        <v>380.90000009536698</v>
      </c>
      <c r="D23" t="s">
        <v>367</v>
      </c>
      <c r="E23" t="s">
        <v>368</v>
      </c>
      <c r="F23" t="s">
        <v>348</v>
      </c>
      <c r="G23" t="s">
        <v>349</v>
      </c>
      <c r="H23" t="s">
        <v>350</v>
      </c>
      <c r="I23" t="s">
        <v>351</v>
      </c>
      <c r="J23" t="s">
        <v>409</v>
      </c>
      <c r="K23" t="s">
        <v>352</v>
      </c>
      <c r="L23">
        <v>1689640888</v>
      </c>
      <c r="M23">
        <f t="shared" si="0"/>
        <v>2.3319155727764009E-3</v>
      </c>
      <c r="N23">
        <f t="shared" si="1"/>
        <v>2.3319155727764009</v>
      </c>
      <c r="O23">
        <f t="shared" si="2"/>
        <v>2.499974698273117</v>
      </c>
      <c r="P23">
        <f t="shared" si="3"/>
        <v>122.215</v>
      </c>
      <c r="Q23">
        <f t="shared" si="4"/>
        <v>98.962590529428383</v>
      </c>
      <c r="R23">
        <f t="shared" si="5"/>
        <v>9.9187871444574345</v>
      </c>
      <c r="S23">
        <f t="shared" si="6"/>
        <v>12.249321328137501</v>
      </c>
      <c r="T23">
        <f t="shared" si="7"/>
        <v>0.1957683775870894</v>
      </c>
      <c r="U23">
        <f t="shared" si="8"/>
        <v>2.9381409527340265</v>
      </c>
      <c r="V23">
        <f t="shared" si="9"/>
        <v>0.18879973965818361</v>
      </c>
      <c r="W23">
        <f t="shared" si="10"/>
        <v>0.11860527553567503</v>
      </c>
      <c r="X23">
        <f t="shared" si="11"/>
        <v>297.73014899999998</v>
      </c>
      <c r="Y23">
        <f t="shared" si="12"/>
        <v>28.962343478674462</v>
      </c>
      <c r="Z23">
        <f t="shared" si="13"/>
        <v>27.019300000000001</v>
      </c>
      <c r="AA23">
        <f t="shared" si="14"/>
        <v>3.5832188097002891</v>
      </c>
      <c r="AB23">
        <f t="shared" si="15"/>
        <v>63.447084756481246</v>
      </c>
      <c r="AC23">
        <f t="shared" si="16"/>
        <v>2.3821204020617501</v>
      </c>
      <c r="AD23">
        <f t="shared" si="17"/>
        <v>3.7544993772442981</v>
      </c>
      <c r="AE23">
        <f t="shared" si="18"/>
        <v>1.2010984076385389</v>
      </c>
      <c r="AF23">
        <f t="shared" si="19"/>
        <v>-102.83747675943928</v>
      </c>
      <c r="AG23">
        <f t="shared" si="20"/>
        <v>126.32484139742789</v>
      </c>
      <c r="AH23">
        <f t="shared" si="21"/>
        <v>9.3176453547167135</v>
      </c>
      <c r="AI23">
        <f t="shared" si="22"/>
        <v>330.53515899270531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52985.610158945659</v>
      </c>
      <c r="AO23">
        <f t="shared" si="26"/>
        <v>1800.18</v>
      </c>
      <c r="AP23">
        <f t="shared" si="27"/>
        <v>1517.5509</v>
      </c>
      <c r="AQ23">
        <f t="shared" si="28"/>
        <v>0.84299953337999523</v>
      </c>
      <c r="AR23">
        <f t="shared" si="29"/>
        <v>0.16538909942339097</v>
      </c>
      <c r="AS23">
        <v>1689640888</v>
      </c>
      <c r="AT23">
        <v>122.215</v>
      </c>
      <c r="AU23">
        <v>124.999</v>
      </c>
      <c r="AV23">
        <v>23.767099999999999</v>
      </c>
      <c r="AW23">
        <v>21.491399999999999</v>
      </c>
      <c r="AX23">
        <v>124.529</v>
      </c>
      <c r="AY23">
        <v>23.636099999999999</v>
      </c>
      <c r="AZ23">
        <v>600.20899999999995</v>
      </c>
      <c r="BA23">
        <v>100.184</v>
      </c>
      <c r="BB23">
        <v>4.3642500000000001E-2</v>
      </c>
      <c r="BC23">
        <v>27.816800000000001</v>
      </c>
      <c r="BD23">
        <v>27.019300000000001</v>
      </c>
      <c r="BE23">
        <v>999.9</v>
      </c>
      <c r="BF23">
        <v>0</v>
      </c>
      <c r="BG23">
        <v>0</v>
      </c>
      <c r="BH23">
        <v>10030.6</v>
      </c>
      <c r="BI23">
        <v>0</v>
      </c>
      <c r="BJ23">
        <v>1268.4100000000001</v>
      </c>
      <c r="BK23">
        <v>-2.7843200000000001</v>
      </c>
      <c r="BL23">
        <v>125.191</v>
      </c>
      <c r="BM23">
        <v>127.745</v>
      </c>
      <c r="BN23">
        <v>2.2757299999999998</v>
      </c>
      <c r="BO23">
        <v>124.999</v>
      </c>
      <c r="BP23">
        <v>21.491399999999999</v>
      </c>
      <c r="BQ23">
        <v>2.3811</v>
      </c>
      <c r="BR23">
        <v>2.1530999999999998</v>
      </c>
      <c r="BS23">
        <v>20.235800000000001</v>
      </c>
      <c r="BT23">
        <v>18.617599999999999</v>
      </c>
      <c r="BU23">
        <v>1800.18</v>
      </c>
      <c r="BV23">
        <v>0.90001600000000004</v>
      </c>
      <c r="BW23">
        <v>9.9984199999999995E-2</v>
      </c>
      <c r="BX23">
        <v>0</v>
      </c>
      <c r="BY23">
        <v>2.2715000000000001</v>
      </c>
      <c r="BZ23">
        <v>0</v>
      </c>
      <c r="CA23">
        <v>13127.2</v>
      </c>
      <c r="CB23">
        <v>17201.400000000001</v>
      </c>
      <c r="CC23">
        <v>41.375</v>
      </c>
      <c r="CD23">
        <v>43.875</v>
      </c>
      <c r="CE23">
        <v>42.75</v>
      </c>
      <c r="CF23">
        <v>41.625</v>
      </c>
      <c r="CG23">
        <v>41.125</v>
      </c>
      <c r="CH23">
        <v>1620.19</v>
      </c>
      <c r="CI23">
        <v>179.99</v>
      </c>
      <c r="CJ23">
        <v>0</v>
      </c>
      <c r="CK23">
        <v>1689640891.3</v>
      </c>
      <c r="CL23">
        <v>0</v>
      </c>
      <c r="CM23">
        <v>1689640859</v>
      </c>
      <c r="CN23" t="s">
        <v>369</v>
      </c>
      <c r="CO23">
        <v>1689640845</v>
      </c>
      <c r="CP23">
        <v>1689640859</v>
      </c>
      <c r="CQ23">
        <v>49</v>
      </c>
      <c r="CR23">
        <v>8.1000000000000003E-2</v>
      </c>
      <c r="CS23">
        <v>-1E-3</v>
      </c>
      <c r="CT23">
        <v>-2.3130000000000002</v>
      </c>
      <c r="CU23">
        <v>0.13100000000000001</v>
      </c>
      <c r="CV23">
        <v>125</v>
      </c>
      <c r="CW23">
        <v>22</v>
      </c>
      <c r="CX23">
        <v>0.2</v>
      </c>
      <c r="CY23">
        <v>0.02</v>
      </c>
      <c r="CZ23">
        <v>2.5226131114567498</v>
      </c>
      <c r="DA23">
        <v>-5.1382396686136901E-2</v>
      </c>
      <c r="DB23">
        <v>1.8532399637082E-2</v>
      </c>
      <c r="DC23">
        <v>1</v>
      </c>
      <c r="DD23">
        <v>124.99985</v>
      </c>
      <c r="DE23">
        <v>0.12834586466158099</v>
      </c>
      <c r="DF23">
        <v>1.6677155033159499E-2</v>
      </c>
      <c r="DG23">
        <v>1</v>
      </c>
      <c r="DH23">
        <v>1799.9875</v>
      </c>
      <c r="DI23">
        <v>-0.23898683544435201</v>
      </c>
      <c r="DJ23">
        <v>0.144943954685927</v>
      </c>
      <c r="DK23">
        <v>-1</v>
      </c>
      <c r="DL23">
        <v>2</v>
      </c>
      <c r="DM23">
        <v>2</v>
      </c>
      <c r="DN23" t="s">
        <v>354</v>
      </c>
      <c r="DO23">
        <v>3.1566399999999999</v>
      </c>
      <c r="DP23">
        <v>2.7782399999999998</v>
      </c>
      <c r="DQ23">
        <v>3.4585900000000003E-2</v>
      </c>
      <c r="DR23">
        <v>3.4848999999999998E-2</v>
      </c>
      <c r="DS23">
        <v>0.118731</v>
      </c>
      <c r="DT23">
        <v>0.11103200000000001</v>
      </c>
      <c r="DU23">
        <v>30567.9</v>
      </c>
      <c r="DV23">
        <v>31931.4</v>
      </c>
      <c r="DW23">
        <v>29421.1</v>
      </c>
      <c r="DX23">
        <v>30850.2</v>
      </c>
      <c r="DY23">
        <v>33971.9</v>
      </c>
      <c r="DZ23">
        <v>35951.599999999999</v>
      </c>
      <c r="EA23">
        <v>40412.6</v>
      </c>
      <c r="EB23">
        <v>42817</v>
      </c>
      <c r="EC23">
        <v>2.2444299999999999</v>
      </c>
      <c r="ED23">
        <v>1.7346999999999999</v>
      </c>
      <c r="EE23">
        <v>0.104606</v>
      </c>
      <c r="EF23">
        <v>0</v>
      </c>
      <c r="EG23">
        <v>25.3062</v>
      </c>
      <c r="EH23">
        <v>999.9</v>
      </c>
      <c r="EI23">
        <v>34.567999999999998</v>
      </c>
      <c r="EJ23">
        <v>37.332999999999998</v>
      </c>
      <c r="EK23">
        <v>22.152699999999999</v>
      </c>
      <c r="EL23">
        <v>60.626300000000001</v>
      </c>
      <c r="EM23">
        <v>24.7636</v>
      </c>
      <c r="EN23">
        <v>1</v>
      </c>
      <c r="EO23">
        <v>-0.151334</v>
      </c>
      <c r="EP23">
        <v>-6.7274E-2</v>
      </c>
      <c r="EQ23">
        <v>20.295999999999999</v>
      </c>
      <c r="ER23">
        <v>5.2394499999999997</v>
      </c>
      <c r="ES23">
        <v>11.8302</v>
      </c>
      <c r="ET23">
        <v>4.9816500000000001</v>
      </c>
      <c r="EU23">
        <v>3.2993800000000002</v>
      </c>
      <c r="EV23">
        <v>54.2</v>
      </c>
      <c r="EW23">
        <v>164.4</v>
      </c>
      <c r="EX23">
        <v>8887.9</v>
      </c>
      <c r="EY23">
        <v>3545</v>
      </c>
      <c r="EZ23">
        <v>1.87365</v>
      </c>
      <c r="FA23">
        <v>1.87937</v>
      </c>
      <c r="FB23">
        <v>1.8797200000000001</v>
      </c>
      <c r="FC23">
        <v>1.88035</v>
      </c>
      <c r="FD23">
        <v>1.8778999999999999</v>
      </c>
      <c r="FE23">
        <v>1.8766799999999999</v>
      </c>
      <c r="FF23">
        <v>1.87734</v>
      </c>
      <c r="FG23">
        <v>1.87513</v>
      </c>
      <c r="FH23">
        <v>0</v>
      </c>
      <c r="FI23">
        <v>0</v>
      </c>
      <c r="FJ23">
        <v>0</v>
      </c>
      <c r="FK23">
        <v>0</v>
      </c>
      <c r="FL23" t="s">
        <v>355</v>
      </c>
      <c r="FM23" t="s">
        <v>356</v>
      </c>
      <c r="FN23" t="s">
        <v>357</v>
      </c>
      <c r="FO23" t="s">
        <v>357</v>
      </c>
      <c r="FP23" t="s">
        <v>357</v>
      </c>
      <c r="FQ23" t="s">
        <v>357</v>
      </c>
      <c r="FR23">
        <v>0</v>
      </c>
      <c r="FS23">
        <v>100</v>
      </c>
      <c r="FT23">
        <v>100</v>
      </c>
      <c r="FU23">
        <v>-2.3140000000000001</v>
      </c>
      <c r="FV23">
        <v>0.13100000000000001</v>
      </c>
      <c r="FW23">
        <v>-2.3253580395827602</v>
      </c>
      <c r="FX23">
        <v>1.4527828764109799E-4</v>
      </c>
      <c r="FY23">
        <v>-4.3579519040863002E-7</v>
      </c>
      <c r="FZ23">
        <v>2.0799061152897499E-10</v>
      </c>
      <c r="GA23">
        <v>0.13103999999999899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0.7</v>
      </c>
      <c r="GJ23">
        <v>0.5</v>
      </c>
      <c r="GK23">
        <v>0.44311499999999998</v>
      </c>
      <c r="GL23">
        <v>2.6355</v>
      </c>
      <c r="GM23">
        <v>1.54541</v>
      </c>
      <c r="GN23">
        <v>2.2729499999999998</v>
      </c>
      <c r="GO23">
        <v>1.5979000000000001</v>
      </c>
      <c r="GP23">
        <v>2.4682599999999999</v>
      </c>
      <c r="GQ23">
        <v>38.305599999999998</v>
      </c>
      <c r="GR23">
        <v>16.084599999999998</v>
      </c>
      <c r="GS23">
        <v>18</v>
      </c>
      <c r="GT23">
        <v>648.11900000000003</v>
      </c>
      <c r="GU23">
        <v>355.36599999999999</v>
      </c>
      <c r="GV23">
        <v>26.344799999999999</v>
      </c>
      <c r="GW23">
        <v>25.179400000000001</v>
      </c>
      <c r="GX23">
        <v>29.999500000000001</v>
      </c>
      <c r="GY23">
        <v>25.260899999999999</v>
      </c>
      <c r="GZ23">
        <v>25.2501</v>
      </c>
      <c r="HA23">
        <v>8.9186200000000007</v>
      </c>
      <c r="HB23">
        <v>-30</v>
      </c>
      <c r="HC23">
        <v>-30</v>
      </c>
      <c r="HD23">
        <v>26.323699999999999</v>
      </c>
      <c r="HE23">
        <v>125</v>
      </c>
      <c r="HF23">
        <v>0</v>
      </c>
      <c r="HG23">
        <v>100.214</v>
      </c>
      <c r="HH23">
        <v>99.213800000000006</v>
      </c>
    </row>
    <row r="24" spans="1:216" x14ac:dyDescent="0.2">
      <c r="A24">
        <v>6</v>
      </c>
      <c r="B24">
        <v>1689640961</v>
      </c>
      <c r="C24">
        <v>453.90000009536698</v>
      </c>
      <c r="D24" t="s">
        <v>370</v>
      </c>
      <c r="E24" t="s">
        <v>371</v>
      </c>
      <c r="F24" t="s">
        <v>348</v>
      </c>
      <c r="G24" t="s">
        <v>349</v>
      </c>
      <c r="H24" t="s">
        <v>350</v>
      </c>
      <c r="I24" t="s">
        <v>351</v>
      </c>
      <c r="J24" t="s">
        <v>409</v>
      </c>
      <c r="K24" t="s">
        <v>352</v>
      </c>
      <c r="L24">
        <v>1689640961</v>
      </c>
      <c r="M24">
        <f t="shared" si="0"/>
        <v>2.3423795234119825E-3</v>
      </c>
      <c r="N24">
        <f t="shared" si="1"/>
        <v>2.3423795234119824</v>
      </c>
      <c r="O24">
        <f t="shared" si="2"/>
        <v>0.32478314010713311</v>
      </c>
      <c r="P24">
        <f t="shared" si="3"/>
        <v>69.438999999999993</v>
      </c>
      <c r="Q24">
        <f t="shared" si="4"/>
        <v>65.386646130079569</v>
      </c>
      <c r="R24">
        <f t="shared" si="5"/>
        <v>6.5535870422304665</v>
      </c>
      <c r="S24">
        <f t="shared" si="6"/>
        <v>6.9597472505336997</v>
      </c>
      <c r="T24">
        <f t="shared" si="7"/>
        <v>0.19666020098921466</v>
      </c>
      <c r="U24">
        <f t="shared" si="8"/>
        <v>2.9256532314956876</v>
      </c>
      <c r="V24">
        <f t="shared" si="9"/>
        <v>0.18960030193477165</v>
      </c>
      <c r="W24">
        <f t="shared" si="10"/>
        <v>0.1191133775490234</v>
      </c>
      <c r="X24">
        <f t="shared" si="11"/>
        <v>297.74030400000004</v>
      </c>
      <c r="Y24">
        <f t="shared" si="12"/>
        <v>28.93805212201023</v>
      </c>
      <c r="Z24">
        <f t="shared" si="13"/>
        <v>27.0151</v>
      </c>
      <c r="AA24">
        <f t="shared" si="14"/>
        <v>3.5823351366355287</v>
      </c>
      <c r="AB24">
        <f t="shared" si="15"/>
        <v>63.51222185926121</v>
      </c>
      <c r="AC24">
        <f t="shared" si="16"/>
        <v>2.3809213257165003</v>
      </c>
      <c r="AD24">
        <f t="shared" si="17"/>
        <v>3.7487608778550703</v>
      </c>
      <c r="AE24">
        <f t="shared" si="18"/>
        <v>1.2014138109190284</v>
      </c>
      <c r="AF24">
        <f t="shared" si="19"/>
        <v>-103.29893698246843</v>
      </c>
      <c r="AG24">
        <f t="shared" si="20"/>
        <v>122.31792209621489</v>
      </c>
      <c r="AH24">
        <f t="shared" si="21"/>
        <v>9.0592307690940928</v>
      </c>
      <c r="AI24">
        <f t="shared" si="22"/>
        <v>325.81851988284058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52629.785456592574</v>
      </c>
      <c r="AO24">
        <f t="shared" si="26"/>
        <v>1800.24</v>
      </c>
      <c r="AP24">
        <f t="shared" si="27"/>
        <v>1517.6016</v>
      </c>
      <c r="AQ24">
        <f t="shared" si="28"/>
        <v>0.84299960005332619</v>
      </c>
      <c r="AR24">
        <f t="shared" si="29"/>
        <v>0.16538922810291962</v>
      </c>
      <c r="AS24">
        <v>1689640961</v>
      </c>
      <c r="AT24">
        <v>69.438999999999993</v>
      </c>
      <c r="AU24">
        <v>69.926299999999998</v>
      </c>
      <c r="AV24">
        <v>23.754999999999999</v>
      </c>
      <c r="AW24">
        <v>21.468900000000001</v>
      </c>
      <c r="AX24">
        <v>71.555300000000003</v>
      </c>
      <c r="AY24">
        <v>23.624300000000002</v>
      </c>
      <c r="AZ24">
        <v>600.16700000000003</v>
      </c>
      <c r="BA24">
        <v>100.185</v>
      </c>
      <c r="BB24">
        <v>4.3218300000000001E-2</v>
      </c>
      <c r="BC24">
        <v>27.790600000000001</v>
      </c>
      <c r="BD24">
        <v>27.0151</v>
      </c>
      <c r="BE24">
        <v>999.9</v>
      </c>
      <c r="BF24">
        <v>0</v>
      </c>
      <c r="BG24">
        <v>0</v>
      </c>
      <c r="BH24">
        <v>9959.3799999999992</v>
      </c>
      <c r="BI24">
        <v>0</v>
      </c>
      <c r="BJ24">
        <v>1237.3900000000001</v>
      </c>
      <c r="BK24">
        <v>-0.48722100000000002</v>
      </c>
      <c r="BL24">
        <v>71.128699999999995</v>
      </c>
      <c r="BM24">
        <v>71.460400000000007</v>
      </c>
      <c r="BN24">
        <v>2.2861099999999999</v>
      </c>
      <c r="BO24">
        <v>69.926299999999998</v>
      </c>
      <c r="BP24">
        <v>21.468900000000001</v>
      </c>
      <c r="BQ24">
        <v>2.3799000000000001</v>
      </c>
      <c r="BR24">
        <v>2.1508699999999998</v>
      </c>
      <c r="BS24">
        <v>20.227599999999999</v>
      </c>
      <c r="BT24">
        <v>18.600999999999999</v>
      </c>
      <c r="BU24">
        <v>1800.24</v>
      </c>
      <c r="BV24">
        <v>0.90001500000000001</v>
      </c>
      <c r="BW24">
        <v>9.9984799999999999E-2</v>
      </c>
      <c r="BX24">
        <v>0</v>
      </c>
      <c r="BY24">
        <v>2.4218000000000002</v>
      </c>
      <c r="BZ24">
        <v>0</v>
      </c>
      <c r="CA24">
        <v>13200.2</v>
      </c>
      <c r="CB24">
        <v>17202</v>
      </c>
      <c r="CC24">
        <v>41.375</v>
      </c>
      <c r="CD24">
        <v>43.875</v>
      </c>
      <c r="CE24">
        <v>42.686999999999998</v>
      </c>
      <c r="CF24">
        <v>41.625</v>
      </c>
      <c r="CG24">
        <v>41.061999999999998</v>
      </c>
      <c r="CH24">
        <v>1620.24</v>
      </c>
      <c r="CI24">
        <v>180</v>
      </c>
      <c r="CJ24">
        <v>0</v>
      </c>
      <c r="CK24">
        <v>1689640964.5</v>
      </c>
      <c r="CL24">
        <v>0</v>
      </c>
      <c r="CM24">
        <v>1689640950</v>
      </c>
      <c r="CN24" t="s">
        <v>372</v>
      </c>
      <c r="CO24">
        <v>1689640944</v>
      </c>
      <c r="CP24">
        <v>1689640950</v>
      </c>
      <c r="CQ24">
        <v>50</v>
      </c>
      <c r="CR24">
        <v>0.20100000000000001</v>
      </c>
      <c r="CS24">
        <v>0</v>
      </c>
      <c r="CT24">
        <v>-2.1160000000000001</v>
      </c>
      <c r="CU24">
        <v>0.13100000000000001</v>
      </c>
      <c r="CV24">
        <v>70</v>
      </c>
      <c r="CW24">
        <v>21</v>
      </c>
      <c r="CX24">
        <v>0.35</v>
      </c>
      <c r="CY24">
        <v>0.04</v>
      </c>
      <c r="CZ24">
        <v>0.143874531429526</v>
      </c>
      <c r="DA24">
        <v>0.30585218981294998</v>
      </c>
      <c r="DB24">
        <v>0.129830574781824</v>
      </c>
      <c r="DC24">
        <v>1</v>
      </c>
      <c r="DD24">
        <v>69.943547619047607</v>
      </c>
      <c r="DE24">
        <v>-0.107657142857233</v>
      </c>
      <c r="DF24">
        <v>2.6380559563860401E-2</v>
      </c>
      <c r="DG24">
        <v>1</v>
      </c>
      <c r="DH24">
        <v>1799.9794999999999</v>
      </c>
      <c r="DI24">
        <v>0.16291087911657201</v>
      </c>
      <c r="DJ24">
        <v>0.111690420359113</v>
      </c>
      <c r="DK24">
        <v>-1</v>
      </c>
      <c r="DL24">
        <v>2</v>
      </c>
      <c r="DM24">
        <v>2</v>
      </c>
      <c r="DN24" t="s">
        <v>354</v>
      </c>
      <c r="DO24">
        <v>3.1566100000000001</v>
      </c>
      <c r="DP24">
        <v>2.77719</v>
      </c>
      <c r="DQ24">
        <v>2.0369600000000002E-2</v>
      </c>
      <c r="DR24">
        <v>2.00047E-2</v>
      </c>
      <c r="DS24">
        <v>0.118713</v>
      </c>
      <c r="DT24">
        <v>0.110972</v>
      </c>
      <c r="DU24">
        <v>31023.4</v>
      </c>
      <c r="DV24">
        <v>32428.3</v>
      </c>
      <c r="DW24">
        <v>29425.5</v>
      </c>
      <c r="DX24">
        <v>30855.1</v>
      </c>
      <c r="DY24">
        <v>33974.699999999997</v>
      </c>
      <c r="DZ24">
        <v>35957.699999999997</v>
      </c>
      <c r="EA24">
        <v>40417.4</v>
      </c>
      <c r="EB24">
        <v>42823.6</v>
      </c>
      <c r="EC24">
        <v>2.2396500000000001</v>
      </c>
      <c r="ED24">
        <v>1.73393</v>
      </c>
      <c r="EE24">
        <v>0.100594</v>
      </c>
      <c r="EF24">
        <v>0</v>
      </c>
      <c r="EG24">
        <v>25.367899999999999</v>
      </c>
      <c r="EH24">
        <v>999.9</v>
      </c>
      <c r="EI24">
        <v>34.520000000000003</v>
      </c>
      <c r="EJ24">
        <v>37.332999999999998</v>
      </c>
      <c r="EK24">
        <v>22.121400000000001</v>
      </c>
      <c r="EL24">
        <v>60.9163</v>
      </c>
      <c r="EM24">
        <v>24.294899999999998</v>
      </c>
      <c r="EN24">
        <v>1</v>
      </c>
      <c r="EO24">
        <v>-0.15801599999999999</v>
      </c>
      <c r="EP24">
        <v>5.0471099999999998E-2</v>
      </c>
      <c r="EQ24">
        <v>20.295000000000002</v>
      </c>
      <c r="ER24">
        <v>5.2336099999999997</v>
      </c>
      <c r="ES24">
        <v>11.8302</v>
      </c>
      <c r="ET24">
        <v>4.9804000000000004</v>
      </c>
      <c r="EU24">
        <v>3.2986800000000001</v>
      </c>
      <c r="EV24">
        <v>54.3</v>
      </c>
      <c r="EW24">
        <v>164.4</v>
      </c>
      <c r="EX24">
        <v>8887.9</v>
      </c>
      <c r="EY24">
        <v>3546.5</v>
      </c>
      <c r="EZ24">
        <v>1.87368</v>
      </c>
      <c r="FA24">
        <v>1.8794299999999999</v>
      </c>
      <c r="FB24">
        <v>1.8797299999999999</v>
      </c>
      <c r="FC24">
        <v>1.88042</v>
      </c>
      <c r="FD24">
        <v>1.8779399999999999</v>
      </c>
      <c r="FE24">
        <v>1.8767400000000001</v>
      </c>
      <c r="FF24">
        <v>1.8774299999999999</v>
      </c>
      <c r="FG24">
        <v>1.8751500000000001</v>
      </c>
      <c r="FH24">
        <v>0</v>
      </c>
      <c r="FI24">
        <v>0</v>
      </c>
      <c r="FJ24">
        <v>0</v>
      </c>
      <c r="FK24">
        <v>0</v>
      </c>
      <c r="FL24" t="s">
        <v>355</v>
      </c>
      <c r="FM24" t="s">
        <v>356</v>
      </c>
      <c r="FN24" t="s">
        <v>357</v>
      </c>
      <c r="FO24" t="s">
        <v>357</v>
      </c>
      <c r="FP24" t="s">
        <v>357</v>
      </c>
      <c r="FQ24" t="s">
        <v>357</v>
      </c>
      <c r="FR24">
        <v>0</v>
      </c>
      <c r="FS24">
        <v>100</v>
      </c>
      <c r="FT24">
        <v>100</v>
      </c>
      <c r="FU24">
        <v>-2.1160000000000001</v>
      </c>
      <c r="FV24">
        <v>0.13070000000000001</v>
      </c>
      <c r="FW24">
        <v>-2.1244661102222802</v>
      </c>
      <c r="FX24">
        <v>1.4527828764109799E-4</v>
      </c>
      <c r="FY24">
        <v>-4.3579519040863002E-7</v>
      </c>
      <c r="FZ24">
        <v>2.0799061152897499E-10</v>
      </c>
      <c r="GA24">
        <v>0.13067000000000201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0.3</v>
      </c>
      <c r="GJ24">
        <v>0.2</v>
      </c>
      <c r="GK24">
        <v>0.31494100000000003</v>
      </c>
      <c r="GL24">
        <v>2.64771</v>
      </c>
      <c r="GM24">
        <v>1.54541</v>
      </c>
      <c r="GN24">
        <v>2.2717299999999998</v>
      </c>
      <c r="GO24">
        <v>1.5979000000000001</v>
      </c>
      <c r="GP24">
        <v>2.4157700000000002</v>
      </c>
      <c r="GQ24">
        <v>38.281199999999998</v>
      </c>
      <c r="GR24">
        <v>16.075800000000001</v>
      </c>
      <c r="GS24">
        <v>18</v>
      </c>
      <c r="GT24">
        <v>643.60799999999995</v>
      </c>
      <c r="GU24">
        <v>354.40600000000001</v>
      </c>
      <c r="GV24">
        <v>26.2364</v>
      </c>
      <c r="GW24">
        <v>25.0959</v>
      </c>
      <c r="GX24">
        <v>29.9998</v>
      </c>
      <c r="GY24">
        <v>25.180299999999999</v>
      </c>
      <c r="GZ24">
        <v>25.165800000000001</v>
      </c>
      <c r="HA24">
        <v>6.3577899999999996</v>
      </c>
      <c r="HB24">
        <v>-30</v>
      </c>
      <c r="HC24">
        <v>-30</v>
      </c>
      <c r="HD24">
        <v>26.220400000000001</v>
      </c>
      <c r="HE24">
        <v>70</v>
      </c>
      <c r="HF24">
        <v>0</v>
      </c>
      <c r="HG24">
        <v>100.22799999999999</v>
      </c>
      <c r="HH24">
        <v>99.229200000000006</v>
      </c>
    </row>
    <row r="25" spans="1:216" x14ac:dyDescent="0.2">
      <c r="A25">
        <v>7</v>
      </c>
      <c r="B25">
        <v>1689641038</v>
      </c>
      <c r="C25">
        <v>530.90000009536698</v>
      </c>
      <c r="D25" t="s">
        <v>373</v>
      </c>
      <c r="E25" t="s">
        <v>374</v>
      </c>
      <c r="F25" t="s">
        <v>348</v>
      </c>
      <c r="G25" t="s">
        <v>349</v>
      </c>
      <c r="H25" t="s">
        <v>350</v>
      </c>
      <c r="I25" t="s">
        <v>351</v>
      </c>
      <c r="J25" t="s">
        <v>409</v>
      </c>
      <c r="K25" t="s">
        <v>352</v>
      </c>
      <c r="L25">
        <v>1689641038</v>
      </c>
      <c r="M25">
        <f t="shared" si="0"/>
        <v>2.3633169024464616E-3</v>
      </c>
      <c r="N25">
        <f t="shared" si="1"/>
        <v>2.3633169024464618</v>
      </c>
      <c r="O25">
        <f t="shared" si="2"/>
        <v>-0.31665082488851753</v>
      </c>
      <c r="P25">
        <f t="shared" si="3"/>
        <v>50.217100000000002</v>
      </c>
      <c r="Q25">
        <f t="shared" si="4"/>
        <v>51.836777035201344</v>
      </c>
      <c r="R25">
        <f t="shared" si="5"/>
        <v>5.1955180475997293</v>
      </c>
      <c r="S25">
        <f t="shared" si="6"/>
        <v>5.0331803840918905</v>
      </c>
      <c r="T25">
        <f t="shared" si="7"/>
        <v>0.19994023915519263</v>
      </c>
      <c r="U25">
        <f t="shared" si="8"/>
        <v>2.9332317783667299</v>
      </c>
      <c r="V25">
        <f t="shared" si="9"/>
        <v>0.19266567822192041</v>
      </c>
      <c r="W25">
        <f t="shared" si="10"/>
        <v>0.12104758809857664</v>
      </c>
      <c r="X25">
        <f t="shared" si="11"/>
        <v>297.69024899999994</v>
      </c>
      <c r="Y25">
        <f t="shared" si="12"/>
        <v>28.865711800691084</v>
      </c>
      <c r="Z25">
        <f t="shared" si="13"/>
        <v>26.962399999999999</v>
      </c>
      <c r="AA25">
        <f t="shared" si="14"/>
        <v>3.5712633016237629</v>
      </c>
      <c r="AB25">
        <f t="shared" si="15"/>
        <v>63.679765169758831</v>
      </c>
      <c r="AC25">
        <f t="shared" si="16"/>
        <v>2.37831005804951</v>
      </c>
      <c r="AD25">
        <f t="shared" si="17"/>
        <v>3.7347971552805856</v>
      </c>
      <c r="AE25">
        <f t="shared" si="18"/>
        <v>1.1929532435742529</v>
      </c>
      <c r="AF25">
        <f t="shared" si="19"/>
        <v>-104.22227539788895</v>
      </c>
      <c r="AG25">
        <f t="shared" si="20"/>
        <v>120.86364412686561</v>
      </c>
      <c r="AH25">
        <f t="shared" si="21"/>
        <v>8.9231969975775645</v>
      </c>
      <c r="AI25">
        <f t="shared" si="22"/>
        <v>323.25481472655417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52859.652452641589</v>
      </c>
      <c r="AO25">
        <f t="shared" si="26"/>
        <v>1799.93</v>
      </c>
      <c r="AP25">
        <f t="shared" si="27"/>
        <v>1517.3408999999999</v>
      </c>
      <c r="AQ25">
        <f t="shared" si="28"/>
        <v>0.84299994999805539</v>
      </c>
      <c r="AR25">
        <f t="shared" si="29"/>
        <v>0.16538990349624705</v>
      </c>
      <c r="AS25">
        <v>1689641038</v>
      </c>
      <c r="AT25">
        <v>50.217100000000002</v>
      </c>
      <c r="AU25">
        <v>50.019199999999998</v>
      </c>
      <c r="AV25">
        <v>23.728899999999999</v>
      </c>
      <c r="AW25">
        <v>21.422499999999999</v>
      </c>
      <c r="AX25">
        <v>52.4604</v>
      </c>
      <c r="AY25">
        <v>23.601500000000001</v>
      </c>
      <c r="AZ25">
        <v>600.21799999999996</v>
      </c>
      <c r="BA25">
        <v>100.185</v>
      </c>
      <c r="BB25">
        <v>4.34159E-2</v>
      </c>
      <c r="BC25">
        <v>27.726700000000001</v>
      </c>
      <c r="BD25">
        <v>26.962399999999999</v>
      </c>
      <c r="BE25">
        <v>999.9</v>
      </c>
      <c r="BF25">
        <v>0</v>
      </c>
      <c r="BG25">
        <v>0</v>
      </c>
      <c r="BH25">
        <v>10002.5</v>
      </c>
      <c r="BI25">
        <v>0</v>
      </c>
      <c r="BJ25">
        <v>1200.95</v>
      </c>
      <c r="BK25">
        <v>0.197876</v>
      </c>
      <c r="BL25">
        <v>51.437600000000003</v>
      </c>
      <c r="BM25">
        <v>51.114199999999997</v>
      </c>
      <c r="BN25">
        <v>2.3064</v>
      </c>
      <c r="BO25">
        <v>50.019199999999998</v>
      </c>
      <c r="BP25">
        <v>21.422499999999999</v>
      </c>
      <c r="BQ25">
        <v>2.3772799999999998</v>
      </c>
      <c r="BR25">
        <v>2.14621</v>
      </c>
      <c r="BS25">
        <v>20.209800000000001</v>
      </c>
      <c r="BT25">
        <v>18.566400000000002</v>
      </c>
      <c r="BU25">
        <v>1799.93</v>
      </c>
      <c r="BV25">
        <v>0.89999899999999999</v>
      </c>
      <c r="BW25">
        <v>0.10000100000000001</v>
      </c>
      <c r="BX25">
        <v>0</v>
      </c>
      <c r="BY25">
        <v>2.6964999999999999</v>
      </c>
      <c r="BZ25">
        <v>0</v>
      </c>
      <c r="CA25">
        <v>13250.3</v>
      </c>
      <c r="CB25">
        <v>17198.900000000001</v>
      </c>
      <c r="CC25">
        <v>41.375</v>
      </c>
      <c r="CD25">
        <v>43.875</v>
      </c>
      <c r="CE25">
        <v>42.561999999999998</v>
      </c>
      <c r="CF25">
        <v>41.625</v>
      </c>
      <c r="CG25">
        <v>41.061999999999998</v>
      </c>
      <c r="CH25">
        <v>1619.94</v>
      </c>
      <c r="CI25">
        <v>179.99</v>
      </c>
      <c r="CJ25">
        <v>0</v>
      </c>
      <c r="CK25">
        <v>1689641041.3</v>
      </c>
      <c r="CL25">
        <v>0</v>
      </c>
      <c r="CM25">
        <v>1689641027</v>
      </c>
      <c r="CN25" t="s">
        <v>375</v>
      </c>
      <c r="CO25">
        <v>1689641018</v>
      </c>
      <c r="CP25">
        <v>1689641027</v>
      </c>
      <c r="CQ25">
        <v>51</v>
      </c>
      <c r="CR25">
        <v>-0.125</v>
      </c>
      <c r="CS25">
        <v>-3.0000000000000001E-3</v>
      </c>
      <c r="CT25">
        <v>-2.2429999999999999</v>
      </c>
      <c r="CU25">
        <v>0.127</v>
      </c>
      <c r="CV25">
        <v>50</v>
      </c>
      <c r="CW25">
        <v>21</v>
      </c>
      <c r="CX25">
        <v>0.45</v>
      </c>
      <c r="CY25">
        <v>0.03</v>
      </c>
      <c r="CZ25">
        <v>-0.116176037075778</v>
      </c>
      <c r="DA25">
        <v>-1.0328385491729899</v>
      </c>
      <c r="DB25">
        <v>0.144532812887809</v>
      </c>
      <c r="DC25">
        <v>1</v>
      </c>
      <c r="DD25">
        <v>49.925823809523799</v>
      </c>
      <c r="DE25">
        <v>0.13972207792209701</v>
      </c>
      <c r="DF25">
        <v>3.2820070873693E-2</v>
      </c>
      <c r="DG25">
        <v>1</v>
      </c>
      <c r="DH25">
        <v>1799.999</v>
      </c>
      <c r="DI25">
        <v>8.81919215885376E-2</v>
      </c>
      <c r="DJ25">
        <v>0.118275103043692</v>
      </c>
      <c r="DK25">
        <v>-1</v>
      </c>
      <c r="DL25">
        <v>2</v>
      </c>
      <c r="DM25">
        <v>2</v>
      </c>
      <c r="DN25" t="s">
        <v>354</v>
      </c>
      <c r="DO25">
        <v>3.1567799999999999</v>
      </c>
      <c r="DP25">
        <v>2.7777599999999998</v>
      </c>
      <c r="DQ25">
        <v>1.5036300000000001E-2</v>
      </c>
      <c r="DR25">
        <v>1.44111E-2</v>
      </c>
      <c r="DS25">
        <v>0.118654</v>
      </c>
      <c r="DT25">
        <v>0.11082400000000001</v>
      </c>
      <c r="DU25">
        <v>31195.599999999999</v>
      </c>
      <c r="DV25">
        <v>32617.1</v>
      </c>
      <c r="DW25">
        <v>29428.3</v>
      </c>
      <c r="DX25">
        <v>30858.1</v>
      </c>
      <c r="DY25">
        <v>33979.9</v>
      </c>
      <c r="DZ25">
        <v>35967.4</v>
      </c>
      <c r="EA25">
        <v>40421.9</v>
      </c>
      <c r="EB25">
        <v>42829.1</v>
      </c>
      <c r="EC25">
        <v>2.2400699999999998</v>
      </c>
      <c r="ED25">
        <v>1.7349000000000001</v>
      </c>
      <c r="EE25">
        <v>9.7628699999999999E-2</v>
      </c>
      <c r="EF25">
        <v>0</v>
      </c>
      <c r="EG25">
        <v>25.363600000000002</v>
      </c>
      <c r="EH25">
        <v>999.9</v>
      </c>
      <c r="EI25">
        <v>34.470999999999997</v>
      </c>
      <c r="EJ25">
        <v>37.302999999999997</v>
      </c>
      <c r="EK25">
        <v>22.053899999999999</v>
      </c>
      <c r="EL25">
        <v>60.626300000000001</v>
      </c>
      <c r="EM25">
        <v>24.154599999999999</v>
      </c>
      <c r="EN25">
        <v>1</v>
      </c>
      <c r="EO25">
        <v>-0.16311500000000001</v>
      </c>
      <c r="EP25">
        <v>-0.24279999999999999</v>
      </c>
      <c r="EQ25">
        <v>20.294799999999999</v>
      </c>
      <c r="ER25">
        <v>5.2382600000000004</v>
      </c>
      <c r="ES25">
        <v>11.8302</v>
      </c>
      <c r="ET25">
        <v>4.9805999999999999</v>
      </c>
      <c r="EU25">
        <v>3.2987799999999998</v>
      </c>
      <c r="EV25">
        <v>54.3</v>
      </c>
      <c r="EW25">
        <v>164.4</v>
      </c>
      <c r="EX25">
        <v>8887.9</v>
      </c>
      <c r="EY25">
        <v>3548</v>
      </c>
      <c r="EZ25">
        <v>1.87364</v>
      </c>
      <c r="FA25">
        <v>1.87934</v>
      </c>
      <c r="FB25">
        <v>1.8797299999999999</v>
      </c>
      <c r="FC25">
        <v>1.88036</v>
      </c>
      <c r="FD25">
        <v>1.8778999999999999</v>
      </c>
      <c r="FE25">
        <v>1.87669</v>
      </c>
      <c r="FF25">
        <v>1.8773500000000001</v>
      </c>
      <c r="FG25">
        <v>1.87514</v>
      </c>
      <c r="FH25">
        <v>0</v>
      </c>
      <c r="FI25">
        <v>0</v>
      </c>
      <c r="FJ25">
        <v>0</v>
      </c>
      <c r="FK25">
        <v>0</v>
      </c>
      <c r="FL25" t="s">
        <v>355</v>
      </c>
      <c r="FM25" t="s">
        <v>356</v>
      </c>
      <c r="FN25" t="s">
        <v>357</v>
      </c>
      <c r="FO25" t="s">
        <v>357</v>
      </c>
      <c r="FP25" t="s">
        <v>357</v>
      </c>
      <c r="FQ25" t="s">
        <v>357</v>
      </c>
      <c r="FR25">
        <v>0</v>
      </c>
      <c r="FS25">
        <v>100</v>
      </c>
      <c r="FT25">
        <v>100</v>
      </c>
      <c r="FU25">
        <v>-2.2429999999999999</v>
      </c>
      <c r="FV25">
        <v>0.12740000000000001</v>
      </c>
      <c r="FW25">
        <v>-2.24979420603503</v>
      </c>
      <c r="FX25">
        <v>1.4527828764109799E-4</v>
      </c>
      <c r="FY25">
        <v>-4.3579519040863002E-7</v>
      </c>
      <c r="FZ25">
        <v>2.0799061152897499E-10</v>
      </c>
      <c r="GA25">
        <v>0.12742999999999999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0.3</v>
      </c>
      <c r="GJ25">
        <v>0.2</v>
      </c>
      <c r="GK25">
        <v>0.26855499999999999</v>
      </c>
      <c r="GL25">
        <v>2.66357</v>
      </c>
      <c r="GM25">
        <v>1.54541</v>
      </c>
      <c r="GN25">
        <v>2.2717299999999998</v>
      </c>
      <c r="GO25">
        <v>1.5979000000000001</v>
      </c>
      <c r="GP25">
        <v>2.34253</v>
      </c>
      <c r="GQ25">
        <v>38.281199999999998</v>
      </c>
      <c r="GR25">
        <v>16.058299999999999</v>
      </c>
      <c r="GS25">
        <v>18</v>
      </c>
      <c r="GT25">
        <v>642.95100000000002</v>
      </c>
      <c r="GU25">
        <v>354.35700000000003</v>
      </c>
      <c r="GV25">
        <v>26.3154</v>
      </c>
      <c r="GW25">
        <v>25.022099999999998</v>
      </c>
      <c r="GX25">
        <v>29.999700000000001</v>
      </c>
      <c r="GY25">
        <v>25.097899999999999</v>
      </c>
      <c r="GZ25">
        <v>25.081</v>
      </c>
      <c r="HA25">
        <v>5.4393799999999999</v>
      </c>
      <c r="HB25">
        <v>-30</v>
      </c>
      <c r="HC25">
        <v>-30</v>
      </c>
      <c r="HD25">
        <v>26.345400000000001</v>
      </c>
      <c r="HE25">
        <v>50</v>
      </c>
      <c r="HF25">
        <v>0</v>
      </c>
      <c r="HG25">
        <v>100.238</v>
      </c>
      <c r="HH25">
        <v>99.240600000000001</v>
      </c>
    </row>
    <row r="26" spans="1:216" x14ac:dyDescent="0.2">
      <c r="A26">
        <v>8</v>
      </c>
      <c r="B26">
        <v>1689641129</v>
      </c>
      <c r="C26">
        <v>621.90000009536698</v>
      </c>
      <c r="D26" t="s">
        <v>376</v>
      </c>
      <c r="E26" t="s">
        <v>377</v>
      </c>
      <c r="F26" t="s">
        <v>348</v>
      </c>
      <c r="G26" t="s">
        <v>349</v>
      </c>
      <c r="H26" t="s">
        <v>350</v>
      </c>
      <c r="I26" t="s">
        <v>351</v>
      </c>
      <c r="J26" t="s">
        <v>409</v>
      </c>
      <c r="K26" t="s">
        <v>352</v>
      </c>
      <c r="L26">
        <v>1689641129</v>
      </c>
      <c r="M26">
        <f t="shared" si="0"/>
        <v>2.4115773128428148E-3</v>
      </c>
      <c r="N26">
        <f t="shared" si="1"/>
        <v>2.4115773128428146</v>
      </c>
      <c r="O26">
        <f t="shared" si="2"/>
        <v>12.737991566255392</v>
      </c>
      <c r="P26">
        <f t="shared" si="3"/>
        <v>386.36200000000002</v>
      </c>
      <c r="Q26">
        <f t="shared" si="4"/>
        <v>275.98804990929477</v>
      </c>
      <c r="R26">
        <f t="shared" si="5"/>
        <v>27.663510803212787</v>
      </c>
      <c r="S26">
        <f t="shared" si="6"/>
        <v>38.726783150443005</v>
      </c>
      <c r="T26">
        <f t="shared" si="7"/>
        <v>0.20265552610186957</v>
      </c>
      <c r="U26">
        <f t="shared" si="8"/>
        <v>2.9363011366535079</v>
      </c>
      <c r="V26">
        <f t="shared" si="9"/>
        <v>0.19519350843810426</v>
      </c>
      <c r="W26">
        <f t="shared" si="10"/>
        <v>0.1226434836471085</v>
      </c>
      <c r="X26">
        <f t="shared" si="11"/>
        <v>297.69242400000002</v>
      </c>
      <c r="Y26">
        <f t="shared" si="12"/>
        <v>28.907155653566107</v>
      </c>
      <c r="Z26">
        <f t="shared" si="13"/>
        <v>27.020199999999999</v>
      </c>
      <c r="AA26">
        <f t="shared" si="14"/>
        <v>3.5834081929677701</v>
      </c>
      <c r="AB26">
        <f t="shared" si="15"/>
        <v>63.570485284827782</v>
      </c>
      <c r="AC26">
        <f t="shared" si="16"/>
        <v>2.3818812944396504</v>
      </c>
      <c r="AD26">
        <f t="shared" si="17"/>
        <v>3.7468351606372403</v>
      </c>
      <c r="AE26">
        <f t="shared" si="18"/>
        <v>1.2015268985281198</v>
      </c>
      <c r="AF26">
        <f t="shared" si="19"/>
        <v>-106.35055949636813</v>
      </c>
      <c r="AG26">
        <f t="shared" si="20"/>
        <v>120.56270181524762</v>
      </c>
      <c r="AH26">
        <f t="shared" si="21"/>
        <v>8.8966889445809549</v>
      </c>
      <c r="AI26">
        <f t="shared" si="22"/>
        <v>320.80125526346046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52938.757339658048</v>
      </c>
      <c r="AO26">
        <f t="shared" si="26"/>
        <v>1799.94</v>
      </c>
      <c r="AP26">
        <f t="shared" si="27"/>
        <v>1517.3496</v>
      </c>
      <c r="AQ26">
        <f t="shared" si="28"/>
        <v>0.84300010000333347</v>
      </c>
      <c r="AR26">
        <f t="shared" si="29"/>
        <v>0.16539019300643354</v>
      </c>
      <c r="AS26">
        <v>1689641129</v>
      </c>
      <c r="AT26">
        <v>386.36200000000002</v>
      </c>
      <c r="AU26">
        <v>400.029</v>
      </c>
      <c r="AV26">
        <v>23.763100000000001</v>
      </c>
      <c r="AW26">
        <v>21.409300000000002</v>
      </c>
      <c r="AX26">
        <v>389.63499999999999</v>
      </c>
      <c r="AY26">
        <v>23.633199999999999</v>
      </c>
      <c r="AZ26">
        <v>600.12</v>
      </c>
      <c r="BA26">
        <v>100.191</v>
      </c>
      <c r="BB26">
        <v>4.3451499999999997E-2</v>
      </c>
      <c r="BC26">
        <v>27.7818</v>
      </c>
      <c r="BD26">
        <v>27.020199999999999</v>
      </c>
      <c r="BE26">
        <v>999.9</v>
      </c>
      <c r="BF26">
        <v>0</v>
      </c>
      <c r="BG26">
        <v>0</v>
      </c>
      <c r="BH26">
        <v>10019.4</v>
      </c>
      <c r="BI26">
        <v>0</v>
      </c>
      <c r="BJ26">
        <v>1090.0999999999999</v>
      </c>
      <c r="BK26">
        <v>-13.6671</v>
      </c>
      <c r="BL26">
        <v>395.767</v>
      </c>
      <c r="BM26">
        <v>408.78100000000001</v>
      </c>
      <c r="BN26">
        <v>2.3538700000000001</v>
      </c>
      <c r="BO26">
        <v>400.029</v>
      </c>
      <c r="BP26">
        <v>21.409300000000002</v>
      </c>
      <c r="BQ26">
        <v>2.3808400000000001</v>
      </c>
      <c r="BR26">
        <v>2.1450100000000001</v>
      </c>
      <c r="BS26">
        <v>20.234100000000002</v>
      </c>
      <c r="BT26">
        <v>18.557400000000001</v>
      </c>
      <c r="BU26">
        <v>1799.94</v>
      </c>
      <c r="BV26">
        <v>0.89999899999999999</v>
      </c>
      <c r="BW26">
        <v>0.10000100000000001</v>
      </c>
      <c r="BX26">
        <v>0</v>
      </c>
      <c r="BY26">
        <v>2.3022999999999998</v>
      </c>
      <c r="BZ26">
        <v>0</v>
      </c>
      <c r="CA26">
        <v>12974.7</v>
      </c>
      <c r="CB26">
        <v>17199.099999999999</v>
      </c>
      <c r="CC26">
        <v>41.375</v>
      </c>
      <c r="CD26">
        <v>44</v>
      </c>
      <c r="CE26">
        <v>42.625</v>
      </c>
      <c r="CF26">
        <v>41.686999999999998</v>
      </c>
      <c r="CG26">
        <v>41.061999999999998</v>
      </c>
      <c r="CH26">
        <v>1619.94</v>
      </c>
      <c r="CI26">
        <v>180</v>
      </c>
      <c r="CJ26">
        <v>0</v>
      </c>
      <c r="CK26">
        <v>1689641132.5</v>
      </c>
      <c r="CL26">
        <v>0</v>
      </c>
      <c r="CM26">
        <v>1689641100</v>
      </c>
      <c r="CN26" t="s">
        <v>378</v>
      </c>
      <c r="CO26">
        <v>1689641098</v>
      </c>
      <c r="CP26">
        <v>1689641100</v>
      </c>
      <c r="CQ26">
        <v>52</v>
      </c>
      <c r="CR26">
        <v>-1.0249999999999999</v>
      </c>
      <c r="CS26">
        <v>2E-3</v>
      </c>
      <c r="CT26">
        <v>-3.274</v>
      </c>
      <c r="CU26">
        <v>0.13</v>
      </c>
      <c r="CV26">
        <v>400</v>
      </c>
      <c r="CW26">
        <v>21</v>
      </c>
      <c r="CX26">
        <v>0.17</v>
      </c>
      <c r="CY26">
        <v>0.03</v>
      </c>
      <c r="CZ26">
        <v>12.6276756725446</v>
      </c>
      <c r="DA26">
        <v>0.79720576093703799</v>
      </c>
      <c r="DB26">
        <v>8.4258807156377097E-2</v>
      </c>
      <c r="DC26">
        <v>1</v>
      </c>
      <c r="DD26">
        <v>400.04795238095198</v>
      </c>
      <c r="DE26">
        <v>-0.166753246753753</v>
      </c>
      <c r="DF26">
        <v>4.27578744521354E-2</v>
      </c>
      <c r="DG26">
        <v>1</v>
      </c>
      <c r="DH26">
        <v>1799.962</v>
      </c>
      <c r="DI26">
        <v>4.8985707548213797E-2</v>
      </c>
      <c r="DJ26">
        <v>0.123069086288941</v>
      </c>
      <c r="DK26">
        <v>-1</v>
      </c>
      <c r="DL26">
        <v>2</v>
      </c>
      <c r="DM26">
        <v>2</v>
      </c>
      <c r="DN26" t="s">
        <v>354</v>
      </c>
      <c r="DO26">
        <v>3.1566299999999998</v>
      </c>
      <c r="DP26">
        <v>2.7779500000000001</v>
      </c>
      <c r="DQ26">
        <v>9.2084299999999994E-2</v>
      </c>
      <c r="DR26">
        <v>9.4270199999999998E-2</v>
      </c>
      <c r="DS26">
        <v>0.11880400000000001</v>
      </c>
      <c r="DT26">
        <v>0.110808</v>
      </c>
      <c r="DU26">
        <v>28761.9</v>
      </c>
      <c r="DV26">
        <v>29979.599999999999</v>
      </c>
      <c r="DW26">
        <v>29435.4</v>
      </c>
      <c r="DX26">
        <v>30863.9</v>
      </c>
      <c r="DY26">
        <v>33988.400000000001</v>
      </c>
      <c r="DZ26">
        <v>35983</v>
      </c>
      <c r="EA26">
        <v>40430.199999999997</v>
      </c>
      <c r="EB26">
        <v>42837</v>
      </c>
      <c r="EC26">
        <v>2.2473800000000002</v>
      </c>
      <c r="ED26">
        <v>1.73888</v>
      </c>
      <c r="EE26">
        <v>0.100628</v>
      </c>
      <c r="EF26">
        <v>0</v>
      </c>
      <c r="EG26">
        <v>25.372399999999999</v>
      </c>
      <c r="EH26">
        <v>999.9</v>
      </c>
      <c r="EI26">
        <v>34.398000000000003</v>
      </c>
      <c r="EJ26">
        <v>37.332999999999998</v>
      </c>
      <c r="EK26">
        <v>22.0398</v>
      </c>
      <c r="EL26">
        <v>60.7363</v>
      </c>
      <c r="EM26">
        <v>24.992000000000001</v>
      </c>
      <c r="EN26">
        <v>1</v>
      </c>
      <c r="EO26">
        <v>-0.16975100000000001</v>
      </c>
      <c r="EP26">
        <v>7.6056600000000002E-2</v>
      </c>
      <c r="EQ26">
        <v>20.2956</v>
      </c>
      <c r="ER26">
        <v>5.2406499999999996</v>
      </c>
      <c r="ES26">
        <v>11.8302</v>
      </c>
      <c r="ET26">
        <v>4.9815500000000004</v>
      </c>
      <c r="EU26">
        <v>3.2992499999999998</v>
      </c>
      <c r="EV26">
        <v>54.3</v>
      </c>
      <c r="EW26">
        <v>164.4</v>
      </c>
      <c r="EX26">
        <v>8887.9</v>
      </c>
      <c r="EY26">
        <v>3549.7</v>
      </c>
      <c r="EZ26">
        <v>1.87364</v>
      </c>
      <c r="FA26">
        <v>1.8794</v>
      </c>
      <c r="FB26">
        <v>1.8797299999999999</v>
      </c>
      <c r="FC26">
        <v>1.88035</v>
      </c>
      <c r="FD26">
        <v>1.8778999999999999</v>
      </c>
      <c r="FE26">
        <v>1.8766799999999999</v>
      </c>
      <c r="FF26">
        <v>1.8773299999999999</v>
      </c>
      <c r="FG26">
        <v>1.87514</v>
      </c>
      <c r="FH26">
        <v>0</v>
      </c>
      <c r="FI26">
        <v>0</v>
      </c>
      <c r="FJ26">
        <v>0</v>
      </c>
      <c r="FK26">
        <v>0</v>
      </c>
      <c r="FL26" t="s">
        <v>355</v>
      </c>
      <c r="FM26" t="s">
        <v>356</v>
      </c>
      <c r="FN26" t="s">
        <v>357</v>
      </c>
      <c r="FO26" t="s">
        <v>357</v>
      </c>
      <c r="FP26" t="s">
        <v>357</v>
      </c>
      <c r="FQ26" t="s">
        <v>357</v>
      </c>
      <c r="FR26">
        <v>0</v>
      </c>
      <c r="FS26">
        <v>100</v>
      </c>
      <c r="FT26">
        <v>100</v>
      </c>
      <c r="FU26">
        <v>-3.2730000000000001</v>
      </c>
      <c r="FV26">
        <v>0.12989999999999999</v>
      </c>
      <c r="FW26">
        <v>-3.27511199959774</v>
      </c>
      <c r="FX26">
        <v>1.4527828764109799E-4</v>
      </c>
      <c r="FY26">
        <v>-4.3579519040863002E-7</v>
      </c>
      <c r="FZ26">
        <v>2.0799061152897499E-10</v>
      </c>
      <c r="GA26">
        <v>0.12988000000000399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0.5</v>
      </c>
      <c r="GK26">
        <v>1.0534699999999999</v>
      </c>
      <c r="GL26">
        <v>2.63916</v>
      </c>
      <c r="GM26">
        <v>1.54541</v>
      </c>
      <c r="GN26">
        <v>2.2717299999999998</v>
      </c>
      <c r="GO26">
        <v>1.5979000000000001</v>
      </c>
      <c r="GP26">
        <v>2.4035600000000001</v>
      </c>
      <c r="GQ26">
        <v>38.305599999999998</v>
      </c>
      <c r="GR26">
        <v>16.049600000000002</v>
      </c>
      <c r="GS26">
        <v>18</v>
      </c>
      <c r="GT26">
        <v>647.14300000000003</v>
      </c>
      <c r="GU26">
        <v>355.77300000000002</v>
      </c>
      <c r="GV26">
        <v>26.178599999999999</v>
      </c>
      <c r="GW26">
        <v>24.9359</v>
      </c>
      <c r="GX26">
        <v>29.9998</v>
      </c>
      <c r="GY26">
        <v>24.9937</v>
      </c>
      <c r="GZ26">
        <v>24.981100000000001</v>
      </c>
      <c r="HA26">
        <v>21.149000000000001</v>
      </c>
      <c r="HB26">
        <v>-30</v>
      </c>
      <c r="HC26">
        <v>-30</v>
      </c>
      <c r="HD26">
        <v>26.162700000000001</v>
      </c>
      <c r="HE26">
        <v>400</v>
      </c>
      <c r="HF26">
        <v>0</v>
      </c>
      <c r="HG26">
        <v>100.26</v>
      </c>
      <c r="HH26">
        <v>99.259100000000004</v>
      </c>
    </row>
    <row r="27" spans="1:216" x14ac:dyDescent="0.2">
      <c r="A27">
        <v>9</v>
      </c>
      <c r="B27">
        <v>1689641216</v>
      </c>
      <c r="C27">
        <v>708.90000009536698</v>
      </c>
      <c r="D27" t="s">
        <v>379</v>
      </c>
      <c r="E27" t="s">
        <v>380</v>
      </c>
      <c r="F27" t="s">
        <v>348</v>
      </c>
      <c r="G27" t="s">
        <v>349</v>
      </c>
      <c r="H27" t="s">
        <v>350</v>
      </c>
      <c r="I27" t="s">
        <v>351</v>
      </c>
      <c r="J27" t="s">
        <v>409</v>
      </c>
      <c r="K27" t="s">
        <v>352</v>
      </c>
      <c r="L27">
        <v>1689641216</v>
      </c>
      <c r="M27">
        <f t="shared" si="0"/>
        <v>2.4630753760033581E-3</v>
      </c>
      <c r="N27">
        <f t="shared" si="1"/>
        <v>2.4630753760033581</v>
      </c>
      <c r="O27">
        <f t="shared" si="2"/>
        <v>13.102515837539384</v>
      </c>
      <c r="P27">
        <f t="shared" si="3"/>
        <v>385.90699999999998</v>
      </c>
      <c r="Q27">
        <f t="shared" si="4"/>
        <v>275.16449733874151</v>
      </c>
      <c r="R27">
        <f t="shared" si="5"/>
        <v>27.581940067448112</v>
      </c>
      <c r="S27">
        <f t="shared" si="6"/>
        <v>38.682547525400096</v>
      </c>
      <c r="T27">
        <f t="shared" si="7"/>
        <v>0.20782690308249022</v>
      </c>
      <c r="U27">
        <f t="shared" si="8"/>
        <v>2.9327487722269803</v>
      </c>
      <c r="V27">
        <f t="shared" si="9"/>
        <v>0.19997800747738587</v>
      </c>
      <c r="W27">
        <f t="shared" si="10"/>
        <v>0.12566674913916567</v>
      </c>
      <c r="X27">
        <f t="shared" si="11"/>
        <v>297.69242400000002</v>
      </c>
      <c r="Y27">
        <f t="shared" si="12"/>
        <v>28.90184736865649</v>
      </c>
      <c r="Z27">
        <f t="shared" si="13"/>
        <v>27.0002</v>
      </c>
      <c r="AA27">
        <f t="shared" si="14"/>
        <v>3.5792017355740025</v>
      </c>
      <c r="AB27">
        <f t="shared" si="15"/>
        <v>63.52985217186157</v>
      </c>
      <c r="AC27">
        <f t="shared" si="16"/>
        <v>2.3813041491529496</v>
      </c>
      <c r="AD27">
        <f t="shared" si="17"/>
        <v>3.7483231390355245</v>
      </c>
      <c r="AE27">
        <f t="shared" si="18"/>
        <v>1.1978975864210528</v>
      </c>
      <c r="AF27">
        <f t="shared" si="19"/>
        <v>-108.6216240817481</v>
      </c>
      <c r="AG27">
        <f t="shared" si="20"/>
        <v>124.65420136566438</v>
      </c>
      <c r="AH27">
        <f t="shared" si="21"/>
        <v>9.2091492460970734</v>
      </c>
      <c r="AI27">
        <f t="shared" si="22"/>
        <v>322.93415053001337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52835.044201223624</v>
      </c>
      <c r="AO27">
        <f t="shared" si="26"/>
        <v>1799.94</v>
      </c>
      <c r="AP27">
        <f t="shared" si="27"/>
        <v>1517.3496</v>
      </c>
      <c r="AQ27">
        <f t="shared" si="28"/>
        <v>0.84300010000333347</v>
      </c>
      <c r="AR27">
        <f t="shared" si="29"/>
        <v>0.16539019300643354</v>
      </c>
      <c r="AS27">
        <v>1689641216</v>
      </c>
      <c r="AT27">
        <v>385.90699999999998</v>
      </c>
      <c r="AU27">
        <v>399.95499999999998</v>
      </c>
      <c r="AV27">
        <v>23.756499999999999</v>
      </c>
      <c r="AW27">
        <v>21.352799999999998</v>
      </c>
      <c r="AX27">
        <v>389.26</v>
      </c>
      <c r="AY27">
        <v>23.627600000000001</v>
      </c>
      <c r="AZ27">
        <v>600.21500000000003</v>
      </c>
      <c r="BA27">
        <v>100.19499999999999</v>
      </c>
      <c r="BB27">
        <v>4.3004300000000002E-2</v>
      </c>
      <c r="BC27">
        <v>27.788599999999999</v>
      </c>
      <c r="BD27">
        <v>27.0002</v>
      </c>
      <c r="BE27">
        <v>999.9</v>
      </c>
      <c r="BF27">
        <v>0</v>
      </c>
      <c r="BG27">
        <v>0</v>
      </c>
      <c r="BH27">
        <v>9998.75</v>
      </c>
      <c r="BI27">
        <v>0</v>
      </c>
      <c r="BJ27">
        <v>743.85199999999998</v>
      </c>
      <c r="BK27">
        <v>-14.0479</v>
      </c>
      <c r="BL27">
        <v>395.298</v>
      </c>
      <c r="BM27">
        <v>408.68099999999998</v>
      </c>
      <c r="BN27">
        <v>2.4037099999999998</v>
      </c>
      <c r="BO27">
        <v>399.95499999999998</v>
      </c>
      <c r="BP27">
        <v>21.352799999999998</v>
      </c>
      <c r="BQ27">
        <v>2.3802699999999999</v>
      </c>
      <c r="BR27">
        <v>2.1394299999999999</v>
      </c>
      <c r="BS27">
        <v>20.2302</v>
      </c>
      <c r="BT27">
        <v>18.515799999999999</v>
      </c>
      <c r="BU27">
        <v>1799.94</v>
      </c>
      <c r="BV27">
        <v>0.89999899999999999</v>
      </c>
      <c r="BW27">
        <v>0.10000100000000001</v>
      </c>
      <c r="BX27">
        <v>0</v>
      </c>
      <c r="BY27">
        <v>2.3391999999999999</v>
      </c>
      <c r="BZ27">
        <v>0</v>
      </c>
      <c r="CA27">
        <v>12999.5</v>
      </c>
      <c r="CB27">
        <v>17199.099999999999</v>
      </c>
      <c r="CC27">
        <v>41.311999999999998</v>
      </c>
      <c r="CD27">
        <v>44</v>
      </c>
      <c r="CE27">
        <v>42.686999999999998</v>
      </c>
      <c r="CF27">
        <v>41.686999999999998</v>
      </c>
      <c r="CG27">
        <v>41.061999999999998</v>
      </c>
      <c r="CH27">
        <v>1619.94</v>
      </c>
      <c r="CI27">
        <v>180</v>
      </c>
      <c r="CJ27">
        <v>0</v>
      </c>
      <c r="CK27">
        <v>1689641219.5</v>
      </c>
      <c r="CL27">
        <v>0</v>
      </c>
      <c r="CM27">
        <v>1689641186</v>
      </c>
      <c r="CN27" t="s">
        <v>381</v>
      </c>
      <c r="CO27">
        <v>1689641184</v>
      </c>
      <c r="CP27">
        <v>1689641186</v>
      </c>
      <c r="CQ27">
        <v>53</v>
      </c>
      <c r="CR27">
        <v>-0.08</v>
      </c>
      <c r="CS27">
        <v>-1E-3</v>
      </c>
      <c r="CT27">
        <v>-3.3540000000000001</v>
      </c>
      <c r="CU27">
        <v>0.129</v>
      </c>
      <c r="CV27">
        <v>400</v>
      </c>
      <c r="CW27">
        <v>21</v>
      </c>
      <c r="CX27">
        <v>0.15</v>
      </c>
      <c r="CY27">
        <v>0.04</v>
      </c>
      <c r="CZ27">
        <v>13.1068632793214</v>
      </c>
      <c r="DA27">
        <v>5.60906400176341E-2</v>
      </c>
      <c r="DB27">
        <v>3.0836191449477201E-2</v>
      </c>
      <c r="DC27">
        <v>1</v>
      </c>
      <c r="DD27">
        <v>400.00175000000002</v>
      </c>
      <c r="DE27">
        <v>-9.25263157888285E-2</v>
      </c>
      <c r="DF27">
        <v>3.6250344825945503E-2</v>
      </c>
      <c r="DG27">
        <v>1</v>
      </c>
      <c r="DH27">
        <v>1799.9915000000001</v>
      </c>
      <c r="DI27">
        <v>0.24113096204367801</v>
      </c>
      <c r="DJ27">
        <v>0.10729748366106499</v>
      </c>
      <c r="DK27">
        <v>-1</v>
      </c>
      <c r="DL27">
        <v>2</v>
      </c>
      <c r="DM27">
        <v>2</v>
      </c>
      <c r="DN27" t="s">
        <v>354</v>
      </c>
      <c r="DO27">
        <v>3.1569099999999999</v>
      </c>
      <c r="DP27">
        <v>2.77732</v>
      </c>
      <c r="DQ27">
        <v>9.2040399999999994E-2</v>
      </c>
      <c r="DR27">
        <v>9.4281500000000004E-2</v>
      </c>
      <c r="DS27">
        <v>0.118813</v>
      </c>
      <c r="DT27">
        <v>0.11062900000000001</v>
      </c>
      <c r="DU27">
        <v>28766.5</v>
      </c>
      <c r="DV27">
        <v>29981.7</v>
      </c>
      <c r="DW27">
        <v>29438.2</v>
      </c>
      <c r="DX27">
        <v>30866.1</v>
      </c>
      <c r="DY27">
        <v>33990.300000000003</v>
      </c>
      <c r="DZ27">
        <v>35992.5</v>
      </c>
      <c r="EA27">
        <v>40433.5</v>
      </c>
      <c r="EB27">
        <v>42839.9</v>
      </c>
      <c r="EC27">
        <v>2.24905</v>
      </c>
      <c r="ED27">
        <v>1.7391799999999999</v>
      </c>
      <c r="EE27">
        <v>0.103436</v>
      </c>
      <c r="EF27">
        <v>0</v>
      </c>
      <c r="EG27">
        <v>25.3063</v>
      </c>
      <c r="EH27">
        <v>999.9</v>
      </c>
      <c r="EI27">
        <v>34.317999999999998</v>
      </c>
      <c r="EJ27">
        <v>37.332999999999998</v>
      </c>
      <c r="EK27">
        <v>21.9892</v>
      </c>
      <c r="EL27">
        <v>60.9163</v>
      </c>
      <c r="EM27">
        <v>24.743600000000001</v>
      </c>
      <c r="EN27">
        <v>1</v>
      </c>
      <c r="EO27">
        <v>-0.17525199999999999</v>
      </c>
      <c r="EP27">
        <v>-0.52025600000000005</v>
      </c>
      <c r="EQ27">
        <v>20.294499999999999</v>
      </c>
      <c r="ER27">
        <v>5.2404999999999999</v>
      </c>
      <c r="ES27">
        <v>11.8302</v>
      </c>
      <c r="ET27">
        <v>4.9808000000000003</v>
      </c>
      <c r="EU27">
        <v>3.2991000000000001</v>
      </c>
      <c r="EV27">
        <v>54.3</v>
      </c>
      <c r="EW27">
        <v>164.4</v>
      </c>
      <c r="EX27">
        <v>8887.9</v>
      </c>
      <c r="EY27">
        <v>3551.4</v>
      </c>
      <c r="EZ27">
        <v>1.8736699999999999</v>
      </c>
      <c r="FA27">
        <v>1.87941</v>
      </c>
      <c r="FB27">
        <v>1.8797299999999999</v>
      </c>
      <c r="FC27">
        <v>1.88036</v>
      </c>
      <c r="FD27">
        <v>1.8778999999999999</v>
      </c>
      <c r="FE27">
        <v>1.8766799999999999</v>
      </c>
      <c r="FF27">
        <v>1.87741</v>
      </c>
      <c r="FG27">
        <v>1.87514</v>
      </c>
      <c r="FH27">
        <v>0</v>
      </c>
      <c r="FI27">
        <v>0</v>
      </c>
      <c r="FJ27">
        <v>0</v>
      </c>
      <c r="FK27">
        <v>0</v>
      </c>
      <c r="FL27" t="s">
        <v>355</v>
      </c>
      <c r="FM27" t="s">
        <v>356</v>
      </c>
      <c r="FN27" t="s">
        <v>357</v>
      </c>
      <c r="FO27" t="s">
        <v>357</v>
      </c>
      <c r="FP27" t="s">
        <v>357</v>
      </c>
      <c r="FQ27" t="s">
        <v>357</v>
      </c>
      <c r="FR27">
        <v>0</v>
      </c>
      <c r="FS27">
        <v>100</v>
      </c>
      <c r="FT27">
        <v>100</v>
      </c>
      <c r="FU27">
        <v>-3.3530000000000002</v>
      </c>
      <c r="FV27">
        <v>0.12889999999999999</v>
      </c>
      <c r="FW27">
        <v>-3.35534716761769</v>
      </c>
      <c r="FX27">
        <v>1.4527828764109799E-4</v>
      </c>
      <c r="FY27">
        <v>-4.3579519040863002E-7</v>
      </c>
      <c r="FZ27">
        <v>2.0799061152897499E-10</v>
      </c>
      <c r="GA27">
        <v>0.12884999999999999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0.5</v>
      </c>
      <c r="GJ27">
        <v>0.5</v>
      </c>
      <c r="GK27">
        <v>1.0534699999999999</v>
      </c>
      <c r="GL27">
        <v>2.63062</v>
      </c>
      <c r="GM27">
        <v>1.54541</v>
      </c>
      <c r="GN27">
        <v>2.2717299999999998</v>
      </c>
      <c r="GO27">
        <v>1.5979000000000001</v>
      </c>
      <c r="GP27">
        <v>2.3974600000000001</v>
      </c>
      <c r="GQ27">
        <v>38.305599999999998</v>
      </c>
      <c r="GR27">
        <v>16.040800000000001</v>
      </c>
      <c r="GS27">
        <v>18</v>
      </c>
      <c r="GT27">
        <v>647.34799999999996</v>
      </c>
      <c r="GU27">
        <v>355.33300000000003</v>
      </c>
      <c r="GV27">
        <v>26.651</v>
      </c>
      <c r="GW27">
        <v>24.854500000000002</v>
      </c>
      <c r="GX27">
        <v>29.999700000000001</v>
      </c>
      <c r="GY27">
        <v>24.906099999999999</v>
      </c>
      <c r="GZ27">
        <v>24.891100000000002</v>
      </c>
      <c r="HA27">
        <v>21.1477</v>
      </c>
      <c r="HB27">
        <v>-30</v>
      </c>
      <c r="HC27">
        <v>-30</v>
      </c>
      <c r="HD27">
        <v>26.651800000000001</v>
      </c>
      <c r="HE27">
        <v>400</v>
      </c>
      <c r="HF27">
        <v>0</v>
      </c>
      <c r="HG27">
        <v>100.26900000000001</v>
      </c>
      <c r="HH27">
        <v>99.266000000000005</v>
      </c>
    </row>
    <row r="28" spans="1:216" x14ac:dyDescent="0.2">
      <c r="A28">
        <v>10</v>
      </c>
      <c r="B28">
        <v>1689641307</v>
      </c>
      <c r="C28">
        <v>799.90000009536698</v>
      </c>
      <c r="D28" t="s">
        <v>382</v>
      </c>
      <c r="E28" t="s">
        <v>383</v>
      </c>
      <c r="F28" t="s">
        <v>348</v>
      </c>
      <c r="G28" t="s">
        <v>349</v>
      </c>
      <c r="H28" t="s">
        <v>350</v>
      </c>
      <c r="I28" t="s">
        <v>351</v>
      </c>
      <c r="J28" t="s">
        <v>409</v>
      </c>
      <c r="K28" t="s">
        <v>352</v>
      </c>
      <c r="L28">
        <v>1689641307</v>
      </c>
      <c r="M28">
        <f t="shared" si="0"/>
        <v>2.5011367216467937E-3</v>
      </c>
      <c r="N28">
        <f t="shared" si="1"/>
        <v>2.5011367216467937</v>
      </c>
      <c r="O28">
        <f t="shared" si="2"/>
        <v>13.452375730117209</v>
      </c>
      <c r="P28">
        <f t="shared" si="3"/>
        <v>385.64400000000001</v>
      </c>
      <c r="Q28">
        <f t="shared" si="4"/>
        <v>273.97902744009701</v>
      </c>
      <c r="R28">
        <f t="shared" si="5"/>
        <v>27.462999119809162</v>
      </c>
      <c r="S28">
        <f t="shared" si="6"/>
        <v>38.6560275489528</v>
      </c>
      <c r="T28">
        <f t="shared" si="7"/>
        <v>0.2115786074775291</v>
      </c>
      <c r="U28">
        <f t="shared" si="8"/>
        <v>2.9311947651172123</v>
      </c>
      <c r="V28">
        <f t="shared" si="9"/>
        <v>0.20344560615205232</v>
      </c>
      <c r="W28">
        <f t="shared" si="10"/>
        <v>0.1278581733465726</v>
      </c>
      <c r="X28">
        <f t="shared" si="11"/>
        <v>297.68386500000003</v>
      </c>
      <c r="Y28">
        <f t="shared" si="12"/>
        <v>28.884364634180571</v>
      </c>
      <c r="Z28">
        <f t="shared" si="13"/>
        <v>26.986699999999999</v>
      </c>
      <c r="AA28">
        <f t="shared" si="14"/>
        <v>3.5763648141214421</v>
      </c>
      <c r="AB28">
        <f t="shared" si="15"/>
        <v>63.54305968507731</v>
      </c>
      <c r="AC28">
        <f t="shared" si="16"/>
        <v>2.3806729810288596</v>
      </c>
      <c r="AD28">
        <f t="shared" si="17"/>
        <v>3.7465507528715145</v>
      </c>
      <c r="AE28">
        <f t="shared" si="18"/>
        <v>1.1956918330925825</v>
      </c>
      <c r="AF28">
        <f t="shared" si="19"/>
        <v>-110.30012942462361</v>
      </c>
      <c r="AG28">
        <f t="shared" si="20"/>
        <v>125.44149299410206</v>
      </c>
      <c r="AH28">
        <f t="shared" si="21"/>
        <v>9.2712257817856845</v>
      </c>
      <c r="AI28">
        <f t="shared" si="22"/>
        <v>322.09645435126419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52791.585267145885</v>
      </c>
      <c r="AO28">
        <f t="shared" si="26"/>
        <v>1799.89</v>
      </c>
      <c r="AP28">
        <f t="shared" si="27"/>
        <v>1517.3072999999999</v>
      </c>
      <c r="AQ28">
        <f t="shared" si="28"/>
        <v>0.8430000166676852</v>
      </c>
      <c r="AR28">
        <f t="shared" si="29"/>
        <v>0.16539003216863252</v>
      </c>
      <c r="AS28">
        <v>1689641307</v>
      </c>
      <c r="AT28">
        <v>385.64400000000001</v>
      </c>
      <c r="AU28">
        <v>400.05599999999998</v>
      </c>
      <c r="AV28">
        <v>23.750299999999999</v>
      </c>
      <c r="AW28">
        <v>21.3094</v>
      </c>
      <c r="AX28">
        <v>388.99900000000002</v>
      </c>
      <c r="AY28">
        <v>23.619399999999999</v>
      </c>
      <c r="AZ28">
        <v>600.20500000000004</v>
      </c>
      <c r="BA28">
        <v>100.194</v>
      </c>
      <c r="BB28">
        <v>4.3596200000000002E-2</v>
      </c>
      <c r="BC28">
        <v>27.7805</v>
      </c>
      <c r="BD28">
        <v>26.986699999999999</v>
      </c>
      <c r="BE28">
        <v>999.9</v>
      </c>
      <c r="BF28">
        <v>0</v>
      </c>
      <c r="BG28">
        <v>0</v>
      </c>
      <c r="BH28">
        <v>9990</v>
      </c>
      <c r="BI28">
        <v>0</v>
      </c>
      <c r="BJ28">
        <v>374.41500000000002</v>
      </c>
      <c r="BK28">
        <v>-14.4123</v>
      </c>
      <c r="BL28">
        <v>395.02600000000001</v>
      </c>
      <c r="BM28">
        <v>408.767</v>
      </c>
      <c r="BN28">
        <v>2.44082</v>
      </c>
      <c r="BO28">
        <v>400.05599999999998</v>
      </c>
      <c r="BP28">
        <v>21.3094</v>
      </c>
      <c r="BQ28">
        <v>2.3796400000000002</v>
      </c>
      <c r="BR28">
        <v>2.1350899999999999</v>
      </c>
      <c r="BS28">
        <v>20.225899999999999</v>
      </c>
      <c r="BT28">
        <v>18.4834</v>
      </c>
      <c r="BU28">
        <v>1799.89</v>
      </c>
      <c r="BV28">
        <v>0.89999899999999999</v>
      </c>
      <c r="BW28">
        <v>0.10000100000000001</v>
      </c>
      <c r="BX28">
        <v>0</v>
      </c>
      <c r="BY28">
        <v>2.3172999999999999</v>
      </c>
      <c r="BZ28">
        <v>0</v>
      </c>
      <c r="CA28">
        <v>12909.5</v>
      </c>
      <c r="CB28">
        <v>17198.599999999999</v>
      </c>
      <c r="CC28">
        <v>41.311999999999998</v>
      </c>
      <c r="CD28">
        <v>44</v>
      </c>
      <c r="CE28">
        <v>42.75</v>
      </c>
      <c r="CF28">
        <v>41.686999999999998</v>
      </c>
      <c r="CG28">
        <v>41.061999999999998</v>
      </c>
      <c r="CH28">
        <v>1619.9</v>
      </c>
      <c r="CI28">
        <v>179.99</v>
      </c>
      <c r="CJ28">
        <v>0</v>
      </c>
      <c r="CK28">
        <v>1689641310.7</v>
      </c>
      <c r="CL28">
        <v>0</v>
      </c>
      <c r="CM28">
        <v>1689641278</v>
      </c>
      <c r="CN28" t="s">
        <v>384</v>
      </c>
      <c r="CO28">
        <v>1689641267</v>
      </c>
      <c r="CP28">
        <v>1689641278</v>
      </c>
      <c r="CQ28">
        <v>54</v>
      </c>
      <c r="CR28">
        <v>-2E-3</v>
      </c>
      <c r="CS28">
        <v>2E-3</v>
      </c>
      <c r="CT28">
        <v>-3.3559999999999999</v>
      </c>
      <c r="CU28">
        <v>0.13100000000000001</v>
      </c>
      <c r="CV28">
        <v>400</v>
      </c>
      <c r="CW28">
        <v>21</v>
      </c>
      <c r="CX28">
        <v>0.15</v>
      </c>
      <c r="CY28">
        <v>0.05</v>
      </c>
      <c r="CZ28">
        <v>13.2994079239095</v>
      </c>
      <c r="DA28">
        <v>0.33555802939977197</v>
      </c>
      <c r="DB28">
        <v>4.5597786920183299E-2</v>
      </c>
      <c r="DC28">
        <v>1</v>
      </c>
      <c r="DD28">
        <v>399.99209523809498</v>
      </c>
      <c r="DE28">
        <v>-5.2987012989044596E-3</v>
      </c>
      <c r="DF28">
        <v>3.1291113544388599E-2</v>
      </c>
      <c r="DG28">
        <v>1</v>
      </c>
      <c r="DH28">
        <v>1799.973</v>
      </c>
      <c r="DI28">
        <v>1.09555512624856E-2</v>
      </c>
      <c r="DJ28">
        <v>0.13472564715002699</v>
      </c>
      <c r="DK28">
        <v>-1</v>
      </c>
      <c r="DL28">
        <v>2</v>
      </c>
      <c r="DM28">
        <v>2</v>
      </c>
      <c r="DN28" t="s">
        <v>354</v>
      </c>
      <c r="DO28">
        <v>3.1569500000000001</v>
      </c>
      <c r="DP28">
        <v>2.7778299999999998</v>
      </c>
      <c r="DQ28">
        <v>9.2013800000000007E-2</v>
      </c>
      <c r="DR28">
        <v>9.4320500000000002E-2</v>
      </c>
      <c r="DS28">
        <v>0.118809</v>
      </c>
      <c r="DT28">
        <v>0.11049299999999999</v>
      </c>
      <c r="DU28">
        <v>28772.6</v>
      </c>
      <c r="DV28">
        <v>29986.3</v>
      </c>
      <c r="DW28">
        <v>29443.200000000001</v>
      </c>
      <c r="DX28">
        <v>30871.8</v>
      </c>
      <c r="DY28">
        <v>33995</v>
      </c>
      <c r="DZ28">
        <v>36004.199999999997</v>
      </c>
      <c r="EA28">
        <v>40439.4</v>
      </c>
      <c r="EB28">
        <v>42847.5</v>
      </c>
      <c r="EC28">
        <v>2.2498</v>
      </c>
      <c r="ED28">
        <v>1.74013</v>
      </c>
      <c r="EE28">
        <v>0.103146</v>
      </c>
      <c r="EF28">
        <v>0</v>
      </c>
      <c r="EG28">
        <v>25.297599999999999</v>
      </c>
      <c r="EH28">
        <v>999.9</v>
      </c>
      <c r="EI28">
        <v>34.22</v>
      </c>
      <c r="EJ28">
        <v>37.343000000000004</v>
      </c>
      <c r="EK28">
        <v>21.939800000000002</v>
      </c>
      <c r="EL28">
        <v>60.636299999999999</v>
      </c>
      <c r="EM28">
        <v>24.210699999999999</v>
      </c>
      <c r="EN28">
        <v>1</v>
      </c>
      <c r="EO28">
        <v>-0.18163599999999999</v>
      </c>
      <c r="EP28">
        <v>-0.27243499999999998</v>
      </c>
      <c r="EQ28">
        <v>20.295200000000001</v>
      </c>
      <c r="ER28">
        <v>5.2406499999999996</v>
      </c>
      <c r="ES28">
        <v>11.8302</v>
      </c>
      <c r="ET28">
        <v>4.9816500000000001</v>
      </c>
      <c r="EU28">
        <v>3.2990300000000001</v>
      </c>
      <c r="EV28">
        <v>54.3</v>
      </c>
      <c r="EW28">
        <v>164.4</v>
      </c>
      <c r="EX28">
        <v>8887.9</v>
      </c>
      <c r="EY28">
        <v>3553.1</v>
      </c>
      <c r="EZ28">
        <v>1.87365</v>
      </c>
      <c r="FA28">
        <v>1.8793800000000001</v>
      </c>
      <c r="FB28">
        <v>1.8797299999999999</v>
      </c>
      <c r="FC28">
        <v>1.88035</v>
      </c>
      <c r="FD28">
        <v>1.8778999999999999</v>
      </c>
      <c r="FE28">
        <v>1.8766799999999999</v>
      </c>
      <c r="FF28">
        <v>1.8773500000000001</v>
      </c>
      <c r="FG28">
        <v>1.8751500000000001</v>
      </c>
      <c r="FH28">
        <v>0</v>
      </c>
      <c r="FI28">
        <v>0</v>
      </c>
      <c r="FJ28">
        <v>0</v>
      </c>
      <c r="FK28">
        <v>0</v>
      </c>
      <c r="FL28" t="s">
        <v>355</v>
      </c>
      <c r="FM28" t="s">
        <v>356</v>
      </c>
      <c r="FN28" t="s">
        <v>357</v>
      </c>
      <c r="FO28" t="s">
        <v>357</v>
      </c>
      <c r="FP28" t="s">
        <v>357</v>
      </c>
      <c r="FQ28" t="s">
        <v>357</v>
      </c>
      <c r="FR28">
        <v>0</v>
      </c>
      <c r="FS28">
        <v>100</v>
      </c>
      <c r="FT28">
        <v>100</v>
      </c>
      <c r="FU28">
        <v>-3.355</v>
      </c>
      <c r="FV28">
        <v>0.13089999999999999</v>
      </c>
      <c r="FW28">
        <v>-3.3576383559184899</v>
      </c>
      <c r="FX28">
        <v>1.4527828764109799E-4</v>
      </c>
      <c r="FY28">
        <v>-4.3579519040863002E-7</v>
      </c>
      <c r="FZ28">
        <v>2.0799061152897499E-10</v>
      </c>
      <c r="GA28">
        <v>0.13088181818181599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0.7</v>
      </c>
      <c r="GJ28">
        <v>0.5</v>
      </c>
      <c r="GK28">
        <v>1.0534699999999999</v>
      </c>
      <c r="GL28">
        <v>2.63306</v>
      </c>
      <c r="GM28">
        <v>1.54541</v>
      </c>
      <c r="GN28">
        <v>2.2729499999999998</v>
      </c>
      <c r="GO28">
        <v>1.5979000000000001</v>
      </c>
      <c r="GP28">
        <v>2.4877899999999999</v>
      </c>
      <c r="GQ28">
        <v>38.354500000000002</v>
      </c>
      <c r="GR28">
        <v>16.040800000000001</v>
      </c>
      <c r="GS28">
        <v>18</v>
      </c>
      <c r="GT28">
        <v>646.85199999999998</v>
      </c>
      <c r="GU28">
        <v>355.24</v>
      </c>
      <c r="GV28">
        <v>26.380600000000001</v>
      </c>
      <c r="GW28">
        <v>24.772099999999998</v>
      </c>
      <c r="GX28">
        <v>29.9998</v>
      </c>
      <c r="GY28">
        <v>24.817900000000002</v>
      </c>
      <c r="GZ28">
        <v>24.802499999999998</v>
      </c>
      <c r="HA28">
        <v>21.1388</v>
      </c>
      <c r="HB28">
        <v>-30</v>
      </c>
      <c r="HC28">
        <v>-30</v>
      </c>
      <c r="HD28">
        <v>26.383700000000001</v>
      </c>
      <c r="HE28">
        <v>400</v>
      </c>
      <c r="HF28">
        <v>0</v>
      </c>
      <c r="HG28">
        <v>100.28400000000001</v>
      </c>
      <c r="HH28">
        <v>99.283799999999999</v>
      </c>
    </row>
    <row r="29" spans="1:216" x14ac:dyDescent="0.2">
      <c r="A29">
        <v>11</v>
      </c>
      <c r="B29">
        <v>1689641396</v>
      </c>
      <c r="C29">
        <v>888.90000009536698</v>
      </c>
      <c r="D29" t="s">
        <v>385</v>
      </c>
      <c r="E29" t="s">
        <v>386</v>
      </c>
      <c r="F29" t="s">
        <v>348</v>
      </c>
      <c r="G29" t="s">
        <v>349</v>
      </c>
      <c r="H29" t="s">
        <v>350</v>
      </c>
      <c r="I29" t="s">
        <v>351</v>
      </c>
      <c r="J29" t="s">
        <v>409</v>
      </c>
      <c r="K29" t="s">
        <v>352</v>
      </c>
      <c r="L29">
        <v>1689641396</v>
      </c>
      <c r="M29">
        <f t="shared" si="0"/>
        <v>2.5512128170161294E-3</v>
      </c>
      <c r="N29">
        <f t="shared" si="1"/>
        <v>2.5512128170161295</v>
      </c>
      <c r="O29">
        <f t="shared" si="2"/>
        <v>16.057514005726301</v>
      </c>
      <c r="P29">
        <f t="shared" si="3"/>
        <v>457.767</v>
      </c>
      <c r="Q29">
        <f t="shared" si="4"/>
        <v>326.79278504044879</v>
      </c>
      <c r="R29">
        <f t="shared" si="5"/>
        <v>32.755393707006803</v>
      </c>
      <c r="S29">
        <f t="shared" si="6"/>
        <v>45.8833211670186</v>
      </c>
      <c r="T29">
        <f t="shared" si="7"/>
        <v>0.21565469418455813</v>
      </c>
      <c r="U29">
        <f t="shared" si="8"/>
        <v>2.933319384874939</v>
      </c>
      <c r="V29">
        <f t="shared" si="9"/>
        <v>0.20721789006291033</v>
      </c>
      <c r="W29">
        <f t="shared" si="10"/>
        <v>0.13024169299773805</v>
      </c>
      <c r="X29">
        <f t="shared" si="11"/>
        <v>297.69402000000002</v>
      </c>
      <c r="Y29">
        <f t="shared" si="12"/>
        <v>28.888965836906745</v>
      </c>
      <c r="Z29">
        <f t="shared" si="13"/>
        <v>26.967199999999998</v>
      </c>
      <c r="AA29">
        <f t="shared" si="14"/>
        <v>3.5722705040225149</v>
      </c>
      <c r="AB29">
        <f t="shared" si="15"/>
        <v>63.319637785963742</v>
      </c>
      <c r="AC29">
        <f t="shared" si="16"/>
        <v>2.3748385206325602</v>
      </c>
      <c r="AD29">
        <f t="shared" si="17"/>
        <v>3.7505560733940237</v>
      </c>
      <c r="AE29">
        <f t="shared" si="18"/>
        <v>1.1974319833899547</v>
      </c>
      <c r="AF29">
        <f t="shared" si="19"/>
        <v>-112.50848523041131</v>
      </c>
      <c r="AG29">
        <f t="shared" si="20"/>
        <v>131.51015096570757</v>
      </c>
      <c r="AH29">
        <f t="shared" si="21"/>
        <v>9.7126561755064245</v>
      </c>
      <c r="AI29">
        <f t="shared" si="22"/>
        <v>326.40834191080273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52849.619722481395</v>
      </c>
      <c r="AO29">
        <f t="shared" si="26"/>
        <v>1799.95</v>
      </c>
      <c r="AP29">
        <f t="shared" si="27"/>
        <v>1517.3580000000002</v>
      </c>
      <c r="AQ29">
        <f t="shared" si="28"/>
        <v>0.84300008333564824</v>
      </c>
      <c r="AR29">
        <f t="shared" si="29"/>
        <v>0.16539016083780106</v>
      </c>
      <c r="AS29">
        <v>1689641396</v>
      </c>
      <c r="AT29">
        <v>457.767</v>
      </c>
      <c r="AU29">
        <v>474.98500000000001</v>
      </c>
      <c r="AV29">
        <v>23.693200000000001</v>
      </c>
      <c r="AW29">
        <v>21.203499999999998</v>
      </c>
      <c r="AX29">
        <v>461.31299999999999</v>
      </c>
      <c r="AY29">
        <v>23.567499999999999</v>
      </c>
      <c r="AZ29">
        <v>600.25699999999995</v>
      </c>
      <c r="BA29">
        <v>100.19</v>
      </c>
      <c r="BB29">
        <v>4.2915799999999997E-2</v>
      </c>
      <c r="BC29">
        <v>27.7988</v>
      </c>
      <c r="BD29">
        <v>26.967199999999998</v>
      </c>
      <c r="BE29">
        <v>999.9</v>
      </c>
      <c r="BF29">
        <v>0</v>
      </c>
      <c r="BG29">
        <v>0</v>
      </c>
      <c r="BH29">
        <v>10002.5</v>
      </c>
      <c r="BI29">
        <v>0</v>
      </c>
      <c r="BJ29">
        <v>259.83600000000001</v>
      </c>
      <c r="BK29">
        <v>-17.217300000000002</v>
      </c>
      <c r="BL29">
        <v>468.87700000000001</v>
      </c>
      <c r="BM29">
        <v>485.274</v>
      </c>
      <c r="BN29">
        <v>2.4897399999999998</v>
      </c>
      <c r="BO29">
        <v>474.98500000000001</v>
      </c>
      <c r="BP29">
        <v>21.203499999999998</v>
      </c>
      <c r="BQ29">
        <v>2.3738299999999999</v>
      </c>
      <c r="BR29">
        <v>2.1243799999999999</v>
      </c>
      <c r="BS29">
        <v>20.186299999999999</v>
      </c>
      <c r="BT29">
        <v>18.403199999999998</v>
      </c>
      <c r="BU29">
        <v>1799.95</v>
      </c>
      <c r="BV29">
        <v>0.89999899999999999</v>
      </c>
      <c r="BW29">
        <v>0.10000100000000001</v>
      </c>
      <c r="BX29">
        <v>0</v>
      </c>
      <c r="BY29">
        <v>2.6997</v>
      </c>
      <c r="BZ29">
        <v>0</v>
      </c>
      <c r="CA29">
        <v>13199.9</v>
      </c>
      <c r="CB29">
        <v>17199.099999999999</v>
      </c>
      <c r="CC29">
        <v>41.311999999999998</v>
      </c>
      <c r="CD29">
        <v>44</v>
      </c>
      <c r="CE29">
        <v>42.686999999999998</v>
      </c>
      <c r="CF29">
        <v>41.686999999999998</v>
      </c>
      <c r="CG29">
        <v>41.061999999999998</v>
      </c>
      <c r="CH29">
        <v>1619.95</v>
      </c>
      <c r="CI29">
        <v>180</v>
      </c>
      <c r="CJ29">
        <v>0</v>
      </c>
      <c r="CK29">
        <v>1689641399.5</v>
      </c>
      <c r="CL29">
        <v>0</v>
      </c>
      <c r="CM29">
        <v>1689641367</v>
      </c>
      <c r="CN29" t="s">
        <v>387</v>
      </c>
      <c r="CO29">
        <v>1689641364</v>
      </c>
      <c r="CP29">
        <v>1689641367</v>
      </c>
      <c r="CQ29">
        <v>55</v>
      </c>
      <c r="CR29">
        <v>-0.182</v>
      </c>
      <c r="CS29">
        <v>-5.0000000000000001E-3</v>
      </c>
      <c r="CT29">
        <v>-3.548</v>
      </c>
      <c r="CU29">
        <v>0.126</v>
      </c>
      <c r="CV29">
        <v>475</v>
      </c>
      <c r="CW29">
        <v>21</v>
      </c>
      <c r="CX29">
        <v>0.06</v>
      </c>
      <c r="CY29">
        <v>0.02</v>
      </c>
      <c r="CZ29">
        <v>16.0687874675865</v>
      </c>
      <c r="DA29">
        <v>0.53015408763267102</v>
      </c>
      <c r="DB29">
        <v>6.8524380775022001E-2</v>
      </c>
      <c r="DC29">
        <v>1</v>
      </c>
      <c r="DD29">
        <v>475.02620000000002</v>
      </c>
      <c r="DE29">
        <v>2.13834586467632E-2</v>
      </c>
      <c r="DF29">
        <v>4.2431827676864202E-2</v>
      </c>
      <c r="DG29">
        <v>1</v>
      </c>
      <c r="DH29">
        <v>1799.9885714285699</v>
      </c>
      <c r="DI29">
        <v>-3.1649835471170999E-2</v>
      </c>
      <c r="DJ29">
        <v>0.105752888704679</v>
      </c>
      <c r="DK29">
        <v>-1</v>
      </c>
      <c r="DL29">
        <v>2</v>
      </c>
      <c r="DM29">
        <v>2</v>
      </c>
      <c r="DN29" t="s">
        <v>354</v>
      </c>
      <c r="DO29">
        <v>3.1571099999999999</v>
      </c>
      <c r="DP29">
        <v>2.7772700000000001</v>
      </c>
      <c r="DQ29">
        <v>0.104641</v>
      </c>
      <c r="DR29">
        <v>0.107264</v>
      </c>
      <c r="DS29">
        <v>0.11864</v>
      </c>
      <c r="DT29">
        <v>0.11012</v>
      </c>
      <c r="DU29">
        <v>28375.3</v>
      </c>
      <c r="DV29">
        <v>29561.8</v>
      </c>
      <c r="DW29">
        <v>29445.8</v>
      </c>
      <c r="DX29">
        <v>30875.7</v>
      </c>
      <c r="DY29">
        <v>34005.300000000003</v>
      </c>
      <c r="DZ29">
        <v>36024.9</v>
      </c>
      <c r="EA29">
        <v>40442.699999999997</v>
      </c>
      <c r="EB29">
        <v>42852.6</v>
      </c>
      <c r="EC29">
        <v>2.2506699999999999</v>
      </c>
      <c r="ED29">
        <v>1.7412300000000001</v>
      </c>
      <c r="EE29">
        <v>0.107266</v>
      </c>
      <c r="EF29">
        <v>0</v>
      </c>
      <c r="EG29">
        <v>25.2103</v>
      </c>
      <c r="EH29">
        <v>999.9</v>
      </c>
      <c r="EI29">
        <v>34.122999999999998</v>
      </c>
      <c r="EJ29">
        <v>37.353000000000002</v>
      </c>
      <c r="EK29">
        <v>21.8888</v>
      </c>
      <c r="EL29">
        <v>61.036299999999997</v>
      </c>
      <c r="EM29">
        <v>24.194700000000001</v>
      </c>
      <c r="EN29">
        <v>1</v>
      </c>
      <c r="EO29">
        <v>-0.18598799999999999</v>
      </c>
      <c r="EP29">
        <v>-0.65026700000000004</v>
      </c>
      <c r="EQ29">
        <v>20.293700000000001</v>
      </c>
      <c r="ER29">
        <v>5.2401999999999997</v>
      </c>
      <c r="ES29">
        <v>11.8302</v>
      </c>
      <c r="ET29">
        <v>4.9816500000000001</v>
      </c>
      <c r="EU29">
        <v>3.2991799999999998</v>
      </c>
      <c r="EV29">
        <v>54.4</v>
      </c>
      <c r="EW29">
        <v>164.4</v>
      </c>
      <c r="EX29">
        <v>8887.9</v>
      </c>
      <c r="EY29">
        <v>3554.9</v>
      </c>
      <c r="EZ29">
        <v>1.8736699999999999</v>
      </c>
      <c r="FA29">
        <v>1.87941</v>
      </c>
      <c r="FB29">
        <v>1.8797299999999999</v>
      </c>
      <c r="FC29">
        <v>1.88035</v>
      </c>
      <c r="FD29">
        <v>1.8778999999999999</v>
      </c>
      <c r="FE29">
        <v>1.8766799999999999</v>
      </c>
      <c r="FF29">
        <v>1.8773599999999999</v>
      </c>
      <c r="FG29">
        <v>1.87514</v>
      </c>
      <c r="FH29">
        <v>0</v>
      </c>
      <c r="FI29">
        <v>0</v>
      </c>
      <c r="FJ29">
        <v>0</v>
      </c>
      <c r="FK29">
        <v>0</v>
      </c>
      <c r="FL29" t="s">
        <v>355</v>
      </c>
      <c r="FM29" t="s">
        <v>356</v>
      </c>
      <c r="FN29" t="s">
        <v>357</v>
      </c>
      <c r="FO29" t="s">
        <v>357</v>
      </c>
      <c r="FP29" t="s">
        <v>357</v>
      </c>
      <c r="FQ29" t="s">
        <v>357</v>
      </c>
      <c r="FR29">
        <v>0</v>
      </c>
      <c r="FS29">
        <v>100</v>
      </c>
      <c r="FT29">
        <v>100</v>
      </c>
      <c r="FU29">
        <v>-3.5459999999999998</v>
      </c>
      <c r="FV29">
        <v>0.12570000000000001</v>
      </c>
      <c r="FW29">
        <v>-3.54031394730639</v>
      </c>
      <c r="FX29">
        <v>1.4527828764109799E-4</v>
      </c>
      <c r="FY29">
        <v>-4.3579519040863002E-7</v>
      </c>
      <c r="FZ29">
        <v>2.0799061152897499E-10</v>
      </c>
      <c r="GA29">
        <v>0.12576999999999899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0.5</v>
      </c>
      <c r="GK29">
        <v>1.2084999999999999</v>
      </c>
      <c r="GL29">
        <v>2.6293899999999999</v>
      </c>
      <c r="GM29">
        <v>1.54541</v>
      </c>
      <c r="GN29">
        <v>2.2717299999999998</v>
      </c>
      <c r="GO29">
        <v>1.5979000000000001</v>
      </c>
      <c r="GP29">
        <v>2.3889200000000002</v>
      </c>
      <c r="GQ29">
        <v>38.354500000000002</v>
      </c>
      <c r="GR29">
        <v>16.014600000000002</v>
      </c>
      <c r="GS29">
        <v>18</v>
      </c>
      <c r="GT29">
        <v>646.56600000000003</v>
      </c>
      <c r="GU29">
        <v>355.279</v>
      </c>
      <c r="GV29">
        <v>26.701000000000001</v>
      </c>
      <c r="GW29">
        <v>24.700399999999998</v>
      </c>
      <c r="GX29">
        <v>29.9999</v>
      </c>
      <c r="GY29">
        <v>24.7393</v>
      </c>
      <c r="GZ29">
        <v>24.722100000000001</v>
      </c>
      <c r="HA29">
        <v>24.252099999999999</v>
      </c>
      <c r="HB29">
        <v>-30</v>
      </c>
      <c r="HC29">
        <v>-30</v>
      </c>
      <c r="HD29">
        <v>26.714200000000002</v>
      </c>
      <c r="HE29">
        <v>475</v>
      </c>
      <c r="HF29">
        <v>0</v>
      </c>
      <c r="HG29">
        <v>100.29300000000001</v>
      </c>
      <c r="HH29">
        <v>99.296000000000006</v>
      </c>
    </row>
    <row r="30" spans="1:216" x14ac:dyDescent="0.2">
      <c r="A30">
        <v>12</v>
      </c>
      <c r="B30">
        <v>1689641486</v>
      </c>
      <c r="C30">
        <v>978.90000009536698</v>
      </c>
      <c r="D30" t="s">
        <v>388</v>
      </c>
      <c r="E30" t="s">
        <v>389</v>
      </c>
      <c r="F30" t="s">
        <v>348</v>
      </c>
      <c r="G30" t="s">
        <v>349</v>
      </c>
      <c r="H30" t="s">
        <v>350</v>
      </c>
      <c r="I30" t="s">
        <v>351</v>
      </c>
      <c r="J30" t="s">
        <v>409</v>
      </c>
      <c r="K30" t="s">
        <v>352</v>
      </c>
      <c r="L30">
        <v>1689641486</v>
      </c>
      <c r="M30">
        <f t="shared" si="0"/>
        <v>2.5871901964855072E-3</v>
      </c>
      <c r="N30">
        <f t="shared" si="1"/>
        <v>2.5871901964855071</v>
      </c>
      <c r="O30">
        <f t="shared" si="2"/>
        <v>19.219473183093946</v>
      </c>
      <c r="P30">
        <f t="shared" si="3"/>
        <v>554.32100000000003</v>
      </c>
      <c r="Q30">
        <f t="shared" si="4"/>
        <v>397.57166027416815</v>
      </c>
      <c r="R30">
        <f t="shared" si="5"/>
        <v>39.848532089935922</v>
      </c>
      <c r="S30">
        <f t="shared" si="6"/>
        <v>55.559488675306305</v>
      </c>
      <c r="T30">
        <f t="shared" si="7"/>
        <v>0.21605092055556369</v>
      </c>
      <c r="U30">
        <f t="shared" si="8"/>
        <v>2.9303027170631282</v>
      </c>
      <c r="V30">
        <f t="shared" si="9"/>
        <v>0.20757539134833911</v>
      </c>
      <c r="W30">
        <f t="shared" si="10"/>
        <v>0.13046840834065485</v>
      </c>
      <c r="X30">
        <f t="shared" si="11"/>
        <v>297.70519200000001</v>
      </c>
      <c r="Y30">
        <f t="shared" si="12"/>
        <v>28.957569952538144</v>
      </c>
      <c r="Z30">
        <f t="shared" si="13"/>
        <v>27.0154</v>
      </c>
      <c r="AA30">
        <f t="shared" si="14"/>
        <v>3.5823982498308475</v>
      </c>
      <c r="AB30">
        <f t="shared" si="15"/>
        <v>62.914130044585711</v>
      </c>
      <c r="AC30">
        <f t="shared" si="16"/>
        <v>2.3702445769554297</v>
      </c>
      <c r="AD30">
        <f t="shared" si="17"/>
        <v>3.7674280408482081</v>
      </c>
      <c r="AE30">
        <f t="shared" si="18"/>
        <v>1.2121536728754179</v>
      </c>
      <c r="AF30">
        <f t="shared" si="19"/>
        <v>-114.09508766501087</v>
      </c>
      <c r="AG30">
        <f t="shared" si="20"/>
        <v>135.90888641480885</v>
      </c>
      <c r="AH30">
        <f t="shared" si="21"/>
        <v>10.054136844899539</v>
      </c>
      <c r="AI30">
        <f t="shared" si="22"/>
        <v>329.57312759469755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52748.99616214243</v>
      </c>
      <c r="AO30">
        <f t="shared" si="26"/>
        <v>1800.02</v>
      </c>
      <c r="AP30">
        <f t="shared" si="27"/>
        <v>1517.4168</v>
      </c>
      <c r="AQ30">
        <f t="shared" si="28"/>
        <v>0.84299996666703703</v>
      </c>
      <c r="AR30">
        <f t="shared" si="29"/>
        <v>0.16538993566738147</v>
      </c>
      <c r="AS30">
        <v>1689641486</v>
      </c>
      <c r="AT30">
        <v>554.32100000000003</v>
      </c>
      <c r="AU30">
        <v>574.96799999999996</v>
      </c>
      <c r="AV30">
        <v>23.648099999999999</v>
      </c>
      <c r="AW30">
        <v>21.122900000000001</v>
      </c>
      <c r="AX30">
        <v>558.08100000000002</v>
      </c>
      <c r="AY30">
        <v>23.526499999999999</v>
      </c>
      <c r="AZ30">
        <v>600.19200000000001</v>
      </c>
      <c r="BA30">
        <v>100.187</v>
      </c>
      <c r="BB30">
        <v>4.2810300000000003E-2</v>
      </c>
      <c r="BC30">
        <v>27.875699999999998</v>
      </c>
      <c r="BD30">
        <v>27.0154</v>
      </c>
      <c r="BE30">
        <v>999.9</v>
      </c>
      <c r="BF30">
        <v>0</v>
      </c>
      <c r="BG30">
        <v>0</v>
      </c>
      <c r="BH30">
        <v>9985.6200000000008</v>
      </c>
      <c r="BI30">
        <v>0</v>
      </c>
      <c r="BJ30">
        <v>287.255</v>
      </c>
      <c r="BK30">
        <v>-20.646699999999999</v>
      </c>
      <c r="BL30">
        <v>567.74699999999996</v>
      </c>
      <c r="BM30">
        <v>587.375</v>
      </c>
      <c r="BN30">
        <v>2.5251100000000002</v>
      </c>
      <c r="BO30">
        <v>574.96799999999996</v>
      </c>
      <c r="BP30">
        <v>21.122900000000001</v>
      </c>
      <c r="BQ30">
        <v>2.36924</v>
      </c>
      <c r="BR30">
        <v>2.11625</v>
      </c>
      <c r="BS30">
        <v>20.155000000000001</v>
      </c>
      <c r="BT30">
        <v>18.341999999999999</v>
      </c>
      <c r="BU30">
        <v>1800.02</v>
      </c>
      <c r="BV30">
        <v>0.89999899999999999</v>
      </c>
      <c r="BW30">
        <v>0.10000100000000001</v>
      </c>
      <c r="BX30">
        <v>0</v>
      </c>
      <c r="BY30">
        <v>2.3793000000000002</v>
      </c>
      <c r="BZ30">
        <v>0</v>
      </c>
      <c r="CA30">
        <v>13372.2</v>
      </c>
      <c r="CB30">
        <v>17199.8</v>
      </c>
      <c r="CC30">
        <v>41.311999999999998</v>
      </c>
      <c r="CD30">
        <v>43.936999999999998</v>
      </c>
      <c r="CE30">
        <v>42.561999999999998</v>
      </c>
      <c r="CF30">
        <v>41.625</v>
      </c>
      <c r="CG30">
        <v>41</v>
      </c>
      <c r="CH30">
        <v>1620.02</v>
      </c>
      <c r="CI30">
        <v>180</v>
      </c>
      <c r="CJ30">
        <v>0</v>
      </c>
      <c r="CK30">
        <v>1689641489.5</v>
      </c>
      <c r="CL30">
        <v>0</v>
      </c>
      <c r="CM30">
        <v>1689641457</v>
      </c>
      <c r="CN30" t="s">
        <v>390</v>
      </c>
      <c r="CO30">
        <v>1689641450</v>
      </c>
      <c r="CP30">
        <v>1689641457</v>
      </c>
      <c r="CQ30">
        <v>56</v>
      </c>
      <c r="CR30">
        <v>-0.20100000000000001</v>
      </c>
      <c r="CS30">
        <v>-4.0000000000000001E-3</v>
      </c>
      <c r="CT30">
        <v>-3.7629999999999999</v>
      </c>
      <c r="CU30">
        <v>0.122</v>
      </c>
      <c r="CV30">
        <v>575</v>
      </c>
      <c r="CW30">
        <v>21</v>
      </c>
      <c r="CX30">
        <v>0.1</v>
      </c>
      <c r="CY30">
        <v>0.04</v>
      </c>
      <c r="CZ30">
        <v>19.231331677476199</v>
      </c>
      <c r="DA30">
        <v>0.632377698859236</v>
      </c>
      <c r="DB30">
        <v>8.55732412323396E-2</v>
      </c>
      <c r="DC30">
        <v>1</v>
      </c>
      <c r="DD30">
        <v>574.99594999999999</v>
      </c>
      <c r="DE30">
        <v>-2.23308270677685E-2</v>
      </c>
      <c r="DF30">
        <v>3.1012054108033201E-2</v>
      </c>
      <c r="DG30">
        <v>1</v>
      </c>
      <c r="DH30">
        <v>1799.99476190476</v>
      </c>
      <c r="DI30">
        <v>-5.3019085883196398E-2</v>
      </c>
      <c r="DJ30">
        <v>9.9456573323835507E-2</v>
      </c>
      <c r="DK30">
        <v>-1</v>
      </c>
      <c r="DL30">
        <v>2</v>
      </c>
      <c r="DM30">
        <v>2</v>
      </c>
      <c r="DN30" t="s">
        <v>354</v>
      </c>
      <c r="DO30">
        <v>3.1570499999999999</v>
      </c>
      <c r="DP30">
        <v>2.7770100000000002</v>
      </c>
      <c r="DQ30">
        <v>0.120156</v>
      </c>
      <c r="DR30">
        <v>0.12310400000000001</v>
      </c>
      <c r="DS30">
        <v>0.118516</v>
      </c>
      <c r="DT30">
        <v>0.109845</v>
      </c>
      <c r="DU30">
        <v>27887.7</v>
      </c>
      <c r="DV30">
        <v>29041.9</v>
      </c>
      <c r="DW30">
        <v>29449.7</v>
      </c>
      <c r="DX30">
        <v>30880</v>
      </c>
      <c r="DY30">
        <v>34014.9</v>
      </c>
      <c r="DZ30">
        <v>36042.300000000003</v>
      </c>
      <c r="EA30">
        <v>40447</v>
      </c>
      <c r="EB30">
        <v>42858.2</v>
      </c>
      <c r="EC30">
        <v>2.2517</v>
      </c>
      <c r="ED30">
        <v>1.7429300000000001</v>
      </c>
      <c r="EE30">
        <v>0.112832</v>
      </c>
      <c r="EF30">
        <v>0</v>
      </c>
      <c r="EG30">
        <v>25.1675</v>
      </c>
      <c r="EH30">
        <v>999.9</v>
      </c>
      <c r="EI30">
        <v>33.994999999999997</v>
      </c>
      <c r="EJ30">
        <v>37.353000000000002</v>
      </c>
      <c r="EK30">
        <v>21.810500000000001</v>
      </c>
      <c r="EL30">
        <v>60.766300000000001</v>
      </c>
      <c r="EM30">
        <v>24.627400000000002</v>
      </c>
      <c r="EN30">
        <v>1</v>
      </c>
      <c r="EO30">
        <v>-0.19282299999999999</v>
      </c>
      <c r="EP30">
        <v>-0.493562</v>
      </c>
      <c r="EQ30">
        <v>20.2944</v>
      </c>
      <c r="ER30">
        <v>5.2400500000000001</v>
      </c>
      <c r="ES30">
        <v>11.8302</v>
      </c>
      <c r="ET30">
        <v>4.98095</v>
      </c>
      <c r="EU30">
        <v>3.2991799999999998</v>
      </c>
      <c r="EV30">
        <v>54.4</v>
      </c>
      <c r="EW30">
        <v>164.4</v>
      </c>
      <c r="EX30">
        <v>8887.9</v>
      </c>
      <c r="EY30">
        <v>3556.8</v>
      </c>
      <c r="EZ30">
        <v>1.8736900000000001</v>
      </c>
      <c r="FA30">
        <v>1.8794</v>
      </c>
      <c r="FB30">
        <v>1.8797299999999999</v>
      </c>
      <c r="FC30">
        <v>1.88035</v>
      </c>
      <c r="FD30">
        <v>1.8778999999999999</v>
      </c>
      <c r="FE30">
        <v>1.8766799999999999</v>
      </c>
      <c r="FF30">
        <v>1.87734</v>
      </c>
      <c r="FG30">
        <v>1.8751500000000001</v>
      </c>
      <c r="FH30">
        <v>0</v>
      </c>
      <c r="FI30">
        <v>0</v>
      </c>
      <c r="FJ30">
        <v>0</v>
      </c>
      <c r="FK30">
        <v>0</v>
      </c>
      <c r="FL30" t="s">
        <v>355</v>
      </c>
      <c r="FM30" t="s">
        <v>356</v>
      </c>
      <c r="FN30" t="s">
        <v>357</v>
      </c>
      <c r="FO30" t="s">
        <v>357</v>
      </c>
      <c r="FP30" t="s">
        <v>357</v>
      </c>
      <c r="FQ30" t="s">
        <v>357</v>
      </c>
      <c r="FR30">
        <v>0</v>
      </c>
      <c r="FS30">
        <v>100</v>
      </c>
      <c r="FT30">
        <v>100</v>
      </c>
      <c r="FU30">
        <v>-3.76</v>
      </c>
      <c r="FV30">
        <v>0.1216</v>
      </c>
      <c r="FW30">
        <v>-3.74159830324384</v>
      </c>
      <c r="FX30">
        <v>1.4527828764109799E-4</v>
      </c>
      <c r="FY30">
        <v>-4.3579519040863002E-7</v>
      </c>
      <c r="FZ30">
        <v>2.0799061152897499E-10</v>
      </c>
      <c r="GA30">
        <v>0.12152727272727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0.6</v>
      </c>
      <c r="GJ30">
        <v>0.5</v>
      </c>
      <c r="GK30">
        <v>1.41113</v>
      </c>
      <c r="GL30">
        <v>2.63306</v>
      </c>
      <c r="GM30">
        <v>1.54541</v>
      </c>
      <c r="GN30">
        <v>2.2717299999999998</v>
      </c>
      <c r="GO30">
        <v>1.5979000000000001</v>
      </c>
      <c r="GP30">
        <v>2.3107899999999999</v>
      </c>
      <c r="GQ30">
        <v>38.354500000000002</v>
      </c>
      <c r="GR30">
        <v>15.997</v>
      </c>
      <c r="GS30">
        <v>18</v>
      </c>
      <c r="GT30">
        <v>646.22699999999998</v>
      </c>
      <c r="GU30">
        <v>355.541</v>
      </c>
      <c r="GV30">
        <v>26.646999999999998</v>
      </c>
      <c r="GW30">
        <v>24.607199999999999</v>
      </c>
      <c r="GX30">
        <v>29.999600000000001</v>
      </c>
      <c r="GY30">
        <v>24.647500000000001</v>
      </c>
      <c r="GZ30">
        <v>24.628399999999999</v>
      </c>
      <c r="HA30">
        <v>28.2822</v>
      </c>
      <c r="HB30">
        <v>-30</v>
      </c>
      <c r="HC30">
        <v>-30</v>
      </c>
      <c r="HD30">
        <v>26.6447</v>
      </c>
      <c r="HE30">
        <v>575</v>
      </c>
      <c r="HF30">
        <v>0</v>
      </c>
      <c r="HG30">
        <v>100.30500000000001</v>
      </c>
      <c r="HH30">
        <v>99.309399999999997</v>
      </c>
    </row>
    <row r="31" spans="1:216" x14ac:dyDescent="0.2">
      <c r="A31">
        <v>13</v>
      </c>
      <c r="B31">
        <v>1689641576</v>
      </c>
      <c r="C31">
        <v>1068.9000000953699</v>
      </c>
      <c r="D31" t="s">
        <v>391</v>
      </c>
      <c r="E31" t="s">
        <v>392</v>
      </c>
      <c r="F31" t="s">
        <v>348</v>
      </c>
      <c r="G31" t="s">
        <v>349</v>
      </c>
      <c r="H31" t="s">
        <v>350</v>
      </c>
      <c r="I31" t="s">
        <v>351</v>
      </c>
      <c r="J31" t="s">
        <v>409</v>
      </c>
      <c r="K31" t="s">
        <v>352</v>
      </c>
      <c r="L31">
        <v>1689641576</v>
      </c>
      <c r="M31">
        <f t="shared" si="0"/>
        <v>2.6038990313757477E-3</v>
      </c>
      <c r="N31">
        <f t="shared" si="1"/>
        <v>2.6038990313757475</v>
      </c>
      <c r="O31">
        <f t="shared" si="2"/>
        <v>21.972540875086235</v>
      </c>
      <c r="P31">
        <f t="shared" si="3"/>
        <v>651.322</v>
      </c>
      <c r="Q31">
        <f t="shared" si="4"/>
        <v>472.51714557315495</v>
      </c>
      <c r="R31">
        <f t="shared" si="5"/>
        <v>47.359039739175259</v>
      </c>
      <c r="S31">
        <f t="shared" si="6"/>
        <v>65.280138022469998</v>
      </c>
      <c r="T31">
        <f t="shared" si="7"/>
        <v>0.21706775366978562</v>
      </c>
      <c r="U31">
        <f t="shared" si="8"/>
        <v>2.9349686144425959</v>
      </c>
      <c r="V31">
        <f t="shared" si="9"/>
        <v>0.20852697894703945</v>
      </c>
      <c r="W31">
        <f t="shared" si="10"/>
        <v>0.13106871612350218</v>
      </c>
      <c r="X31">
        <f t="shared" si="11"/>
        <v>297.66036299999996</v>
      </c>
      <c r="Y31">
        <f t="shared" si="12"/>
        <v>28.923990038839495</v>
      </c>
      <c r="Z31">
        <f t="shared" si="13"/>
        <v>26.9907</v>
      </c>
      <c r="AA31">
        <f t="shared" si="14"/>
        <v>3.5772051787363361</v>
      </c>
      <c r="AB31">
        <f t="shared" si="15"/>
        <v>62.815411542368203</v>
      </c>
      <c r="AC31">
        <f t="shared" si="16"/>
        <v>2.3627444577765</v>
      </c>
      <c r="AD31">
        <f t="shared" si="17"/>
        <v>3.7614088641015404</v>
      </c>
      <c r="AE31">
        <f t="shared" si="18"/>
        <v>1.2144607209598361</v>
      </c>
      <c r="AF31">
        <f t="shared" si="19"/>
        <v>-114.83194728367047</v>
      </c>
      <c r="AG31">
        <f t="shared" si="20"/>
        <v>135.69807196291242</v>
      </c>
      <c r="AH31">
        <f t="shared" si="21"/>
        <v>10.019975628815624</v>
      </c>
      <c r="AI31">
        <f t="shared" si="22"/>
        <v>328.54646330805758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52888.414578511525</v>
      </c>
      <c r="AO31">
        <f t="shared" si="26"/>
        <v>1799.75</v>
      </c>
      <c r="AP31">
        <f t="shared" si="27"/>
        <v>1517.1891000000001</v>
      </c>
      <c r="AQ31">
        <f t="shared" si="28"/>
        <v>0.842999916655091</v>
      </c>
      <c r="AR31">
        <f t="shared" si="29"/>
        <v>0.16538983914432559</v>
      </c>
      <c r="AS31">
        <v>1689641576</v>
      </c>
      <c r="AT31">
        <v>651.322</v>
      </c>
      <c r="AU31">
        <v>674.98199999999997</v>
      </c>
      <c r="AV31">
        <v>23.573899999999998</v>
      </c>
      <c r="AW31">
        <v>21.032299999999999</v>
      </c>
      <c r="AX31">
        <v>655.54899999999998</v>
      </c>
      <c r="AY31">
        <v>23.456600000000002</v>
      </c>
      <c r="AZ31">
        <v>600.21600000000001</v>
      </c>
      <c r="BA31">
        <v>100.184</v>
      </c>
      <c r="BB31">
        <v>4.3135E-2</v>
      </c>
      <c r="BC31">
        <v>27.848299999999998</v>
      </c>
      <c r="BD31">
        <v>26.9907</v>
      </c>
      <c r="BE31">
        <v>999.9</v>
      </c>
      <c r="BF31">
        <v>0</v>
      </c>
      <c r="BG31">
        <v>0</v>
      </c>
      <c r="BH31">
        <v>10012.5</v>
      </c>
      <c r="BI31">
        <v>0</v>
      </c>
      <c r="BJ31">
        <v>392.255</v>
      </c>
      <c r="BK31">
        <v>-23.659400000000002</v>
      </c>
      <c r="BL31">
        <v>667.04700000000003</v>
      </c>
      <c r="BM31">
        <v>689.48299999999995</v>
      </c>
      <c r="BN31">
        <v>2.5415899999999998</v>
      </c>
      <c r="BO31">
        <v>674.98199999999997</v>
      </c>
      <c r="BP31">
        <v>21.032299999999999</v>
      </c>
      <c r="BQ31">
        <v>2.36172</v>
      </c>
      <c r="BR31">
        <v>2.1071</v>
      </c>
      <c r="BS31">
        <v>20.1037</v>
      </c>
      <c r="BT31">
        <v>18.2729</v>
      </c>
      <c r="BU31">
        <v>1799.75</v>
      </c>
      <c r="BV31">
        <v>0.90000100000000005</v>
      </c>
      <c r="BW31">
        <v>9.9999199999999996E-2</v>
      </c>
      <c r="BX31">
        <v>0</v>
      </c>
      <c r="BY31">
        <v>2.2907999999999999</v>
      </c>
      <c r="BZ31">
        <v>0</v>
      </c>
      <c r="CA31">
        <v>13513.6</v>
      </c>
      <c r="CB31">
        <v>17197.3</v>
      </c>
      <c r="CC31">
        <v>41.25</v>
      </c>
      <c r="CD31">
        <v>43.936999999999998</v>
      </c>
      <c r="CE31">
        <v>42.625</v>
      </c>
      <c r="CF31">
        <v>41.561999999999998</v>
      </c>
      <c r="CG31">
        <v>40.936999999999998</v>
      </c>
      <c r="CH31">
        <v>1619.78</v>
      </c>
      <c r="CI31">
        <v>179.97</v>
      </c>
      <c r="CJ31">
        <v>0</v>
      </c>
      <c r="CK31">
        <v>1689641579.5</v>
      </c>
      <c r="CL31">
        <v>0</v>
      </c>
      <c r="CM31">
        <v>1689641547</v>
      </c>
      <c r="CN31" t="s">
        <v>393</v>
      </c>
      <c r="CO31">
        <v>1689641547</v>
      </c>
      <c r="CP31">
        <v>1689641543</v>
      </c>
      <c r="CQ31">
        <v>57</v>
      </c>
      <c r="CR31">
        <v>-0.45200000000000001</v>
      </c>
      <c r="CS31">
        <v>-4.0000000000000001E-3</v>
      </c>
      <c r="CT31">
        <v>-4.2300000000000004</v>
      </c>
      <c r="CU31">
        <v>0.11700000000000001</v>
      </c>
      <c r="CV31">
        <v>675</v>
      </c>
      <c r="CW31">
        <v>21</v>
      </c>
      <c r="CX31">
        <v>0.08</v>
      </c>
      <c r="CY31">
        <v>0.03</v>
      </c>
      <c r="CZ31">
        <v>21.938888859918301</v>
      </c>
      <c r="DA31">
        <v>0.25116273278190299</v>
      </c>
      <c r="DB31">
        <v>4.7607032469570702E-2</v>
      </c>
      <c r="DC31">
        <v>1</v>
      </c>
      <c r="DD31">
        <v>674.99504999999999</v>
      </c>
      <c r="DE31">
        <v>-0.32440601503882699</v>
      </c>
      <c r="DF31">
        <v>5.15950336757297E-2</v>
      </c>
      <c r="DG31">
        <v>1</v>
      </c>
      <c r="DH31">
        <v>1799.991</v>
      </c>
      <c r="DI31">
        <v>-0.145074118111366</v>
      </c>
      <c r="DJ31">
        <v>0.13449535307954499</v>
      </c>
      <c r="DK31">
        <v>-1</v>
      </c>
      <c r="DL31">
        <v>2</v>
      </c>
      <c r="DM31">
        <v>2</v>
      </c>
      <c r="DN31" t="s">
        <v>354</v>
      </c>
      <c r="DO31">
        <v>3.1571799999999999</v>
      </c>
      <c r="DP31">
        <v>2.7775699999999999</v>
      </c>
      <c r="DQ31">
        <v>0.13450000000000001</v>
      </c>
      <c r="DR31">
        <v>0.13764000000000001</v>
      </c>
      <c r="DS31">
        <v>0.11829000000000001</v>
      </c>
      <c r="DT31">
        <v>0.10953300000000001</v>
      </c>
      <c r="DU31">
        <v>27439.1</v>
      </c>
      <c r="DV31">
        <v>28566.7</v>
      </c>
      <c r="DW31">
        <v>29455.599999999999</v>
      </c>
      <c r="DX31">
        <v>30886.1</v>
      </c>
      <c r="DY31">
        <v>34031.1</v>
      </c>
      <c r="DZ31">
        <v>36063.300000000003</v>
      </c>
      <c r="EA31">
        <v>40454.5</v>
      </c>
      <c r="EB31">
        <v>42866.5</v>
      </c>
      <c r="EC31">
        <v>2.2534000000000001</v>
      </c>
      <c r="ED31">
        <v>1.7439800000000001</v>
      </c>
      <c r="EE31">
        <v>0.11150500000000001</v>
      </c>
      <c r="EF31">
        <v>0</v>
      </c>
      <c r="EG31">
        <v>25.164400000000001</v>
      </c>
      <c r="EH31">
        <v>999.9</v>
      </c>
      <c r="EI31">
        <v>33.896999999999998</v>
      </c>
      <c r="EJ31">
        <v>37.353000000000002</v>
      </c>
      <c r="EK31">
        <v>21.746300000000002</v>
      </c>
      <c r="EL31">
        <v>60.826300000000003</v>
      </c>
      <c r="EM31">
        <v>25.068100000000001</v>
      </c>
      <c r="EN31">
        <v>1</v>
      </c>
      <c r="EO31">
        <v>-0.20020299999999999</v>
      </c>
      <c r="EP31">
        <v>-0.46818100000000001</v>
      </c>
      <c r="EQ31">
        <v>20.294599999999999</v>
      </c>
      <c r="ER31">
        <v>5.2403500000000003</v>
      </c>
      <c r="ES31">
        <v>11.8302</v>
      </c>
      <c r="ET31">
        <v>4.9816000000000003</v>
      </c>
      <c r="EU31">
        <v>3.29908</v>
      </c>
      <c r="EV31">
        <v>54.4</v>
      </c>
      <c r="EW31">
        <v>164.4</v>
      </c>
      <c r="EX31">
        <v>8887.9</v>
      </c>
      <c r="EY31">
        <v>3558.6</v>
      </c>
      <c r="EZ31">
        <v>1.87364</v>
      </c>
      <c r="FA31">
        <v>1.8793500000000001</v>
      </c>
      <c r="FB31">
        <v>1.8797200000000001</v>
      </c>
      <c r="FC31">
        <v>1.8803399999999999</v>
      </c>
      <c r="FD31">
        <v>1.8778999999999999</v>
      </c>
      <c r="FE31">
        <v>1.8766799999999999</v>
      </c>
      <c r="FF31">
        <v>1.8772899999999999</v>
      </c>
      <c r="FG31">
        <v>1.87513</v>
      </c>
      <c r="FH31">
        <v>0</v>
      </c>
      <c r="FI31">
        <v>0</v>
      </c>
      <c r="FJ31">
        <v>0</v>
      </c>
      <c r="FK31">
        <v>0</v>
      </c>
      <c r="FL31" t="s">
        <v>355</v>
      </c>
      <c r="FM31" t="s">
        <v>356</v>
      </c>
      <c r="FN31" t="s">
        <v>357</v>
      </c>
      <c r="FO31" t="s">
        <v>357</v>
      </c>
      <c r="FP31" t="s">
        <v>357</v>
      </c>
      <c r="FQ31" t="s">
        <v>357</v>
      </c>
      <c r="FR31">
        <v>0</v>
      </c>
      <c r="FS31">
        <v>100</v>
      </c>
      <c r="FT31">
        <v>100</v>
      </c>
      <c r="FU31">
        <v>-4.2270000000000003</v>
      </c>
      <c r="FV31">
        <v>0.1173</v>
      </c>
      <c r="FW31">
        <v>-4.193138291296</v>
      </c>
      <c r="FX31">
        <v>1.4527828764109799E-4</v>
      </c>
      <c r="FY31">
        <v>-4.3579519040863002E-7</v>
      </c>
      <c r="FZ31">
        <v>2.0799061152897499E-10</v>
      </c>
      <c r="GA31">
        <v>0.117290909090912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0.6</v>
      </c>
      <c r="GK31">
        <v>1.6076699999999999</v>
      </c>
      <c r="GL31">
        <v>2.6232899999999999</v>
      </c>
      <c r="GM31">
        <v>1.54541</v>
      </c>
      <c r="GN31">
        <v>2.2717299999999998</v>
      </c>
      <c r="GO31">
        <v>1.5979000000000001</v>
      </c>
      <c r="GP31">
        <v>2.47681</v>
      </c>
      <c r="GQ31">
        <v>38.330100000000002</v>
      </c>
      <c r="GR31">
        <v>15.997</v>
      </c>
      <c r="GS31">
        <v>18</v>
      </c>
      <c r="GT31">
        <v>646.28200000000004</v>
      </c>
      <c r="GU31">
        <v>355.42</v>
      </c>
      <c r="GV31">
        <v>26.597000000000001</v>
      </c>
      <c r="GW31">
        <v>24.504000000000001</v>
      </c>
      <c r="GX31">
        <v>29.999700000000001</v>
      </c>
      <c r="GY31">
        <v>24.546600000000002</v>
      </c>
      <c r="GZ31">
        <v>24.528199999999998</v>
      </c>
      <c r="HA31">
        <v>32.210999999999999</v>
      </c>
      <c r="HB31">
        <v>-30</v>
      </c>
      <c r="HC31">
        <v>-30</v>
      </c>
      <c r="HD31">
        <v>26.598299999999998</v>
      </c>
      <c r="HE31">
        <v>675</v>
      </c>
      <c r="HF31">
        <v>0</v>
      </c>
      <c r="HG31">
        <v>100.324</v>
      </c>
      <c r="HH31">
        <v>99.328800000000001</v>
      </c>
    </row>
    <row r="32" spans="1:216" x14ac:dyDescent="0.2">
      <c r="A32">
        <v>14</v>
      </c>
      <c r="B32">
        <v>1689641667</v>
      </c>
      <c r="C32">
        <v>1159.9000000953699</v>
      </c>
      <c r="D32" t="s">
        <v>394</v>
      </c>
      <c r="E32" t="s">
        <v>395</v>
      </c>
      <c r="F32" t="s">
        <v>348</v>
      </c>
      <c r="G32" t="s">
        <v>349</v>
      </c>
      <c r="H32" t="s">
        <v>350</v>
      </c>
      <c r="I32" t="s">
        <v>351</v>
      </c>
      <c r="J32" t="s">
        <v>409</v>
      </c>
      <c r="K32" t="s">
        <v>352</v>
      </c>
      <c r="L32">
        <v>1689641667</v>
      </c>
      <c r="M32">
        <f t="shared" si="0"/>
        <v>2.6285424806930164E-3</v>
      </c>
      <c r="N32">
        <f t="shared" si="1"/>
        <v>2.6285424806930164</v>
      </c>
      <c r="O32">
        <f t="shared" si="2"/>
        <v>24.290156791445938</v>
      </c>
      <c r="P32">
        <f t="shared" si="3"/>
        <v>773.69</v>
      </c>
      <c r="Q32">
        <f t="shared" si="4"/>
        <v>574.96343539210795</v>
      </c>
      <c r="R32">
        <f t="shared" si="5"/>
        <v>57.625211876371885</v>
      </c>
      <c r="S32">
        <f t="shared" si="6"/>
        <v>77.542409538139012</v>
      </c>
      <c r="T32">
        <f t="shared" si="7"/>
        <v>0.21721542870674099</v>
      </c>
      <c r="U32">
        <f t="shared" si="8"/>
        <v>2.9306368467672845</v>
      </c>
      <c r="V32">
        <f t="shared" si="9"/>
        <v>0.20865117044115977</v>
      </c>
      <c r="W32">
        <f t="shared" si="10"/>
        <v>0.13114831057539073</v>
      </c>
      <c r="X32">
        <f t="shared" si="11"/>
        <v>297.72173099999998</v>
      </c>
      <c r="Y32">
        <f t="shared" si="12"/>
        <v>28.96199723932498</v>
      </c>
      <c r="Z32">
        <f t="shared" si="13"/>
        <v>27.006799999999998</v>
      </c>
      <c r="AA32">
        <f t="shared" si="14"/>
        <v>3.5805893897505339</v>
      </c>
      <c r="AB32">
        <f t="shared" si="15"/>
        <v>62.464082773973253</v>
      </c>
      <c r="AC32">
        <f t="shared" si="16"/>
        <v>2.3553773743964102</v>
      </c>
      <c r="AD32">
        <f t="shared" si="17"/>
        <v>3.7707707690503689</v>
      </c>
      <c r="AE32">
        <f t="shared" si="18"/>
        <v>1.2252120153541237</v>
      </c>
      <c r="AF32">
        <f t="shared" si="19"/>
        <v>-115.91872339856202</v>
      </c>
      <c r="AG32">
        <f t="shared" si="20"/>
        <v>139.68470006506769</v>
      </c>
      <c r="AH32">
        <f t="shared" si="21"/>
        <v>10.332623860190665</v>
      </c>
      <c r="AI32">
        <f t="shared" si="22"/>
        <v>331.82033152669635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52755.841766765516</v>
      </c>
      <c r="AO32">
        <f t="shared" si="26"/>
        <v>1800.12</v>
      </c>
      <c r="AP32">
        <f t="shared" si="27"/>
        <v>1517.5010999999997</v>
      </c>
      <c r="AQ32">
        <f t="shared" si="28"/>
        <v>0.84299996666888866</v>
      </c>
      <c r="AR32">
        <f t="shared" si="29"/>
        <v>0.16538993567095525</v>
      </c>
      <c r="AS32">
        <v>1689641667</v>
      </c>
      <c r="AT32">
        <v>773.69</v>
      </c>
      <c r="AU32">
        <v>800.00800000000004</v>
      </c>
      <c r="AV32">
        <v>23.501100000000001</v>
      </c>
      <c r="AW32">
        <v>20.934899999999999</v>
      </c>
      <c r="AX32">
        <v>777.89800000000002</v>
      </c>
      <c r="AY32">
        <v>23.382200000000001</v>
      </c>
      <c r="AZ32">
        <v>600.13300000000004</v>
      </c>
      <c r="BA32">
        <v>100.181</v>
      </c>
      <c r="BB32">
        <v>4.3133100000000001E-2</v>
      </c>
      <c r="BC32">
        <v>27.890899999999998</v>
      </c>
      <c r="BD32">
        <v>27.006799999999998</v>
      </c>
      <c r="BE32">
        <v>999.9</v>
      </c>
      <c r="BF32">
        <v>0</v>
      </c>
      <c r="BG32">
        <v>0</v>
      </c>
      <c r="BH32">
        <v>9988.1200000000008</v>
      </c>
      <c r="BI32">
        <v>0</v>
      </c>
      <c r="BJ32">
        <v>338.072</v>
      </c>
      <c r="BK32">
        <v>-26.3184</v>
      </c>
      <c r="BL32">
        <v>792.31</v>
      </c>
      <c r="BM32">
        <v>817.11400000000003</v>
      </c>
      <c r="BN32">
        <v>2.5662099999999999</v>
      </c>
      <c r="BO32">
        <v>800.00800000000004</v>
      </c>
      <c r="BP32">
        <v>20.934899999999999</v>
      </c>
      <c r="BQ32">
        <v>2.3543799999999999</v>
      </c>
      <c r="BR32">
        <v>2.0972900000000001</v>
      </c>
      <c r="BS32">
        <v>20.0533</v>
      </c>
      <c r="BT32">
        <v>18.198599999999999</v>
      </c>
      <c r="BU32">
        <v>1800.12</v>
      </c>
      <c r="BV32">
        <v>0.89999899999999999</v>
      </c>
      <c r="BW32">
        <v>0.10000100000000001</v>
      </c>
      <c r="BX32">
        <v>0</v>
      </c>
      <c r="BY32">
        <v>2.7162999999999999</v>
      </c>
      <c r="BZ32">
        <v>0</v>
      </c>
      <c r="CA32">
        <v>13441.8</v>
      </c>
      <c r="CB32">
        <v>17200.8</v>
      </c>
      <c r="CC32">
        <v>41.25</v>
      </c>
      <c r="CD32">
        <v>43.811999999999998</v>
      </c>
      <c r="CE32">
        <v>42.561999999999998</v>
      </c>
      <c r="CF32">
        <v>41.5</v>
      </c>
      <c r="CG32">
        <v>40.936999999999998</v>
      </c>
      <c r="CH32">
        <v>1620.11</v>
      </c>
      <c r="CI32">
        <v>180.01</v>
      </c>
      <c r="CJ32">
        <v>0</v>
      </c>
      <c r="CK32">
        <v>1689641670.7</v>
      </c>
      <c r="CL32">
        <v>0</v>
      </c>
      <c r="CM32">
        <v>1689641638</v>
      </c>
      <c r="CN32" t="s">
        <v>396</v>
      </c>
      <c r="CO32">
        <v>1689641637</v>
      </c>
      <c r="CP32">
        <v>1689641638</v>
      </c>
      <c r="CQ32">
        <v>58</v>
      </c>
      <c r="CR32">
        <v>3.7999999999999999E-2</v>
      </c>
      <c r="CS32">
        <v>2E-3</v>
      </c>
      <c r="CT32">
        <v>-4.2119999999999997</v>
      </c>
      <c r="CU32">
        <v>0.11899999999999999</v>
      </c>
      <c r="CV32">
        <v>801</v>
      </c>
      <c r="CW32">
        <v>21</v>
      </c>
      <c r="CX32">
        <v>0.1</v>
      </c>
      <c r="CY32">
        <v>0.05</v>
      </c>
      <c r="CZ32">
        <v>24.1214341243037</v>
      </c>
      <c r="DA32">
        <v>1.31317825609974</v>
      </c>
      <c r="DB32">
        <v>0.13970540475274301</v>
      </c>
      <c r="DC32">
        <v>1</v>
      </c>
      <c r="DD32">
        <v>800.03966666666702</v>
      </c>
      <c r="DE32">
        <v>-0.39132467532431398</v>
      </c>
      <c r="DF32">
        <v>9.2833354706325893E-2</v>
      </c>
      <c r="DG32">
        <v>1</v>
      </c>
      <c r="DH32">
        <v>1800.01238095238</v>
      </c>
      <c r="DI32">
        <v>0.39589816677232498</v>
      </c>
      <c r="DJ32">
        <v>0.15859216223669101</v>
      </c>
      <c r="DK32">
        <v>-1</v>
      </c>
      <c r="DL32">
        <v>2</v>
      </c>
      <c r="DM32">
        <v>2</v>
      </c>
      <c r="DN32" t="s">
        <v>354</v>
      </c>
      <c r="DO32">
        <v>3.1570800000000001</v>
      </c>
      <c r="DP32">
        <v>2.7773599999999998</v>
      </c>
      <c r="DQ32">
        <v>0.151057</v>
      </c>
      <c r="DR32">
        <v>0.15435299999999999</v>
      </c>
      <c r="DS32">
        <v>0.118049</v>
      </c>
      <c r="DT32">
        <v>0.109197</v>
      </c>
      <c r="DU32">
        <v>26920</v>
      </c>
      <c r="DV32">
        <v>28019.9</v>
      </c>
      <c r="DW32">
        <v>29461.200000000001</v>
      </c>
      <c r="DX32">
        <v>30892.799999999999</v>
      </c>
      <c r="DY32">
        <v>34047</v>
      </c>
      <c r="DZ32">
        <v>36083.800000000003</v>
      </c>
      <c r="EA32">
        <v>40460.699999999997</v>
      </c>
      <c r="EB32">
        <v>42872.800000000003</v>
      </c>
      <c r="EC32">
        <v>2.2545500000000001</v>
      </c>
      <c r="ED32">
        <v>1.7461</v>
      </c>
      <c r="EE32">
        <v>0.115693</v>
      </c>
      <c r="EF32">
        <v>0</v>
      </c>
      <c r="EG32">
        <v>25.111899999999999</v>
      </c>
      <c r="EH32">
        <v>999.9</v>
      </c>
      <c r="EI32">
        <v>33.774999999999999</v>
      </c>
      <c r="EJ32">
        <v>37.353000000000002</v>
      </c>
      <c r="EK32">
        <v>21.671600000000002</v>
      </c>
      <c r="EL32">
        <v>60.726300000000002</v>
      </c>
      <c r="EM32">
        <v>24.972000000000001</v>
      </c>
      <c r="EN32">
        <v>1</v>
      </c>
      <c r="EO32">
        <v>-0.207622</v>
      </c>
      <c r="EP32">
        <v>-0.51939299999999999</v>
      </c>
      <c r="EQ32">
        <v>20.294599999999999</v>
      </c>
      <c r="ER32">
        <v>5.2358599999999997</v>
      </c>
      <c r="ES32">
        <v>11.8302</v>
      </c>
      <c r="ET32">
        <v>4.9813000000000001</v>
      </c>
      <c r="EU32">
        <v>3.29915</v>
      </c>
      <c r="EV32">
        <v>54.4</v>
      </c>
      <c r="EW32">
        <v>164.4</v>
      </c>
      <c r="EX32">
        <v>8887.9</v>
      </c>
      <c r="EY32">
        <v>3560.3</v>
      </c>
      <c r="EZ32">
        <v>1.8736900000000001</v>
      </c>
      <c r="FA32">
        <v>1.8794299999999999</v>
      </c>
      <c r="FB32">
        <v>1.8797299999999999</v>
      </c>
      <c r="FC32">
        <v>1.8804000000000001</v>
      </c>
      <c r="FD32">
        <v>1.87791</v>
      </c>
      <c r="FE32">
        <v>1.87669</v>
      </c>
      <c r="FF32">
        <v>1.8774200000000001</v>
      </c>
      <c r="FG32">
        <v>1.8751500000000001</v>
      </c>
      <c r="FH32">
        <v>0</v>
      </c>
      <c r="FI32">
        <v>0</v>
      </c>
      <c r="FJ32">
        <v>0</v>
      </c>
      <c r="FK32">
        <v>0</v>
      </c>
      <c r="FL32" t="s">
        <v>355</v>
      </c>
      <c r="FM32" t="s">
        <v>356</v>
      </c>
      <c r="FN32" t="s">
        <v>357</v>
      </c>
      <c r="FO32" t="s">
        <v>357</v>
      </c>
      <c r="FP32" t="s">
        <v>357</v>
      </c>
      <c r="FQ32" t="s">
        <v>357</v>
      </c>
      <c r="FR32">
        <v>0</v>
      </c>
      <c r="FS32">
        <v>100</v>
      </c>
      <c r="FT32">
        <v>100</v>
      </c>
      <c r="FU32">
        <v>-4.2080000000000002</v>
      </c>
      <c r="FV32">
        <v>0.11890000000000001</v>
      </c>
      <c r="FW32">
        <v>-4.15535182764547</v>
      </c>
      <c r="FX32">
        <v>1.4527828764109799E-4</v>
      </c>
      <c r="FY32">
        <v>-4.3579519040863002E-7</v>
      </c>
      <c r="FZ32">
        <v>2.0799061152897499E-10</v>
      </c>
      <c r="GA32">
        <v>0.118960000000001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0.5</v>
      </c>
      <c r="GK32">
        <v>1.8456999999999999</v>
      </c>
      <c r="GL32">
        <v>2.6135299999999999</v>
      </c>
      <c r="GM32">
        <v>1.54541</v>
      </c>
      <c r="GN32">
        <v>2.2717299999999998</v>
      </c>
      <c r="GO32">
        <v>1.5979000000000001</v>
      </c>
      <c r="GP32">
        <v>2.4658199999999999</v>
      </c>
      <c r="GQ32">
        <v>38.305599999999998</v>
      </c>
      <c r="GR32">
        <v>15.9795</v>
      </c>
      <c r="GS32">
        <v>18</v>
      </c>
      <c r="GT32">
        <v>645.899</v>
      </c>
      <c r="GU32">
        <v>355.83</v>
      </c>
      <c r="GV32">
        <v>26.657499999999999</v>
      </c>
      <c r="GW32">
        <v>24.398199999999999</v>
      </c>
      <c r="GX32">
        <v>29.999600000000001</v>
      </c>
      <c r="GY32">
        <v>24.4436</v>
      </c>
      <c r="GZ32">
        <v>24.424199999999999</v>
      </c>
      <c r="HA32">
        <v>36.978299999999997</v>
      </c>
      <c r="HB32">
        <v>-30</v>
      </c>
      <c r="HC32">
        <v>-30</v>
      </c>
      <c r="HD32">
        <v>26.657800000000002</v>
      </c>
      <c r="HE32">
        <v>800</v>
      </c>
      <c r="HF32">
        <v>0</v>
      </c>
      <c r="HG32">
        <v>100.34099999999999</v>
      </c>
      <c r="HH32">
        <v>99.346199999999996</v>
      </c>
    </row>
    <row r="33" spans="1:216" x14ac:dyDescent="0.2">
      <c r="A33">
        <v>15</v>
      </c>
      <c r="B33">
        <v>1689641731</v>
      </c>
      <c r="C33">
        <v>1223.9000000953699</v>
      </c>
      <c r="D33" t="s">
        <v>397</v>
      </c>
      <c r="E33" t="s">
        <v>398</v>
      </c>
      <c r="F33" t="s">
        <v>348</v>
      </c>
      <c r="G33" t="s">
        <v>349</v>
      </c>
      <c r="H33" t="s">
        <v>350</v>
      </c>
      <c r="I33" t="s">
        <v>351</v>
      </c>
      <c r="J33" t="s">
        <v>409</v>
      </c>
      <c r="K33" t="s">
        <v>352</v>
      </c>
      <c r="L33">
        <v>1689641731</v>
      </c>
      <c r="M33">
        <f t="shared" si="0"/>
        <v>2.6522312955241578E-3</v>
      </c>
      <c r="N33">
        <f t="shared" si="1"/>
        <v>2.6522312955241576</v>
      </c>
      <c r="O33">
        <f t="shared" si="2"/>
        <v>25.822113643214209</v>
      </c>
      <c r="P33">
        <f t="shared" si="3"/>
        <v>971.60599999999999</v>
      </c>
      <c r="Q33">
        <f t="shared" si="4"/>
        <v>758.8340974246637</v>
      </c>
      <c r="R33">
        <f t="shared" si="5"/>
        <v>76.055554444570362</v>
      </c>
      <c r="S33">
        <f t="shared" si="6"/>
        <v>97.381012901845182</v>
      </c>
      <c r="T33">
        <f t="shared" si="7"/>
        <v>0.21891480479978201</v>
      </c>
      <c r="U33">
        <f t="shared" si="8"/>
        <v>2.9347406157424443</v>
      </c>
      <c r="V33">
        <f t="shared" si="9"/>
        <v>0.21023054386334966</v>
      </c>
      <c r="W33">
        <f t="shared" si="10"/>
        <v>0.13214563104246643</v>
      </c>
      <c r="X33">
        <f t="shared" si="11"/>
        <v>297.66892199999995</v>
      </c>
      <c r="Y33">
        <f t="shared" si="12"/>
        <v>28.95924174565096</v>
      </c>
      <c r="Z33">
        <f t="shared" si="13"/>
        <v>26.975899999999999</v>
      </c>
      <c r="AA33">
        <f t="shared" si="14"/>
        <v>3.5740966904108005</v>
      </c>
      <c r="AB33">
        <f t="shared" si="15"/>
        <v>62.223458371384879</v>
      </c>
      <c r="AC33">
        <f t="shared" si="16"/>
        <v>2.3470022221159796</v>
      </c>
      <c r="AD33">
        <f t="shared" si="17"/>
        <v>3.7718929219712276</v>
      </c>
      <c r="AE33">
        <f t="shared" si="18"/>
        <v>1.2270944682948208</v>
      </c>
      <c r="AF33">
        <f t="shared" si="19"/>
        <v>-116.96340013261536</v>
      </c>
      <c r="AG33">
        <f t="shared" si="20"/>
        <v>145.57613896344196</v>
      </c>
      <c r="AH33">
        <f t="shared" si="21"/>
        <v>10.751978736850745</v>
      </c>
      <c r="AI33">
        <f t="shared" si="22"/>
        <v>337.03363956767726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52873.447104552914</v>
      </c>
      <c r="AO33">
        <f t="shared" si="26"/>
        <v>1799.8</v>
      </c>
      <c r="AP33">
        <f t="shared" si="27"/>
        <v>1517.2313999999999</v>
      </c>
      <c r="AQ33">
        <f t="shared" si="28"/>
        <v>0.84299999999999997</v>
      </c>
      <c r="AR33">
        <f t="shared" si="29"/>
        <v>0.16538999999999998</v>
      </c>
      <c r="AS33">
        <v>1689641731</v>
      </c>
      <c r="AT33">
        <v>971.60599999999999</v>
      </c>
      <c r="AU33">
        <v>999.99599999999998</v>
      </c>
      <c r="AV33">
        <v>23.416899999999998</v>
      </c>
      <c r="AW33">
        <v>20.8276</v>
      </c>
      <c r="AX33">
        <v>976.29200000000003</v>
      </c>
      <c r="AY33">
        <v>23.302900000000001</v>
      </c>
      <c r="AZ33">
        <v>600.19100000000003</v>
      </c>
      <c r="BA33">
        <v>100.184</v>
      </c>
      <c r="BB33">
        <v>4.2854200000000002E-2</v>
      </c>
      <c r="BC33">
        <v>27.896000000000001</v>
      </c>
      <c r="BD33">
        <v>26.975899999999999</v>
      </c>
      <c r="BE33">
        <v>999.9</v>
      </c>
      <c r="BF33">
        <v>0</v>
      </c>
      <c r="BG33">
        <v>0</v>
      </c>
      <c r="BH33">
        <v>10011.200000000001</v>
      </c>
      <c r="BI33">
        <v>0</v>
      </c>
      <c r="BJ33">
        <v>339.08600000000001</v>
      </c>
      <c r="BK33">
        <v>-27.939299999999999</v>
      </c>
      <c r="BL33">
        <v>995.37</v>
      </c>
      <c r="BM33">
        <v>1021.27</v>
      </c>
      <c r="BN33">
        <v>2.5942799999999999</v>
      </c>
      <c r="BO33">
        <v>999.99599999999998</v>
      </c>
      <c r="BP33">
        <v>20.8276</v>
      </c>
      <c r="BQ33">
        <v>2.3465099999999999</v>
      </c>
      <c r="BR33">
        <v>2.0865999999999998</v>
      </c>
      <c r="BS33">
        <v>19.999300000000002</v>
      </c>
      <c r="BT33">
        <v>18.1173</v>
      </c>
      <c r="BU33">
        <v>1799.8</v>
      </c>
      <c r="BV33">
        <v>0.90000100000000005</v>
      </c>
      <c r="BW33">
        <v>9.9999199999999996E-2</v>
      </c>
      <c r="BX33">
        <v>0</v>
      </c>
      <c r="BY33">
        <v>2.2296999999999998</v>
      </c>
      <c r="BZ33">
        <v>0</v>
      </c>
      <c r="CA33">
        <v>13277.4</v>
      </c>
      <c r="CB33">
        <v>17197.7</v>
      </c>
      <c r="CC33">
        <v>41.125</v>
      </c>
      <c r="CD33">
        <v>43.686999999999998</v>
      </c>
      <c r="CE33">
        <v>42.5</v>
      </c>
      <c r="CF33">
        <v>41.436999999999998</v>
      </c>
      <c r="CG33">
        <v>40.936999999999998</v>
      </c>
      <c r="CH33">
        <v>1619.82</v>
      </c>
      <c r="CI33">
        <v>179.98</v>
      </c>
      <c r="CJ33">
        <v>0</v>
      </c>
      <c r="CK33">
        <v>1689641734.3</v>
      </c>
      <c r="CL33">
        <v>0</v>
      </c>
      <c r="CM33">
        <v>1689641766</v>
      </c>
      <c r="CN33" t="s">
        <v>399</v>
      </c>
      <c r="CO33">
        <v>1689641766</v>
      </c>
      <c r="CP33">
        <v>1689641757</v>
      </c>
      <c r="CQ33">
        <v>59</v>
      </c>
      <c r="CR33">
        <v>-0.44800000000000001</v>
      </c>
      <c r="CS33">
        <v>-5.0000000000000001E-3</v>
      </c>
      <c r="CT33">
        <v>-4.6859999999999999</v>
      </c>
      <c r="CU33">
        <v>0.114</v>
      </c>
      <c r="CV33">
        <v>1000</v>
      </c>
      <c r="CW33">
        <v>21</v>
      </c>
      <c r="CX33">
        <v>0.15</v>
      </c>
      <c r="CY33">
        <v>0.04</v>
      </c>
      <c r="CZ33">
        <v>25.3253886402549</v>
      </c>
      <c r="DA33">
        <v>-0.282374639909731</v>
      </c>
      <c r="DB33">
        <v>0.14736555058488701</v>
      </c>
      <c r="DC33">
        <v>1</v>
      </c>
      <c r="DD33">
        <v>1000.014</v>
      </c>
      <c r="DE33">
        <v>7.9090909093134598E-2</v>
      </c>
      <c r="DF33">
        <v>5.8157421833212403E-2</v>
      </c>
      <c r="DG33">
        <v>1</v>
      </c>
      <c r="DH33">
        <v>1800.02</v>
      </c>
      <c r="DI33">
        <v>-7.8540795405549202E-2</v>
      </c>
      <c r="DJ33">
        <v>0.15849290204933</v>
      </c>
      <c r="DK33">
        <v>-1</v>
      </c>
      <c r="DL33">
        <v>2</v>
      </c>
      <c r="DM33">
        <v>2</v>
      </c>
      <c r="DN33" t="s">
        <v>354</v>
      </c>
      <c r="DO33">
        <v>3.1572800000000001</v>
      </c>
      <c r="DP33">
        <v>2.7772800000000002</v>
      </c>
      <c r="DQ33">
        <v>0.17525499999999999</v>
      </c>
      <c r="DR33">
        <v>0.17846500000000001</v>
      </c>
      <c r="DS33">
        <v>0.11779000000000001</v>
      </c>
      <c r="DT33">
        <v>0.108823</v>
      </c>
      <c r="DU33">
        <v>26158</v>
      </c>
      <c r="DV33">
        <v>27225.200000000001</v>
      </c>
      <c r="DW33">
        <v>29466.2</v>
      </c>
      <c r="DX33">
        <v>30896.5</v>
      </c>
      <c r="DY33">
        <v>34064.699999999997</v>
      </c>
      <c r="DZ33">
        <v>36106</v>
      </c>
      <c r="EA33">
        <v>40467.1</v>
      </c>
      <c r="EB33">
        <v>42878.2</v>
      </c>
      <c r="EC33">
        <v>2.2575500000000002</v>
      </c>
      <c r="ED33">
        <v>1.7480199999999999</v>
      </c>
      <c r="EE33">
        <v>0.11602</v>
      </c>
      <c r="EF33">
        <v>0</v>
      </c>
      <c r="EG33">
        <v>25.075500000000002</v>
      </c>
      <c r="EH33">
        <v>999.9</v>
      </c>
      <c r="EI33">
        <v>33.695999999999998</v>
      </c>
      <c r="EJ33">
        <v>37.343000000000004</v>
      </c>
      <c r="EK33">
        <v>21.6068</v>
      </c>
      <c r="EL33">
        <v>60.866300000000003</v>
      </c>
      <c r="EM33">
        <v>24.7516</v>
      </c>
      <c r="EN33">
        <v>1</v>
      </c>
      <c r="EO33">
        <v>-0.21327199999999999</v>
      </c>
      <c r="EP33">
        <v>-0.80271000000000003</v>
      </c>
      <c r="EQ33">
        <v>20.293199999999999</v>
      </c>
      <c r="ER33">
        <v>5.2396000000000003</v>
      </c>
      <c r="ES33">
        <v>11.8302</v>
      </c>
      <c r="ET33">
        <v>4.9816000000000003</v>
      </c>
      <c r="EU33">
        <v>3.2991299999999999</v>
      </c>
      <c r="EV33">
        <v>54.5</v>
      </c>
      <c r="EW33">
        <v>164.4</v>
      </c>
      <c r="EX33">
        <v>8887.9</v>
      </c>
      <c r="EY33">
        <v>3561.7</v>
      </c>
      <c r="EZ33">
        <v>1.87371</v>
      </c>
      <c r="FA33">
        <v>1.8794299999999999</v>
      </c>
      <c r="FB33">
        <v>1.8797299999999999</v>
      </c>
      <c r="FC33">
        <v>1.8804099999999999</v>
      </c>
      <c r="FD33">
        <v>1.8778999999999999</v>
      </c>
      <c r="FE33">
        <v>1.8767100000000001</v>
      </c>
      <c r="FF33">
        <v>1.8774299999999999</v>
      </c>
      <c r="FG33">
        <v>1.8751500000000001</v>
      </c>
      <c r="FH33">
        <v>0</v>
      </c>
      <c r="FI33">
        <v>0</v>
      </c>
      <c r="FJ33">
        <v>0</v>
      </c>
      <c r="FK33">
        <v>0</v>
      </c>
      <c r="FL33" t="s">
        <v>355</v>
      </c>
      <c r="FM33" t="s">
        <v>356</v>
      </c>
      <c r="FN33" t="s">
        <v>357</v>
      </c>
      <c r="FO33" t="s">
        <v>357</v>
      </c>
      <c r="FP33" t="s">
        <v>357</v>
      </c>
      <c r="FQ33" t="s">
        <v>357</v>
      </c>
      <c r="FR33">
        <v>0</v>
      </c>
      <c r="FS33">
        <v>100</v>
      </c>
      <c r="FT33">
        <v>100</v>
      </c>
      <c r="FU33">
        <v>-4.6859999999999999</v>
      </c>
      <c r="FV33">
        <v>0.114</v>
      </c>
      <c r="FW33">
        <v>-4.15535182764547</v>
      </c>
      <c r="FX33">
        <v>1.4527828764109799E-4</v>
      </c>
      <c r="FY33">
        <v>-4.3579519040863002E-7</v>
      </c>
      <c r="FZ33">
        <v>2.0799061152897499E-10</v>
      </c>
      <c r="GA33">
        <v>0.118960000000001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1.6</v>
      </c>
      <c r="GJ33">
        <v>1.6</v>
      </c>
      <c r="GK33">
        <v>2.2168000000000001</v>
      </c>
      <c r="GL33">
        <v>2.6147499999999999</v>
      </c>
      <c r="GM33">
        <v>1.54541</v>
      </c>
      <c r="GN33">
        <v>2.2717299999999998</v>
      </c>
      <c r="GO33">
        <v>1.5979000000000001</v>
      </c>
      <c r="GP33">
        <v>2.3779300000000001</v>
      </c>
      <c r="GQ33">
        <v>38.281199999999998</v>
      </c>
      <c r="GR33">
        <v>15.970800000000001</v>
      </c>
      <c r="GS33">
        <v>18</v>
      </c>
      <c r="GT33">
        <v>647.16600000000005</v>
      </c>
      <c r="GU33">
        <v>356.30500000000001</v>
      </c>
      <c r="GV33">
        <v>26.831800000000001</v>
      </c>
      <c r="GW33">
        <v>24.317399999999999</v>
      </c>
      <c r="GX33">
        <v>29.999600000000001</v>
      </c>
      <c r="GY33">
        <v>24.363700000000001</v>
      </c>
      <c r="GZ33">
        <v>24.345500000000001</v>
      </c>
      <c r="HA33">
        <v>44.401299999999999</v>
      </c>
      <c r="HB33">
        <v>-30</v>
      </c>
      <c r="HC33">
        <v>-30</v>
      </c>
      <c r="HD33">
        <v>26.838100000000001</v>
      </c>
      <c r="HE33">
        <v>1000</v>
      </c>
      <c r="HF33">
        <v>0</v>
      </c>
      <c r="HG33">
        <v>100.357</v>
      </c>
      <c r="HH33">
        <v>99.358500000000006</v>
      </c>
    </row>
    <row r="34" spans="1:216" x14ac:dyDescent="0.2">
      <c r="A34">
        <v>16</v>
      </c>
      <c r="B34">
        <v>1689641880</v>
      </c>
      <c r="C34">
        <v>1372.9000000953699</v>
      </c>
      <c r="D34" t="s">
        <v>400</v>
      </c>
      <c r="E34" t="s">
        <v>401</v>
      </c>
      <c r="F34" t="s">
        <v>348</v>
      </c>
      <c r="G34" t="s">
        <v>349</v>
      </c>
      <c r="H34" t="s">
        <v>350</v>
      </c>
      <c r="I34" t="s">
        <v>351</v>
      </c>
      <c r="J34" t="s">
        <v>409</v>
      </c>
      <c r="K34" t="s">
        <v>352</v>
      </c>
      <c r="L34">
        <v>1689641880</v>
      </c>
      <c r="M34">
        <f t="shared" si="0"/>
        <v>2.6956154424025405E-3</v>
      </c>
      <c r="N34">
        <f t="shared" si="1"/>
        <v>2.6956154424025405</v>
      </c>
      <c r="O34">
        <f t="shared" si="2"/>
        <v>26.682867238388255</v>
      </c>
      <c r="P34">
        <f t="shared" si="3"/>
        <v>1369.684</v>
      </c>
      <c r="Q34">
        <f t="shared" si="4"/>
        <v>1140.6468201596576</v>
      </c>
      <c r="R34">
        <f t="shared" si="5"/>
        <v>114.33965945587187</v>
      </c>
      <c r="S34">
        <f t="shared" si="6"/>
        <v>137.298591776406</v>
      </c>
      <c r="T34">
        <f t="shared" si="7"/>
        <v>0.21742433925625537</v>
      </c>
      <c r="U34">
        <f t="shared" si="8"/>
        <v>2.9322518012209775</v>
      </c>
      <c r="V34">
        <f t="shared" si="9"/>
        <v>0.20884847459184042</v>
      </c>
      <c r="W34">
        <f t="shared" si="10"/>
        <v>0.1312726192381849</v>
      </c>
      <c r="X34">
        <f t="shared" si="11"/>
        <v>297.713751</v>
      </c>
      <c r="Y34">
        <f t="shared" si="12"/>
        <v>29.027622636594405</v>
      </c>
      <c r="Z34">
        <f t="shared" si="13"/>
        <v>26.992000000000001</v>
      </c>
      <c r="AA34">
        <f t="shared" si="14"/>
        <v>3.5774783343479237</v>
      </c>
      <c r="AB34">
        <f t="shared" si="15"/>
        <v>61.272003894718154</v>
      </c>
      <c r="AC34">
        <f t="shared" si="16"/>
        <v>2.3217335775472496</v>
      </c>
      <c r="AD34">
        <f t="shared" si="17"/>
        <v>3.7892241643289726</v>
      </c>
      <c r="AE34">
        <f t="shared" si="18"/>
        <v>1.2557447568006741</v>
      </c>
      <c r="AF34">
        <f t="shared" si="19"/>
        <v>-118.87664100995204</v>
      </c>
      <c r="AG34">
        <f t="shared" si="20"/>
        <v>155.33290517895583</v>
      </c>
      <c r="AH34">
        <f t="shared" si="21"/>
        <v>11.487766313680337</v>
      </c>
      <c r="AI34">
        <f t="shared" si="22"/>
        <v>345.65778148268407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52788.118219365322</v>
      </c>
      <c r="AO34">
        <f t="shared" si="26"/>
        <v>1800.07</v>
      </c>
      <c r="AP34">
        <f t="shared" si="27"/>
        <v>1517.4591</v>
      </c>
      <c r="AQ34">
        <f t="shared" si="28"/>
        <v>0.84300004999805567</v>
      </c>
      <c r="AR34">
        <f t="shared" si="29"/>
        <v>0.16539009649624736</v>
      </c>
      <c r="AS34">
        <v>1689641880</v>
      </c>
      <c r="AT34">
        <v>1369.684</v>
      </c>
      <c r="AU34">
        <v>1400.05</v>
      </c>
      <c r="AV34">
        <v>23.1615</v>
      </c>
      <c r="AW34">
        <v>20.5291</v>
      </c>
      <c r="AX34">
        <v>1374.97</v>
      </c>
      <c r="AY34">
        <v>23.054500000000001</v>
      </c>
      <c r="AZ34">
        <v>600.178</v>
      </c>
      <c r="BA34">
        <v>100.19799999999999</v>
      </c>
      <c r="BB34">
        <v>4.3071499999999999E-2</v>
      </c>
      <c r="BC34">
        <v>27.974599999999999</v>
      </c>
      <c r="BD34">
        <v>26.992000000000001</v>
      </c>
      <c r="BE34">
        <v>999.9</v>
      </c>
      <c r="BF34">
        <v>0</v>
      </c>
      <c r="BG34">
        <v>0</v>
      </c>
      <c r="BH34">
        <v>9995.6200000000008</v>
      </c>
      <c r="BI34">
        <v>0</v>
      </c>
      <c r="BJ34">
        <v>276.601</v>
      </c>
      <c r="BK34">
        <v>-29.763400000000001</v>
      </c>
      <c r="BL34">
        <v>1402.78</v>
      </c>
      <c r="BM34">
        <v>1429.39</v>
      </c>
      <c r="BN34">
        <v>2.6393300000000002</v>
      </c>
      <c r="BO34">
        <v>1400.05</v>
      </c>
      <c r="BP34">
        <v>20.5291</v>
      </c>
      <c r="BQ34">
        <v>2.3214299999999999</v>
      </c>
      <c r="BR34">
        <v>2.0569799999999998</v>
      </c>
      <c r="BS34">
        <v>19.825900000000001</v>
      </c>
      <c r="BT34">
        <v>17.889900000000001</v>
      </c>
      <c r="BU34">
        <v>1800.07</v>
      </c>
      <c r="BV34">
        <v>0.90000100000000005</v>
      </c>
      <c r="BW34">
        <v>9.9999199999999996E-2</v>
      </c>
      <c r="BX34">
        <v>0</v>
      </c>
      <c r="BY34">
        <v>2.5527000000000002</v>
      </c>
      <c r="BZ34">
        <v>0</v>
      </c>
      <c r="CA34">
        <v>12983.8</v>
      </c>
      <c r="CB34">
        <v>17200.3</v>
      </c>
      <c r="CC34">
        <v>40.936999999999998</v>
      </c>
      <c r="CD34">
        <v>43.311999999999998</v>
      </c>
      <c r="CE34">
        <v>42.311999999999998</v>
      </c>
      <c r="CF34">
        <v>41.125</v>
      </c>
      <c r="CG34">
        <v>40.75</v>
      </c>
      <c r="CH34">
        <v>1620.06</v>
      </c>
      <c r="CI34">
        <v>180.01</v>
      </c>
      <c r="CJ34">
        <v>0</v>
      </c>
      <c r="CK34">
        <v>1689641883.7</v>
      </c>
      <c r="CL34">
        <v>0</v>
      </c>
      <c r="CM34">
        <v>1689641908</v>
      </c>
      <c r="CN34" t="s">
        <v>402</v>
      </c>
      <c r="CO34">
        <v>1689641908</v>
      </c>
      <c r="CP34">
        <v>1689641908</v>
      </c>
      <c r="CQ34">
        <v>60</v>
      </c>
      <c r="CR34">
        <v>-0.60299999999999998</v>
      </c>
      <c r="CS34">
        <v>-7.0000000000000001E-3</v>
      </c>
      <c r="CT34">
        <v>-5.2859999999999996</v>
      </c>
      <c r="CU34">
        <v>0.107</v>
      </c>
      <c r="CV34">
        <v>1400</v>
      </c>
      <c r="CW34">
        <v>20</v>
      </c>
      <c r="CX34">
        <v>0.09</v>
      </c>
      <c r="CY34">
        <v>0.02</v>
      </c>
      <c r="CZ34">
        <v>26.033300614067802</v>
      </c>
      <c r="DA34">
        <v>0.78405424219918696</v>
      </c>
      <c r="DB34">
        <v>0.13042285784523</v>
      </c>
      <c r="DC34">
        <v>1</v>
      </c>
      <c r="DD34">
        <v>1400.0454999999999</v>
      </c>
      <c r="DE34">
        <v>-0.47593984962395303</v>
      </c>
      <c r="DF34">
        <v>6.5610593656819705E-2</v>
      </c>
      <c r="DG34">
        <v>1</v>
      </c>
      <c r="DH34">
        <v>1800.0180952380999</v>
      </c>
      <c r="DI34">
        <v>8.4388240943196094E-2</v>
      </c>
      <c r="DJ34">
        <v>0.106619887701642</v>
      </c>
      <c r="DK34">
        <v>-1</v>
      </c>
      <c r="DL34">
        <v>2</v>
      </c>
      <c r="DM34">
        <v>2</v>
      </c>
      <c r="DN34" t="s">
        <v>354</v>
      </c>
      <c r="DO34">
        <v>3.1574200000000001</v>
      </c>
      <c r="DP34">
        <v>2.7773599999999998</v>
      </c>
      <c r="DQ34">
        <v>0.21693599999999999</v>
      </c>
      <c r="DR34">
        <v>0.219883</v>
      </c>
      <c r="DS34">
        <v>0.11697</v>
      </c>
      <c r="DT34">
        <v>0.107782</v>
      </c>
      <c r="DU34">
        <v>24847.7</v>
      </c>
      <c r="DV34">
        <v>25868.799999999999</v>
      </c>
      <c r="DW34">
        <v>29477.200000000001</v>
      </c>
      <c r="DX34">
        <v>30912.6</v>
      </c>
      <c r="DY34">
        <v>34111.5</v>
      </c>
      <c r="DZ34">
        <v>36169.4</v>
      </c>
      <c r="EA34">
        <v>40480.5</v>
      </c>
      <c r="EB34">
        <v>42898.3</v>
      </c>
      <c r="EC34">
        <v>2.26105</v>
      </c>
      <c r="ED34">
        <v>1.75275</v>
      </c>
      <c r="EE34">
        <v>0.123456</v>
      </c>
      <c r="EF34">
        <v>0</v>
      </c>
      <c r="EG34">
        <v>24.9696</v>
      </c>
      <c r="EH34">
        <v>999.9</v>
      </c>
      <c r="EI34">
        <v>33.427</v>
      </c>
      <c r="EJ34">
        <v>37.273000000000003</v>
      </c>
      <c r="EK34">
        <v>21.349399999999999</v>
      </c>
      <c r="EL34">
        <v>60.696300000000001</v>
      </c>
      <c r="EM34">
        <v>24.242799999999999</v>
      </c>
      <c r="EN34">
        <v>1</v>
      </c>
      <c r="EO34">
        <v>-0.23025899999999999</v>
      </c>
      <c r="EP34">
        <v>-1.2182200000000001</v>
      </c>
      <c r="EQ34">
        <v>20.290400000000002</v>
      </c>
      <c r="ER34">
        <v>5.2386999999999997</v>
      </c>
      <c r="ES34">
        <v>11.8302</v>
      </c>
      <c r="ET34">
        <v>4.9818499999999997</v>
      </c>
      <c r="EU34">
        <v>3.2990300000000001</v>
      </c>
      <c r="EV34">
        <v>54.5</v>
      </c>
      <c r="EW34">
        <v>164.4</v>
      </c>
      <c r="EX34">
        <v>8887.9</v>
      </c>
      <c r="EY34">
        <v>3564.6</v>
      </c>
      <c r="EZ34">
        <v>1.87365</v>
      </c>
      <c r="FA34">
        <v>1.8794200000000001</v>
      </c>
      <c r="FB34">
        <v>1.8797299999999999</v>
      </c>
      <c r="FC34">
        <v>1.88035</v>
      </c>
      <c r="FD34">
        <v>1.8778999999999999</v>
      </c>
      <c r="FE34">
        <v>1.8767</v>
      </c>
      <c r="FF34">
        <v>1.8773500000000001</v>
      </c>
      <c r="FG34">
        <v>1.8751500000000001</v>
      </c>
      <c r="FH34">
        <v>0</v>
      </c>
      <c r="FI34">
        <v>0</v>
      </c>
      <c r="FJ34">
        <v>0</v>
      </c>
      <c r="FK34">
        <v>0</v>
      </c>
      <c r="FL34" t="s">
        <v>355</v>
      </c>
      <c r="FM34" t="s">
        <v>356</v>
      </c>
      <c r="FN34" t="s">
        <v>357</v>
      </c>
      <c r="FO34" t="s">
        <v>357</v>
      </c>
      <c r="FP34" t="s">
        <v>357</v>
      </c>
      <c r="FQ34" t="s">
        <v>357</v>
      </c>
      <c r="FR34">
        <v>0</v>
      </c>
      <c r="FS34">
        <v>100</v>
      </c>
      <c r="FT34">
        <v>100</v>
      </c>
      <c r="FU34">
        <v>-5.2859999999999996</v>
      </c>
      <c r="FV34">
        <v>0.107</v>
      </c>
      <c r="FW34">
        <v>-4.6033468154781598</v>
      </c>
      <c r="FX34">
        <v>1.4527828764109799E-4</v>
      </c>
      <c r="FY34">
        <v>-4.3579519040863002E-7</v>
      </c>
      <c r="FZ34">
        <v>2.0799061152897499E-10</v>
      </c>
      <c r="GA34">
        <v>0.113930000000003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1.9</v>
      </c>
      <c r="GJ34">
        <v>2</v>
      </c>
      <c r="GK34">
        <v>2.9199199999999998</v>
      </c>
      <c r="GL34">
        <v>2.6122999999999998</v>
      </c>
      <c r="GM34">
        <v>1.54541</v>
      </c>
      <c r="GN34">
        <v>2.2717299999999998</v>
      </c>
      <c r="GO34">
        <v>1.5979000000000001</v>
      </c>
      <c r="GP34">
        <v>2.4133300000000002</v>
      </c>
      <c r="GQ34">
        <v>38.134999999999998</v>
      </c>
      <c r="GR34">
        <v>15.9358</v>
      </c>
      <c r="GS34">
        <v>18</v>
      </c>
      <c r="GT34">
        <v>647.15599999999995</v>
      </c>
      <c r="GU34">
        <v>357.303</v>
      </c>
      <c r="GV34">
        <v>27.209599999999998</v>
      </c>
      <c r="GW34">
        <v>24.084</v>
      </c>
      <c r="GX34">
        <v>29.999400000000001</v>
      </c>
      <c r="GY34">
        <v>24.1479</v>
      </c>
      <c r="GZ34">
        <v>24.128299999999999</v>
      </c>
      <c r="HA34">
        <v>58.4724</v>
      </c>
      <c r="HB34">
        <v>-30</v>
      </c>
      <c r="HC34">
        <v>-30</v>
      </c>
      <c r="HD34">
        <v>27.209900000000001</v>
      </c>
      <c r="HE34">
        <v>1400</v>
      </c>
      <c r="HF34">
        <v>0</v>
      </c>
      <c r="HG34">
        <v>100.392</v>
      </c>
      <c r="HH34">
        <v>99.407200000000003</v>
      </c>
    </row>
    <row r="35" spans="1:216" x14ac:dyDescent="0.2">
      <c r="A35">
        <v>17</v>
      </c>
      <c r="B35">
        <v>1689641975</v>
      </c>
      <c r="C35">
        <v>1467.9000000953699</v>
      </c>
      <c r="D35" t="s">
        <v>403</v>
      </c>
      <c r="E35" t="s">
        <v>404</v>
      </c>
      <c r="F35" t="s">
        <v>348</v>
      </c>
      <c r="G35" t="s">
        <v>349</v>
      </c>
      <c r="H35" t="s">
        <v>350</v>
      </c>
      <c r="I35" t="s">
        <v>351</v>
      </c>
      <c r="J35" t="s">
        <v>409</v>
      </c>
      <c r="K35" t="s">
        <v>352</v>
      </c>
      <c r="L35">
        <v>1689641975</v>
      </c>
      <c r="M35">
        <f t="shared" si="0"/>
        <v>2.7101729942815753E-3</v>
      </c>
      <c r="N35">
        <f t="shared" si="1"/>
        <v>2.7101729942815753</v>
      </c>
      <c r="O35">
        <f t="shared" si="2"/>
        <v>27.236812895511093</v>
      </c>
      <c r="P35">
        <f t="shared" si="3"/>
        <v>1768.0419999999999</v>
      </c>
      <c r="Q35">
        <f t="shared" si="4"/>
        <v>1523.7005609212299</v>
      </c>
      <c r="R35">
        <f t="shared" si="5"/>
        <v>152.74442322513912</v>
      </c>
      <c r="S35">
        <f t="shared" si="6"/>
        <v>177.23860084723202</v>
      </c>
      <c r="T35">
        <f t="shared" si="7"/>
        <v>0.21476405054253028</v>
      </c>
      <c r="U35">
        <f t="shared" si="8"/>
        <v>2.93607319430199</v>
      </c>
      <c r="V35">
        <f t="shared" si="9"/>
        <v>0.20640285602927513</v>
      </c>
      <c r="W35">
        <f t="shared" si="10"/>
        <v>0.12972588240204538</v>
      </c>
      <c r="X35">
        <f t="shared" si="11"/>
        <v>297.68865299999999</v>
      </c>
      <c r="Y35">
        <f t="shared" si="12"/>
        <v>29.05380097439884</v>
      </c>
      <c r="Z35">
        <f t="shared" si="13"/>
        <v>27.014299999999999</v>
      </c>
      <c r="AA35">
        <f t="shared" si="14"/>
        <v>3.5821668395264585</v>
      </c>
      <c r="AB35">
        <f t="shared" si="15"/>
        <v>60.706974582588344</v>
      </c>
      <c r="AC35">
        <f t="shared" si="16"/>
        <v>2.3045382807744006</v>
      </c>
      <c r="AD35">
        <f t="shared" si="17"/>
        <v>3.7961672388058294</v>
      </c>
      <c r="AE35">
        <f t="shared" si="18"/>
        <v>1.2776285587520579</v>
      </c>
      <c r="AF35">
        <f t="shared" si="19"/>
        <v>-119.51862904781747</v>
      </c>
      <c r="AG35">
        <f t="shared" si="20"/>
        <v>156.97577455338413</v>
      </c>
      <c r="AH35">
        <f t="shared" si="21"/>
        <v>11.597265043547354</v>
      </c>
      <c r="AI35">
        <f t="shared" si="22"/>
        <v>346.74306354911403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52893.006927744049</v>
      </c>
      <c r="AO35">
        <f t="shared" si="26"/>
        <v>1799.92</v>
      </c>
      <c r="AP35">
        <f t="shared" si="27"/>
        <v>1517.3325</v>
      </c>
      <c r="AQ35">
        <f t="shared" si="28"/>
        <v>0.84299996666518506</v>
      </c>
      <c r="AR35">
        <f t="shared" si="29"/>
        <v>0.16538993566380727</v>
      </c>
      <c r="AS35">
        <v>1689641975</v>
      </c>
      <c r="AT35">
        <v>1768.0419999999999</v>
      </c>
      <c r="AU35">
        <v>1800.06</v>
      </c>
      <c r="AV35">
        <v>22.988900000000001</v>
      </c>
      <c r="AW35">
        <v>20.341899999999999</v>
      </c>
      <c r="AX35">
        <v>1773.84</v>
      </c>
      <c r="AY35">
        <v>22.882899999999999</v>
      </c>
      <c r="AZ35">
        <v>600.197</v>
      </c>
      <c r="BA35">
        <v>100.203</v>
      </c>
      <c r="BB35">
        <v>4.2695999999999998E-2</v>
      </c>
      <c r="BC35">
        <v>28.006</v>
      </c>
      <c r="BD35">
        <v>27.014299999999999</v>
      </c>
      <c r="BE35">
        <v>999.9</v>
      </c>
      <c r="BF35">
        <v>0</v>
      </c>
      <c r="BG35">
        <v>0</v>
      </c>
      <c r="BH35">
        <v>10016.9</v>
      </c>
      <c r="BI35">
        <v>0</v>
      </c>
      <c r="BJ35">
        <v>290.20999999999998</v>
      </c>
      <c r="BK35">
        <v>-31.384</v>
      </c>
      <c r="BL35">
        <v>1810.3</v>
      </c>
      <c r="BM35">
        <v>1837.44</v>
      </c>
      <c r="BN35">
        <v>2.6479200000000001</v>
      </c>
      <c r="BO35">
        <v>1800.06</v>
      </c>
      <c r="BP35">
        <v>20.341899999999999</v>
      </c>
      <c r="BQ35">
        <v>2.3036500000000002</v>
      </c>
      <c r="BR35">
        <v>2.0383200000000001</v>
      </c>
      <c r="BS35">
        <v>19.701899999999998</v>
      </c>
      <c r="BT35">
        <v>17.745200000000001</v>
      </c>
      <c r="BU35">
        <v>1799.92</v>
      </c>
      <c r="BV35">
        <v>0.900003</v>
      </c>
      <c r="BW35">
        <v>9.99974E-2</v>
      </c>
      <c r="BX35">
        <v>0</v>
      </c>
      <c r="BY35">
        <v>2.6671</v>
      </c>
      <c r="BZ35">
        <v>0</v>
      </c>
      <c r="CA35">
        <v>13046.9</v>
      </c>
      <c r="CB35">
        <v>17198.8</v>
      </c>
      <c r="CC35">
        <v>40.75</v>
      </c>
      <c r="CD35">
        <v>43.061999999999998</v>
      </c>
      <c r="CE35">
        <v>42</v>
      </c>
      <c r="CF35">
        <v>40.875</v>
      </c>
      <c r="CG35">
        <v>40.561999999999998</v>
      </c>
      <c r="CH35">
        <v>1619.93</v>
      </c>
      <c r="CI35">
        <v>179.99</v>
      </c>
      <c r="CJ35">
        <v>0</v>
      </c>
      <c r="CK35">
        <v>1689641978.5</v>
      </c>
      <c r="CL35">
        <v>0</v>
      </c>
      <c r="CM35">
        <v>1689642009</v>
      </c>
      <c r="CN35" t="s">
        <v>405</v>
      </c>
      <c r="CO35">
        <v>1689642005</v>
      </c>
      <c r="CP35">
        <v>1689642009</v>
      </c>
      <c r="CQ35">
        <v>61</v>
      </c>
      <c r="CR35">
        <v>-0.65600000000000003</v>
      </c>
      <c r="CS35">
        <v>-1E-3</v>
      </c>
      <c r="CT35">
        <v>-5.798</v>
      </c>
      <c r="CU35">
        <v>0.106</v>
      </c>
      <c r="CV35">
        <v>1800</v>
      </c>
      <c r="CW35">
        <v>20</v>
      </c>
      <c r="CX35">
        <v>0.18</v>
      </c>
      <c r="CY35">
        <v>0.04</v>
      </c>
      <c r="CZ35">
        <v>26.909085859588401</v>
      </c>
      <c r="DA35">
        <v>0.93806202060396304</v>
      </c>
      <c r="DB35">
        <v>0.192923716665129</v>
      </c>
      <c r="DC35">
        <v>1</v>
      </c>
      <c r="DD35">
        <v>1800.0309523809501</v>
      </c>
      <c r="DE35">
        <v>-0.90545454545438198</v>
      </c>
      <c r="DF35">
        <v>0.10844813383558601</v>
      </c>
      <c r="DG35">
        <v>1</v>
      </c>
      <c r="DH35">
        <v>1800.03666666667</v>
      </c>
      <c r="DI35">
        <v>-0.3030716375068</v>
      </c>
      <c r="DJ35">
        <v>0.15094411874636801</v>
      </c>
      <c r="DK35">
        <v>-1</v>
      </c>
      <c r="DL35">
        <v>2</v>
      </c>
      <c r="DM35">
        <v>2</v>
      </c>
      <c r="DN35" t="s">
        <v>354</v>
      </c>
      <c r="DO35">
        <v>3.15761</v>
      </c>
      <c r="DP35">
        <v>2.7771699999999999</v>
      </c>
      <c r="DQ35">
        <v>0.251996</v>
      </c>
      <c r="DR35">
        <v>0.25472800000000001</v>
      </c>
      <c r="DS35">
        <v>0.1164</v>
      </c>
      <c r="DT35">
        <v>0.107129</v>
      </c>
      <c r="DU35">
        <v>23744.9</v>
      </c>
      <c r="DV35">
        <v>24724.6</v>
      </c>
      <c r="DW35">
        <v>29485.7</v>
      </c>
      <c r="DX35">
        <v>30923.1</v>
      </c>
      <c r="DY35">
        <v>34144.9</v>
      </c>
      <c r="DZ35">
        <v>36211</v>
      </c>
      <c r="EA35">
        <v>40490.199999999997</v>
      </c>
      <c r="EB35">
        <v>42912.1</v>
      </c>
      <c r="EC35">
        <v>2.2631800000000002</v>
      </c>
      <c r="ED35">
        <v>1.7567200000000001</v>
      </c>
      <c r="EE35">
        <v>0.12773999999999999</v>
      </c>
      <c r="EF35">
        <v>0</v>
      </c>
      <c r="EG35">
        <v>24.921700000000001</v>
      </c>
      <c r="EH35">
        <v>999.9</v>
      </c>
      <c r="EI35">
        <v>33.262</v>
      </c>
      <c r="EJ35">
        <v>37.201999999999998</v>
      </c>
      <c r="EK35">
        <v>21.160900000000002</v>
      </c>
      <c r="EL35">
        <v>60.586300000000001</v>
      </c>
      <c r="EM35">
        <v>25.0641</v>
      </c>
      <c r="EN35">
        <v>1</v>
      </c>
      <c r="EO35">
        <v>-0.244202</v>
      </c>
      <c r="EP35">
        <v>-0.93467299999999998</v>
      </c>
      <c r="EQ35">
        <v>20.2926</v>
      </c>
      <c r="ER35">
        <v>5.2409499999999998</v>
      </c>
      <c r="ES35">
        <v>11.8302</v>
      </c>
      <c r="ET35">
        <v>4.9816000000000003</v>
      </c>
      <c r="EU35">
        <v>3.2990300000000001</v>
      </c>
      <c r="EV35">
        <v>54.5</v>
      </c>
      <c r="EW35">
        <v>164.4</v>
      </c>
      <c r="EX35">
        <v>8887.9</v>
      </c>
      <c r="EY35">
        <v>3566.5</v>
      </c>
      <c r="EZ35">
        <v>1.87365</v>
      </c>
      <c r="FA35">
        <v>1.8794</v>
      </c>
      <c r="FB35">
        <v>1.8797299999999999</v>
      </c>
      <c r="FC35">
        <v>1.88035</v>
      </c>
      <c r="FD35">
        <v>1.8778999999999999</v>
      </c>
      <c r="FE35">
        <v>1.8767</v>
      </c>
      <c r="FF35">
        <v>1.8773599999999999</v>
      </c>
      <c r="FG35">
        <v>1.8751500000000001</v>
      </c>
      <c r="FH35">
        <v>0</v>
      </c>
      <c r="FI35">
        <v>0</v>
      </c>
      <c r="FJ35">
        <v>0</v>
      </c>
      <c r="FK35">
        <v>0</v>
      </c>
      <c r="FL35" t="s">
        <v>355</v>
      </c>
      <c r="FM35" t="s">
        <v>356</v>
      </c>
      <c r="FN35" t="s">
        <v>357</v>
      </c>
      <c r="FO35" t="s">
        <v>357</v>
      </c>
      <c r="FP35" t="s">
        <v>357</v>
      </c>
      <c r="FQ35" t="s">
        <v>357</v>
      </c>
      <c r="FR35">
        <v>0</v>
      </c>
      <c r="FS35">
        <v>100</v>
      </c>
      <c r="FT35">
        <v>100</v>
      </c>
      <c r="FU35">
        <v>-5.798</v>
      </c>
      <c r="FV35">
        <v>0.106</v>
      </c>
      <c r="FW35">
        <v>-5.2067537309640004</v>
      </c>
      <c r="FX35">
        <v>1.4527828764109799E-4</v>
      </c>
      <c r="FY35">
        <v>-4.3579519040863002E-7</v>
      </c>
      <c r="FZ35">
        <v>2.0799061152897499E-10</v>
      </c>
      <c r="GA35">
        <v>0.10697999999999699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1.1000000000000001</v>
      </c>
      <c r="GJ35">
        <v>1.1000000000000001</v>
      </c>
      <c r="GK35">
        <v>3.57544</v>
      </c>
      <c r="GL35">
        <v>2.5891099999999998</v>
      </c>
      <c r="GM35">
        <v>1.54541</v>
      </c>
      <c r="GN35">
        <v>2.2717299999999998</v>
      </c>
      <c r="GO35">
        <v>1.5979000000000001</v>
      </c>
      <c r="GP35">
        <v>2.47925</v>
      </c>
      <c r="GQ35">
        <v>37.989100000000001</v>
      </c>
      <c r="GR35">
        <v>15.927</v>
      </c>
      <c r="GS35">
        <v>18</v>
      </c>
      <c r="GT35">
        <v>646.69399999999996</v>
      </c>
      <c r="GU35">
        <v>358.24400000000003</v>
      </c>
      <c r="GV35">
        <v>26.982099999999999</v>
      </c>
      <c r="GW35">
        <v>23.896599999999999</v>
      </c>
      <c r="GX35">
        <v>29.999500000000001</v>
      </c>
      <c r="GY35">
        <v>23.979900000000001</v>
      </c>
      <c r="GZ35">
        <v>23.9617</v>
      </c>
      <c r="HA35">
        <v>71.575100000000006</v>
      </c>
      <c r="HB35">
        <v>-30</v>
      </c>
      <c r="HC35">
        <v>-30</v>
      </c>
      <c r="HD35">
        <v>26.976099999999999</v>
      </c>
      <c r="HE35">
        <v>1800</v>
      </c>
      <c r="HF35">
        <v>0</v>
      </c>
      <c r="HG35">
        <v>100.41800000000001</v>
      </c>
      <c r="HH35">
        <v>99.439899999999994</v>
      </c>
    </row>
    <row r="36" spans="1:216" x14ac:dyDescent="0.2">
      <c r="A36">
        <v>18</v>
      </c>
      <c r="B36">
        <v>1689642081</v>
      </c>
      <c r="C36">
        <v>1573.9000000953699</v>
      </c>
      <c r="D36" t="s">
        <v>406</v>
      </c>
      <c r="E36" t="s">
        <v>407</v>
      </c>
      <c r="F36" t="s">
        <v>348</v>
      </c>
      <c r="G36" t="s">
        <v>349</v>
      </c>
      <c r="H36" t="s">
        <v>350</v>
      </c>
      <c r="I36" t="s">
        <v>351</v>
      </c>
      <c r="J36" t="s">
        <v>409</v>
      </c>
      <c r="K36" t="s">
        <v>352</v>
      </c>
      <c r="L36">
        <v>1689642081</v>
      </c>
      <c r="M36">
        <f t="shared" si="0"/>
        <v>2.7234767841237996E-3</v>
      </c>
      <c r="N36">
        <f t="shared" si="1"/>
        <v>2.7234767841237995</v>
      </c>
      <c r="O36">
        <f t="shared" si="2"/>
        <v>12.204451332566117</v>
      </c>
      <c r="P36">
        <f t="shared" si="3"/>
        <v>386.642</v>
      </c>
      <c r="Q36">
        <f t="shared" si="4"/>
        <v>283.73161060136454</v>
      </c>
      <c r="R36">
        <f t="shared" si="5"/>
        <v>28.443632501695316</v>
      </c>
      <c r="S36">
        <f t="shared" si="6"/>
        <v>38.760231665451201</v>
      </c>
      <c r="T36">
        <f t="shared" si="7"/>
        <v>0.21091310394201832</v>
      </c>
      <c r="U36">
        <f t="shared" si="8"/>
        <v>2.9272296619819311</v>
      </c>
      <c r="V36">
        <f t="shared" si="9"/>
        <v>0.20281963744015627</v>
      </c>
      <c r="W36">
        <f t="shared" si="10"/>
        <v>0.12746356215149141</v>
      </c>
      <c r="X36">
        <f t="shared" si="11"/>
        <v>297.66688799999997</v>
      </c>
      <c r="Y36">
        <f t="shared" si="12"/>
        <v>29.084835814621258</v>
      </c>
      <c r="Z36">
        <f t="shared" si="13"/>
        <v>27.008400000000002</v>
      </c>
      <c r="AA36">
        <f t="shared" si="14"/>
        <v>3.5809258614784465</v>
      </c>
      <c r="AB36">
        <f t="shared" si="15"/>
        <v>59.794422805733383</v>
      </c>
      <c r="AC36">
        <f t="shared" si="16"/>
        <v>2.2740942557665602</v>
      </c>
      <c r="AD36">
        <f t="shared" si="17"/>
        <v>3.8031879045891701</v>
      </c>
      <c r="AE36">
        <f t="shared" si="18"/>
        <v>1.3068316057118863</v>
      </c>
      <c r="AF36">
        <f t="shared" si="19"/>
        <v>-120.10532617985956</v>
      </c>
      <c r="AG36">
        <f t="shared" si="20"/>
        <v>162.43672073899711</v>
      </c>
      <c r="AH36">
        <f t="shared" si="21"/>
        <v>12.038524504416696</v>
      </c>
      <c r="AI36">
        <f t="shared" si="22"/>
        <v>352.03680706355419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52632.439347680338</v>
      </c>
      <c r="AO36">
        <f t="shared" si="26"/>
        <v>1799.78</v>
      </c>
      <c r="AP36">
        <f t="shared" si="27"/>
        <v>1517.2151999999999</v>
      </c>
      <c r="AQ36">
        <f t="shared" si="28"/>
        <v>0.84300036671148693</v>
      </c>
      <c r="AR36">
        <f t="shared" si="29"/>
        <v>0.16539070775316983</v>
      </c>
      <c r="AS36">
        <v>1689642081</v>
      </c>
      <c r="AT36">
        <v>386.642</v>
      </c>
      <c r="AU36">
        <v>399.89499999999998</v>
      </c>
      <c r="AV36">
        <v>22.6846</v>
      </c>
      <c r="AW36">
        <v>20.023800000000001</v>
      </c>
      <c r="AX36">
        <v>389.90899999999999</v>
      </c>
      <c r="AY36">
        <v>22.586600000000001</v>
      </c>
      <c r="AZ36">
        <v>600.202</v>
      </c>
      <c r="BA36">
        <v>100.206</v>
      </c>
      <c r="BB36">
        <v>4.2373599999999997E-2</v>
      </c>
      <c r="BC36">
        <v>28.037700000000001</v>
      </c>
      <c r="BD36">
        <v>27.008400000000002</v>
      </c>
      <c r="BE36">
        <v>999.9</v>
      </c>
      <c r="BF36">
        <v>0</v>
      </c>
      <c r="BG36">
        <v>0</v>
      </c>
      <c r="BH36">
        <v>9966.25</v>
      </c>
      <c r="BI36">
        <v>0</v>
      </c>
      <c r="BJ36">
        <v>237.76300000000001</v>
      </c>
      <c r="BK36">
        <v>-15.847899999999999</v>
      </c>
      <c r="BL36">
        <v>392.964</v>
      </c>
      <c r="BM36">
        <v>408.06599999999997</v>
      </c>
      <c r="BN36">
        <v>2.66831</v>
      </c>
      <c r="BO36">
        <v>399.89499999999998</v>
      </c>
      <c r="BP36">
        <v>20.023800000000001</v>
      </c>
      <c r="BQ36">
        <v>2.2738900000000002</v>
      </c>
      <c r="BR36">
        <v>2.0065</v>
      </c>
      <c r="BS36">
        <v>19.492599999999999</v>
      </c>
      <c r="BT36">
        <v>17.495799999999999</v>
      </c>
      <c r="BU36">
        <v>1799.78</v>
      </c>
      <c r="BV36">
        <v>0.89998599999999995</v>
      </c>
      <c r="BW36">
        <v>0.10001400000000001</v>
      </c>
      <c r="BX36">
        <v>0</v>
      </c>
      <c r="BY36">
        <v>2.5670999999999999</v>
      </c>
      <c r="BZ36">
        <v>0</v>
      </c>
      <c r="CA36">
        <v>13184.5</v>
      </c>
      <c r="CB36">
        <v>17197.5</v>
      </c>
      <c r="CC36">
        <v>40.625</v>
      </c>
      <c r="CD36">
        <v>42.936999999999998</v>
      </c>
      <c r="CE36">
        <v>41.875</v>
      </c>
      <c r="CF36">
        <v>40.686999999999998</v>
      </c>
      <c r="CG36">
        <v>40.436999999999998</v>
      </c>
      <c r="CH36">
        <v>1619.78</v>
      </c>
      <c r="CI36">
        <v>180</v>
      </c>
      <c r="CJ36">
        <v>0</v>
      </c>
      <c r="CK36">
        <v>1689642084.7</v>
      </c>
      <c r="CL36">
        <v>0</v>
      </c>
      <c r="CM36">
        <v>1689642117</v>
      </c>
      <c r="CN36" t="s">
        <v>408</v>
      </c>
      <c r="CO36">
        <v>1689642108</v>
      </c>
      <c r="CP36">
        <v>1689642117</v>
      </c>
      <c r="CQ36">
        <v>62</v>
      </c>
      <c r="CR36">
        <v>2.5960000000000001</v>
      </c>
      <c r="CS36">
        <v>-7.0000000000000001E-3</v>
      </c>
      <c r="CT36">
        <v>-3.2669999999999999</v>
      </c>
      <c r="CU36">
        <v>9.8000000000000004E-2</v>
      </c>
      <c r="CV36">
        <v>400</v>
      </c>
      <c r="CW36">
        <v>20</v>
      </c>
      <c r="CX36">
        <v>0.18</v>
      </c>
      <c r="CY36">
        <v>0.04</v>
      </c>
      <c r="CZ36">
        <v>14.7054597805075</v>
      </c>
      <c r="DA36">
        <v>1.3053769268795801</v>
      </c>
      <c r="DB36">
        <v>0.149423302117238</v>
      </c>
      <c r="DC36">
        <v>1</v>
      </c>
      <c r="DD36">
        <v>399.845714285714</v>
      </c>
      <c r="DE36">
        <v>0.71742857142837602</v>
      </c>
      <c r="DF36">
        <v>7.4403112362666807E-2</v>
      </c>
      <c r="DG36">
        <v>1</v>
      </c>
      <c r="DH36">
        <v>1800.02</v>
      </c>
      <c r="DI36">
        <v>0.31296718069536</v>
      </c>
      <c r="DJ36">
        <v>0.109681356665551</v>
      </c>
      <c r="DK36">
        <v>-1</v>
      </c>
      <c r="DL36">
        <v>2</v>
      </c>
      <c r="DM36">
        <v>2</v>
      </c>
      <c r="DN36" t="s">
        <v>354</v>
      </c>
      <c r="DO36">
        <v>3.1577600000000001</v>
      </c>
      <c r="DP36">
        <v>2.7764000000000002</v>
      </c>
      <c r="DQ36">
        <v>9.2419699999999994E-2</v>
      </c>
      <c r="DR36">
        <v>9.4534599999999996E-2</v>
      </c>
      <c r="DS36">
        <v>0.115372</v>
      </c>
      <c r="DT36">
        <v>0.105979</v>
      </c>
      <c r="DU36">
        <v>28814.400000000001</v>
      </c>
      <c r="DV36">
        <v>30044</v>
      </c>
      <c r="DW36">
        <v>29494.6</v>
      </c>
      <c r="DX36">
        <v>30933.4</v>
      </c>
      <c r="DY36">
        <v>34177.4</v>
      </c>
      <c r="DZ36">
        <v>36252.1</v>
      </c>
      <c r="EA36">
        <v>40500.9</v>
      </c>
      <c r="EB36">
        <v>42926</v>
      </c>
      <c r="EC36">
        <v>2.26572</v>
      </c>
      <c r="ED36">
        <v>1.75353</v>
      </c>
      <c r="EE36">
        <v>0.13298499999999999</v>
      </c>
      <c r="EF36">
        <v>0</v>
      </c>
      <c r="EG36">
        <v>24.829699999999999</v>
      </c>
      <c r="EH36">
        <v>999.9</v>
      </c>
      <c r="EI36">
        <v>33.061</v>
      </c>
      <c r="EJ36">
        <v>37.100999999999999</v>
      </c>
      <c r="EK36">
        <v>20.917200000000001</v>
      </c>
      <c r="EL36">
        <v>60.786299999999997</v>
      </c>
      <c r="EM36">
        <v>25.240400000000001</v>
      </c>
      <c r="EN36">
        <v>1</v>
      </c>
      <c r="EO36">
        <v>-0.256801</v>
      </c>
      <c r="EP36">
        <v>-1.06911</v>
      </c>
      <c r="EQ36">
        <v>20.291499999999999</v>
      </c>
      <c r="ER36">
        <v>5.2408000000000001</v>
      </c>
      <c r="ES36">
        <v>11.8302</v>
      </c>
      <c r="ET36">
        <v>4.9817499999999999</v>
      </c>
      <c r="EU36">
        <v>3.2989999999999999</v>
      </c>
      <c r="EV36">
        <v>54.6</v>
      </c>
      <c r="EW36">
        <v>164.4</v>
      </c>
      <c r="EX36">
        <v>8887.9</v>
      </c>
      <c r="EY36">
        <v>3568.7</v>
      </c>
      <c r="EZ36">
        <v>1.8736299999999999</v>
      </c>
      <c r="FA36">
        <v>1.87934</v>
      </c>
      <c r="FB36">
        <v>1.8797200000000001</v>
      </c>
      <c r="FC36">
        <v>1.8803399999999999</v>
      </c>
      <c r="FD36">
        <v>1.8778999999999999</v>
      </c>
      <c r="FE36">
        <v>1.8766799999999999</v>
      </c>
      <c r="FF36">
        <v>1.8773200000000001</v>
      </c>
      <c r="FG36">
        <v>1.8751199999999999</v>
      </c>
      <c r="FH36">
        <v>0</v>
      </c>
      <c r="FI36">
        <v>0</v>
      </c>
      <c r="FJ36">
        <v>0</v>
      </c>
      <c r="FK36">
        <v>0</v>
      </c>
      <c r="FL36" t="s">
        <v>355</v>
      </c>
      <c r="FM36" t="s">
        <v>356</v>
      </c>
      <c r="FN36" t="s">
        <v>357</v>
      </c>
      <c r="FO36" t="s">
        <v>357</v>
      </c>
      <c r="FP36" t="s">
        <v>357</v>
      </c>
      <c r="FQ36" t="s">
        <v>357</v>
      </c>
      <c r="FR36">
        <v>0</v>
      </c>
      <c r="FS36">
        <v>100</v>
      </c>
      <c r="FT36">
        <v>100</v>
      </c>
      <c r="FU36">
        <v>-3.2669999999999999</v>
      </c>
      <c r="FV36">
        <v>9.8000000000000004E-2</v>
      </c>
      <c r="FW36">
        <v>-5.8640681089366398</v>
      </c>
      <c r="FX36">
        <v>1.4527828764109799E-4</v>
      </c>
      <c r="FY36">
        <v>-4.3579519040863002E-7</v>
      </c>
      <c r="FZ36">
        <v>2.0799061152897499E-10</v>
      </c>
      <c r="GA36">
        <v>0.10553000000000499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1.3</v>
      </c>
      <c r="GJ36">
        <v>1.2</v>
      </c>
      <c r="GK36">
        <v>1.0498000000000001</v>
      </c>
      <c r="GL36">
        <v>2.6122999999999998</v>
      </c>
      <c r="GM36">
        <v>1.54541</v>
      </c>
      <c r="GN36">
        <v>2.2717299999999998</v>
      </c>
      <c r="GO36">
        <v>1.5979000000000001</v>
      </c>
      <c r="GP36">
        <v>2.35107</v>
      </c>
      <c r="GQ36">
        <v>37.843699999999998</v>
      </c>
      <c r="GR36">
        <v>15.900700000000001</v>
      </c>
      <c r="GS36">
        <v>18</v>
      </c>
      <c r="GT36">
        <v>646.52700000000004</v>
      </c>
      <c r="GU36">
        <v>355.43</v>
      </c>
      <c r="GV36">
        <v>27.146799999999999</v>
      </c>
      <c r="GW36">
        <v>23.718900000000001</v>
      </c>
      <c r="GX36">
        <v>29.999500000000001</v>
      </c>
      <c r="GY36">
        <v>23.8108</v>
      </c>
      <c r="GZ36">
        <v>23.792899999999999</v>
      </c>
      <c r="HA36">
        <v>21.075500000000002</v>
      </c>
      <c r="HB36">
        <v>-30</v>
      </c>
      <c r="HC36">
        <v>-30</v>
      </c>
      <c r="HD36">
        <v>27.1617</v>
      </c>
      <c r="HE36">
        <v>400</v>
      </c>
      <c r="HF36">
        <v>0</v>
      </c>
      <c r="HG36">
        <v>100.446</v>
      </c>
      <c r="HH36">
        <v>99.472700000000003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2023-07-17T17:04:46Z</dcterms:created>
  <dcterms:modified xsi:type="dcterms:W3CDTF">2023-07-18T05:36:06Z</dcterms:modified>
</cp:coreProperties>
</file>