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E3EEE198-5E9C-9B4B-B73E-94522ED2D992}" xr6:coauthVersionLast="47" xr6:coauthVersionMax="47" xr10:uidLastSave="{00000000-0000-0000-0000-000000000000}"/>
  <bookViews>
    <workbookView xWindow="240" yWindow="760" windowWidth="18940" windowHeight="122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B36" i="1" s="1"/>
  <c r="AC36" i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 s="1"/>
  <c r="AD32" i="1"/>
  <c r="AB32" i="1" s="1"/>
  <c r="AC32" i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P29" i="1"/>
  <c r="AO29" i="1"/>
  <c r="AN29" i="1"/>
  <c r="AL29" i="1" s="1"/>
  <c r="AD29" i="1"/>
  <c r="AC29" i="1"/>
  <c r="AB29" i="1" s="1"/>
  <c r="X29" i="1"/>
  <c r="U29" i="1"/>
  <c r="AR28" i="1"/>
  <c r="AQ28" i="1"/>
  <c r="AO28" i="1"/>
  <c r="AP28" i="1" s="1"/>
  <c r="AN28" i="1"/>
  <c r="AL28" i="1" s="1"/>
  <c r="AD28" i="1"/>
  <c r="AB28" i="1" s="1"/>
  <c r="AC28" i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P26" i="1"/>
  <c r="O26" i="1"/>
  <c r="AR25" i="1"/>
  <c r="AQ25" i="1"/>
  <c r="AP25" i="1"/>
  <c r="AO25" i="1"/>
  <c r="AN25" i="1"/>
  <c r="AL25" i="1" s="1"/>
  <c r="AD25" i="1"/>
  <c r="AC25" i="1"/>
  <c r="AB25" i="1" s="1"/>
  <c r="X25" i="1"/>
  <c r="U25" i="1"/>
  <c r="AR24" i="1"/>
  <c r="AQ24" i="1"/>
  <c r="AO24" i="1"/>
  <c r="AP24" i="1" s="1"/>
  <c r="AN24" i="1"/>
  <c r="AL24" i="1" s="1"/>
  <c r="AD24" i="1"/>
  <c r="AB24" i="1" s="1"/>
  <c r="AC24" i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P22" i="1"/>
  <c r="O22" i="1"/>
  <c r="AR21" i="1"/>
  <c r="AQ21" i="1"/>
  <c r="AP21" i="1"/>
  <c r="AO21" i="1"/>
  <c r="AN21" i="1"/>
  <c r="AL21" i="1" s="1"/>
  <c r="AD21" i="1"/>
  <c r="AC21" i="1"/>
  <c r="AB21" i="1" s="1"/>
  <c r="X21" i="1"/>
  <c r="U21" i="1"/>
  <c r="AR20" i="1"/>
  <c r="AQ20" i="1"/>
  <c r="AO20" i="1"/>
  <c r="AP20" i="1" s="1"/>
  <c r="AN20" i="1"/>
  <c r="AL20" i="1" s="1"/>
  <c r="AD20" i="1"/>
  <c r="AB20" i="1" s="1"/>
  <c r="AC20" i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21" i="1" l="1"/>
  <c r="P21" i="1"/>
  <c r="O21" i="1"/>
  <c r="N21" i="1"/>
  <c r="M21" i="1" s="1"/>
  <c r="AM21" i="1"/>
  <c r="N28" i="1"/>
  <c r="M28" i="1" s="1"/>
  <c r="P28" i="1"/>
  <c r="O28" i="1"/>
  <c r="AM28" i="1"/>
  <c r="S28" i="1"/>
  <c r="P24" i="1"/>
  <c r="O24" i="1"/>
  <c r="N24" i="1"/>
  <c r="M24" i="1" s="1"/>
  <c r="AM24" i="1"/>
  <c r="S24" i="1"/>
  <c r="P20" i="1"/>
  <c r="O20" i="1"/>
  <c r="N20" i="1"/>
  <c r="M20" i="1" s="1"/>
  <c r="AM20" i="1"/>
  <c r="S20" i="1"/>
  <c r="AF26" i="1"/>
  <c r="S29" i="1"/>
  <c r="P29" i="1"/>
  <c r="O29" i="1"/>
  <c r="AM29" i="1"/>
  <c r="N29" i="1"/>
  <c r="M29" i="1" s="1"/>
  <c r="AF34" i="1"/>
  <c r="AF22" i="1"/>
  <c r="N36" i="1"/>
  <c r="M36" i="1" s="1"/>
  <c r="P36" i="1"/>
  <c r="O36" i="1"/>
  <c r="AM36" i="1"/>
  <c r="S36" i="1"/>
  <c r="S25" i="1"/>
  <c r="P25" i="1"/>
  <c r="O25" i="1"/>
  <c r="N25" i="1"/>
  <c r="M25" i="1" s="1"/>
  <c r="Y25" i="1" s="1"/>
  <c r="Z25" i="1" s="1"/>
  <c r="AG25" i="1" s="1"/>
  <c r="AM25" i="1"/>
  <c r="AF30" i="1"/>
  <c r="N32" i="1"/>
  <c r="M32" i="1" s="1"/>
  <c r="P32" i="1"/>
  <c r="O32" i="1"/>
  <c r="AM32" i="1"/>
  <c r="S32" i="1"/>
  <c r="S33" i="1"/>
  <c r="P33" i="1"/>
  <c r="O33" i="1"/>
  <c r="N33" i="1"/>
  <c r="M33" i="1" s="1"/>
  <c r="Y33" i="1" s="1"/>
  <c r="Z33" i="1" s="1"/>
  <c r="AM33" i="1"/>
  <c r="X22" i="1"/>
  <c r="X26" i="1"/>
  <c r="X30" i="1"/>
  <c r="X34" i="1"/>
  <c r="S19" i="1"/>
  <c r="S23" i="1"/>
  <c r="S27" i="1"/>
  <c r="S31" i="1"/>
  <c r="S35" i="1"/>
  <c r="Y21" i="1"/>
  <c r="Z21" i="1" s="1"/>
  <c r="AG21" i="1" s="1"/>
  <c r="AM35" i="1"/>
  <c r="X24" i="1"/>
  <c r="N27" i="1"/>
  <c r="M27" i="1" s="1"/>
  <c r="X28" i="1"/>
  <c r="N31" i="1"/>
  <c r="M31" i="1" s="1"/>
  <c r="X32" i="1"/>
  <c r="N35" i="1"/>
  <c r="M35" i="1" s="1"/>
  <c r="X36" i="1"/>
  <c r="AM19" i="1"/>
  <c r="AM23" i="1"/>
  <c r="AM27" i="1"/>
  <c r="N19" i="1"/>
  <c r="M19" i="1" s="1"/>
  <c r="X20" i="1"/>
  <c r="AM22" i="1"/>
  <c r="O23" i="1"/>
  <c r="AM26" i="1"/>
  <c r="AM30" i="1"/>
  <c r="O31" i="1"/>
  <c r="AM34" i="1"/>
  <c r="O35" i="1"/>
  <c r="AM31" i="1"/>
  <c r="N23" i="1"/>
  <c r="M23" i="1" s="1"/>
  <c r="O19" i="1"/>
  <c r="O27" i="1"/>
  <c r="X19" i="1"/>
  <c r="X23" i="1"/>
  <c r="X27" i="1"/>
  <c r="X31" i="1"/>
  <c r="X35" i="1"/>
  <c r="AA33" i="1" l="1"/>
  <c r="AE33" i="1" s="1"/>
  <c r="AH33" i="1"/>
  <c r="AG33" i="1"/>
  <c r="Y19" i="1"/>
  <c r="Z19" i="1" s="1"/>
  <c r="V19" i="1" s="1"/>
  <c r="T19" i="1" s="1"/>
  <c r="W19" i="1" s="1"/>
  <c r="Q19" i="1" s="1"/>
  <c r="R19" i="1" s="1"/>
  <c r="AF32" i="1"/>
  <c r="Y32" i="1"/>
  <c r="Z32" i="1" s="1"/>
  <c r="AF33" i="1"/>
  <c r="V33" i="1"/>
  <c r="T33" i="1" s="1"/>
  <c r="W33" i="1" s="1"/>
  <c r="Q33" i="1" s="1"/>
  <c r="R33" i="1" s="1"/>
  <c r="AF29" i="1"/>
  <c r="Y36" i="1"/>
  <c r="Z36" i="1" s="1"/>
  <c r="AF36" i="1"/>
  <c r="Y29" i="1"/>
  <c r="Z29" i="1" s="1"/>
  <c r="V29" i="1" s="1"/>
  <c r="T29" i="1" s="1"/>
  <c r="W29" i="1" s="1"/>
  <c r="Q29" i="1" s="1"/>
  <c r="R29" i="1" s="1"/>
  <c r="Y34" i="1"/>
  <c r="Z34" i="1" s="1"/>
  <c r="AF23" i="1"/>
  <c r="V23" i="1"/>
  <c r="T23" i="1" s="1"/>
  <c r="W23" i="1" s="1"/>
  <c r="Q23" i="1" s="1"/>
  <c r="R23" i="1" s="1"/>
  <c r="Y30" i="1"/>
  <c r="Z30" i="1" s="1"/>
  <c r="Y35" i="1"/>
  <c r="Z35" i="1" s="1"/>
  <c r="Y20" i="1"/>
  <c r="Z20" i="1" s="1"/>
  <c r="AF31" i="1"/>
  <c r="V31" i="1"/>
  <c r="T31" i="1" s="1"/>
  <c r="W31" i="1" s="1"/>
  <c r="Q31" i="1" s="1"/>
  <c r="R31" i="1" s="1"/>
  <c r="AA21" i="1"/>
  <c r="AE21" i="1" s="1"/>
  <c r="AH21" i="1"/>
  <c r="AI21" i="1" s="1"/>
  <c r="Y26" i="1"/>
  <c r="Z26" i="1" s="1"/>
  <c r="AF21" i="1"/>
  <c r="V21" i="1"/>
  <c r="T21" i="1" s="1"/>
  <c r="W21" i="1" s="1"/>
  <c r="Q21" i="1" s="1"/>
  <c r="R21" i="1" s="1"/>
  <c r="V20" i="1"/>
  <c r="T20" i="1" s="1"/>
  <c r="W20" i="1" s="1"/>
  <c r="Q20" i="1" s="1"/>
  <c r="R20" i="1" s="1"/>
  <c r="AF20" i="1"/>
  <c r="AF35" i="1"/>
  <c r="V35" i="1"/>
  <c r="T35" i="1" s="1"/>
  <c r="W35" i="1" s="1"/>
  <c r="Q35" i="1" s="1"/>
  <c r="R35" i="1" s="1"/>
  <c r="AA25" i="1"/>
  <c r="AE25" i="1" s="1"/>
  <c r="AH25" i="1"/>
  <c r="Y31" i="1"/>
  <c r="Z31" i="1" s="1"/>
  <c r="AF19" i="1"/>
  <c r="Y28" i="1"/>
  <c r="Z28" i="1" s="1"/>
  <c r="Y22" i="1"/>
  <c r="Z22" i="1" s="1"/>
  <c r="Y27" i="1"/>
  <c r="Z27" i="1" s="1"/>
  <c r="AF27" i="1"/>
  <c r="V27" i="1"/>
  <c r="T27" i="1" s="1"/>
  <c r="W27" i="1" s="1"/>
  <c r="Q27" i="1" s="1"/>
  <c r="R27" i="1" s="1"/>
  <c r="AF24" i="1"/>
  <c r="Y23" i="1"/>
  <c r="Z23" i="1" s="1"/>
  <c r="Y24" i="1"/>
  <c r="Z24" i="1" s="1"/>
  <c r="V24" i="1" s="1"/>
  <c r="T24" i="1" s="1"/>
  <c r="W24" i="1" s="1"/>
  <c r="Q24" i="1" s="1"/>
  <c r="R24" i="1" s="1"/>
  <c r="AF25" i="1"/>
  <c r="V25" i="1"/>
  <c r="T25" i="1" s="1"/>
  <c r="W25" i="1" s="1"/>
  <c r="Q25" i="1" s="1"/>
  <c r="R25" i="1" s="1"/>
  <c r="AF28" i="1"/>
  <c r="V28" i="1"/>
  <c r="T28" i="1" s="1"/>
  <c r="W28" i="1" s="1"/>
  <c r="Q28" i="1" s="1"/>
  <c r="R28" i="1" s="1"/>
  <c r="AH32" i="1" l="1"/>
  <c r="AG32" i="1"/>
  <c r="AA32" i="1"/>
  <c r="AE32" i="1" s="1"/>
  <c r="AH36" i="1"/>
  <c r="AA36" i="1"/>
  <c r="AE36" i="1" s="1"/>
  <c r="AG36" i="1"/>
  <c r="V32" i="1"/>
  <c r="T32" i="1" s="1"/>
  <c r="W32" i="1" s="1"/>
  <c r="Q32" i="1" s="1"/>
  <c r="R32" i="1" s="1"/>
  <c r="AA19" i="1"/>
  <c r="AE19" i="1" s="1"/>
  <c r="AH19" i="1"/>
  <c r="AG19" i="1"/>
  <c r="AA27" i="1"/>
  <c r="AE27" i="1" s="1"/>
  <c r="AG27" i="1"/>
  <c r="AH27" i="1"/>
  <c r="AI27" i="1" s="1"/>
  <c r="AA31" i="1"/>
  <c r="AE31" i="1" s="1"/>
  <c r="AG31" i="1"/>
  <c r="AH31" i="1"/>
  <c r="AI31" i="1" s="1"/>
  <c r="AH24" i="1"/>
  <c r="AG24" i="1"/>
  <c r="AA24" i="1"/>
  <c r="AE24" i="1" s="1"/>
  <c r="AH20" i="1"/>
  <c r="AA20" i="1"/>
  <c r="AE20" i="1" s="1"/>
  <c r="AG20" i="1"/>
  <c r="AH30" i="1"/>
  <c r="AA30" i="1"/>
  <c r="AE30" i="1" s="1"/>
  <c r="V30" i="1"/>
  <c r="T30" i="1" s="1"/>
  <c r="W30" i="1" s="1"/>
  <c r="Q30" i="1" s="1"/>
  <c r="R30" i="1" s="1"/>
  <c r="AG30" i="1"/>
  <c r="AH28" i="1"/>
  <c r="AG28" i="1"/>
  <c r="AA28" i="1"/>
  <c r="AE28" i="1" s="1"/>
  <c r="AA34" i="1"/>
  <c r="AE34" i="1" s="1"/>
  <c r="AH34" i="1"/>
  <c r="V34" i="1"/>
  <c r="T34" i="1" s="1"/>
  <c r="W34" i="1" s="1"/>
  <c r="Q34" i="1" s="1"/>
  <c r="R34" i="1" s="1"/>
  <c r="AG34" i="1"/>
  <c r="AA23" i="1"/>
  <c r="AE23" i="1" s="1"/>
  <c r="AH23" i="1"/>
  <c r="AG23" i="1"/>
  <c r="AA22" i="1"/>
  <c r="AE22" i="1" s="1"/>
  <c r="AH22" i="1"/>
  <c r="AG22" i="1"/>
  <c r="V22" i="1"/>
  <c r="T22" i="1" s="1"/>
  <c r="W22" i="1" s="1"/>
  <c r="Q22" i="1" s="1"/>
  <c r="R22" i="1" s="1"/>
  <c r="AI25" i="1"/>
  <c r="AA26" i="1"/>
  <c r="AE26" i="1" s="1"/>
  <c r="AH26" i="1"/>
  <c r="V26" i="1"/>
  <c r="T26" i="1" s="1"/>
  <c r="W26" i="1" s="1"/>
  <c r="Q26" i="1" s="1"/>
  <c r="R26" i="1" s="1"/>
  <c r="AG26" i="1"/>
  <c r="AA35" i="1"/>
  <c r="AE35" i="1" s="1"/>
  <c r="AG35" i="1"/>
  <c r="AH35" i="1"/>
  <c r="AI35" i="1" s="1"/>
  <c r="AA29" i="1"/>
  <c r="AE29" i="1" s="1"/>
  <c r="AH29" i="1"/>
  <c r="AG29" i="1"/>
  <c r="AI33" i="1"/>
  <c r="V36" i="1"/>
  <c r="T36" i="1" s="1"/>
  <c r="W36" i="1" s="1"/>
  <c r="Q36" i="1" s="1"/>
  <c r="R36" i="1" s="1"/>
  <c r="AI23" i="1" l="1"/>
  <c r="AI26" i="1"/>
  <c r="AI28" i="1"/>
  <c r="AI24" i="1"/>
  <c r="AI32" i="1"/>
  <c r="AI34" i="1"/>
  <c r="AI30" i="1"/>
  <c r="AI29" i="1"/>
  <c r="AI19" i="1"/>
  <c r="AI22" i="1"/>
  <c r="AI20" i="1"/>
  <c r="AI36" i="1"/>
</calcChain>
</file>

<file path=xl/sharedStrings.xml><?xml version="1.0" encoding="utf-8"?>
<sst xmlns="http://schemas.openxmlformats.org/spreadsheetml/2006/main" count="984" uniqueCount="411">
  <si>
    <t>File opened</t>
  </si>
  <si>
    <t>2023-07-17 15:50:05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</si>
  <si>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</si>
  <si>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</si>
  <si>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</si>
  <si>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</si>
  <si>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</si>
  <si>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</si>
  <si>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</si>
  <si>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</si>
  <si>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</si>
  <si>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</si>
  <si>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</si>
  <si>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</si>
  <si>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</si>
  <si>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</si>
  <si>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</si>
  <si>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</si>
  <si>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</si>
  <si>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</si>
  <si>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</si>
  <si>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</si>
  <si>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</si>
  <si>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</si>
  <si>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</si>
  <si>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</si>
  <si>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</si>
  <si>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15:50:05</t>
  </si>
  <si>
    <t>Stability Definition:	CO2_r (Meas): Per=20	A (GasEx): Std&lt;0.2 Per=20	Qin (LeafQ): Std&lt;1 Per=20</t>
  </si>
  <si>
    <t>16:18:09</t>
  </si>
  <si>
    <t>Stability Definition:	CO2_r (Meas): Std&lt;0.75 Per=20	A (GasEx): Std&lt;0.2 Per=20	Qin (LeafQ): Std&lt;1 Per=20</t>
  </si>
  <si>
    <t>16:18:10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</si>
  <si>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</si>
  <si>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</si>
  <si>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</si>
  <si>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</si>
  <si>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</si>
  <si>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</si>
  <si>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</si>
  <si>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</si>
  <si>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</si>
  <si>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</si>
  <si>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</si>
  <si>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</si>
  <si>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</si>
  <si>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</si>
  <si>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</si>
  <si>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</si>
  <si>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</si>
  <si>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</si>
  <si>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</si>
  <si>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</si>
  <si>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</si>
  <si>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</si>
  <si>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</si>
  <si>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</si>
  <si>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</si>
  <si>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</si>
  <si>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</si>
  <si>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</si>
  <si>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</si>
  <si>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</si>
  <si>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</si>
  <si>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</si>
  <si>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</si>
  <si>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</si>
  <si>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</si>
  <si>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</si>
  <si>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</si>
  <si>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</si>
  <si>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</si>
  <si>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</si>
  <si>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</si>
  <si>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</si>
  <si>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</si>
  <si>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</si>
  <si>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</si>
  <si>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</si>
  <si>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</si>
  <si>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</si>
  <si>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</si>
  <si>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</si>
  <si>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</si>
  <si>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</si>
  <si>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</si>
  <si>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</si>
  <si>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</si>
  <si>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</si>
  <si>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</si>
  <si>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</si>
  <si>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</si>
  <si>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2.76119 78.6648 382.433 627.292 883.69 1083.7 1274.17 1401.54</t>
  </si>
  <si>
    <t>Fs_true</t>
  </si>
  <si>
    <t>0.423121 100.346 404.866 601.294 802.989 1000.82 1201.55 1401.45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</si>
  <si>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</si>
  <si>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</si>
  <si>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</si>
  <si>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</si>
  <si>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</si>
  <si>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</si>
  <si>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</si>
  <si>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</si>
  <si>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</si>
  <si>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</si>
  <si>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</si>
  <si>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</si>
  <si>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</si>
  <si>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</si>
  <si>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</si>
  <si>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</si>
  <si>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</si>
  <si>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</si>
  <si>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</si>
  <si>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</si>
  <si>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</si>
  <si>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</si>
  <si>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</si>
  <si>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</si>
  <si>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</si>
  <si>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</si>
  <si>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</si>
  <si>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</si>
  <si>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</si>
  <si>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</si>
  <si>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</si>
  <si>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</si>
  <si>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</si>
  <si>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</si>
  <si>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</si>
  <si>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</si>
  <si>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</si>
  <si>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</si>
  <si>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</si>
  <si>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</si>
  <si>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</si>
  <si>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</si>
  <si>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</si>
  <si>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</si>
  <si>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</si>
  <si>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</si>
  <si>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</si>
  <si>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</si>
  <si>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</si>
  <si>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</si>
  <si>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</si>
  <si>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</si>
  <si>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</si>
  <si>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</si>
  <si>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</si>
  <si>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</si>
  <si>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</si>
  <si>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</si>
  <si>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</si>
  <si>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</si>
  <si>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</si>
  <si>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</si>
  <si>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</si>
  <si>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</si>
  <si>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</si>
  <si>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</si>
  <si>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</si>
  <si>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</si>
  <si>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</si>
  <si>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</si>
  <si>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</si>
  <si>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</si>
  <si>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</si>
  <si>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</si>
  <si>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</si>
  <si>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</si>
  <si>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</si>
  <si>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</si>
  <si>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</si>
  <si>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</si>
  <si>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</si>
  <si>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</si>
  <si>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</si>
  <si>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</si>
  <si>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</si>
  <si>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</si>
  <si>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</si>
  <si>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</si>
  <si>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</si>
  <si>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</si>
  <si>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</si>
  <si>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</si>
  <si>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</si>
  <si>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</si>
  <si>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</si>
  <si>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</si>
  <si>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</si>
  <si>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</si>
  <si>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</si>
  <si>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</si>
  <si>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</si>
  <si>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</si>
  <si>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</si>
  <si>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</si>
  <si>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</si>
  <si>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</si>
  <si>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</si>
  <si>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</si>
  <si>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</si>
  <si>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</si>
  <si>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</si>
  <si>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</si>
  <si>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</si>
  <si>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</si>
  <si>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</si>
  <si>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</si>
  <si>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</si>
  <si>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</si>
  <si>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</si>
  <si>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</si>
  <si>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</si>
  <si>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</si>
  <si>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</si>
  <si>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</si>
  <si>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</si>
  <si>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</si>
  <si>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</si>
  <si>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</si>
  <si>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</si>
  <si>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</si>
  <si>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</si>
  <si>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</si>
  <si>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</si>
  <si>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</si>
  <si>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</si>
  <si>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</si>
  <si>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</si>
  <si>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</si>
  <si>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</si>
  <si>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</si>
  <si>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</si>
  <si>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</si>
  <si>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</si>
  <si>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</si>
  <si>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</si>
  <si>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</si>
  <si>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</si>
  <si>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</si>
  <si>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</si>
  <si>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</si>
  <si>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</si>
  <si>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</si>
  <si>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</si>
  <si>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</si>
  <si>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</si>
  <si>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</si>
  <si>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</si>
  <si>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</si>
  <si>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</si>
  <si>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</si>
  <si>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</si>
  <si>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</si>
  <si>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</si>
  <si>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</si>
  <si>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</si>
  <si>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</si>
  <si>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</si>
  <si>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</si>
  <si>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</si>
  <si>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</si>
  <si>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</si>
  <si>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</si>
  <si>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</si>
  <si>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</si>
  <si>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</si>
  <si>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</si>
  <si>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</si>
  <si>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</si>
  <si>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</si>
  <si>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</si>
  <si>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</si>
  <si>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</si>
  <si>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</si>
  <si>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</si>
  <si>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</si>
  <si>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</si>
  <si>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</si>
  <si>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</si>
  <si>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</si>
  <si>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</si>
  <si>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</si>
  <si>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</si>
  <si>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</si>
  <si>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</si>
  <si>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</si>
  <si>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</si>
  <si>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</si>
  <si>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</si>
  <si>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</si>
  <si>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</si>
  <si>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</si>
  <si>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</si>
  <si>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</si>
  <si>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</si>
  <si>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</si>
  <si>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</si>
  <si>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</si>
  <si>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</si>
  <si>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</si>
  <si>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</si>
  <si>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</si>
  <si>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</si>
  <si>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</si>
  <si>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</si>
  <si>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</si>
  <si>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</si>
  <si>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</si>
  <si>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</si>
  <si>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</si>
  <si>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</si>
  <si>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</si>
  <si>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</si>
  <si>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</si>
  <si>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</si>
  <si>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</si>
  <si>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</si>
  <si>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</si>
  <si>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</si>
  <si>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</si>
  <si>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</si>
  <si>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</si>
  <si>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</si>
  <si>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</si>
  <si>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</si>
  <si>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</si>
  <si>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</si>
  <si>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</si>
  <si>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</si>
  <si>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</si>
  <si>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</si>
  <si>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</si>
  <si>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</si>
  <si>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</si>
  <si>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</si>
  <si>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</si>
  <si>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</si>
  <si>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</si>
  <si>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</si>
  <si>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</si>
  <si>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</si>
  <si>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</si>
  <si>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</si>
  <si>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16:41:59</t>
  </si>
  <si>
    <t>16:41:59</t>
  </si>
  <si>
    <t>none</t>
  </si>
  <si>
    <t>Picabo</t>
  </si>
  <si>
    <t>20230717</t>
  </si>
  <si>
    <t>kse</t>
  </si>
  <si>
    <t>BNL21839</t>
  </si>
  <si>
    <t>16:41:32</t>
  </si>
  <si>
    <t>2/2</t>
  </si>
  <si>
    <t>00000000</t>
  </si>
  <si>
    <t>iiiiiiii</t>
  </si>
  <si>
    <t>off</t>
  </si>
  <si>
    <t>20230717 16:43:45</t>
  </si>
  <si>
    <t>16:43:45</t>
  </si>
  <si>
    <t>16:43:18</t>
  </si>
  <si>
    <t>20230717 16:45:17</t>
  </si>
  <si>
    <t>16:45:17</t>
  </si>
  <si>
    <t>16:44:50</t>
  </si>
  <si>
    <t>20230717 16:46:45</t>
  </si>
  <si>
    <t>16:46:45</t>
  </si>
  <si>
    <t>16:46:17</t>
  </si>
  <si>
    <t>20230717 16:47:52</t>
  </si>
  <si>
    <t>16:47:52</t>
  </si>
  <si>
    <t>16:47:46</t>
  </si>
  <si>
    <t>1/2</t>
  </si>
  <si>
    <t>20230717 16:48:57</t>
  </si>
  <si>
    <t>16:48:57</t>
  </si>
  <si>
    <t>16:48:52</t>
  </si>
  <si>
    <t>20230717 16:50:00</t>
  </si>
  <si>
    <t>16:50:00</t>
  </si>
  <si>
    <t>16:49:55</t>
  </si>
  <si>
    <t>20230717 16:51:39</t>
  </si>
  <si>
    <t>16:51:39</t>
  </si>
  <si>
    <t>16:51:12</t>
  </si>
  <si>
    <t>20230717 16:52:59</t>
  </si>
  <si>
    <t>16:52:59</t>
  </si>
  <si>
    <t>16:52:32</t>
  </si>
  <si>
    <t>20230717 16:54:24</t>
  </si>
  <si>
    <t>16:54:24</t>
  </si>
  <si>
    <t>16:53:57</t>
  </si>
  <si>
    <t>20230717 16:55:50</t>
  </si>
  <si>
    <t>16:55:50</t>
  </si>
  <si>
    <t>16:55:24</t>
  </si>
  <si>
    <t>20230717 16:57:01</t>
  </si>
  <si>
    <t>16:57:01</t>
  </si>
  <si>
    <t>16:57:27</t>
  </si>
  <si>
    <t>20230717 16:58:39</t>
  </si>
  <si>
    <t>16:58:39</t>
  </si>
  <si>
    <t>16:59:08</t>
  </si>
  <si>
    <t>20230717 17:00:45</t>
  </si>
  <si>
    <t>17:00:45</t>
  </si>
  <si>
    <t>17:00:18</t>
  </si>
  <si>
    <t>20230717 17:02:15</t>
  </si>
  <si>
    <t>17:02:15</t>
  </si>
  <si>
    <t>17:01:47</t>
  </si>
  <si>
    <t>20230717 17:03:49</t>
  </si>
  <si>
    <t>17:03:49</t>
  </si>
  <si>
    <t>17:03:20</t>
  </si>
  <si>
    <t>20230717 17:05:27</t>
  </si>
  <si>
    <t>17:05:27</t>
  </si>
  <si>
    <t>17:04:57</t>
  </si>
  <si>
    <t>20230717 17:07:00</t>
  </si>
  <si>
    <t>17:07:00</t>
  </si>
  <si>
    <t>17:06:34</t>
  </si>
  <si>
    <t>DROC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</si>
</sst>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3.3740000000000001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1689640919.5999999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410</v>
      </c>
      <c r="K19" t="s">
        <v>352</v>
      </c>
      <c r="L19">
        <v>1689640919.5999999</v>
      </c>
      <c r="M19">
        <f t="shared" ref="M19:M36" si="0">(N19)/1000</f>
        <v>3.2846556923314106E-3</v>
      </c>
      <c r="N19">
        <f t="shared" ref="N19:N36" si="1">1000*AZ19*AL19*(AV19-AW19)/(100*$B$7*(1000-AL19*AV19))</f>
        <v>3.2846556923314107</v>
      </c>
      <c r="O19">
        <f t="shared" ref="O19:O36" si="2">AZ19*AL19*(AU19-AT19*(1000-AL19*AW19)/(1000-AL19*AV19))/(100*$B$7)</f>
        <v>15.575123966183673</v>
      </c>
      <c r="P19">
        <f t="shared" ref="P19:P36" si="3">AT19 - IF(AL19&gt;1, O19*$B$7*100/(AN19*BH19), 0)</f>
        <v>388.65699999999998</v>
      </c>
      <c r="Q19">
        <f t="shared" ref="Q19:Q36" si="4">((W19-M19/2)*P19-O19)/(W19+M19/2)</f>
        <v>265.87316615552379</v>
      </c>
      <c r="R19">
        <f t="shared" ref="R19:R36" si="5">Q19*(BA19+BB19)/1000</f>
        <v>26.633602342111811</v>
      </c>
      <c r="S19">
        <f t="shared" ref="S19:S36" si="6">(AT19 - IF(AL19&gt;1, O19*$B$7*100/(AN19*BH19), 0))*(BA19+BB19)/1000</f>
        <v>38.933361102801499</v>
      </c>
      <c r="T19">
        <f t="shared" ref="T19:T36" si="7">2/((1/V19-1/U19)+SIGN(V19)*SQRT((1/V19-1/U19)*(1/V19-1/U19) + 4*$C$7/(($C$7+1)*($C$7+1))*(2*1/V19*1/U19-1/U19*1/U19)))</f>
        <v>0.22324574361055693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3.6617997114816054</v>
      </c>
      <c r="V19">
        <f t="shared" ref="V19:V36" si="9">M19*(1000-(1000*0.61365*EXP(17.502*Z19/(240.97+Z19))/(BA19+BB19)+AV19)/2)/(1000*0.61365*EXP(17.502*Z19/(240.97+Z19))/(BA19+BB19)-AV19)</f>
        <v>0.2159507717585834</v>
      </c>
      <c r="W19">
        <f t="shared" ref="W19:W36" si="10">1/(($C$7+1)/(T19/1.6)+1/(U19/1.37)) + $C$7/(($C$7+1)/(T19/1.6) + $C$7/(U19/1.37))</f>
        <v>0.13560479879872561</v>
      </c>
      <c r="X19">
        <f t="shared" ref="X19:X36" si="11">(AO19*AR19)</f>
        <v>297.70998000000003</v>
      </c>
      <c r="Y19">
        <f t="shared" ref="Y19:Y36" si="12">(BC19+(X19+2*0.95*0.0000000567*(((BC19+$B$9)+273)^4-(BC19+273)^4)-44100*M19)/(1.84*29.3*U19+8*0.95*0.0000000567*(BC19+273)^3))</f>
        <v>29.743473599282737</v>
      </c>
      <c r="Z19">
        <f t="shared" ref="Z19:Z36" si="13">($C$9*BD19+$D$9*BE19+$E$9*Y19)</f>
        <v>28.964099999999998</v>
      </c>
      <c r="AA19">
        <f t="shared" ref="AA19:AA36" si="14">0.61365*EXP(17.502*Z19/(240.97+Z19))</f>
        <v>4.0134256197647016</v>
      </c>
      <c r="AB19">
        <f t="shared" ref="AB19:AB36" si="15">(AC19/AD19*100)</f>
        <v>63.098273847658426</v>
      </c>
      <c r="AC19">
        <f t="shared" ref="AC19:AC36" si="16">AV19*(BA19+BB19)/1000</f>
        <v>2.5395934821860999</v>
      </c>
      <c r="AD19">
        <f t="shared" ref="AD19:AD36" si="17">0.61365*EXP(17.502*BC19/(240.97+BC19))</f>
        <v>4.0248224354244266</v>
      </c>
      <c r="AE19">
        <f t="shared" ref="AE19:AE36" si="18">(AA19-AV19*(BA19+BB19)/1000)</f>
        <v>1.4738321375786017</v>
      </c>
      <c r="AF19">
        <f t="shared" ref="AF19:AF36" si="19">(-M19*44100)</f>
        <v>-144.85331603181521</v>
      </c>
      <c r="AG19">
        <f t="shared" ref="AG19:AG36" si="20">2*29.3*U19*0.92*(BC19-Z19)</f>
        <v>9.6733323562250195</v>
      </c>
      <c r="AH19">
        <f t="shared" ref="AH19:AH36" si="21">2*0.95*0.0000000567*(((BC19+$B$9)+273)^4-(Z19+273)^4)</f>
        <v>0.58151963105512272</v>
      </c>
      <c r="AI19">
        <f t="shared" ref="AI19:AI36" si="22">X19+AH19+AF19+AG19</f>
        <v>163.11151595546497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52583.015505160176</v>
      </c>
      <c r="AO19">
        <f t="shared" ref="AO19:AO36" si="26">$B$13*BI19+$C$13*BJ19+$F$13*BU19*(1-BX19)</f>
        <v>1800.05</v>
      </c>
      <c r="AP19">
        <f t="shared" ref="AP19:AP36" si="27">AO19*AQ19</f>
        <v>1517.442</v>
      </c>
      <c r="AQ19">
        <f t="shared" ref="AQ19:AQ36" si="28">($B$13*$D$11+$C$13*$D$11+$F$13*((CH19+BZ19)/MAX(CH19+BZ19+CI19, 0.1)*$I$11+CI19/MAX(CH19+BZ19+CI19, 0.1)*$J$11))/($B$13+$C$13+$F$13)</f>
        <v>0.84299991666898144</v>
      </c>
      <c r="AR19">
        <f t="shared" ref="AR19:AR36" si="29">($B$13*$K$11+$C$13*$K$11+$F$13*((CH19+BZ19)/MAX(CH19+BZ19+CI19, 0.1)*$P$11+CI19/MAX(CH19+BZ19+CI19, 0.1)*$Q$11))/($B$13+$C$13+$F$13)</f>
        <v>0.16538983917113415</v>
      </c>
      <c r="AS19">
        <v>1689640919.5999999</v>
      </c>
      <c r="AT19">
        <v>388.65699999999998</v>
      </c>
      <c r="AU19">
        <v>400.02699999999999</v>
      </c>
      <c r="AV19">
        <v>25.351800000000001</v>
      </c>
      <c r="AW19">
        <v>23.191800000000001</v>
      </c>
      <c r="AX19">
        <v>390.87400000000002</v>
      </c>
      <c r="AY19">
        <v>25.316700000000001</v>
      </c>
      <c r="AZ19">
        <v>500.06799999999998</v>
      </c>
      <c r="BA19">
        <v>100.111</v>
      </c>
      <c r="BB19">
        <v>6.3089500000000007E-2</v>
      </c>
      <c r="BC19">
        <v>29.013100000000001</v>
      </c>
      <c r="BD19">
        <v>28.964099999999998</v>
      </c>
      <c r="BE19">
        <v>999.9</v>
      </c>
      <c r="BF19">
        <v>0</v>
      </c>
      <c r="BG19">
        <v>0</v>
      </c>
      <c r="BH19">
        <v>10000</v>
      </c>
      <c r="BI19">
        <v>0</v>
      </c>
      <c r="BJ19">
        <v>0.83934799999999998</v>
      </c>
      <c r="BK19">
        <v>-11.370100000000001</v>
      </c>
      <c r="BL19">
        <v>398.76600000000002</v>
      </c>
      <c r="BM19">
        <v>409.52499999999998</v>
      </c>
      <c r="BN19">
        <v>2.1599499999999998</v>
      </c>
      <c r="BO19">
        <v>400.02699999999999</v>
      </c>
      <c r="BP19">
        <v>23.191800000000001</v>
      </c>
      <c r="BQ19">
        <v>2.5379900000000002</v>
      </c>
      <c r="BR19">
        <v>2.3217599999999998</v>
      </c>
      <c r="BS19">
        <v>21.272200000000002</v>
      </c>
      <c r="BT19">
        <v>19.828199999999999</v>
      </c>
      <c r="BU19">
        <v>1800.05</v>
      </c>
      <c r="BV19">
        <v>0.90000100000000005</v>
      </c>
      <c r="BW19">
        <v>9.9999099999999994E-2</v>
      </c>
      <c r="BX19">
        <v>0</v>
      </c>
      <c r="BY19">
        <v>2.4340000000000002</v>
      </c>
      <c r="BZ19">
        <v>0</v>
      </c>
      <c r="CA19">
        <v>8863.19</v>
      </c>
      <c r="CB19">
        <v>14600.8</v>
      </c>
      <c r="CC19">
        <v>37.375</v>
      </c>
      <c r="CD19">
        <v>38.25</v>
      </c>
      <c r="CE19">
        <v>37.311999999999998</v>
      </c>
      <c r="CF19">
        <v>36.936999999999998</v>
      </c>
      <c r="CG19">
        <v>37.25</v>
      </c>
      <c r="CH19">
        <v>1620.05</v>
      </c>
      <c r="CI19">
        <v>180</v>
      </c>
      <c r="CJ19">
        <v>0</v>
      </c>
      <c r="CK19">
        <v>1689640931.0999999</v>
      </c>
      <c r="CL19">
        <v>0</v>
      </c>
      <c r="CM19">
        <v>1689640892.5999999</v>
      </c>
      <c r="CN19" t="s">
        <v>353</v>
      </c>
      <c r="CO19">
        <v>1689640892.5999999</v>
      </c>
      <c r="CP19">
        <v>1689640889.5999999</v>
      </c>
      <c r="CQ19">
        <v>45</v>
      </c>
      <c r="CR19">
        <v>-0.01</v>
      </c>
      <c r="CS19">
        <v>-6.0000000000000001E-3</v>
      </c>
      <c r="CT19">
        <v>-2.2530000000000001</v>
      </c>
      <c r="CU19">
        <v>3.5000000000000003E-2</v>
      </c>
      <c r="CV19">
        <v>400</v>
      </c>
      <c r="CW19">
        <v>23</v>
      </c>
      <c r="CX19">
        <v>0.19</v>
      </c>
      <c r="CY19">
        <v>0.04</v>
      </c>
      <c r="CZ19">
        <v>17.457971961255481</v>
      </c>
      <c r="DA19">
        <v>0.71751522271933132</v>
      </c>
      <c r="DB19">
        <v>8.8130876507223344E-2</v>
      </c>
      <c r="DC19">
        <v>1</v>
      </c>
      <c r="DD19">
        <v>399.99546341463417</v>
      </c>
      <c r="DE19">
        <v>3.4871080140108993E-2</v>
      </c>
      <c r="DF19">
        <v>2.417022716118044E-2</v>
      </c>
      <c r="DG19">
        <v>1</v>
      </c>
      <c r="DH19">
        <v>1800.02125</v>
      </c>
      <c r="DI19">
        <v>1.047748253411564E-2</v>
      </c>
      <c r="DJ19">
        <v>4.6053637207057012E-2</v>
      </c>
      <c r="DK19">
        <v>-1</v>
      </c>
      <c r="DL19">
        <v>2</v>
      </c>
      <c r="DM19">
        <v>2</v>
      </c>
      <c r="DN19" t="s">
        <v>354</v>
      </c>
      <c r="DO19">
        <v>2.95987</v>
      </c>
      <c r="DP19">
        <v>2.6709900000000002</v>
      </c>
      <c r="DQ19">
        <v>9.1006199999999995E-2</v>
      </c>
      <c r="DR19">
        <v>9.2212799999999998E-2</v>
      </c>
      <c r="DS19">
        <v>0.118045</v>
      </c>
      <c r="DT19">
        <v>0.10948099999999999</v>
      </c>
      <c r="DU19">
        <v>27275.9</v>
      </c>
      <c r="DV19">
        <v>30776.6</v>
      </c>
      <c r="DW19">
        <v>28256.7</v>
      </c>
      <c r="DX19">
        <v>32528.799999999999</v>
      </c>
      <c r="DY19">
        <v>34617.5</v>
      </c>
      <c r="DZ19">
        <v>39271.599999999999</v>
      </c>
      <c r="EA19">
        <v>41460.199999999997</v>
      </c>
      <c r="EB19">
        <v>46956.6</v>
      </c>
      <c r="EC19">
        <v>1.9694</v>
      </c>
      <c r="ED19">
        <v>1.8861699999999999</v>
      </c>
      <c r="EE19">
        <v>0.103049</v>
      </c>
      <c r="EF19">
        <v>0</v>
      </c>
      <c r="EG19">
        <v>27.282</v>
      </c>
      <c r="EH19">
        <v>999.9</v>
      </c>
      <c r="EI19">
        <v>42.3</v>
      </c>
      <c r="EJ19">
        <v>37</v>
      </c>
      <c r="EK19">
        <v>26.641100000000002</v>
      </c>
      <c r="EL19">
        <v>63.920299999999997</v>
      </c>
      <c r="EM19">
        <v>11.069699999999999</v>
      </c>
      <c r="EN19">
        <v>1</v>
      </c>
      <c r="EO19">
        <v>8.9616399999999999E-2</v>
      </c>
      <c r="EP19">
        <v>-0.65809399999999996</v>
      </c>
      <c r="EQ19">
        <v>20.227</v>
      </c>
      <c r="ER19">
        <v>5.2252299999999998</v>
      </c>
      <c r="ES19">
        <v>12.0099</v>
      </c>
      <c r="ET19">
        <v>4.9895500000000004</v>
      </c>
      <c r="EU19">
        <v>3.3050000000000002</v>
      </c>
      <c r="EV19">
        <v>5747.8</v>
      </c>
      <c r="EW19">
        <v>9177</v>
      </c>
      <c r="EX19">
        <v>489.4</v>
      </c>
      <c r="EY19">
        <v>52.7</v>
      </c>
      <c r="EZ19">
        <v>1.85303</v>
      </c>
      <c r="FA19">
        <v>1.86158</v>
      </c>
      <c r="FB19">
        <v>1.8609599999999999</v>
      </c>
      <c r="FC19">
        <v>1.8569899999999999</v>
      </c>
      <c r="FD19">
        <v>1.86127</v>
      </c>
      <c r="FE19">
        <v>1.85748</v>
      </c>
      <c r="FF19">
        <v>1.8595900000000001</v>
      </c>
      <c r="FG19">
        <v>1.86249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-2.2170000000000001</v>
      </c>
      <c r="FV19">
        <v>3.5099999999999999E-2</v>
      </c>
      <c r="FW19">
        <v>-0.80950369070082817</v>
      </c>
      <c r="FX19">
        <v>-4.0117494158234393E-3</v>
      </c>
      <c r="FY19">
        <v>1.087516141204025E-6</v>
      </c>
      <c r="FZ19">
        <v>-8.657206703991749E-11</v>
      </c>
      <c r="GA19">
        <v>3.5094999999998322E-2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0.5</v>
      </c>
      <c r="GK19">
        <v>1.01318</v>
      </c>
      <c r="GL19">
        <v>2.4157700000000002</v>
      </c>
      <c r="GM19">
        <v>1.5942400000000001</v>
      </c>
      <c r="GN19">
        <v>2.3071299999999999</v>
      </c>
      <c r="GO19">
        <v>1.39893</v>
      </c>
      <c r="GP19">
        <v>2.3986800000000001</v>
      </c>
      <c r="GQ19">
        <v>38.305599999999998</v>
      </c>
      <c r="GR19">
        <v>15.8132</v>
      </c>
      <c r="GS19">
        <v>18</v>
      </c>
      <c r="GT19">
        <v>520.697</v>
      </c>
      <c r="GU19">
        <v>494.66300000000001</v>
      </c>
      <c r="GV19">
        <v>28.413499999999999</v>
      </c>
      <c r="GW19">
        <v>28.398499999999999</v>
      </c>
      <c r="GX19">
        <v>29.9999</v>
      </c>
      <c r="GY19">
        <v>28.372900000000001</v>
      </c>
      <c r="GZ19">
        <v>28.323699999999999</v>
      </c>
      <c r="HA19">
        <v>20.337499999999999</v>
      </c>
      <c r="HB19">
        <v>10</v>
      </c>
      <c r="HC19">
        <v>-30</v>
      </c>
      <c r="HD19">
        <v>28.421399999999998</v>
      </c>
      <c r="HE19">
        <v>400</v>
      </c>
      <c r="HF19">
        <v>0</v>
      </c>
      <c r="HG19">
        <v>103.72499999999999</v>
      </c>
      <c r="HH19">
        <v>103.39400000000001</v>
      </c>
    </row>
    <row r="20" spans="1:216" x14ac:dyDescent="0.2">
      <c r="A20">
        <v>2</v>
      </c>
      <c r="B20">
        <v>1689641025.5999999</v>
      </c>
      <c r="C20">
        <v>106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410</v>
      </c>
      <c r="K20" t="s">
        <v>352</v>
      </c>
      <c r="L20">
        <v>1689641025.5999999</v>
      </c>
      <c r="M20">
        <f t="shared" si="0"/>
        <v>3.2860683727768008E-3</v>
      </c>
      <c r="N20">
        <f t="shared" si="1"/>
        <v>3.2860683727768008</v>
      </c>
      <c r="O20">
        <f t="shared" si="2"/>
        <v>11.020305437659875</v>
      </c>
      <c r="P20">
        <f t="shared" si="3"/>
        <v>291.93799999999999</v>
      </c>
      <c r="Q20">
        <f t="shared" si="4"/>
        <v>203.09613833055835</v>
      </c>
      <c r="R20">
        <f t="shared" si="5"/>
        <v>20.345112803978491</v>
      </c>
      <c r="S20">
        <f t="shared" si="6"/>
        <v>29.244827551081993</v>
      </c>
      <c r="T20">
        <f t="shared" si="7"/>
        <v>0.21916677785984989</v>
      </c>
      <c r="U20">
        <f t="shared" si="8"/>
        <v>3.6655509396559971</v>
      </c>
      <c r="V20">
        <f t="shared" si="9"/>
        <v>0.21213837683613584</v>
      </c>
      <c r="W20">
        <f t="shared" si="10"/>
        <v>0.13319918367307981</v>
      </c>
      <c r="X20">
        <f t="shared" si="11"/>
        <v>297.70199999999994</v>
      </c>
      <c r="Y20">
        <f t="shared" si="12"/>
        <v>29.797110568153229</v>
      </c>
      <c r="Z20">
        <f t="shared" si="13"/>
        <v>29.0214</v>
      </c>
      <c r="AA20">
        <f t="shared" si="14"/>
        <v>4.0267557086988157</v>
      </c>
      <c r="AB20">
        <f t="shared" si="15"/>
        <v>62.556732575137843</v>
      </c>
      <c r="AC20">
        <f t="shared" si="16"/>
        <v>2.5257770774092996</v>
      </c>
      <c r="AD20">
        <f t="shared" si="17"/>
        <v>4.0375783284006248</v>
      </c>
      <c r="AE20">
        <f t="shared" si="18"/>
        <v>1.5009786312895161</v>
      </c>
      <c r="AF20">
        <f t="shared" si="19"/>
        <v>-144.91561523945691</v>
      </c>
      <c r="AG20">
        <f t="shared" si="20"/>
        <v>9.1694372568049562</v>
      </c>
      <c r="AH20">
        <f t="shared" si="21"/>
        <v>0.55096988472209418</v>
      </c>
      <c r="AI20">
        <f t="shared" si="22"/>
        <v>162.50679190207012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52649.639859996212</v>
      </c>
      <c r="AO20">
        <f t="shared" si="26"/>
        <v>1800</v>
      </c>
      <c r="AP20">
        <f t="shared" si="27"/>
        <v>1517.3999999999999</v>
      </c>
      <c r="AQ20">
        <f t="shared" si="28"/>
        <v>0.84299999999999997</v>
      </c>
      <c r="AR20">
        <f t="shared" si="29"/>
        <v>0.16538999999999998</v>
      </c>
      <c r="AS20">
        <v>1689641025.5999999</v>
      </c>
      <c r="AT20">
        <v>291.93799999999999</v>
      </c>
      <c r="AU20">
        <v>300.02100000000002</v>
      </c>
      <c r="AV20">
        <v>25.213699999999999</v>
      </c>
      <c r="AW20">
        <v>23.052399999999999</v>
      </c>
      <c r="AX20">
        <v>293.95600000000002</v>
      </c>
      <c r="AY20">
        <v>25.186199999999999</v>
      </c>
      <c r="AZ20">
        <v>500.053</v>
      </c>
      <c r="BA20">
        <v>100.11199999999999</v>
      </c>
      <c r="BB20">
        <v>6.2788999999999998E-2</v>
      </c>
      <c r="BC20">
        <v>29.067799999999998</v>
      </c>
      <c r="BD20">
        <v>29.0214</v>
      </c>
      <c r="BE20">
        <v>999.9</v>
      </c>
      <c r="BF20">
        <v>0</v>
      </c>
      <c r="BG20">
        <v>0</v>
      </c>
      <c r="BH20">
        <v>10015</v>
      </c>
      <c r="BI20">
        <v>0</v>
      </c>
      <c r="BJ20">
        <v>0.77939499999999995</v>
      </c>
      <c r="BK20">
        <v>-8.0826399999999996</v>
      </c>
      <c r="BL20">
        <v>299.48899999999998</v>
      </c>
      <c r="BM20">
        <v>307.10000000000002</v>
      </c>
      <c r="BN20">
        <v>2.1613099999999998</v>
      </c>
      <c r="BO20">
        <v>300.02100000000002</v>
      </c>
      <c r="BP20">
        <v>23.052399999999999</v>
      </c>
      <c r="BQ20">
        <v>2.5242</v>
      </c>
      <c r="BR20">
        <v>2.30783</v>
      </c>
      <c r="BS20">
        <v>21.183399999999999</v>
      </c>
      <c r="BT20">
        <v>19.731100000000001</v>
      </c>
      <c r="BU20">
        <v>1800</v>
      </c>
      <c r="BV20">
        <v>0.90000100000000005</v>
      </c>
      <c r="BW20">
        <v>9.9999099999999994E-2</v>
      </c>
      <c r="BX20">
        <v>0</v>
      </c>
      <c r="BY20">
        <v>3.0343</v>
      </c>
      <c r="BZ20">
        <v>0</v>
      </c>
      <c r="CA20">
        <v>8704.5300000000007</v>
      </c>
      <c r="CB20">
        <v>14600.4</v>
      </c>
      <c r="CC20">
        <v>37.375</v>
      </c>
      <c r="CD20">
        <v>38.186999999999998</v>
      </c>
      <c r="CE20">
        <v>37.311999999999998</v>
      </c>
      <c r="CF20">
        <v>36.936999999999998</v>
      </c>
      <c r="CG20">
        <v>37.186999999999998</v>
      </c>
      <c r="CH20">
        <v>1620</v>
      </c>
      <c r="CI20">
        <v>180</v>
      </c>
      <c r="CJ20">
        <v>0</v>
      </c>
      <c r="CK20">
        <v>1689641037.3</v>
      </c>
      <c r="CL20">
        <v>0</v>
      </c>
      <c r="CM20">
        <v>1689640998.0999999</v>
      </c>
      <c r="CN20" t="s">
        <v>360</v>
      </c>
      <c r="CO20">
        <v>1689640998.0999999</v>
      </c>
      <c r="CP20">
        <v>1689640994.5999999</v>
      </c>
      <c r="CQ20">
        <v>46</v>
      </c>
      <c r="CR20">
        <v>-0.121</v>
      </c>
      <c r="CS20">
        <v>-8.0000000000000002E-3</v>
      </c>
      <c r="CT20">
        <v>-2.0449999999999999</v>
      </c>
      <c r="CU20">
        <v>2.8000000000000001E-2</v>
      </c>
      <c r="CV20">
        <v>300</v>
      </c>
      <c r="CW20">
        <v>23</v>
      </c>
      <c r="CX20">
        <v>0.39</v>
      </c>
      <c r="CY20">
        <v>0.06</v>
      </c>
      <c r="CZ20">
        <v>12.41412667694506</v>
      </c>
      <c r="DA20">
        <v>-0.28854686826002268</v>
      </c>
      <c r="DB20">
        <v>6.0038455560459621E-2</v>
      </c>
      <c r="DC20">
        <v>1</v>
      </c>
      <c r="DD20">
        <v>299.99946341463408</v>
      </c>
      <c r="DE20">
        <v>-0.1229477351913157</v>
      </c>
      <c r="DF20">
        <v>3.5856827469050792E-2</v>
      </c>
      <c r="DG20">
        <v>1</v>
      </c>
      <c r="DH20">
        <v>1800.0074999999999</v>
      </c>
      <c r="DI20">
        <v>-8.7232708988812344E-2</v>
      </c>
      <c r="DJ20">
        <v>6.3393611665521044E-2</v>
      </c>
      <c r="DK20">
        <v>-1</v>
      </c>
      <c r="DL20">
        <v>2</v>
      </c>
      <c r="DM20">
        <v>2</v>
      </c>
      <c r="DN20" t="s">
        <v>354</v>
      </c>
      <c r="DO20">
        <v>2.9599600000000001</v>
      </c>
      <c r="DP20">
        <v>2.67083</v>
      </c>
      <c r="DQ20">
        <v>7.2592799999999999E-2</v>
      </c>
      <c r="DR20">
        <v>7.3491100000000004E-2</v>
      </c>
      <c r="DS20">
        <v>0.117644</v>
      </c>
      <c r="DT20">
        <v>0.109046</v>
      </c>
      <c r="DU20">
        <v>27831.200000000001</v>
      </c>
      <c r="DV20">
        <v>31413.1</v>
      </c>
      <c r="DW20">
        <v>28259.3</v>
      </c>
      <c r="DX20">
        <v>32530.400000000001</v>
      </c>
      <c r="DY20">
        <v>34636.1</v>
      </c>
      <c r="DZ20">
        <v>39292.300000000003</v>
      </c>
      <c r="EA20">
        <v>41463.800000000003</v>
      </c>
      <c r="EB20">
        <v>46958.5</v>
      </c>
      <c r="EC20">
        <v>1.9705299999999999</v>
      </c>
      <c r="ED20">
        <v>1.8864300000000001</v>
      </c>
      <c r="EE20">
        <v>0.107501</v>
      </c>
      <c r="EF20">
        <v>0</v>
      </c>
      <c r="EG20">
        <v>27.2666</v>
      </c>
      <c r="EH20">
        <v>999.9</v>
      </c>
      <c r="EI20">
        <v>42</v>
      </c>
      <c r="EJ20">
        <v>37</v>
      </c>
      <c r="EK20">
        <v>26.4513</v>
      </c>
      <c r="EL20">
        <v>63.790300000000002</v>
      </c>
      <c r="EM20">
        <v>11.213900000000001</v>
      </c>
      <c r="EN20">
        <v>1</v>
      </c>
      <c r="EO20">
        <v>8.4867899999999996E-2</v>
      </c>
      <c r="EP20">
        <v>-0.399341</v>
      </c>
      <c r="EQ20">
        <v>20.227599999999999</v>
      </c>
      <c r="ER20">
        <v>5.2261300000000004</v>
      </c>
      <c r="ES20">
        <v>12.0099</v>
      </c>
      <c r="ET20">
        <v>4.9895500000000004</v>
      </c>
      <c r="EU20">
        <v>3.3050000000000002</v>
      </c>
      <c r="EV20">
        <v>5750</v>
      </c>
      <c r="EW20">
        <v>9181.7000000000007</v>
      </c>
      <c r="EX20">
        <v>489.4</v>
      </c>
      <c r="EY20">
        <v>52.7</v>
      </c>
      <c r="EZ20">
        <v>1.85303</v>
      </c>
      <c r="FA20">
        <v>1.8615900000000001</v>
      </c>
      <c r="FB20">
        <v>1.8609599999999999</v>
      </c>
      <c r="FC20">
        <v>1.8569899999999999</v>
      </c>
      <c r="FD20">
        <v>1.86127</v>
      </c>
      <c r="FE20">
        <v>1.85747</v>
      </c>
      <c r="FF20">
        <v>1.8595900000000001</v>
      </c>
      <c r="FG20">
        <v>1.86252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-2.0179999999999998</v>
      </c>
      <c r="FV20">
        <v>2.75E-2</v>
      </c>
      <c r="FW20">
        <v>-0.93072951337571186</v>
      </c>
      <c r="FX20">
        <v>-4.0117494158234393E-3</v>
      </c>
      <c r="FY20">
        <v>1.087516141204025E-6</v>
      </c>
      <c r="FZ20">
        <v>-8.657206703991749E-11</v>
      </c>
      <c r="GA20">
        <v>2.7523809523810169E-2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0.5</v>
      </c>
      <c r="GK20">
        <v>0.80688499999999996</v>
      </c>
      <c r="GL20">
        <v>2.4230999999999998</v>
      </c>
      <c r="GM20">
        <v>1.5942400000000001</v>
      </c>
      <c r="GN20">
        <v>2.3071299999999999</v>
      </c>
      <c r="GO20">
        <v>1.39893</v>
      </c>
      <c r="GP20">
        <v>2.4365199999999998</v>
      </c>
      <c r="GQ20">
        <v>38.305599999999998</v>
      </c>
      <c r="GR20">
        <v>15.804399999999999</v>
      </c>
      <c r="GS20">
        <v>18</v>
      </c>
      <c r="GT20">
        <v>520.64300000000003</v>
      </c>
      <c r="GU20">
        <v>494.02</v>
      </c>
      <c r="GV20">
        <v>28.326699999999999</v>
      </c>
      <c r="GW20">
        <v>28.3203</v>
      </c>
      <c r="GX20">
        <v>30</v>
      </c>
      <c r="GY20">
        <v>28.2835</v>
      </c>
      <c r="GZ20">
        <v>28.2333</v>
      </c>
      <c r="HA20">
        <v>16.202400000000001</v>
      </c>
      <c r="HB20">
        <v>10</v>
      </c>
      <c r="HC20">
        <v>-30</v>
      </c>
      <c r="HD20">
        <v>28.325199999999999</v>
      </c>
      <c r="HE20">
        <v>300</v>
      </c>
      <c r="HF20">
        <v>0</v>
      </c>
      <c r="HG20">
        <v>103.735</v>
      </c>
      <c r="HH20">
        <v>103.398</v>
      </c>
    </row>
    <row r="21" spans="1:216" x14ac:dyDescent="0.2">
      <c r="A21">
        <v>3</v>
      </c>
      <c r="B21">
        <v>1689641117.0999999</v>
      </c>
      <c r="C21">
        <v>197.5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410</v>
      </c>
      <c r="K21" t="s">
        <v>352</v>
      </c>
      <c r="L21">
        <v>1689641117.0999999</v>
      </c>
      <c r="M21">
        <f t="shared" si="0"/>
        <v>3.3388188436022986E-3</v>
      </c>
      <c r="N21">
        <f t="shared" si="1"/>
        <v>3.3388188436022985</v>
      </c>
      <c r="O21">
        <f t="shared" si="2"/>
        <v>8.7341839782873336</v>
      </c>
      <c r="P21">
        <f t="shared" si="3"/>
        <v>243.55</v>
      </c>
      <c r="Q21">
        <f t="shared" si="4"/>
        <v>174.11937743552477</v>
      </c>
      <c r="R21">
        <f t="shared" si="5"/>
        <v>17.442450057603587</v>
      </c>
      <c r="S21">
        <f t="shared" si="6"/>
        <v>24.397679190545002</v>
      </c>
      <c r="T21">
        <f t="shared" si="7"/>
        <v>0.22364082380529995</v>
      </c>
      <c r="U21">
        <f t="shared" si="8"/>
        <v>3.6635390159544268</v>
      </c>
      <c r="V21">
        <f t="shared" si="9"/>
        <v>0.21632381777994905</v>
      </c>
      <c r="W21">
        <f t="shared" si="10"/>
        <v>0.13583984737307683</v>
      </c>
      <c r="X21">
        <f t="shared" si="11"/>
        <v>297.69184500000006</v>
      </c>
      <c r="Y21">
        <f t="shared" si="12"/>
        <v>29.744346775298446</v>
      </c>
      <c r="Z21">
        <f t="shared" si="13"/>
        <v>29.005700000000001</v>
      </c>
      <c r="AA21">
        <f t="shared" si="14"/>
        <v>4.0230994767026989</v>
      </c>
      <c r="AB21">
        <f t="shared" si="15"/>
        <v>62.751958700222751</v>
      </c>
      <c r="AC21">
        <f t="shared" si="16"/>
        <v>2.52751140993111</v>
      </c>
      <c r="AD21">
        <f t="shared" si="17"/>
        <v>4.0277809048247892</v>
      </c>
      <c r="AE21">
        <f t="shared" si="18"/>
        <v>1.4955880667715888</v>
      </c>
      <c r="AF21">
        <f t="shared" si="19"/>
        <v>-147.24191100286137</v>
      </c>
      <c r="AG21">
        <f t="shared" si="20"/>
        <v>3.9699251801053848</v>
      </c>
      <c r="AH21">
        <f t="shared" si="21"/>
        <v>0.23860606829246767</v>
      </c>
      <c r="AI21">
        <f t="shared" si="22"/>
        <v>154.65846524553655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52616.124351980056</v>
      </c>
      <c r="AO21">
        <f t="shared" si="26"/>
        <v>1799.94</v>
      </c>
      <c r="AP21">
        <f t="shared" si="27"/>
        <v>1517.3493000000001</v>
      </c>
      <c r="AQ21">
        <f t="shared" si="28"/>
        <v>0.84299993333111101</v>
      </c>
      <c r="AR21">
        <f t="shared" si="29"/>
        <v>0.16538987132904431</v>
      </c>
      <c r="AS21">
        <v>1689641117.0999999</v>
      </c>
      <c r="AT21">
        <v>243.55</v>
      </c>
      <c r="AU21">
        <v>249.99199999999999</v>
      </c>
      <c r="AV21">
        <v>25.230899999999998</v>
      </c>
      <c r="AW21">
        <v>23.0349</v>
      </c>
      <c r="AX21">
        <v>245.459</v>
      </c>
      <c r="AY21">
        <v>25.197500000000002</v>
      </c>
      <c r="AZ21">
        <v>500.04300000000001</v>
      </c>
      <c r="BA21">
        <v>100.11199999999999</v>
      </c>
      <c r="BB21">
        <v>6.32379E-2</v>
      </c>
      <c r="BC21">
        <v>29.0258</v>
      </c>
      <c r="BD21">
        <v>29.005700000000001</v>
      </c>
      <c r="BE21">
        <v>999.9</v>
      </c>
      <c r="BF21">
        <v>0</v>
      </c>
      <c r="BG21">
        <v>0</v>
      </c>
      <c r="BH21">
        <v>10006.9</v>
      </c>
      <c r="BI21">
        <v>0</v>
      </c>
      <c r="BJ21">
        <v>0.719441</v>
      </c>
      <c r="BK21">
        <v>-6.4417099999999996</v>
      </c>
      <c r="BL21">
        <v>249.85400000000001</v>
      </c>
      <c r="BM21">
        <v>255.886</v>
      </c>
      <c r="BN21">
        <v>2.19598</v>
      </c>
      <c r="BO21">
        <v>249.99199999999999</v>
      </c>
      <c r="BP21">
        <v>23.0349</v>
      </c>
      <c r="BQ21">
        <v>2.5259</v>
      </c>
      <c r="BR21">
        <v>2.30606</v>
      </c>
      <c r="BS21">
        <v>21.194400000000002</v>
      </c>
      <c r="BT21">
        <v>19.718800000000002</v>
      </c>
      <c r="BU21">
        <v>1799.94</v>
      </c>
      <c r="BV21">
        <v>0.90000100000000005</v>
      </c>
      <c r="BW21">
        <v>9.9999099999999994E-2</v>
      </c>
      <c r="BX21">
        <v>0</v>
      </c>
      <c r="BY21">
        <v>2.7928000000000002</v>
      </c>
      <c r="BZ21">
        <v>0</v>
      </c>
      <c r="CA21">
        <v>8505.5499999999993</v>
      </c>
      <c r="CB21">
        <v>14599.9</v>
      </c>
      <c r="CC21">
        <v>37.436999999999998</v>
      </c>
      <c r="CD21">
        <v>38.311999999999998</v>
      </c>
      <c r="CE21">
        <v>37.375</v>
      </c>
      <c r="CF21">
        <v>37.061999999999998</v>
      </c>
      <c r="CG21">
        <v>37.25</v>
      </c>
      <c r="CH21">
        <v>1619.95</v>
      </c>
      <c r="CI21">
        <v>179.99</v>
      </c>
      <c r="CJ21">
        <v>0</v>
      </c>
      <c r="CK21">
        <v>1689641129.0999999</v>
      </c>
      <c r="CL21">
        <v>0</v>
      </c>
      <c r="CM21">
        <v>1689641090.0999999</v>
      </c>
      <c r="CN21" t="s">
        <v>363</v>
      </c>
      <c r="CO21">
        <v>1689641082.0999999</v>
      </c>
      <c r="CP21">
        <v>1689641090.0999999</v>
      </c>
      <c r="CQ21">
        <v>47</v>
      </c>
      <c r="CR21">
        <v>-5.8000000000000003E-2</v>
      </c>
      <c r="CS21">
        <v>6.0000000000000001E-3</v>
      </c>
      <c r="CT21">
        <v>-1.9319999999999999</v>
      </c>
      <c r="CU21">
        <v>3.3000000000000002E-2</v>
      </c>
      <c r="CV21">
        <v>250</v>
      </c>
      <c r="CW21">
        <v>23</v>
      </c>
      <c r="CX21">
        <v>0.26</v>
      </c>
      <c r="CY21">
        <v>0.04</v>
      </c>
      <c r="CZ21">
        <v>9.8314285494849596</v>
      </c>
      <c r="DA21">
        <v>0.17954137251634331</v>
      </c>
      <c r="DB21">
        <v>0.1000415384010893</v>
      </c>
      <c r="DC21">
        <v>1</v>
      </c>
      <c r="DD21">
        <v>249.99472499999999</v>
      </c>
      <c r="DE21">
        <v>4.0401500937811072E-2</v>
      </c>
      <c r="DF21">
        <v>1.2862712583275499E-2</v>
      </c>
      <c r="DG21">
        <v>1</v>
      </c>
      <c r="DH21">
        <v>1799.9849999999999</v>
      </c>
      <c r="DI21">
        <v>-9.5735854180158508E-2</v>
      </c>
      <c r="DJ21">
        <v>9.273618495493767E-2</v>
      </c>
      <c r="DK21">
        <v>-1</v>
      </c>
      <c r="DL21">
        <v>2</v>
      </c>
      <c r="DM21">
        <v>2</v>
      </c>
      <c r="DN21" t="s">
        <v>354</v>
      </c>
      <c r="DO21">
        <v>2.9599500000000001</v>
      </c>
      <c r="DP21">
        <v>2.6711999999999998</v>
      </c>
      <c r="DQ21">
        <v>6.2459000000000001E-2</v>
      </c>
      <c r="DR21">
        <v>6.3166700000000006E-2</v>
      </c>
      <c r="DS21">
        <v>0.117689</v>
      </c>
      <c r="DT21">
        <v>0.108996</v>
      </c>
      <c r="DU21">
        <v>28134.1</v>
      </c>
      <c r="DV21">
        <v>31762.799999999999</v>
      </c>
      <c r="DW21">
        <v>28258.1</v>
      </c>
      <c r="DX21">
        <v>32530.2</v>
      </c>
      <c r="DY21">
        <v>34633.199999999997</v>
      </c>
      <c r="DZ21">
        <v>39293.5</v>
      </c>
      <c r="EA21">
        <v>41462.5</v>
      </c>
      <c r="EB21">
        <v>46957.4</v>
      </c>
      <c r="EC21">
        <v>1.97062</v>
      </c>
      <c r="ED21">
        <v>1.88612</v>
      </c>
      <c r="EE21">
        <v>0.10455399999999999</v>
      </c>
      <c r="EF21">
        <v>0</v>
      </c>
      <c r="EG21">
        <v>27.299099999999999</v>
      </c>
      <c r="EH21">
        <v>999.9</v>
      </c>
      <c r="EI21">
        <v>41.9</v>
      </c>
      <c r="EJ21">
        <v>37</v>
      </c>
      <c r="EK21">
        <v>26.389199999999999</v>
      </c>
      <c r="EL21">
        <v>63.740299999999998</v>
      </c>
      <c r="EM21">
        <v>10.8734</v>
      </c>
      <c r="EN21">
        <v>1</v>
      </c>
      <c r="EO21">
        <v>8.48526E-2</v>
      </c>
      <c r="EP21">
        <v>-0.51355399999999995</v>
      </c>
      <c r="EQ21">
        <v>20.2272</v>
      </c>
      <c r="ER21">
        <v>5.2262700000000004</v>
      </c>
      <c r="ES21">
        <v>12.0099</v>
      </c>
      <c r="ET21">
        <v>4.9892500000000002</v>
      </c>
      <c r="EU21">
        <v>3.3050000000000002</v>
      </c>
      <c r="EV21">
        <v>5751.7</v>
      </c>
      <c r="EW21">
        <v>9185.2999999999993</v>
      </c>
      <c r="EX21">
        <v>489.4</v>
      </c>
      <c r="EY21">
        <v>52.7</v>
      </c>
      <c r="EZ21">
        <v>1.85303</v>
      </c>
      <c r="FA21">
        <v>1.8615999999999999</v>
      </c>
      <c r="FB21">
        <v>1.8609599999999999</v>
      </c>
      <c r="FC21">
        <v>1.8569899999999999</v>
      </c>
      <c r="FD21">
        <v>1.86127</v>
      </c>
      <c r="FE21">
        <v>1.85745</v>
      </c>
      <c r="FF21">
        <v>1.85958</v>
      </c>
      <c r="FG21">
        <v>1.86249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-1.909</v>
      </c>
      <c r="FV21">
        <v>3.3399999999999999E-2</v>
      </c>
      <c r="FW21">
        <v>-0.98874215238459873</v>
      </c>
      <c r="FX21">
        <v>-4.0117494158234393E-3</v>
      </c>
      <c r="FY21">
        <v>1.087516141204025E-6</v>
      </c>
      <c r="FZ21">
        <v>-8.657206703991749E-11</v>
      </c>
      <c r="GA21">
        <v>3.3385000000002663E-2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0.6</v>
      </c>
      <c r="GJ21">
        <v>0.5</v>
      </c>
      <c r="GK21">
        <v>0.70068399999999997</v>
      </c>
      <c r="GL21">
        <v>2.4304199999999998</v>
      </c>
      <c r="GM21">
        <v>1.5942400000000001</v>
      </c>
      <c r="GN21">
        <v>2.3083499999999999</v>
      </c>
      <c r="GO21">
        <v>1.40015</v>
      </c>
      <c r="GP21">
        <v>2.31934</v>
      </c>
      <c r="GQ21">
        <v>38.330100000000002</v>
      </c>
      <c r="GR21">
        <v>15.769399999999999</v>
      </c>
      <c r="GS21">
        <v>18</v>
      </c>
      <c r="GT21">
        <v>520.41200000000003</v>
      </c>
      <c r="GU21">
        <v>493.47800000000001</v>
      </c>
      <c r="GV21">
        <v>28.348099999999999</v>
      </c>
      <c r="GW21">
        <v>28.308199999999999</v>
      </c>
      <c r="GX21">
        <v>30.0002</v>
      </c>
      <c r="GY21">
        <v>28.250800000000002</v>
      </c>
      <c r="GZ21">
        <v>28.196999999999999</v>
      </c>
      <c r="HA21">
        <v>14.0701</v>
      </c>
      <c r="HB21">
        <v>10</v>
      </c>
      <c r="HC21">
        <v>-30</v>
      </c>
      <c r="HD21">
        <v>28.351500000000001</v>
      </c>
      <c r="HE21">
        <v>250</v>
      </c>
      <c r="HF21">
        <v>0</v>
      </c>
      <c r="HG21">
        <v>103.73099999999999</v>
      </c>
      <c r="HH21">
        <v>103.39700000000001</v>
      </c>
    </row>
    <row r="22" spans="1:216" x14ac:dyDescent="0.2">
      <c r="A22">
        <v>4</v>
      </c>
      <c r="B22">
        <v>1689641205.5999999</v>
      </c>
      <c r="C22">
        <v>286</v>
      </c>
      <c r="D22" t="s">
        <v>364</v>
      </c>
      <c r="E22" t="s">
        <v>365</v>
      </c>
      <c r="F22" t="s">
        <v>348</v>
      </c>
      <c r="G22" t="s">
        <v>349</v>
      </c>
      <c r="H22" t="s">
        <v>350</v>
      </c>
      <c r="I22" t="s">
        <v>351</v>
      </c>
      <c r="J22" t="s">
        <v>410</v>
      </c>
      <c r="K22" t="s">
        <v>352</v>
      </c>
      <c r="L22">
        <v>1689641205.5999999</v>
      </c>
      <c r="M22">
        <f t="shared" si="0"/>
        <v>3.404372653178004E-3</v>
      </c>
      <c r="N22">
        <f t="shared" si="1"/>
        <v>3.4043726531780041</v>
      </c>
      <c r="O22">
        <f t="shared" si="2"/>
        <v>5.3201060712383992</v>
      </c>
      <c r="P22">
        <f t="shared" si="3"/>
        <v>171.04499999999999</v>
      </c>
      <c r="Q22">
        <f t="shared" si="4"/>
        <v>128.86340373870507</v>
      </c>
      <c r="R22">
        <f t="shared" si="5"/>
        <v>12.909287866241021</v>
      </c>
      <c r="S22">
        <f t="shared" si="6"/>
        <v>17.134959026524498</v>
      </c>
      <c r="T22">
        <f t="shared" si="7"/>
        <v>0.22769551765714968</v>
      </c>
      <c r="U22">
        <f t="shared" si="8"/>
        <v>3.6580156538902884</v>
      </c>
      <c r="V22">
        <f t="shared" si="9"/>
        <v>0.22010459056773626</v>
      </c>
      <c r="W22">
        <f t="shared" si="10"/>
        <v>0.13822630180218237</v>
      </c>
      <c r="X22">
        <f t="shared" si="11"/>
        <v>297.74305799999996</v>
      </c>
      <c r="Y22">
        <f t="shared" si="12"/>
        <v>29.742584096261986</v>
      </c>
      <c r="Z22">
        <f t="shared" si="13"/>
        <v>29.008600000000001</v>
      </c>
      <c r="AA22">
        <f t="shared" si="14"/>
        <v>4.0237746136061974</v>
      </c>
      <c r="AB22">
        <f t="shared" si="15"/>
        <v>62.649416782832937</v>
      </c>
      <c r="AC22">
        <f t="shared" si="16"/>
        <v>2.5249583546776697</v>
      </c>
      <c r="AD22">
        <f t="shared" si="17"/>
        <v>4.0302982602857265</v>
      </c>
      <c r="AE22">
        <f t="shared" si="18"/>
        <v>1.4988162589285277</v>
      </c>
      <c r="AF22">
        <f t="shared" si="19"/>
        <v>-150.13283400514999</v>
      </c>
      <c r="AG22">
        <f t="shared" si="20"/>
        <v>5.5219063181106733</v>
      </c>
      <c r="AH22">
        <f t="shared" si="21"/>
        <v>0.33240918017014881</v>
      </c>
      <c r="AI22">
        <f t="shared" si="22"/>
        <v>153.46453949313079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52502.232516899065</v>
      </c>
      <c r="AO22">
        <f t="shared" si="26"/>
        <v>1800.25</v>
      </c>
      <c r="AP22">
        <f t="shared" si="27"/>
        <v>1517.6106</v>
      </c>
      <c r="AQ22">
        <f t="shared" si="28"/>
        <v>0.84299991667823915</v>
      </c>
      <c r="AR22">
        <f t="shared" si="29"/>
        <v>0.16538983918900152</v>
      </c>
      <c r="AS22">
        <v>1689641205.5999999</v>
      </c>
      <c r="AT22">
        <v>171.04499999999999</v>
      </c>
      <c r="AU22">
        <v>175.02799999999999</v>
      </c>
      <c r="AV22">
        <v>25.204699999999999</v>
      </c>
      <c r="AW22">
        <v>22.965299999999999</v>
      </c>
      <c r="AX22">
        <v>172.721</v>
      </c>
      <c r="AY22">
        <v>25.177900000000001</v>
      </c>
      <c r="AZ22">
        <v>499.99299999999999</v>
      </c>
      <c r="BA22">
        <v>100.11499999999999</v>
      </c>
      <c r="BB22">
        <v>6.3076099999999996E-2</v>
      </c>
      <c r="BC22">
        <v>29.0366</v>
      </c>
      <c r="BD22">
        <v>29.008600000000001</v>
      </c>
      <c r="BE22">
        <v>999.9</v>
      </c>
      <c r="BF22">
        <v>0</v>
      </c>
      <c r="BG22">
        <v>0</v>
      </c>
      <c r="BH22">
        <v>9984.3799999999992</v>
      </c>
      <c r="BI22">
        <v>0</v>
      </c>
      <c r="BJ22">
        <v>0.77939499999999995</v>
      </c>
      <c r="BK22">
        <v>-3.9836399999999998</v>
      </c>
      <c r="BL22">
        <v>175.46700000000001</v>
      </c>
      <c r="BM22">
        <v>179.143</v>
      </c>
      <c r="BN22">
        <v>2.2394599999999998</v>
      </c>
      <c r="BO22">
        <v>175.02799999999999</v>
      </c>
      <c r="BP22">
        <v>22.965299999999999</v>
      </c>
      <c r="BQ22">
        <v>2.52338</v>
      </c>
      <c r="BR22">
        <v>2.2991799999999998</v>
      </c>
      <c r="BS22">
        <v>21.178100000000001</v>
      </c>
      <c r="BT22">
        <v>19.6706</v>
      </c>
      <c r="BU22">
        <v>1800.25</v>
      </c>
      <c r="BV22">
        <v>0.90000100000000005</v>
      </c>
      <c r="BW22">
        <v>9.9998900000000002E-2</v>
      </c>
      <c r="BX22">
        <v>0</v>
      </c>
      <c r="BY22">
        <v>3.0708000000000002</v>
      </c>
      <c r="BZ22">
        <v>0</v>
      </c>
      <c r="CA22">
        <v>8450.19</v>
      </c>
      <c r="CB22">
        <v>14602.3</v>
      </c>
      <c r="CC22">
        <v>37.436999999999998</v>
      </c>
      <c r="CD22">
        <v>38.311999999999998</v>
      </c>
      <c r="CE22">
        <v>37.375</v>
      </c>
      <c r="CF22">
        <v>37.061999999999998</v>
      </c>
      <c r="CG22">
        <v>37.25</v>
      </c>
      <c r="CH22">
        <v>1620.23</v>
      </c>
      <c r="CI22">
        <v>180.02</v>
      </c>
      <c r="CJ22">
        <v>0</v>
      </c>
      <c r="CK22">
        <v>1689641217.3</v>
      </c>
      <c r="CL22">
        <v>0</v>
      </c>
      <c r="CM22">
        <v>1689641177.5999999</v>
      </c>
      <c r="CN22" t="s">
        <v>366</v>
      </c>
      <c r="CO22">
        <v>1689641172.5999999</v>
      </c>
      <c r="CP22">
        <v>1689641177.5999999</v>
      </c>
      <c r="CQ22">
        <v>48</v>
      </c>
      <c r="CR22">
        <v>-2.5999999999999999E-2</v>
      </c>
      <c r="CS22">
        <v>-7.0000000000000001E-3</v>
      </c>
      <c r="CT22">
        <v>-1.69</v>
      </c>
      <c r="CU22">
        <v>2.7E-2</v>
      </c>
      <c r="CV22">
        <v>175</v>
      </c>
      <c r="CW22">
        <v>23</v>
      </c>
      <c r="CX22">
        <v>0.31</v>
      </c>
      <c r="CY22">
        <v>0.04</v>
      </c>
      <c r="CZ22">
        <v>5.8838924958396586</v>
      </c>
      <c r="DA22">
        <v>0.158134237919929</v>
      </c>
      <c r="DB22">
        <v>3.8890714111326011E-2</v>
      </c>
      <c r="DC22">
        <v>1</v>
      </c>
      <c r="DD22">
        <v>174.986756097561</v>
      </c>
      <c r="DE22">
        <v>6.3595818815469121E-2</v>
      </c>
      <c r="DF22">
        <v>1.6705162759450529E-2</v>
      </c>
      <c r="DG22">
        <v>1</v>
      </c>
      <c r="DH22">
        <v>1800.01025</v>
      </c>
      <c r="DI22">
        <v>0.1217655802805077</v>
      </c>
      <c r="DJ22">
        <v>0.133818673958434</v>
      </c>
      <c r="DK22">
        <v>-1</v>
      </c>
      <c r="DL22">
        <v>2</v>
      </c>
      <c r="DM22">
        <v>2</v>
      </c>
      <c r="DN22" t="s">
        <v>354</v>
      </c>
      <c r="DO22">
        <v>2.9598300000000002</v>
      </c>
      <c r="DP22">
        <v>2.6708500000000002</v>
      </c>
      <c r="DQ22">
        <v>4.5893400000000001E-2</v>
      </c>
      <c r="DR22">
        <v>4.6260700000000002E-2</v>
      </c>
      <c r="DS22">
        <v>0.117635</v>
      </c>
      <c r="DT22">
        <v>0.108777</v>
      </c>
      <c r="DU22">
        <v>28631.5</v>
      </c>
      <c r="DV22">
        <v>32335.200000000001</v>
      </c>
      <c r="DW22">
        <v>28258.6</v>
      </c>
      <c r="DX22">
        <v>32529.5</v>
      </c>
      <c r="DY22">
        <v>34635.599999999999</v>
      </c>
      <c r="DZ22">
        <v>39301.599999999999</v>
      </c>
      <c r="EA22">
        <v>41462.9</v>
      </c>
      <c r="EB22">
        <v>46955.6</v>
      </c>
      <c r="EC22">
        <v>1.9703999999999999</v>
      </c>
      <c r="ED22">
        <v>1.8860300000000001</v>
      </c>
      <c r="EE22">
        <v>0.104643</v>
      </c>
      <c r="EF22">
        <v>0</v>
      </c>
      <c r="EG22">
        <v>27.3005</v>
      </c>
      <c r="EH22">
        <v>999.9</v>
      </c>
      <c r="EI22">
        <v>41.8</v>
      </c>
      <c r="EJ22">
        <v>37</v>
      </c>
      <c r="EK22">
        <v>26.323599999999999</v>
      </c>
      <c r="EL22">
        <v>63.400300000000001</v>
      </c>
      <c r="EM22">
        <v>10.853400000000001</v>
      </c>
      <c r="EN22">
        <v>1</v>
      </c>
      <c r="EO22">
        <v>8.4857699999999994E-2</v>
      </c>
      <c r="EP22">
        <v>-0.50865199999999999</v>
      </c>
      <c r="EQ22">
        <v>20.2273</v>
      </c>
      <c r="ER22">
        <v>5.2235800000000001</v>
      </c>
      <c r="ES22">
        <v>12.0099</v>
      </c>
      <c r="ET22">
        <v>4.9890499999999998</v>
      </c>
      <c r="EU22">
        <v>3.3050000000000002</v>
      </c>
      <c r="EV22">
        <v>5753.6</v>
      </c>
      <c r="EW22">
        <v>9189.4</v>
      </c>
      <c r="EX22">
        <v>489.4</v>
      </c>
      <c r="EY22">
        <v>52.8</v>
      </c>
      <c r="EZ22">
        <v>1.8530199999999999</v>
      </c>
      <c r="FA22">
        <v>1.86161</v>
      </c>
      <c r="FB22">
        <v>1.8609599999999999</v>
      </c>
      <c r="FC22">
        <v>1.8569899999999999</v>
      </c>
      <c r="FD22">
        <v>1.86127</v>
      </c>
      <c r="FE22">
        <v>1.8574600000000001</v>
      </c>
      <c r="FF22">
        <v>1.8595900000000001</v>
      </c>
      <c r="FG22">
        <v>1.86249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-1.6759999999999999</v>
      </c>
      <c r="FV22">
        <v>2.6800000000000001E-2</v>
      </c>
      <c r="FW22">
        <v>-1.0150207251024841</v>
      </c>
      <c r="FX22">
        <v>-4.0117494158234393E-3</v>
      </c>
      <c r="FY22">
        <v>1.087516141204025E-6</v>
      </c>
      <c r="FZ22">
        <v>-8.657206703991749E-11</v>
      </c>
      <c r="GA22">
        <v>2.681999999999363E-2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0.6</v>
      </c>
      <c r="GJ22">
        <v>0.5</v>
      </c>
      <c r="GK22">
        <v>0.53588899999999995</v>
      </c>
      <c r="GL22">
        <v>2.4450699999999999</v>
      </c>
      <c r="GM22">
        <v>1.5942400000000001</v>
      </c>
      <c r="GN22">
        <v>2.3071299999999999</v>
      </c>
      <c r="GO22">
        <v>1.39893</v>
      </c>
      <c r="GP22">
        <v>2.2888199999999999</v>
      </c>
      <c r="GQ22">
        <v>38.330100000000002</v>
      </c>
      <c r="GR22">
        <v>15.751899999999999</v>
      </c>
      <c r="GS22">
        <v>18</v>
      </c>
      <c r="GT22">
        <v>520.08799999999997</v>
      </c>
      <c r="GU22">
        <v>493.16899999999998</v>
      </c>
      <c r="GV22">
        <v>28.372599999999998</v>
      </c>
      <c r="GW22">
        <v>28.305800000000001</v>
      </c>
      <c r="GX22">
        <v>30.0001</v>
      </c>
      <c r="GY22">
        <v>28.2315</v>
      </c>
      <c r="GZ22">
        <v>28.1706</v>
      </c>
      <c r="HA22">
        <v>10.7821</v>
      </c>
      <c r="HB22">
        <v>10</v>
      </c>
      <c r="HC22">
        <v>-30</v>
      </c>
      <c r="HD22">
        <v>28.3749</v>
      </c>
      <c r="HE22">
        <v>175</v>
      </c>
      <c r="HF22">
        <v>0</v>
      </c>
      <c r="HG22">
        <v>103.732</v>
      </c>
      <c r="HH22">
        <v>103.393</v>
      </c>
    </row>
    <row r="23" spans="1:216" x14ac:dyDescent="0.2">
      <c r="A23">
        <v>5</v>
      </c>
      <c r="B23">
        <v>1689641272.0999999</v>
      </c>
      <c r="C23">
        <v>352.5</v>
      </c>
      <c r="D23" t="s">
        <v>367</v>
      </c>
      <c r="E23" t="s">
        <v>368</v>
      </c>
      <c r="F23" t="s">
        <v>348</v>
      </c>
      <c r="G23" t="s">
        <v>349</v>
      </c>
      <c r="H23" t="s">
        <v>350</v>
      </c>
      <c r="I23" t="s">
        <v>351</v>
      </c>
      <c r="J23" t="s">
        <v>410</v>
      </c>
      <c r="K23" t="s">
        <v>352</v>
      </c>
      <c r="L23">
        <v>1689641272.0999999</v>
      </c>
      <c r="M23">
        <f t="shared" si="0"/>
        <v>3.2120184990660152E-3</v>
      </c>
      <c r="N23">
        <f t="shared" si="1"/>
        <v>3.2120184990660152</v>
      </c>
      <c r="O23">
        <f t="shared" si="2"/>
        <v>2.5719589677865553</v>
      </c>
      <c r="P23">
        <f t="shared" si="3"/>
        <v>122.973</v>
      </c>
      <c r="Q23">
        <f t="shared" si="4"/>
        <v>100.22724618038812</v>
      </c>
      <c r="R23">
        <f t="shared" si="5"/>
        <v>10.040298924429415</v>
      </c>
      <c r="S23">
        <f t="shared" si="6"/>
        <v>12.318862651495799</v>
      </c>
      <c r="T23">
        <f t="shared" si="7"/>
        <v>0.21177504850150072</v>
      </c>
      <c r="U23">
        <f t="shared" si="8"/>
        <v>3.6733181141871079</v>
      </c>
      <c r="V23">
        <f t="shared" si="9"/>
        <v>0.20521852024332302</v>
      </c>
      <c r="W23">
        <f t="shared" si="10"/>
        <v>0.12883374413045956</v>
      </c>
      <c r="X23">
        <f t="shared" si="11"/>
        <v>297.72173099999998</v>
      </c>
      <c r="Y23">
        <f t="shared" si="12"/>
        <v>29.786516981047011</v>
      </c>
      <c r="Z23">
        <f t="shared" si="13"/>
        <v>29.015499999999999</v>
      </c>
      <c r="AA23">
        <f t="shared" si="14"/>
        <v>4.0253813710066968</v>
      </c>
      <c r="AB23">
        <f t="shared" si="15"/>
        <v>62.220516886838297</v>
      </c>
      <c r="AC23">
        <f t="shared" si="16"/>
        <v>2.5086009970076604</v>
      </c>
      <c r="AD23">
        <f t="shared" si="17"/>
        <v>4.0317906737581488</v>
      </c>
      <c r="AE23">
        <f t="shared" si="18"/>
        <v>1.5167803739990364</v>
      </c>
      <c r="AF23">
        <f t="shared" si="19"/>
        <v>-141.65001580881128</v>
      </c>
      <c r="AG23">
        <f t="shared" si="20"/>
        <v>5.4459879697314939</v>
      </c>
      <c r="AH23">
        <f t="shared" si="21"/>
        <v>0.32649486748558837</v>
      </c>
      <c r="AI23">
        <f t="shared" si="22"/>
        <v>161.84419802840577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52811.689335924748</v>
      </c>
      <c r="AO23">
        <f t="shared" si="26"/>
        <v>1800.12</v>
      </c>
      <c r="AP23">
        <f t="shared" si="27"/>
        <v>1517.5010999999997</v>
      </c>
      <c r="AQ23">
        <f t="shared" si="28"/>
        <v>0.84299996666888866</v>
      </c>
      <c r="AR23">
        <f t="shared" si="29"/>
        <v>0.16538993567095525</v>
      </c>
      <c r="AS23">
        <v>1689641272.0999999</v>
      </c>
      <c r="AT23">
        <v>122.973</v>
      </c>
      <c r="AU23">
        <v>124.968</v>
      </c>
      <c r="AV23">
        <v>25.042100000000001</v>
      </c>
      <c r="AW23">
        <v>22.936399999999999</v>
      </c>
      <c r="AX23">
        <v>124.36499999999999</v>
      </c>
      <c r="AY23">
        <v>25.016999999999999</v>
      </c>
      <c r="AZ23">
        <v>501.779</v>
      </c>
      <c r="BA23">
        <v>100.113</v>
      </c>
      <c r="BB23">
        <v>6.23446E-2</v>
      </c>
      <c r="BC23">
        <v>29.042999999999999</v>
      </c>
      <c r="BD23">
        <v>29.015499999999999</v>
      </c>
      <c r="BE23">
        <v>999.9</v>
      </c>
      <c r="BF23">
        <v>0</v>
      </c>
      <c r="BG23">
        <v>0</v>
      </c>
      <c r="BH23">
        <v>10046.200000000001</v>
      </c>
      <c r="BI23">
        <v>0</v>
      </c>
      <c r="BJ23">
        <v>0.67447599999999996</v>
      </c>
      <c r="BK23">
        <v>-1.9947299999999999</v>
      </c>
      <c r="BL23">
        <v>126.13200000000001</v>
      </c>
      <c r="BM23">
        <v>127.902</v>
      </c>
      <c r="BN23">
        <v>2.1057299999999999</v>
      </c>
      <c r="BO23">
        <v>124.968</v>
      </c>
      <c r="BP23">
        <v>22.936399999999999</v>
      </c>
      <c r="BQ23">
        <v>2.5070399999999999</v>
      </c>
      <c r="BR23">
        <v>2.29623</v>
      </c>
      <c r="BS23">
        <v>21.072299999999998</v>
      </c>
      <c r="BT23">
        <v>19.649899999999999</v>
      </c>
      <c r="BU23">
        <v>1800.12</v>
      </c>
      <c r="BV23">
        <v>0.90000100000000005</v>
      </c>
      <c r="BW23">
        <v>9.9998900000000002E-2</v>
      </c>
      <c r="BX23">
        <v>0</v>
      </c>
      <c r="BY23">
        <v>1.9618</v>
      </c>
      <c r="BZ23">
        <v>0</v>
      </c>
      <c r="CA23">
        <v>7808.22</v>
      </c>
      <c r="CB23">
        <v>14601.3</v>
      </c>
      <c r="CC23">
        <v>37.436999999999998</v>
      </c>
      <c r="CD23">
        <v>38.375</v>
      </c>
      <c r="CE23">
        <v>37.375</v>
      </c>
      <c r="CF23">
        <v>37.125</v>
      </c>
      <c r="CG23">
        <v>37.311999999999998</v>
      </c>
      <c r="CH23">
        <v>1620.11</v>
      </c>
      <c r="CI23">
        <v>180.01</v>
      </c>
      <c r="CJ23">
        <v>0</v>
      </c>
      <c r="CK23">
        <v>1689641283.9000001</v>
      </c>
      <c r="CL23">
        <v>0</v>
      </c>
      <c r="CM23">
        <v>1689641266.5999999</v>
      </c>
      <c r="CN23" t="s">
        <v>369</v>
      </c>
      <c r="CO23">
        <v>1689641263.5999999</v>
      </c>
      <c r="CP23">
        <v>1689641266.5999999</v>
      </c>
      <c r="CQ23">
        <v>49</v>
      </c>
      <c r="CR23">
        <v>0.106</v>
      </c>
      <c r="CS23">
        <v>-2E-3</v>
      </c>
      <c r="CT23">
        <v>-1.399</v>
      </c>
      <c r="CU23">
        <v>2.5000000000000001E-2</v>
      </c>
      <c r="CV23">
        <v>125</v>
      </c>
      <c r="CW23">
        <v>23</v>
      </c>
      <c r="CX23">
        <v>0.28999999999999998</v>
      </c>
      <c r="CY23">
        <v>0.04</v>
      </c>
      <c r="CZ23">
        <v>0.28040557616337303</v>
      </c>
      <c r="DA23">
        <v>2.1817081766289088</v>
      </c>
      <c r="DB23">
        <v>0.44346139410054758</v>
      </c>
      <c r="DC23">
        <v>0</v>
      </c>
      <c r="DD23">
        <v>124.94512195121951</v>
      </c>
      <c r="DE23">
        <v>-4.8439024389889548E-2</v>
      </c>
      <c r="DF23">
        <v>1.114908969695598E-2</v>
      </c>
      <c r="DG23">
        <v>1</v>
      </c>
      <c r="DH23">
        <v>1800.0156097560971</v>
      </c>
      <c r="DI23">
        <v>-0.1186759333884929</v>
      </c>
      <c r="DJ23">
        <v>0.14069598396837779</v>
      </c>
      <c r="DK23">
        <v>-1</v>
      </c>
      <c r="DL23">
        <v>1</v>
      </c>
      <c r="DM23">
        <v>2</v>
      </c>
      <c r="DN23" t="s">
        <v>370</v>
      </c>
      <c r="DO23">
        <v>2.96441</v>
      </c>
      <c r="DP23">
        <v>2.6706699999999999</v>
      </c>
      <c r="DQ23">
        <v>3.3892400000000003E-2</v>
      </c>
      <c r="DR23">
        <v>3.3916200000000001E-2</v>
      </c>
      <c r="DS23">
        <v>0.11709799999999999</v>
      </c>
      <c r="DT23">
        <v>0.10867499999999999</v>
      </c>
      <c r="DU23">
        <v>28991.1</v>
      </c>
      <c r="DV23">
        <v>32752.799999999999</v>
      </c>
      <c r="DW23">
        <v>28258.1</v>
      </c>
      <c r="DX23">
        <v>32528.7</v>
      </c>
      <c r="DY23">
        <v>34656.5</v>
      </c>
      <c r="DZ23">
        <v>39305.199999999997</v>
      </c>
      <c r="EA23">
        <v>41462.400000000001</v>
      </c>
      <c r="EB23">
        <v>46954.6</v>
      </c>
      <c r="EC23">
        <v>1.9601200000000001</v>
      </c>
      <c r="ED23">
        <v>1.87588</v>
      </c>
      <c r="EE23">
        <v>0.10334699999999999</v>
      </c>
      <c r="EF23">
        <v>0</v>
      </c>
      <c r="EG23">
        <v>27.328600000000002</v>
      </c>
      <c r="EH23">
        <v>999.9</v>
      </c>
      <c r="EI23">
        <v>41.7</v>
      </c>
      <c r="EJ23">
        <v>37</v>
      </c>
      <c r="EK23">
        <v>26.2621</v>
      </c>
      <c r="EL23">
        <v>63.450299999999999</v>
      </c>
      <c r="EM23">
        <v>10.9495</v>
      </c>
      <c r="EN23">
        <v>1</v>
      </c>
      <c r="EO23">
        <v>8.5122000000000003E-2</v>
      </c>
      <c r="EP23">
        <v>-0.22623399999999999</v>
      </c>
      <c r="EQ23">
        <v>20.227499999999999</v>
      </c>
      <c r="ER23">
        <v>5.2223800000000002</v>
      </c>
      <c r="ES23">
        <v>12.0099</v>
      </c>
      <c r="ET23">
        <v>4.9882</v>
      </c>
      <c r="EU23">
        <v>3.3045499999999999</v>
      </c>
      <c r="EV23">
        <v>5754.8</v>
      </c>
      <c r="EW23">
        <v>9192.1</v>
      </c>
      <c r="EX23">
        <v>489.4</v>
      </c>
      <c r="EY23">
        <v>52.8</v>
      </c>
      <c r="EZ23">
        <v>1.85303</v>
      </c>
      <c r="FA23">
        <v>1.8615900000000001</v>
      </c>
      <c r="FB23">
        <v>1.8609599999999999</v>
      </c>
      <c r="FC23">
        <v>1.8569899999999999</v>
      </c>
      <c r="FD23">
        <v>1.86127</v>
      </c>
      <c r="FE23">
        <v>1.85745</v>
      </c>
      <c r="FF23">
        <v>1.8595900000000001</v>
      </c>
      <c r="FG23">
        <v>1.86249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-1.3919999999999999</v>
      </c>
      <c r="FV23">
        <v>2.5100000000000001E-2</v>
      </c>
      <c r="FW23">
        <v>-0.90912660587661409</v>
      </c>
      <c r="FX23">
        <v>-4.0117494158234393E-3</v>
      </c>
      <c r="FY23">
        <v>1.087516141204025E-6</v>
      </c>
      <c r="FZ23">
        <v>-8.657206703991749E-11</v>
      </c>
      <c r="GA23">
        <v>2.5085714285712161E-2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0.1</v>
      </c>
      <c r="GJ23">
        <v>0.1</v>
      </c>
      <c r="GK23">
        <v>0.42480499999999999</v>
      </c>
      <c r="GL23">
        <v>2.4487299999999999</v>
      </c>
      <c r="GM23">
        <v>1.5942400000000001</v>
      </c>
      <c r="GN23">
        <v>2.3083499999999999</v>
      </c>
      <c r="GO23">
        <v>1.39893</v>
      </c>
      <c r="GP23">
        <v>2.34253</v>
      </c>
      <c r="GQ23">
        <v>38.354500000000002</v>
      </c>
      <c r="GR23">
        <v>15.751899999999999</v>
      </c>
      <c r="GS23">
        <v>18</v>
      </c>
      <c r="GT23">
        <v>513.32399999999996</v>
      </c>
      <c r="GU23">
        <v>486.22800000000001</v>
      </c>
      <c r="GV23">
        <v>28.179600000000001</v>
      </c>
      <c r="GW23">
        <v>28.308199999999999</v>
      </c>
      <c r="GX23">
        <v>30.0002</v>
      </c>
      <c r="GY23">
        <v>28.239599999999999</v>
      </c>
      <c r="GZ23">
        <v>28.186800000000002</v>
      </c>
      <c r="HA23">
        <v>8.5462500000000006</v>
      </c>
      <c r="HB23">
        <v>10</v>
      </c>
      <c r="HC23">
        <v>-30</v>
      </c>
      <c r="HD23">
        <v>28.161000000000001</v>
      </c>
      <c r="HE23">
        <v>125</v>
      </c>
      <c r="HF23">
        <v>0</v>
      </c>
      <c r="HG23">
        <v>103.73099999999999</v>
      </c>
      <c r="HH23">
        <v>103.39100000000001</v>
      </c>
    </row>
    <row r="24" spans="1:216" x14ac:dyDescent="0.2">
      <c r="A24">
        <v>6</v>
      </c>
      <c r="B24">
        <v>1689641337.5999999</v>
      </c>
      <c r="C24">
        <v>418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410</v>
      </c>
      <c r="K24" t="s">
        <v>352</v>
      </c>
      <c r="L24">
        <v>1689641337.5999999</v>
      </c>
      <c r="M24">
        <f t="shared" si="0"/>
        <v>3.0645250347676985E-3</v>
      </c>
      <c r="N24">
        <f t="shared" si="1"/>
        <v>3.0645250347676987</v>
      </c>
      <c r="O24">
        <f t="shared" si="2"/>
        <v>1.1872409508125794E-2</v>
      </c>
      <c r="P24">
        <f t="shared" si="3"/>
        <v>69.826999999999998</v>
      </c>
      <c r="Q24">
        <f t="shared" si="4"/>
        <v>68.011077531537097</v>
      </c>
      <c r="R24">
        <f t="shared" si="5"/>
        <v>6.813112701299759</v>
      </c>
      <c r="S24">
        <f t="shared" si="6"/>
        <v>6.9950254849742004</v>
      </c>
      <c r="T24">
        <f t="shared" si="7"/>
        <v>0.20169636673453295</v>
      </c>
      <c r="U24">
        <f t="shared" si="8"/>
        <v>3.6579908504388903</v>
      </c>
      <c r="V24">
        <f t="shared" si="9"/>
        <v>0.19571544680153125</v>
      </c>
      <c r="W24">
        <f t="shared" si="10"/>
        <v>0.12284474312759278</v>
      </c>
      <c r="X24">
        <f t="shared" si="11"/>
        <v>297.70838400000002</v>
      </c>
      <c r="Y24">
        <f t="shared" si="12"/>
        <v>29.780518510423775</v>
      </c>
      <c r="Z24">
        <f t="shared" si="13"/>
        <v>28.970600000000001</v>
      </c>
      <c r="AA24">
        <f t="shared" si="14"/>
        <v>4.0149358215154178</v>
      </c>
      <c r="AB24">
        <f t="shared" si="15"/>
        <v>62.084982765025657</v>
      </c>
      <c r="AC24">
        <f t="shared" si="16"/>
        <v>2.4973504207207</v>
      </c>
      <c r="AD24">
        <f t="shared" si="17"/>
        <v>4.0224709897600759</v>
      </c>
      <c r="AE24">
        <f t="shared" si="18"/>
        <v>1.5175854007947178</v>
      </c>
      <c r="AF24">
        <f t="shared" si="19"/>
        <v>-135.14555403325551</v>
      </c>
      <c r="AG24">
        <f t="shared" si="20"/>
        <v>6.389591128414934</v>
      </c>
      <c r="AH24">
        <f t="shared" si="21"/>
        <v>0.38450814427333391</v>
      </c>
      <c r="AI24">
        <f t="shared" si="22"/>
        <v>169.33692923943281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52507.549289273615</v>
      </c>
      <c r="AO24">
        <f t="shared" si="26"/>
        <v>1800.04</v>
      </c>
      <c r="AP24">
        <f t="shared" si="27"/>
        <v>1517.4336000000001</v>
      </c>
      <c r="AQ24">
        <f t="shared" si="28"/>
        <v>0.84299993333481482</v>
      </c>
      <c r="AR24">
        <f t="shared" si="29"/>
        <v>0.16538987133619254</v>
      </c>
      <c r="AS24">
        <v>1689641337.5999999</v>
      </c>
      <c r="AT24">
        <v>69.826999999999998</v>
      </c>
      <c r="AU24">
        <v>69.978700000000003</v>
      </c>
      <c r="AV24">
        <v>24.929500000000001</v>
      </c>
      <c r="AW24">
        <v>22.922499999999999</v>
      </c>
      <c r="AX24">
        <v>71.171700000000001</v>
      </c>
      <c r="AY24">
        <v>24.904800000000002</v>
      </c>
      <c r="AZ24">
        <v>502.339</v>
      </c>
      <c r="BA24">
        <v>100.114</v>
      </c>
      <c r="BB24">
        <v>6.2514600000000003E-2</v>
      </c>
      <c r="BC24">
        <v>29.003</v>
      </c>
      <c r="BD24">
        <v>28.970600000000001</v>
      </c>
      <c r="BE24">
        <v>999.9</v>
      </c>
      <c r="BF24">
        <v>0</v>
      </c>
      <c r="BG24">
        <v>0</v>
      </c>
      <c r="BH24">
        <v>9984.3799999999992</v>
      </c>
      <c r="BI24">
        <v>0</v>
      </c>
      <c r="BJ24">
        <v>0.62201700000000004</v>
      </c>
      <c r="BK24">
        <v>-0.151695</v>
      </c>
      <c r="BL24">
        <v>71.612200000000001</v>
      </c>
      <c r="BM24">
        <v>71.620400000000004</v>
      </c>
      <c r="BN24">
        <v>2.0069599999999999</v>
      </c>
      <c r="BO24">
        <v>69.978700000000003</v>
      </c>
      <c r="BP24">
        <v>22.922499999999999</v>
      </c>
      <c r="BQ24">
        <v>2.49579</v>
      </c>
      <c r="BR24">
        <v>2.29487</v>
      </c>
      <c r="BS24">
        <v>20.999099999999999</v>
      </c>
      <c r="BT24">
        <v>19.6404</v>
      </c>
      <c r="BU24">
        <v>1800.04</v>
      </c>
      <c r="BV24">
        <v>0.90000100000000005</v>
      </c>
      <c r="BW24">
        <v>9.9998900000000002E-2</v>
      </c>
      <c r="BX24">
        <v>0</v>
      </c>
      <c r="BY24">
        <v>2.2164000000000001</v>
      </c>
      <c r="BZ24">
        <v>0</v>
      </c>
      <c r="CA24">
        <v>7708.75</v>
      </c>
      <c r="CB24">
        <v>14600.7</v>
      </c>
      <c r="CC24">
        <v>37.5</v>
      </c>
      <c r="CD24">
        <v>38.436999999999998</v>
      </c>
      <c r="CE24">
        <v>37.436999999999998</v>
      </c>
      <c r="CF24">
        <v>37.186999999999998</v>
      </c>
      <c r="CG24">
        <v>37.311999999999998</v>
      </c>
      <c r="CH24">
        <v>1620.04</v>
      </c>
      <c r="CI24">
        <v>180</v>
      </c>
      <c r="CJ24">
        <v>0</v>
      </c>
      <c r="CK24">
        <v>1689641349.3</v>
      </c>
      <c r="CL24">
        <v>0</v>
      </c>
      <c r="CM24">
        <v>1689641332.0999999</v>
      </c>
      <c r="CN24" t="s">
        <v>373</v>
      </c>
      <c r="CO24">
        <v>1689641332.0999999</v>
      </c>
      <c r="CP24">
        <v>1689641332.0999999</v>
      </c>
      <c r="CQ24">
        <v>50</v>
      </c>
      <c r="CR24">
        <v>-0.156</v>
      </c>
      <c r="CS24">
        <v>0</v>
      </c>
      <c r="CT24">
        <v>-1.345</v>
      </c>
      <c r="CU24">
        <v>2.5000000000000001E-2</v>
      </c>
      <c r="CV24">
        <v>70</v>
      </c>
      <c r="CW24">
        <v>23</v>
      </c>
      <c r="CX24">
        <v>0.3</v>
      </c>
      <c r="CY24">
        <v>0.03</v>
      </c>
      <c r="CZ24">
        <v>-0.31266828250691242</v>
      </c>
      <c r="DA24">
        <v>1.427382953336882</v>
      </c>
      <c r="DB24">
        <v>0.19400358783501251</v>
      </c>
      <c r="DC24">
        <v>1</v>
      </c>
      <c r="DD24">
        <v>69.957070000000002</v>
      </c>
      <c r="DE24">
        <v>-8.9043151970192802E-2</v>
      </c>
      <c r="DF24">
        <v>1.7858894142694919E-2</v>
      </c>
      <c r="DG24">
        <v>1</v>
      </c>
      <c r="DH24">
        <v>1799.98756097561</v>
      </c>
      <c r="DI24">
        <v>5.8287048156657313E-2</v>
      </c>
      <c r="DJ24">
        <v>0.1243476732510376</v>
      </c>
      <c r="DK24">
        <v>-1</v>
      </c>
      <c r="DL24">
        <v>2</v>
      </c>
      <c r="DM24">
        <v>2</v>
      </c>
      <c r="DN24" t="s">
        <v>354</v>
      </c>
      <c r="DO24">
        <v>2.9658199999999999</v>
      </c>
      <c r="DP24">
        <v>2.6703100000000002</v>
      </c>
      <c r="DQ24">
        <v>1.9817299999999999E-2</v>
      </c>
      <c r="DR24">
        <v>1.94211E-2</v>
      </c>
      <c r="DS24">
        <v>0.11672399999999999</v>
      </c>
      <c r="DT24">
        <v>0.10863</v>
      </c>
      <c r="DU24">
        <v>29411.9</v>
      </c>
      <c r="DV24">
        <v>33243.199999999997</v>
      </c>
      <c r="DW24">
        <v>28256.799999999999</v>
      </c>
      <c r="DX24">
        <v>32527.9</v>
      </c>
      <c r="DY24">
        <v>34669.5</v>
      </c>
      <c r="DZ24">
        <v>39306</v>
      </c>
      <c r="EA24">
        <v>41460.199999999997</v>
      </c>
      <c r="EB24">
        <v>46953.3</v>
      </c>
      <c r="EC24">
        <v>1.94068</v>
      </c>
      <c r="ED24">
        <v>1.86205</v>
      </c>
      <c r="EE24">
        <v>9.8854300000000006E-2</v>
      </c>
      <c r="EF24">
        <v>0</v>
      </c>
      <c r="EG24">
        <v>27.357099999999999</v>
      </c>
      <c r="EH24">
        <v>999.9</v>
      </c>
      <c r="EI24">
        <v>41.7</v>
      </c>
      <c r="EJ24">
        <v>37</v>
      </c>
      <c r="EK24">
        <v>26.261099999999999</v>
      </c>
      <c r="EL24">
        <v>63.820300000000003</v>
      </c>
      <c r="EM24">
        <v>10.817299999999999</v>
      </c>
      <c r="EN24">
        <v>1</v>
      </c>
      <c r="EO24">
        <v>8.56402E-2</v>
      </c>
      <c r="EP24">
        <v>-0.40309899999999999</v>
      </c>
      <c r="EQ24">
        <v>20.226600000000001</v>
      </c>
      <c r="ER24">
        <v>5.2184900000000001</v>
      </c>
      <c r="ES24">
        <v>12.0099</v>
      </c>
      <c r="ET24">
        <v>4.9880500000000003</v>
      </c>
      <c r="EU24">
        <v>3.30402</v>
      </c>
      <c r="EV24">
        <v>5756.1</v>
      </c>
      <c r="EW24">
        <v>9194.7999999999993</v>
      </c>
      <c r="EX24">
        <v>489.4</v>
      </c>
      <c r="EY24">
        <v>52.8</v>
      </c>
      <c r="EZ24">
        <v>1.85303</v>
      </c>
      <c r="FA24">
        <v>1.86158</v>
      </c>
      <c r="FB24">
        <v>1.8609599999999999</v>
      </c>
      <c r="FC24">
        <v>1.8569899999999999</v>
      </c>
      <c r="FD24">
        <v>1.86127</v>
      </c>
      <c r="FE24">
        <v>1.85748</v>
      </c>
      <c r="FF24">
        <v>1.8595900000000001</v>
      </c>
      <c r="FG24">
        <v>1.86249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-1.345</v>
      </c>
      <c r="FV24">
        <v>2.47E-2</v>
      </c>
      <c r="FW24">
        <v>-1.0646541315339411</v>
      </c>
      <c r="FX24">
        <v>-4.0117494158234393E-3</v>
      </c>
      <c r="FY24">
        <v>1.087516141204025E-6</v>
      </c>
      <c r="FZ24">
        <v>-8.657206703991749E-11</v>
      </c>
      <c r="GA24">
        <v>2.4654999999999209E-2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0.1</v>
      </c>
      <c r="GJ24">
        <v>0.1</v>
      </c>
      <c r="GK24">
        <v>0.301514</v>
      </c>
      <c r="GL24">
        <v>2.47559</v>
      </c>
      <c r="GM24">
        <v>1.5942400000000001</v>
      </c>
      <c r="GN24">
        <v>2.3071299999999999</v>
      </c>
      <c r="GO24">
        <v>1.39893</v>
      </c>
      <c r="GP24">
        <v>2.32666</v>
      </c>
      <c r="GQ24">
        <v>38.354500000000002</v>
      </c>
      <c r="GR24">
        <v>15.734400000000001</v>
      </c>
      <c r="GS24">
        <v>18</v>
      </c>
      <c r="GT24">
        <v>503.74599999999998</v>
      </c>
      <c r="GU24">
        <v>478.11</v>
      </c>
      <c r="GV24">
        <v>28.253</v>
      </c>
      <c r="GW24">
        <v>28.317900000000002</v>
      </c>
      <c r="GX24">
        <v>30.0001</v>
      </c>
      <c r="GY24">
        <v>28.240600000000001</v>
      </c>
      <c r="GZ24">
        <v>28.185300000000002</v>
      </c>
      <c r="HA24">
        <v>6.0751299999999997</v>
      </c>
      <c r="HB24">
        <v>10</v>
      </c>
      <c r="HC24">
        <v>-30</v>
      </c>
      <c r="HD24">
        <v>28.249400000000001</v>
      </c>
      <c r="HE24">
        <v>70</v>
      </c>
      <c r="HF24">
        <v>0</v>
      </c>
      <c r="HG24">
        <v>103.72499999999999</v>
      </c>
      <c r="HH24">
        <v>103.38800000000001</v>
      </c>
    </row>
    <row r="25" spans="1:216" x14ac:dyDescent="0.2">
      <c r="A25">
        <v>7</v>
      </c>
      <c r="B25">
        <v>1689641400.5999999</v>
      </c>
      <c r="C25">
        <v>481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410</v>
      </c>
      <c r="K25" t="s">
        <v>352</v>
      </c>
      <c r="L25">
        <v>1689641400.5999999</v>
      </c>
      <c r="M25">
        <f t="shared" si="0"/>
        <v>3.3830896395806984E-3</v>
      </c>
      <c r="N25">
        <f t="shared" si="1"/>
        <v>3.3830896395806986</v>
      </c>
      <c r="O25">
        <f t="shared" si="2"/>
        <v>-0.98339963063271751</v>
      </c>
      <c r="P25">
        <f t="shared" si="3"/>
        <v>50.527799999999999</v>
      </c>
      <c r="Q25">
        <f t="shared" si="4"/>
        <v>56.395141414758072</v>
      </c>
      <c r="R25">
        <f t="shared" si="5"/>
        <v>5.6496366463961962</v>
      </c>
      <c r="S25">
        <f t="shared" si="6"/>
        <v>5.0618493611415003</v>
      </c>
      <c r="T25">
        <f t="shared" si="7"/>
        <v>0.22523314192764438</v>
      </c>
      <c r="U25">
        <f t="shared" si="8"/>
        <v>3.6638122403509437</v>
      </c>
      <c r="V25">
        <f t="shared" si="9"/>
        <v>0.21781396495826794</v>
      </c>
      <c r="W25">
        <f t="shared" si="10"/>
        <v>0.13677995300345563</v>
      </c>
      <c r="X25">
        <f t="shared" si="11"/>
        <v>297.68719799999997</v>
      </c>
      <c r="Y25">
        <f t="shared" si="12"/>
        <v>29.698664829344203</v>
      </c>
      <c r="Z25">
        <f t="shared" si="13"/>
        <v>28.975100000000001</v>
      </c>
      <c r="AA25">
        <f t="shared" si="14"/>
        <v>4.0159816360602054</v>
      </c>
      <c r="AB25">
        <f t="shared" si="15"/>
        <v>62.465100045765055</v>
      </c>
      <c r="AC25">
        <f t="shared" si="16"/>
        <v>2.5106784051365003</v>
      </c>
      <c r="AD25">
        <f t="shared" si="17"/>
        <v>4.0193298390574128</v>
      </c>
      <c r="AE25">
        <f t="shared" si="18"/>
        <v>1.5053032309237051</v>
      </c>
      <c r="AF25">
        <f t="shared" si="19"/>
        <v>-149.19425310550881</v>
      </c>
      <c r="AG25">
        <f t="shared" si="20"/>
        <v>2.8443376152256077</v>
      </c>
      <c r="AH25">
        <f t="shared" si="21"/>
        <v>0.17088486871669101</v>
      </c>
      <c r="AI25">
        <f t="shared" si="22"/>
        <v>151.50816737843348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52628.102949368003</v>
      </c>
      <c r="AO25">
        <f t="shared" si="26"/>
        <v>1799.9</v>
      </c>
      <c r="AP25">
        <f t="shared" si="27"/>
        <v>1517.3166000000001</v>
      </c>
      <c r="AQ25">
        <f t="shared" si="28"/>
        <v>0.84300050002777938</v>
      </c>
      <c r="AR25">
        <f t="shared" si="29"/>
        <v>0.16539096505361406</v>
      </c>
      <c r="AS25">
        <v>1689641400.5999999</v>
      </c>
      <c r="AT25">
        <v>50.527799999999999</v>
      </c>
      <c r="AU25">
        <v>49.981299999999997</v>
      </c>
      <c r="AV25">
        <v>25.061800000000002</v>
      </c>
      <c r="AW25">
        <v>22.8432</v>
      </c>
      <c r="AX25">
        <v>51.856999999999999</v>
      </c>
      <c r="AY25">
        <v>25.041399999999999</v>
      </c>
      <c r="AZ25">
        <v>501.59899999999999</v>
      </c>
      <c r="BA25">
        <v>100.117</v>
      </c>
      <c r="BB25">
        <v>6.2492499999999999E-2</v>
      </c>
      <c r="BC25">
        <v>28.9895</v>
      </c>
      <c r="BD25">
        <v>28.975100000000001</v>
      </c>
      <c r="BE25">
        <v>999.9</v>
      </c>
      <c r="BF25">
        <v>0</v>
      </c>
      <c r="BG25">
        <v>0</v>
      </c>
      <c r="BH25">
        <v>10007.5</v>
      </c>
      <c r="BI25">
        <v>0</v>
      </c>
      <c r="BJ25">
        <v>0.98173699999999997</v>
      </c>
      <c r="BK25">
        <v>0.546597</v>
      </c>
      <c r="BL25">
        <v>51.826700000000002</v>
      </c>
      <c r="BM25">
        <v>51.149700000000003</v>
      </c>
      <c r="BN25">
        <v>2.2185800000000002</v>
      </c>
      <c r="BO25">
        <v>49.981299999999997</v>
      </c>
      <c r="BP25">
        <v>22.8432</v>
      </c>
      <c r="BQ25">
        <v>2.5091199999999998</v>
      </c>
      <c r="BR25">
        <v>2.2869999999999999</v>
      </c>
      <c r="BS25">
        <v>21.085799999999999</v>
      </c>
      <c r="BT25">
        <v>19.5852</v>
      </c>
      <c r="BU25">
        <v>1799.9</v>
      </c>
      <c r="BV25">
        <v>0.89998500000000003</v>
      </c>
      <c r="BW25">
        <v>0.10001500000000001</v>
      </c>
      <c r="BX25">
        <v>0</v>
      </c>
      <c r="BY25">
        <v>2.2475000000000001</v>
      </c>
      <c r="BZ25">
        <v>0</v>
      </c>
      <c r="CA25">
        <v>8171.77</v>
      </c>
      <c r="CB25">
        <v>14599.5</v>
      </c>
      <c r="CC25">
        <v>37.436999999999998</v>
      </c>
      <c r="CD25">
        <v>38.436999999999998</v>
      </c>
      <c r="CE25">
        <v>37.436999999999998</v>
      </c>
      <c r="CF25">
        <v>37.125</v>
      </c>
      <c r="CG25">
        <v>37.311999999999998</v>
      </c>
      <c r="CH25">
        <v>1619.88</v>
      </c>
      <c r="CI25">
        <v>180.02</v>
      </c>
      <c r="CJ25">
        <v>0</v>
      </c>
      <c r="CK25">
        <v>1689641412.3</v>
      </c>
      <c r="CL25">
        <v>0</v>
      </c>
      <c r="CM25">
        <v>1689641395.0999999</v>
      </c>
      <c r="CN25" t="s">
        <v>376</v>
      </c>
      <c r="CO25">
        <v>1689641393.0999999</v>
      </c>
      <c r="CP25">
        <v>1689641395.0999999</v>
      </c>
      <c r="CQ25">
        <v>51</v>
      </c>
      <c r="CR25">
        <v>-5.8999999999999997E-2</v>
      </c>
      <c r="CS25">
        <v>-4.0000000000000001E-3</v>
      </c>
      <c r="CT25">
        <v>-1.327</v>
      </c>
      <c r="CU25">
        <v>0.02</v>
      </c>
      <c r="CV25">
        <v>50</v>
      </c>
      <c r="CW25">
        <v>23</v>
      </c>
      <c r="CX25">
        <v>0.27</v>
      </c>
      <c r="CY25">
        <v>0.06</v>
      </c>
      <c r="CZ25">
        <v>-0.13220450100552339</v>
      </c>
      <c r="DA25">
        <v>0.33060389917724942</v>
      </c>
      <c r="DB25">
        <v>0.1042886320764688</v>
      </c>
      <c r="DC25">
        <v>1</v>
      </c>
      <c r="DD25">
        <v>49.991507499999997</v>
      </c>
      <c r="DE25">
        <v>0.1447058161349051</v>
      </c>
      <c r="DF25">
        <v>2.2594428378474241E-2</v>
      </c>
      <c r="DG25">
        <v>1</v>
      </c>
      <c r="DH25">
        <v>1800.022195121951</v>
      </c>
      <c r="DI25">
        <v>-0.49136821419363602</v>
      </c>
      <c r="DJ25">
        <v>0.2184146001007794</v>
      </c>
      <c r="DK25">
        <v>-1</v>
      </c>
      <c r="DL25">
        <v>2</v>
      </c>
      <c r="DM25">
        <v>2</v>
      </c>
      <c r="DN25" t="s">
        <v>354</v>
      </c>
      <c r="DO25">
        <v>2.96394</v>
      </c>
      <c r="DP25">
        <v>2.67048</v>
      </c>
      <c r="DQ25">
        <v>1.4517499999999999E-2</v>
      </c>
      <c r="DR25">
        <v>1.39481E-2</v>
      </c>
      <c r="DS25">
        <v>0.117185</v>
      </c>
      <c r="DT25">
        <v>0.108375</v>
      </c>
      <c r="DU25">
        <v>29572</v>
      </c>
      <c r="DV25">
        <v>33429.300000000003</v>
      </c>
      <c r="DW25">
        <v>28257.9</v>
      </c>
      <c r="DX25">
        <v>32528.5</v>
      </c>
      <c r="DY25">
        <v>34652.6</v>
      </c>
      <c r="DZ25">
        <v>39318</v>
      </c>
      <c r="EA25">
        <v>41461.9</v>
      </c>
      <c r="EB25">
        <v>46954.1</v>
      </c>
      <c r="EC25">
        <v>1.96008</v>
      </c>
      <c r="ED25">
        <v>1.8759300000000001</v>
      </c>
      <c r="EE25">
        <v>0.100441</v>
      </c>
      <c r="EF25">
        <v>0</v>
      </c>
      <c r="EG25">
        <v>27.335599999999999</v>
      </c>
      <c r="EH25">
        <v>999.9</v>
      </c>
      <c r="EI25">
        <v>41.6</v>
      </c>
      <c r="EJ25">
        <v>37</v>
      </c>
      <c r="EK25">
        <v>26.198599999999999</v>
      </c>
      <c r="EL25">
        <v>63.670299999999997</v>
      </c>
      <c r="EM25">
        <v>11.3902</v>
      </c>
      <c r="EN25">
        <v>1</v>
      </c>
      <c r="EO25">
        <v>8.5426799999999997E-2</v>
      </c>
      <c r="EP25">
        <v>-0.64214599999999999</v>
      </c>
      <c r="EQ25">
        <v>20.226500000000001</v>
      </c>
      <c r="ER25">
        <v>5.2214799999999997</v>
      </c>
      <c r="ES25">
        <v>12.0099</v>
      </c>
      <c r="ET25">
        <v>4.9889000000000001</v>
      </c>
      <c r="EU25">
        <v>3.3045499999999999</v>
      </c>
      <c r="EV25">
        <v>5757.3</v>
      </c>
      <c r="EW25">
        <v>9197.5</v>
      </c>
      <c r="EX25">
        <v>489.4</v>
      </c>
      <c r="EY25">
        <v>52.8</v>
      </c>
      <c r="EZ25">
        <v>1.85303</v>
      </c>
      <c r="FA25">
        <v>1.86164</v>
      </c>
      <c r="FB25">
        <v>1.8609599999999999</v>
      </c>
      <c r="FC25">
        <v>1.8570199999999999</v>
      </c>
      <c r="FD25">
        <v>1.86127</v>
      </c>
      <c r="FE25">
        <v>1.8574900000000001</v>
      </c>
      <c r="FF25">
        <v>1.8595900000000001</v>
      </c>
      <c r="FG25">
        <v>1.86252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-1.329</v>
      </c>
      <c r="FV25">
        <v>2.0400000000000001E-2</v>
      </c>
      <c r="FW25">
        <v>-1.124029413484287</v>
      </c>
      <c r="FX25">
        <v>-4.0117494158234393E-3</v>
      </c>
      <c r="FY25">
        <v>1.087516141204025E-6</v>
      </c>
      <c r="FZ25">
        <v>-8.657206703991749E-11</v>
      </c>
      <c r="GA25">
        <v>2.0442857142864309E-2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0.1</v>
      </c>
      <c r="GJ25">
        <v>0.1</v>
      </c>
      <c r="GK25">
        <v>0.25756800000000002</v>
      </c>
      <c r="GL25">
        <v>2.47803</v>
      </c>
      <c r="GM25">
        <v>1.5942400000000001</v>
      </c>
      <c r="GN25">
        <v>2.3071299999999999</v>
      </c>
      <c r="GO25">
        <v>1.40015</v>
      </c>
      <c r="GP25">
        <v>2.4401899999999999</v>
      </c>
      <c r="GQ25">
        <v>38.354500000000002</v>
      </c>
      <c r="GR25">
        <v>15.734400000000001</v>
      </c>
      <c r="GS25">
        <v>18</v>
      </c>
      <c r="GT25">
        <v>513.23900000000003</v>
      </c>
      <c r="GU25">
        <v>486.13</v>
      </c>
      <c r="GV25">
        <v>28.478999999999999</v>
      </c>
      <c r="GW25">
        <v>28.312999999999999</v>
      </c>
      <c r="GX25">
        <v>30</v>
      </c>
      <c r="GY25">
        <v>28.233799999999999</v>
      </c>
      <c r="GZ25">
        <v>28.172699999999999</v>
      </c>
      <c r="HA25">
        <v>5.1908000000000003</v>
      </c>
      <c r="HB25">
        <v>10</v>
      </c>
      <c r="HC25">
        <v>-30</v>
      </c>
      <c r="HD25">
        <v>28.478300000000001</v>
      </c>
      <c r="HE25">
        <v>50</v>
      </c>
      <c r="HF25">
        <v>0</v>
      </c>
      <c r="HG25">
        <v>103.73</v>
      </c>
      <c r="HH25">
        <v>103.39</v>
      </c>
    </row>
    <row r="26" spans="1:216" x14ac:dyDescent="0.2">
      <c r="A26">
        <v>8</v>
      </c>
      <c r="B26">
        <v>1689641499.5999999</v>
      </c>
      <c r="C26">
        <v>580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410</v>
      </c>
      <c r="K26" t="s">
        <v>352</v>
      </c>
      <c r="L26">
        <v>1689641499.5999999</v>
      </c>
      <c r="M26">
        <f t="shared" si="0"/>
        <v>3.7630941572229385E-3</v>
      </c>
      <c r="N26">
        <f t="shared" si="1"/>
        <v>3.7630941572229384</v>
      </c>
      <c r="O26">
        <f t="shared" si="2"/>
        <v>15.598392078315364</v>
      </c>
      <c r="P26">
        <f t="shared" si="3"/>
        <v>388.46699999999998</v>
      </c>
      <c r="Q26">
        <f t="shared" si="4"/>
        <v>277.97171762331106</v>
      </c>
      <c r="R26">
        <f t="shared" si="5"/>
        <v>27.846913466935554</v>
      </c>
      <c r="S26">
        <f t="shared" si="6"/>
        <v>38.916214305008396</v>
      </c>
      <c r="T26">
        <f t="shared" si="7"/>
        <v>0.25198753167336879</v>
      </c>
      <c r="U26">
        <f t="shared" si="8"/>
        <v>3.6647065241380199</v>
      </c>
      <c r="V26">
        <f t="shared" si="9"/>
        <v>0.24274219258336266</v>
      </c>
      <c r="W26">
        <f t="shared" si="10"/>
        <v>0.1525162661975186</v>
      </c>
      <c r="X26">
        <f t="shared" si="11"/>
        <v>297.69024899999994</v>
      </c>
      <c r="Y26">
        <f t="shared" si="12"/>
        <v>29.671982695691117</v>
      </c>
      <c r="Z26">
        <f t="shared" si="13"/>
        <v>29.000900000000001</v>
      </c>
      <c r="AA26">
        <f t="shared" si="14"/>
        <v>4.021982225772768</v>
      </c>
      <c r="AB26">
        <f t="shared" si="15"/>
        <v>62.495079230841668</v>
      </c>
      <c r="AC26">
        <f t="shared" si="16"/>
        <v>2.5196707759868402</v>
      </c>
      <c r="AD26">
        <f t="shared" si="17"/>
        <v>4.0317906737581488</v>
      </c>
      <c r="AE26">
        <f t="shared" si="18"/>
        <v>1.5023114497859278</v>
      </c>
      <c r="AF26">
        <f t="shared" si="19"/>
        <v>-165.9524523335316</v>
      </c>
      <c r="AG26">
        <f t="shared" si="20"/>
        <v>8.3177668072443147</v>
      </c>
      <c r="AH26">
        <f t="shared" si="21"/>
        <v>0.49979772030901753</v>
      </c>
      <c r="AI26">
        <f t="shared" si="22"/>
        <v>140.55536119402166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52636.910013875808</v>
      </c>
      <c r="AO26">
        <f t="shared" si="26"/>
        <v>1799.93</v>
      </c>
      <c r="AP26">
        <f t="shared" si="27"/>
        <v>1517.3408999999999</v>
      </c>
      <c r="AQ26">
        <f t="shared" si="28"/>
        <v>0.84299994999805539</v>
      </c>
      <c r="AR26">
        <f t="shared" si="29"/>
        <v>0.16538990349624705</v>
      </c>
      <c r="AS26">
        <v>1689641499.5999999</v>
      </c>
      <c r="AT26">
        <v>388.46699999999998</v>
      </c>
      <c r="AU26">
        <v>399.97800000000001</v>
      </c>
      <c r="AV26">
        <v>25.151700000000002</v>
      </c>
      <c r="AW26">
        <v>22.676500000000001</v>
      </c>
      <c r="AX26">
        <v>390.596</v>
      </c>
      <c r="AY26">
        <v>25.134499999999999</v>
      </c>
      <c r="AZ26">
        <v>500.05399999999997</v>
      </c>
      <c r="BA26">
        <v>100.116</v>
      </c>
      <c r="BB26">
        <v>6.2945200000000007E-2</v>
      </c>
      <c r="BC26">
        <v>29.042999999999999</v>
      </c>
      <c r="BD26">
        <v>29.000900000000001</v>
      </c>
      <c r="BE26">
        <v>999.9</v>
      </c>
      <c r="BF26">
        <v>0</v>
      </c>
      <c r="BG26">
        <v>0</v>
      </c>
      <c r="BH26">
        <v>10011.200000000001</v>
      </c>
      <c r="BI26">
        <v>0</v>
      </c>
      <c r="BJ26">
        <v>0.89930200000000005</v>
      </c>
      <c r="BK26">
        <v>-11.511200000000001</v>
      </c>
      <c r="BL26">
        <v>398.49</v>
      </c>
      <c r="BM26">
        <v>409.25900000000001</v>
      </c>
      <c r="BN26">
        <v>2.4752100000000001</v>
      </c>
      <c r="BO26">
        <v>399.97800000000001</v>
      </c>
      <c r="BP26">
        <v>22.676500000000001</v>
      </c>
      <c r="BQ26">
        <v>2.5181</v>
      </c>
      <c r="BR26">
        <v>2.2702900000000001</v>
      </c>
      <c r="BS26">
        <v>21.143899999999999</v>
      </c>
      <c r="BT26">
        <v>19.467099999999999</v>
      </c>
      <c r="BU26">
        <v>1799.93</v>
      </c>
      <c r="BV26">
        <v>0.90000100000000005</v>
      </c>
      <c r="BW26">
        <v>9.9999099999999994E-2</v>
      </c>
      <c r="BX26">
        <v>0</v>
      </c>
      <c r="BY26">
        <v>2.5543999999999998</v>
      </c>
      <c r="BZ26">
        <v>0</v>
      </c>
      <c r="CA26">
        <v>7889.69</v>
      </c>
      <c r="CB26">
        <v>14599.7</v>
      </c>
      <c r="CC26">
        <v>37.375</v>
      </c>
      <c r="CD26">
        <v>38.375</v>
      </c>
      <c r="CE26">
        <v>37.375</v>
      </c>
      <c r="CF26">
        <v>37</v>
      </c>
      <c r="CG26">
        <v>37.25</v>
      </c>
      <c r="CH26">
        <v>1619.94</v>
      </c>
      <c r="CI26">
        <v>179.99</v>
      </c>
      <c r="CJ26">
        <v>0</v>
      </c>
      <c r="CK26">
        <v>1689641511.3</v>
      </c>
      <c r="CL26">
        <v>0</v>
      </c>
      <c r="CM26">
        <v>1689641472.0999999</v>
      </c>
      <c r="CN26" t="s">
        <v>379</v>
      </c>
      <c r="CO26">
        <v>1689641466.0999999</v>
      </c>
      <c r="CP26">
        <v>1689641472.0999999</v>
      </c>
      <c r="CQ26">
        <v>52</v>
      </c>
      <c r="CR26">
        <v>0.40200000000000002</v>
      </c>
      <c r="CS26">
        <v>-3.0000000000000001E-3</v>
      </c>
      <c r="CT26">
        <v>-2.1659999999999999</v>
      </c>
      <c r="CU26">
        <v>1.7000000000000001E-2</v>
      </c>
      <c r="CV26">
        <v>400</v>
      </c>
      <c r="CW26">
        <v>23</v>
      </c>
      <c r="CX26">
        <v>0.1</v>
      </c>
      <c r="CY26">
        <v>0.04</v>
      </c>
      <c r="CZ26">
        <v>17.591746566195479</v>
      </c>
      <c r="DA26">
        <v>0.17614373466917929</v>
      </c>
      <c r="DB26">
        <v>4.247227395292396E-2</v>
      </c>
      <c r="DC26">
        <v>1</v>
      </c>
      <c r="DD26">
        <v>400.01660975609758</v>
      </c>
      <c r="DE26">
        <v>-0.18244599303095799</v>
      </c>
      <c r="DF26">
        <v>2.9003681893081879E-2</v>
      </c>
      <c r="DG26">
        <v>1</v>
      </c>
      <c r="DH26">
        <v>1799.99</v>
      </c>
      <c r="DI26">
        <v>1.090358636738132E-2</v>
      </c>
      <c r="DJ26">
        <v>0.1230853362508903</v>
      </c>
      <c r="DK26">
        <v>-1</v>
      </c>
      <c r="DL26">
        <v>2</v>
      </c>
      <c r="DM26">
        <v>2</v>
      </c>
      <c r="DN26" t="s">
        <v>354</v>
      </c>
      <c r="DO26">
        <v>2.9600300000000002</v>
      </c>
      <c r="DP26">
        <v>2.6709499999999999</v>
      </c>
      <c r="DQ26">
        <v>9.1001100000000001E-2</v>
      </c>
      <c r="DR26">
        <v>9.2251E-2</v>
      </c>
      <c r="DS26">
        <v>0.117504</v>
      </c>
      <c r="DT26">
        <v>0.107833</v>
      </c>
      <c r="DU26">
        <v>27278</v>
      </c>
      <c r="DV26">
        <v>30776.5</v>
      </c>
      <c r="DW26">
        <v>28258.3</v>
      </c>
      <c r="DX26">
        <v>32529.599999999999</v>
      </c>
      <c r="DY26">
        <v>34640.5</v>
      </c>
      <c r="DZ26">
        <v>39343.199999999997</v>
      </c>
      <c r="EA26">
        <v>41462.400000000001</v>
      </c>
      <c r="EB26">
        <v>46955.199999999997</v>
      </c>
      <c r="EC26">
        <v>1.9712499999999999</v>
      </c>
      <c r="ED26">
        <v>1.88652</v>
      </c>
      <c r="EE26">
        <v>0.10553700000000001</v>
      </c>
      <c r="EF26">
        <v>0</v>
      </c>
      <c r="EG26">
        <v>27.278199999999998</v>
      </c>
      <c r="EH26">
        <v>999.9</v>
      </c>
      <c r="EI26">
        <v>41.3</v>
      </c>
      <c r="EJ26">
        <v>37</v>
      </c>
      <c r="EK26">
        <v>26.008700000000001</v>
      </c>
      <c r="EL26">
        <v>63.4604</v>
      </c>
      <c r="EM26">
        <v>11.398199999999999</v>
      </c>
      <c r="EN26">
        <v>1</v>
      </c>
      <c r="EO26">
        <v>8.4054900000000002E-2</v>
      </c>
      <c r="EP26">
        <v>-0.50462700000000005</v>
      </c>
      <c r="EQ26">
        <v>20.227399999999999</v>
      </c>
      <c r="ER26">
        <v>5.2259799999999998</v>
      </c>
      <c r="ES26">
        <v>12.0099</v>
      </c>
      <c r="ET26">
        <v>4.9894999999999996</v>
      </c>
      <c r="EU26">
        <v>3.3050000000000002</v>
      </c>
      <c r="EV26">
        <v>5759.5</v>
      </c>
      <c r="EW26">
        <v>9202</v>
      </c>
      <c r="EX26">
        <v>489.4</v>
      </c>
      <c r="EY26">
        <v>52.8</v>
      </c>
      <c r="EZ26">
        <v>1.85303</v>
      </c>
      <c r="FA26">
        <v>1.8615999999999999</v>
      </c>
      <c r="FB26">
        <v>1.8609599999999999</v>
      </c>
      <c r="FC26">
        <v>1.857</v>
      </c>
      <c r="FD26">
        <v>1.8612599999999999</v>
      </c>
      <c r="FE26">
        <v>1.85745</v>
      </c>
      <c r="FF26">
        <v>1.8595900000000001</v>
      </c>
      <c r="FG26">
        <v>1.86249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-2.129</v>
      </c>
      <c r="FV26">
        <v>1.72E-2</v>
      </c>
      <c r="FW26">
        <v>-0.72252203543169347</v>
      </c>
      <c r="FX26">
        <v>-4.0117494158234393E-3</v>
      </c>
      <c r="FY26">
        <v>1.087516141204025E-6</v>
      </c>
      <c r="FZ26">
        <v>-8.657206703991749E-11</v>
      </c>
      <c r="GA26">
        <v>1.7165000000002099E-2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0.6</v>
      </c>
      <c r="GJ26">
        <v>0.5</v>
      </c>
      <c r="GK26">
        <v>1.01318</v>
      </c>
      <c r="GL26">
        <v>2.4352999999999998</v>
      </c>
      <c r="GM26">
        <v>1.5942400000000001</v>
      </c>
      <c r="GN26">
        <v>2.3071299999999999</v>
      </c>
      <c r="GO26">
        <v>1.39893</v>
      </c>
      <c r="GP26">
        <v>2.4279799999999998</v>
      </c>
      <c r="GQ26">
        <v>38.330100000000002</v>
      </c>
      <c r="GR26">
        <v>15.716900000000001</v>
      </c>
      <c r="GS26">
        <v>18</v>
      </c>
      <c r="GT26">
        <v>520.31100000000004</v>
      </c>
      <c r="GU26">
        <v>493.09899999999999</v>
      </c>
      <c r="GV26">
        <v>28.401199999999999</v>
      </c>
      <c r="GW26">
        <v>28.281600000000001</v>
      </c>
      <c r="GX26">
        <v>29.9998</v>
      </c>
      <c r="GY26">
        <v>28.193300000000001</v>
      </c>
      <c r="GZ26">
        <v>28.123799999999999</v>
      </c>
      <c r="HA26">
        <v>20.343299999999999</v>
      </c>
      <c r="HB26">
        <v>10</v>
      </c>
      <c r="HC26">
        <v>-30</v>
      </c>
      <c r="HD26">
        <v>28.424600000000002</v>
      </c>
      <c r="HE26">
        <v>400</v>
      </c>
      <c r="HF26">
        <v>0</v>
      </c>
      <c r="HG26">
        <v>103.73099999999999</v>
      </c>
      <c r="HH26">
        <v>103.393</v>
      </c>
    </row>
    <row r="27" spans="1:216" x14ac:dyDescent="0.2">
      <c r="A27">
        <v>9</v>
      </c>
      <c r="B27">
        <v>1689641579.0999999</v>
      </c>
      <c r="C27">
        <v>659.5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410</v>
      </c>
      <c r="K27" t="s">
        <v>352</v>
      </c>
      <c r="L27">
        <v>1689641579.0999999</v>
      </c>
      <c r="M27">
        <f t="shared" si="0"/>
        <v>3.8651820119949532E-3</v>
      </c>
      <c r="N27">
        <f t="shared" si="1"/>
        <v>3.8651820119949534</v>
      </c>
      <c r="O27">
        <f t="shared" si="2"/>
        <v>15.656136780093549</v>
      </c>
      <c r="P27">
        <f t="shared" si="3"/>
        <v>388.41800000000001</v>
      </c>
      <c r="Q27">
        <f t="shared" si="4"/>
        <v>280.50823089251662</v>
      </c>
      <c r="R27">
        <f t="shared" si="5"/>
        <v>28.100332230987732</v>
      </c>
      <c r="S27">
        <f t="shared" si="6"/>
        <v>38.910355000164003</v>
      </c>
      <c r="T27">
        <f t="shared" si="7"/>
        <v>0.25973751522328037</v>
      </c>
      <c r="U27">
        <f t="shared" si="8"/>
        <v>3.672425440379286</v>
      </c>
      <c r="V27">
        <f t="shared" si="9"/>
        <v>0.24994643606684563</v>
      </c>
      <c r="W27">
        <f t="shared" si="10"/>
        <v>0.15706546068790381</v>
      </c>
      <c r="X27">
        <f t="shared" si="11"/>
        <v>297.73507799999999</v>
      </c>
      <c r="Y27">
        <f t="shared" si="12"/>
        <v>29.631802558830561</v>
      </c>
      <c r="Z27">
        <f t="shared" si="13"/>
        <v>28.981300000000001</v>
      </c>
      <c r="AA27">
        <f t="shared" si="14"/>
        <v>4.0174229251959712</v>
      </c>
      <c r="AB27">
        <f t="shared" si="15"/>
        <v>62.538176019255019</v>
      </c>
      <c r="AC27">
        <f t="shared" si="16"/>
        <v>2.5188278480622004</v>
      </c>
      <c r="AD27">
        <f t="shared" si="17"/>
        <v>4.0276643938043106</v>
      </c>
      <c r="AE27">
        <f t="shared" si="18"/>
        <v>1.4985950771337708</v>
      </c>
      <c r="AF27">
        <f t="shared" si="19"/>
        <v>-170.45452672897744</v>
      </c>
      <c r="AG27">
        <f t="shared" si="20"/>
        <v>8.7114632150361331</v>
      </c>
      <c r="AH27">
        <f t="shared" si="21"/>
        <v>0.52225715135991801</v>
      </c>
      <c r="AI27">
        <f t="shared" si="22"/>
        <v>136.51427163741857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52796.675704611531</v>
      </c>
      <c r="AO27">
        <f t="shared" si="26"/>
        <v>1800.2</v>
      </c>
      <c r="AP27">
        <f t="shared" si="27"/>
        <v>1517.5686000000001</v>
      </c>
      <c r="AQ27">
        <f t="shared" si="28"/>
        <v>0.84299999999999997</v>
      </c>
      <c r="AR27">
        <f t="shared" si="29"/>
        <v>0.16538999999999998</v>
      </c>
      <c r="AS27">
        <v>1689641579.0999999</v>
      </c>
      <c r="AT27">
        <v>388.41800000000001</v>
      </c>
      <c r="AU27">
        <v>399.99200000000002</v>
      </c>
      <c r="AV27">
        <v>25.143899999999999</v>
      </c>
      <c r="AW27">
        <v>22.6021</v>
      </c>
      <c r="AX27">
        <v>390.58699999999999</v>
      </c>
      <c r="AY27">
        <v>25.1297</v>
      </c>
      <c r="AZ27">
        <v>500.166</v>
      </c>
      <c r="BA27">
        <v>100.114</v>
      </c>
      <c r="BB27">
        <v>6.2497999999999998E-2</v>
      </c>
      <c r="BC27">
        <v>29.025300000000001</v>
      </c>
      <c r="BD27">
        <v>28.981300000000001</v>
      </c>
      <c r="BE27">
        <v>999.9</v>
      </c>
      <c r="BF27">
        <v>0</v>
      </c>
      <c r="BG27">
        <v>0</v>
      </c>
      <c r="BH27">
        <v>10042.5</v>
      </c>
      <c r="BI27">
        <v>0</v>
      </c>
      <c r="BJ27">
        <v>0.83934799999999998</v>
      </c>
      <c r="BK27">
        <v>-11.5747</v>
      </c>
      <c r="BL27">
        <v>398.43599999999998</v>
      </c>
      <c r="BM27">
        <v>409.24200000000002</v>
      </c>
      <c r="BN27">
        <v>2.5418699999999999</v>
      </c>
      <c r="BO27">
        <v>399.99200000000002</v>
      </c>
      <c r="BP27">
        <v>22.6021</v>
      </c>
      <c r="BQ27">
        <v>2.5172500000000002</v>
      </c>
      <c r="BR27">
        <v>2.2627799999999998</v>
      </c>
      <c r="BS27">
        <v>21.138500000000001</v>
      </c>
      <c r="BT27">
        <v>19.413799999999998</v>
      </c>
      <c r="BU27">
        <v>1800.2</v>
      </c>
      <c r="BV27">
        <v>0.90000100000000005</v>
      </c>
      <c r="BW27">
        <v>9.9998900000000002E-2</v>
      </c>
      <c r="BX27">
        <v>0</v>
      </c>
      <c r="BY27">
        <v>2.4838</v>
      </c>
      <c r="BZ27">
        <v>0</v>
      </c>
      <c r="CA27">
        <v>7693.81</v>
      </c>
      <c r="CB27">
        <v>14602</v>
      </c>
      <c r="CC27">
        <v>37.375</v>
      </c>
      <c r="CD27">
        <v>38.5</v>
      </c>
      <c r="CE27">
        <v>37.375</v>
      </c>
      <c r="CF27">
        <v>37.125</v>
      </c>
      <c r="CG27">
        <v>37.25</v>
      </c>
      <c r="CH27">
        <v>1620.18</v>
      </c>
      <c r="CI27">
        <v>180.02</v>
      </c>
      <c r="CJ27">
        <v>0</v>
      </c>
      <c r="CK27">
        <v>1689641591.0999999</v>
      </c>
      <c r="CL27">
        <v>0</v>
      </c>
      <c r="CM27">
        <v>1689641552.0999999</v>
      </c>
      <c r="CN27" t="s">
        <v>382</v>
      </c>
      <c r="CO27">
        <v>1689641547.5999999</v>
      </c>
      <c r="CP27">
        <v>1689641552.0999999</v>
      </c>
      <c r="CQ27">
        <v>53</v>
      </c>
      <c r="CR27">
        <v>-4.1000000000000002E-2</v>
      </c>
      <c r="CS27">
        <v>-3.0000000000000001E-3</v>
      </c>
      <c r="CT27">
        <v>-2.2069999999999999</v>
      </c>
      <c r="CU27">
        <v>1.4E-2</v>
      </c>
      <c r="CV27">
        <v>400</v>
      </c>
      <c r="CW27">
        <v>23</v>
      </c>
      <c r="CX27">
        <v>0.19</v>
      </c>
      <c r="CY27">
        <v>0.05</v>
      </c>
      <c r="CZ27">
        <v>17.533525019479601</v>
      </c>
      <c r="DA27">
        <v>0.97222551861080653</v>
      </c>
      <c r="DB27">
        <v>0.1794802576047371</v>
      </c>
      <c r="DC27">
        <v>1</v>
      </c>
      <c r="DD27">
        <v>400.01592499999998</v>
      </c>
      <c r="DE27">
        <v>5.0656660334229265E-4</v>
      </c>
      <c r="DF27">
        <v>3.3353701068997557E-2</v>
      </c>
      <c r="DG27">
        <v>1</v>
      </c>
      <c r="DH27">
        <v>1800.00575</v>
      </c>
      <c r="DI27">
        <v>0.118004117358744</v>
      </c>
      <c r="DJ27">
        <v>0.1532626422191681</v>
      </c>
      <c r="DK27">
        <v>-1</v>
      </c>
      <c r="DL27">
        <v>2</v>
      </c>
      <c r="DM27">
        <v>2</v>
      </c>
      <c r="DN27" t="s">
        <v>354</v>
      </c>
      <c r="DO27">
        <v>2.9603600000000001</v>
      </c>
      <c r="DP27">
        <v>2.6707800000000002</v>
      </c>
      <c r="DQ27">
        <v>9.1003799999999996E-2</v>
      </c>
      <c r="DR27">
        <v>9.22568E-2</v>
      </c>
      <c r="DS27">
        <v>0.117493</v>
      </c>
      <c r="DT27">
        <v>0.10759000000000001</v>
      </c>
      <c r="DU27">
        <v>27279.5</v>
      </c>
      <c r="DV27">
        <v>30778.2</v>
      </c>
      <c r="DW27">
        <v>28259.8</v>
      </c>
      <c r="DX27">
        <v>32531.5</v>
      </c>
      <c r="DY27">
        <v>34642.5</v>
      </c>
      <c r="DZ27">
        <v>39356.1</v>
      </c>
      <c r="EA27">
        <v>41464.400000000001</v>
      </c>
      <c r="EB27">
        <v>46957.7</v>
      </c>
      <c r="EC27">
        <v>1.9716199999999999</v>
      </c>
      <c r="ED27">
        <v>1.8864300000000001</v>
      </c>
      <c r="EE27">
        <v>0.103731</v>
      </c>
      <c r="EF27">
        <v>0</v>
      </c>
      <c r="EG27">
        <v>27.288</v>
      </c>
      <c r="EH27">
        <v>999.9</v>
      </c>
      <c r="EI27">
        <v>41.2</v>
      </c>
      <c r="EJ27">
        <v>37</v>
      </c>
      <c r="EK27">
        <v>25.947900000000001</v>
      </c>
      <c r="EL27">
        <v>63.3504</v>
      </c>
      <c r="EM27">
        <v>10.8253</v>
      </c>
      <c r="EN27">
        <v>1</v>
      </c>
      <c r="EO27">
        <v>8.1102599999999997E-2</v>
      </c>
      <c r="EP27">
        <v>-0.64877200000000002</v>
      </c>
      <c r="EQ27">
        <v>20.226800000000001</v>
      </c>
      <c r="ER27">
        <v>5.2232799999999999</v>
      </c>
      <c r="ES27">
        <v>12.0099</v>
      </c>
      <c r="ET27">
        <v>4.98935</v>
      </c>
      <c r="EU27">
        <v>3.3050000000000002</v>
      </c>
      <c r="EV27">
        <v>5760.9</v>
      </c>
      <c r="EW27">
        <v>9205.2000000000007</v>
      </c>
      <c r="EX27">
        <v>489.4</v>
      </c>
      <c r="EY27">
        <v>52.9</v>
      </c>
      <c r="EZ27">
        <v>1.85303</v>
      </c>
      <c r="FA27">
        <v>1.8615900000000001</v>
      </c>
      <c r="FB27">
        <v>1.8609599999999999</v>
      </c>
      <c r="FC27">
        <v>1.8569899999999999</v>
      </c>
      <c r="FD27">
        <v>1.86127</v>
      </c>
      <c r="FE27">
        <v>1.85747</v>
      </c>
      <c r="FF27">
        <v>1.8595900000000001</v>
      </c>
      <c r="FG27">
        <v>1.8625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-2.169</v>
      </c>
      <c r="FV27">
        <v>1.4200000000000001E-2</v>
      </c>
      <c r="FW27">
        <v>-0.76316530726148168</v>
      </c>
      <c r="FX27">
        <v>-4.0117494158234393E-3</v>
      </c>
      <c r="FY27">
        <v>1.087516141204025E-6</v>
      </c>
      <c r="FZ27">
        <v>-8.657206703991749E-11</v>
      </c>
      <c r="GA27">
        <v>1.4269999999999779E-2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0.5</v>
      </c>
      <c r="GK27">
        <v>1.01318</v>
      </c>
      <c r="GL27">
        <v>2.4462899999999999</v>
      </c>
      <c r="GM27">
        <v>1.5942400000000001</v>
      </c>
      <c r="GN27">
        <v>2.3071299999999999</v>
      </c>
      <c r="GO27">
        <v>1.39893</v>
      </c>
      <c r="GP27">
        <v>2.2961399999999998</v>
      </c>
      <c r="GQ27">
        <v>38.305599999999998</v>
      </c>
      <c r="GR27">
        <v>15.681800000000001</v>
      </c>
      <c r="GS27">
        <v>18</v>
      </c>
      <c r="GT27">
        <v>520.303</v>
      </c>
      <c r="GU27">
        <v>492.78199999999998</v>
      </c>
      <c r="GV27">
        <v>28.410499999999999</v>
      </c>
      <c r="GW27">
        <v>28.2515</v>
      </c>
      <c r="GX27">
        <v>29.9999</v>
      </c>
      <c r="GY27">
        <v>28.1648</v>
      </c>
      <c r="GZ27">
        <v>28.096599999999999</v>
      </c>
      <c r="HA27">
        <v>20.3385</v>
      </c>
      <c r="HB27">
        <v>10</v>
      </c>
      <c r="HC27">
        <v>-30</v>
      </c>
      <c r="HD27">
        <v>28.413</v>
      </c>
      <c r="HE27">
        <v>400</v>
      </c>
      <c r="HF27">
        <v>0</v>
      </c>
      <c r="HG27">
        <v>103.736</v>
      </c>
      <c r="HH27">
        <v>103.399</v>
      </c>
    </row>
    <row r="28" spans="1:216" x14ac:dyDescent="0.2">
      <c r="A28">
        <v>10</v>
      </c>
      <c r="B28">
        <v>1689641664.5999999</v>
      </c>
      <c r="C28">
        <v>745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410</v>
      </c>
      <c r="K28" t="s">
        <v>352</v>
      </c>
      <c r="L28">
        <v>1689641664.5999999</v>
      </c>
      <c r="M28">
        <f t="shared" si="0"/>
        <v>3.9303824281142555E-3</v>
      </c>
      <c r="N28">
        <f t="shared" si="1"/>
        <v>3.9303824281142554</v>
      </c>
      <c r="O28">
        <f t="shared" si="2"/>
        <v>15.991279584414448</v>
      </c>
      <c r="P28">
        <f t="shared" si="3"/>
        <v>388.19900000000001</v>
      </c>
      <c r="Q28">
        <f t="shared" si="4"/>
        <v>278.78013416547117</v>
      </c>
      <c r="R28">
        <f t="shared" si="5"/>
        <v>27.927036429213889</v>
      </c>
      <c r="S28">
        <f t="shared" si="6"/>
        <v>38.888164134211699</v>
      </c>
      <c r="T28">
        <f t="shared" si="7"/>
        <v>0.26155948342186036</v>
      </c>
      <c r="U28">
        <f t="shared" si="8"/>
        <v>3.6690017130180586</v>
      </c>
      <c r="V28">
        <f t="shared" si="9"/>
        <v>0.25162449961816014</v>
      </c>
      <c r="W28">
        <f t="shared" si="10"/>
        <v>0.15812648931127873</v>
      </c>
      <c r="X28">
        <f t="shared" si="11"/>
        <v>297.72173099999998</v>
      </c>
      <c r="Y28">
        <f t="shared" si="12"/>
        <v>29.627256621684342</v>
      </c>
      <c r="Z28">
        <f t="shared" si="13"/>
        <v>28.9956</v>
      </c>
      <c r="AA28">
        <f t="shared" si="14"/>
        <v>4.0207489088356461</v>
      </c>
      <c r="AB28">
        <f t="shared" si="15"/>
        <v>62.212712016497541</v>
      </c>
      <c r="AC28">
        <f t="shared" si="16"/>
        <v>2.5069807443861398</v>
      </c>
      <c r="AD28">
        <f t="shared" si="17"/>
        <v>4.0296921049211614</v>
      </c>
      <c r="AE28">
        <f t="shared" si="18"/>
        <v>1.5137681644495062</v>
      </c>
      <c r="AF28">
        <f t="shared" si="19"/>
        <v>-173.32986507983867</v>
      </c>
      <c r="AG28">
        <f t="shared" si="20"/>
        <v>7.5956436615254832</v>
      </c>
      <c r="AH28">
        <f t="shared" si="21"/>
        <v>0.45584012870836305</v>
      </c>
      <c r="AI28">
        <f t="shared" si="22"/>
        <v>132.44334971039515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52725.608493926309</v>
      </c>
      <c r="AO28">
        <f t="shared" si="26"/>
        <v>1800.12</v>
      </c>
      <c r="AP28">
        <f t="shared" si="27"/>
        <v>1517.5010999999997</v>
      </c>
      <c r="AQ28">
        <f t="shared" si="28"/>
        <v>0.84299996666888866</v>
      </c>
      <c r="AR28">
        <f t="shared" si="29"/>
        <v>0.16538993567095525</v>
      </c>
      <c r="AS28">
        <v>1689641664.5999999</v>
      </c>
      <c r="AT28">
        <v>388.19900000000001</v>
      </c>
      <c r="AU28">
        <v>400.017</v>
      </c>
      <c r="AV28">
        <v>25.0258</v>
      </c>
      <c r="AW28">
        <v>22.4405</v>
      </c>
      <c r="AX28">
        <v>390.44400000000002</v>
      </c>
      <c r="AY28">
        <v>25.015000000000001</v>
      </c>
      <c r="AZ28">
        <v>500.10599999999999</v>
      </c>
      <c r="BA28">
        <v>100.113</v>
      </c>
      <c r="BB28">
        <v>6.2848299999999996E-2</v>
      </c>
      <c r="BC28">
        <v>29.033999999999999</v>
      </c>
      <c r="BD28">
        <v>28.9956</v>
      </c>
      <c r="BE28">
        <v>999.9</v>
      </c>
      <c r="BF28">
        <v>0</v>
      </c>
      <c r="BG28">
        <v>0</v>
      </c>
      <c r="BH28">
        <v>10028.799999999999</v>
      </c>
      <c r="BI28">
        <v>0</v>
      </c>
      <c r="BJ28">
        <v>0.67447599999999996</v>
      </c>
      <c r="BK28">
        <v>-11.8184</v>
      </c>
      <c r="BL28">
        <v>398.16300000000001</v>
      </c>
      <c r="BM28">
        <v>409.2</v>
      </c>
      <c r="BN28">
        <v>2.5853299999999999</v>
      </c>
      <c r="BO28">
        <v>400.017</v>
      </c>
      <c r="BP28">
        <v>22.4405</v>
      </c>
      <c r="BQ28">
        <v>2.5054099999999999</v>
      </c>
      <c r="BR28">
        <v>2.2465799999999998</v>
      </c>
      <c r="BS28">
        <v>21.061699999999998</v>
      </c>
      <c r="BT28">
        <v>19.298400000000001</v>
      </c>
      <c r="BU28">
        <v>1800.12</v>
      </c>
      <c r="BV28">
        <v>0.90000100000000005</v>
      </c>
      <c r="BW28">
        <v>9.9998900000000002E-2</v>
      </c>
      <c r="BX28">
        <v>0</v>
      </c>
      <c r="BY28">
        <v>2.7568999999999999</v>
      </c>
      <c r="BZ28">
        <v>0</v>
      </c>
      <c r="CA28">
        <v>7237.5</v>
      </c>
      <c r="CB28">
        <v>14601.4</v>
      </c>
      <c r="CC28">
        <v>37.436999999999998</v>
      </c>
      <c r="CD28">
        <v>38.625</v>
      </c>
      <c r="CE28">
        <v>37.436999999999998</v>
      </c>
      <c r="CF28">
        <v>37.186999999999998</v>
      </c>
      <c r="CG28">
        <v>37.25</v>
      </c>
      <c r="CH28">
        <v>1620.11</v>
      </c>
      <c r="CI28">
        <v>180.01</v>
      </c>
      <c r="CJ28">
        <v>0</v>
      </c>
      <c r="CK28">
        <v>1689641676.3</v>
      </c>
      <c r="CL28">
        <v>0</v>
      </c>
      <c r="CM28">
        <v>1689641637.5999999</v>
      </c>
      <c r="CN28" t="s">
        <v>385</v>
      </c>
      <c r="CO28">
        <v>1689641637.5999999</v>
      </c>
      <c r="CP28">
        <v>1689641633.5999999</v>
      </c>
      <c r="CQ28">
        <v>54</v>
      </c>
      <c r="CR28">
        <v>-7.5999999999999998E-2</v>
      </c>
      <c r="CS28">
        <v>-4.0000000000000001E-3</v>
      </c>
      <c r="CT28">
        <v>-2.2829999999999999</v>
      </c>
      <c r="CU28">
        <v>1.0999999999999999E-2</v>
      </c>
      <c r="CV28">
        <v>400</v>
      </c>
      <c r="CW28">
        <v>23</v>
      </c>
      <c r="CX28">
        <v>0.23</v>
      </c>
      <c r="CY28">
        <v>0.04</v>
      </c>
      <c r="CZ28">
        <v>17.88008803521064</v>
      </c>
      <c r="DA28">
        <v>0.1728410396903631</v>
      </c>
      <c r="DB28">
        <v>3.2739186602013699E-2</v>
      </c>
      <c r="DC28">
        <v>1</v>
      </c>
      <c r="DD28">
        <v>400.00226829268303</v>
      </c>
      <c r="DE28">
        <v>8.6655052265523641E-2</v>
      </c>
      <c r="DF28">
        <v>2.4643828090188381E-2</v>
      </c>
      <c r="DG28">
        <v>1</v>
      </c>
      <c r="DH28">
        <v>1800.0045</v>
      </c>
      <c r="DI28">
        <v>1.9731538230169089E-2</v>
      </c>
      <c r="DJ28">
        <v>0.1484073785227828</v>
      </c>
      <c r="DK28">
        <v>-1</v>
      </c>
      <c r="DL28">
        <v>2</v>
      </c>
      <c r="DM28">
        <v>2</v>
      </c>
      <c r="DN28" t="s">
        <v>354</v>
      </c>
      <c r="DO28">
        <v>2.96027</v>
      </c>
      <c r="DP28">
        <v>2.6710099999999999</v>
      </c>
      <c r="DQ28">
        <v>9.0984099999999998E-2</v>
      </c>
      <c r="DR28">
        <v>9.2266899999999999E-2</v>
      </c>
      <c r="DS28">
        <v>0.11712599999999999</v>
      </c>
      <c r="DT28">
        <v>0.107059</v>
      </c>
      <c r="DU28">
        <v>27281.3</v>
      </c>
      <c r="DV28">
        <v>30778.799999999999</v>
      </c>
      <c r="DW28">
        <v>28261</v>
      </c>
      <c r="DX28">
        <v>32532.400000000001</v>
      </c>
      <c r="DY28">
        <v>34659</v>
      </c>
      <c r="DZ28">
        <v>39380.6</v>
      </c>
      <c r="EA28">
        <v>41466.699999999997</v>
      </c>
      <c r="EB28">
        <v>46959</v>
      </c>
      <c r="EC28">
        <v>1.9718500000000001</v>
      </c>
      <c r="ED28">
        <v>1.8870499999999999</v>
      </c>
      <c r="EE28">
        <v>0.103794</v>
      </c>
      <c r="EF28">
        <v>0</v>
      </c>
      <c r="EG28">
        <v>27.301400000000001</v>
      </c>
      <c r="EH28">
        <v>999.9</v>
      </c>
      <c r="EI28">
        <v>41</v>
      </c>
      <c r="EJ28">
        <v>37</v>
      </c>
      <c r="EK28">
        <v>25.822099999999999</v>
      </c>
      <c r="EL28">
        <v>63.4604</v>
      </c>
      <c r="EM28">
        <v>11.414300000000001</v>
      </c>
      <c r="EN28">
        <v>1</v>
      </c>
      <c r="EO28">
        <v>7.8170699999999996E-2</v>
      </c>
      <c r="EP28">
        <v>-0.68471400000000004</v>
      </c>
      <c r="EQ28">
        <v>20.226800000000001</v>
      </c>
      <c r="ER28">
        <v>5.2241799999999996</v>
      </c>
      <c r="ES28">
        <v>12.0099</v>
      </c>
      <c r="ET28">
        <v>4.9891500000000004</v>
      </c>
      <c r="EU28">
        <v>3.3050000000000002</v>
      </c>
      <c r="EV28">
        <v>5762.9</v>
      </c>
      <c r="EW28">
        <v>9209.2999999999993</v>
      </c>
      <c r="EX28">
        <v>489.4</v>
      </c>
      <c r="EY28">
        <v>52.9</v>
      </c>
      <c r="EZ28">
        <v>1.8530199999999999</v>
      </c>
      <c r="FA28">
        <v>1.8615900000000001</v>
      </c>
      <c r="FB28">
        <v>1.8609599999999999</v>
      </c>
      <c r="FC28">
        <v>1.8569899999999999</v>
      </c>
      <c r="FD28">
        <v>1.8612599999999999</v>
      </c>
      <c r="FE28">
        <v>1.8574600000000001</v>
      </c>
      <c r="FF28">
        <v>1.8595900000000001</v>
      </c>
      <c r="FG28">
        <v>1.86249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-2.2450000000000001</v>
      </c>
      <c r="FV28">
        <v>1.0800000000000001E-2</v>
      </c>
      <c r="FW28">
        <v>-0.83925982339894545</v>
      </c>
      <c r="FX28">
        <v>-4.0117494158234393E-3</v>
      </c>
      <c r="FY28">
        <v>1.087516141204025E-6</v>
      </c>
      <c r="FZ28">
        <v>-8.657206703991749E-11</v>
      </c>
      <c r="GA28">
        <v>1.0770000000000829E-2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1.01318</v>
      </c>
      <c r="GL28">
        <v>2.4352999999999998</v>
      </c>
      <c r="GM28">
        <v>1.5942400000000001</v>
      </c>
      <c r="GN28">
        <v>2.3071299999999999</v>
      </c>
      <c r="GO28">
        <v>1.39893</v>
      </c>
      <c r="GP28">
        <v>2.4157700000000002</v>
      </c>
      <c r="GQ28">
        <v>38.281199999999998</v>
      </c>
      <c r="GR28">
        <v>15.681800000000001</v>
      </c>
      <c r="GS28">
        <v>18</v>
      </c>
      <c r="GT28">
        <v>520.15800000000002</v>
      </c>
      <c r="GU28">
        <v>492.923</v>
      </c>
      <c r="GV28">
        <v>28.495699999999999</v>
      </c>
      <c r="GW28">
        <v>28.2166</v>
      </c>
      <c r="GX28">
        <v>30</v>
      </c>
      <c r="GY28">
        <v>28.132100000000001</v>
      </c>
      <c r="GZ28">
        <v>28.063600000000001</v>
      </c>
      <c r="HA28">
        <v>20.337199999999999</v>
      </c>
      <c r="HB28">
        <v>10</v>
      </c>
      <c r="HC28">
        <v>-30</v>
      </c>
      <c r="HD28">
        <v>28.494700000000002</v>
      </c>
      <c r="HE28">
        <v>400</v>
      </c>
      <c r="HF28">
        <v>0</v>
      </c>
      <c r="HG28">
        <v>103.741</v>
      </c>
      <c r="HH28">
        <v>103.402</v>
      </c>
    </row>
    <row r="29" spans="1:216" x14ac:dyDescent="0.2">
      <c r="A29">
        <v>11</v>
      </c>
      <c r="B29">
        <v>1689641750.5999999</v>
      </c>
      <c r="C29">
        <v>831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410</v>
      </c>
      <c r="K29" t="s">
        <v>352</v>
      </c>
      <c r="L29">
        <v>1689641750.5999999</v>
      </c>
      <c r="M29">
        <f t="shared" si="0"/>
        <v>3.8892731248878092E-3</v>
      </c>
      <c r="N29">
        <f t="shared" si="1"/>
        <v>3.8892731248878092</v>
      </c>
      <c r="O29">
        <f t="shared" si="2"/>
        <v>19.071305309302833</v>
      </c>
      <c r="P29">
        <f t="shared" si="3"/>
        <v>460.91199999999998</v>
      </c>
      <c r="Q29">
        <f t="shared" si="4"/>
        <v>326.81636986227159</v>
      </c>
      <c r="R29">
        <f t="shared" si="5"/>
        <v>32.740885525919488</v>
      </c>
      <c r="S29">
        <f t="shared" si="6"/>
        <v>46.174758736479994</v>
      </c>
      <c r="T29">
        <f t="shared" si="7"/>
        <v>0.25392934466209244</v>
      </c>
      <c r="U29">
        <f t="shared" si="8"/>
        <v>3.6579333729029186</v>
      </c>
      <c r="V29">
        <f t="shared" si="9"/>
        <v>0.24452713587711394</v>
      </c>
      <c r="W29">
        <f t="shared" si="10"/>
        <v>0.15364520586875224</v>
      </c>
      <c r="X29">
        <f t="shared" si="11"/>
        <v>297.67530599999998</v>
      </c>
      <c r="Y29">
        <f t="shared" si="12"/>
        <v>29.634699616413581</v>
      </c>
      <c r="Z29">
        <f t="shared" si="13"/>
        <v>29.002500000000001</v>
      </c>
      <c r="AA29">
        <f t="shared" si="14"/>
        <v>4.0223546126847163</v>
      </c>
      <c r="AB29">
        <f t="shared" si="15"/>
        <v>61.569134584629147</v>
      </c>
      <c r="AC29">
        <f t="shared" si="16"/>
        <v>2.480659048593</v>
      </c>
      <c r="AD29">
        <f t="shared" si="17"/>
        <v>4.0290627200277411</v>
      </c>
      <c r="AE29">
        <f t="shared" si="18"/>
        <v>1.5416955640917163</v>
      </c>
      <c r="AF29">
        <f t="shared" si="19"/>
        <v>-171.51694480755239</v>
      </c>
      <c r="AG29">
        <f t="shared" si="20"/>
        <v>5.6795473151984091</v>
      </c>
      <c r="AH29">
        <f t="shared" si="21"/>
        <v>0.34188722756275952</v>
      </c>
      <c r="AI29">
        <f t="shared" si="22"/>
        <v>132.17979573520878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52501.548264653749</v>
      </c>
      <c r="AO29">
        <f t="shared" si="26"/>
        <v>1799.84</v>
      </c>
      <c r="AP29">
        <f t="shared" si="27"/>
        <v>1517.2650000000001</v>
      </c>
      <c r="AQ29">
        <f t="shared" si="28"/>
        <v>0.84299993332740697</v>
      </c>
      <c r="AR29">
        <f t="shared" si="29"/>
        <v>0.16538987132189528</v>
      </c>
      <c r="AS29">
        <v>1689641750.5999999</v>
      </c>
      <c r="AT29">
        <v>460.91199999999998</v>
      </c>
      <c r="AU29">
        <v>474.99099999999999</v>
      </c>
      <c r="AV29">
        <v>24.761700000000001</v>
      </c>
      <c r="AW29">
        <v>22.202200000000001</v>
      </c>
      <c r="AX29">
        <v>463.31700000000001</v>
      </c>
      <c r="AY29">
        <v>24.7559</v>
      </c>
      <c r="AZ29">
        <v>499.99900000000002</v>
      </c>
      <c r="BA29">
        <v>100.11799999999999</v>
      </c>
      <c r="BB29">
        <v>6.3289999999999999E-2</v>
      </c>
      <c r="BC29">
        <v>29.031300000000002</v>
      </c>
      <c r="BD29">
        <v>29.002500000000001</v>
      </c>
      <c r="BE29">
        <v>999.9</v>
      </c>
      <c r="BF29">
        <v>0</v>
      </c>
      <c r="BG29">
        <v>0</v>
      </c>
      <c r="BH29">
        <v>9983.75</v>
      </c>
      <c r="BI29">
        <v>0</v>
      </c>
      <c r="BJ29">
        <v>0.59953400000000001</v>
      </c>
      <c r="BK29">
        <v>-14.0784</v>
      </c>
      <c r="BL29">
        <v>472.61500000000001</v>
      </c>
      <c r="BM29">
        <v>485.77600000000001</v>
      </c>
      <c r="BN29">
        <v>2.5594600000000001</v>
      </c>
      <c r="BO29">
        <v>474.99099999999999</v>
      </c>
      <c r="BP29">
        <v>22.202200000000001</v>
      </c>
      <c r="BQ29">
        <v>2.4790800000000002</v>
      </c>
      <c r="BR29">
        <v>2.2228400000000001</v>
      </c>
      <c r="BS29">
        <v>20.889800000000001</v>
      </c>
      <c r="BT29">
        <v>19.1279</v>
      </c>
      <c r="BU29">
        <v>1799.84</v>
      </c>
      <c r="BV29">
        <v>0.90000100000000005</v>
      </c>
      <c r="BW29">
        <v>9.9999099999999994E-2</v>
      </c>
      <c r="BX29">
        <v>0</v>
      </c>
      <c r="BY29">
        <v>2.2595000000000001</v>
      </c>
      <c r="BZ29">
        <v>0</v>
      </c>
      <c r="CA29">
        <v>7021.74</v>
      </c>
      <c r="CB29">
        <v>14599.1</v>
      </c>
      <c r="CC29">
        <v>37.311999999999998</v>
      </c>
      <c r="CD29">
        <v>38.625</v>
      </c>
      <c r="CE29">
        <v>37.375</v>
      </c>
      <c r="CF29">
        <v>37.125</v>
      </c>
      <c r="CG29">
        <v>37.186999999999998</v>
      </c>
      <c r="CH29">
        <v>1619.86</v>
      </c>
      <c r="CI29">
        <v>179.98</v>
      </c>
      <c r="CJ29">
        <v>0</v>
      </c>
      <c r="CK29">
        <v>1689641762.0999999</v>
      </c>
      <c r="CL29">
        <v>0</v>
      </c>
      <c r="CM29">
        <v>1689641724.0999999</v>
      </c>
      <c r="CN29" t="s">
        <v>388</v>
      </c>
      <c r="CO29">
        <v>1689641718.5999999</v>
      </c>
      <c r="CP29">
        <v>1689641724.0999999</v>
      </c>
      <c r="CQ29">
        <v>55</v>
      </c>
      <c r="CR29">
        <v>6.9000000000000006E-2</v>
      </c>
      <c r="CS29">
        <v>-5.0000000000000001E-3</v>
      </c>
      <c r="CT29">
        <v>-2.448</v>
      </c>
      <c r="CU29">
        <v>6.0000000000000001E-3</v>
      </c>
      <c r="CV29">
        <v>475</v>
      </c>
      <c r="CW29">
        <v>22</v>
      </c>
      <c r="CX29">
        <v>0.32</v>
      </c>
      <c r="CY29">
        <v>7.0000000000000007E-2</v>
      </c>
      <c r="CZ29">
        <v>21.399635381134889</v>
      </c>
      <c r="DA29">
        <v>1.0917491904602881</v>
      </c>
      <c r="DB29">
        <v>0.19159421543713839</v>
      </c>
      <c r="DC29">
        <v>1</v>
      </c>
      <c r="DD29">
        <v>474.99997560975612</v>
      </c>
      <c r="DE29">
        <v>1.469686411167726E-2</v>
      </c>
      <c r="DF29">
        <v>2.0160923087751258E-2</v>
      </c>
      <c r="DG29">
        <v>1</v>
      </c>
      <c r="DH29">
        <v>1800.0139024390251</v>
      </c>
      <c r="DI29">
        <v>0.20680697795675079</v>
      </c>
      <c r="DJ29">
        <v>0.15221739987051999</v>
      </c>
      <c r="DK29">
        <v>-1</v>
      </c>
      <c r="DL29">
        <v>2</v>
      </c>
      <c r="DM29">
        <v>2</v>
      </c>
      <c r="DN29" t="s">
        <v>354</v>
      </c>
      <c r="DO29">
        <v>2.96007</v>
      </c>
      <c r="DP29">
        <v>2.6710500000000001</v>
      </c>
      <c r="DQ29">
        <v>0.10355</v>
      </c>
      <c r="DR29">
        <v>0.104976</v>
      </c>
      <c r="DS29">
        <v>0.11629399999999999</v>
      </c>
      <c r="DT29">
        <v>0.106282</v>
      </c>
      <c r="DU29">
        <v>26907.599999999999</v>
      </c>
      <c r="DV29">
        <v>30352.7</v>
      </c>
      <c r="DW29">
        <v>28264.3</v>
      </c>
      <c r="DX29">
        <v>32537.200000000001</v>
      </c>
      <c r="DY29">
        <v>34695.4</v>
      </c>
      <c r="DZ29">
        <v>39420.300000000003</v>
      </c>
      <c r="EA29">
        <v>41470.699999999997</v>
      </c>
      <c r="EB29">
        <v>46965.3</v>
      </c>
      <c r="EC29">
        <v>1.9722</v>
      </c>
      <c r="ED29">
        <v>1.88822</v>
      </c>
      <c r="EE29">
        <v>0.10281800000000001</v>
      </c>
      <c r="EF29">
        <v>0</v>
      </c>
      <c r="EG29">
        <v>27.324200000000001</v>
      </c>
      <c r="EH29">
        <v>999.9</v>
      </c>
      <c r="EI29">
        <v>40.700000000000003</v>
      </c>
      <c r="EJ29">
        <v>37</v>
      </c>
      <c r="EK29">
        <v>25.629799999999999</v>
      </c>
      <c r="EL29">
        <v>64.100399999999993</v>
      </c>
      <c r="EM29">
        <v>11.458299999999999</v>
      </c>
      <c r="EN29">
        <v>1</v>
      </c>
      <c r="EO29">
        <v>7.2962399999999997E-2</v>
      </c>
      <c r="EP29">
        <v>-0.70107799999999998</v>
      </c>
      <c r="EQ29">
        <v>20.226700000000001</v>
      </c>
      <c r="ER29">
        <v>5.22478</v>
      </c>
      <c r="ES29">
        <v>12.0099</v>
      </c>
      <c r="ET29">
        <v>4.9894999999999996</v>
      </c>
      <c r="EU29">
        <v>3.3050000000000002</v>
      </c>
      <c r="EV29">
        <v>5764.5</v>
      </c>
      <c r="EW29">
        <v>9212.7999999999993</v>
      </c>
      <c r="EX29">
        <v>489.4</v>
      </c>
      <c r="EY29">
        <v>52.9</v>
      </c>
      <c r="EZ29">
        <v>1.85303</v>
      </c>
      <c r="FA29">
        <v>1.8616299999999999</v>
      </c>
      <c r="FB29">
        <v>1.8609599999999999</v>
      </c>
      <c r="FC29">
        <v>1.8569899999999999</v>
      </c>
      <c r="FD29">
        <v>1.86127</v>
      </c>
      <c r="FE29">
        <v>1.85751</v>
      </c>
      <c r="FF29">
        <v>1.8595900000000001</v>
      </c>
      <c r="FG29">
        <v>1.86249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-2.4049999999999998</v>
      </c>
      <c r="FV29">
        <v>5.7999999999999996E-3</v>
      </c>
      <c r="FW29">
        <v>-0.77033522911577701</v>
      </c>
      <c r="FX29">
        <v>-4.0117494158234393E-3</v>
      </c>
      <c r="FY29">
        <v>1.087516141204025E-6</v>
      </c>
      <c r="FZ29">
        <v>-8.657206703991749E-11</v>
      </c>
      <c r="GA29">
        <v>5.820000000003489E-3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0.4</v>
      </c>
      <c r="GK29">
        <v>1.16333</v>
      </c>
      <c r="GL29">
        <v>2.4328599999999998</v>
      </c>
      <c r="GM29">
        <v>1.5942400000000001</v>
      </c>
      <c r="GN29">
        <v>2.3071299999999999</v>
      </c>
      <c r="GO29">
        <v>1.39893</v>
      </c>
      <c r="GP29">
        <v>2.4340799999999998</v>
      </c>
      <c r="GQ29">
        <v>38.256799999999998</v>
      </c>
      <c r="GR29">
        <v>15.664300000000001</v>
      </c>
      <c r="GS29">
        <v>18</v>
      </c>
      <c r="GT29">
        <v>519.88400000000001</v>
      </c>
      <c r="GU29">
        <v>493.23200000000003</v>
      </c>
      <c r="GV29">
        <v>28.4575</v>
      </c>
      <c r="GW29">
        <v>28.158300000000001</v>
      </c>
      <c r="GX29">
        <v>29.999700000000001</v>
      </c>
      <c r="GY29">
        <v>28.0762</v>
      </c>
      <c r="GZ29">
        <v>28.0062</v>
      </c>
      <c r="HA29">
        <v>23.331199999999999</v>
      </c>
      <c r="HB29">
        <v>10</v>
      </c>
      <c r="HC29">
        <v>-30</v>
      </c>
      <c r="HD29">
        <v>28.4575</v>
      </c>
      <c r="HE29">
        <v>475</v>
      </c>
      <c r="HF29">
        <v>0</v>
      </c>
      <c r="HG29">
        <v>103.752</v>
      </c>
      <c r="HH29">
        <v>103.416</v>
      </c>
    </row>
    <row r="30" spans="1:216" x14ac:dyDescent="0.2">
      <c r="A30">
        <v>12</v>
      </c>
      <c r="B30">
        <v>1689641821.5999999</v>
      </c>
      <c r="C30">
        <v>902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410</v>
      </c>
      <c r="K30" t="s">
        <v>352</v>
      </c>
      <c r="L30">
        <v>1689641821.5999999</v>
      </c>
      <c r="M30">
        <f t="shared" si="0"/>
        <v>3.8273132964123545E-3</v>
      </c>
      <c r="N30">
        <f t="shared" si="1"/>
        <v>3.8273132964123544</v>
      </c>
      <c r="O30">
        <f t="shared" si="2"/>
        <v>22.498227492755579</v>
      </c>
      <c r="P30">
        <f t="shared" si="3"/>
        <v>558.37400000000002</v>
      </c>
      <c r="Q30">
        <f t="shared" si="4"/>
        <v>395.18048160441037</v>
      </c>
      <c r="R30">
        <f t="shared" si="5"/>
        <v>39.593037055377614</v>
      </c>
      <c r="S30">
        <f t="shared" si="6"/>
        <v>55.943356268516396</v>
      </c>
      <c r="T30">
        <f t="shared" si="7"/>
        <v>0.24608122452889292</v>
      </c>
      <c r="U30">
        <f t="shared" si="8"/>
        <v>3.6586216934766949</v>
      </c>
      <c r="V30">
        <f t="shared" si="9"/>
        <v>0.23724193197412549</v>
      </c>
      <c r="W30">
        <f t="shared" si="10"/>
        <v>0.14904393020649515</v>
      </c>
      <c r="X30">
        <f t="shared" si="11"/>
        <v>297.70199999999994</v>
      </c>
      <c r="Y30">
        <f t="shared" si="12"/>
        <v>29.614898171937309</v>
      </c>
      <c r="Z30">
        <f t="shared" si="13"/>
        <v>28.9559</v>
      </c>
      <c r="AA30">
        <f t="shared" si="14"/>
        <v>4.0115211487961053</v>
      </c>
      <c r="AB30">
        <f t="shared" si="15"/>
        <v>60.857037694695315</v>
      </c>
      <c r="AC30">
        <f t="shared" si="16"/>
        <v>2.4473051763946194</v>
      </c>
      <c r="AD30">
        <f t="shared" si="17"/>
        <v>4.0214004314047349</v>
      </c>
      <c r="AE30">
        <f t="shared" si="18"/>
        <v>1.5642159724014859</v>
      </c>
      <c r="AF30">
        <f t="shared" si="19"/>
        <v>-168.78451637178483</v>
      </c>
      <c r="AG30">
        <f t="shared" si="20"/>
        <v>8.3828535413954963</v>
      </c>
      <c r="AH30">
        <f t="shared" si="21"/>
        <v>0.50432190205382144</v>
      </c>
      <c r="AI30">
        <f t="shared" si="22"/>
        <v>137.80465907166445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52521.425225424486</v>
      </c>
      <c r="AO30">
        <f t="shared" si="26"/>
        <v>1800</v>
      </c>
      <c r="AP30">
        <f t="shared" si="27"/>
        <v>1517.3999999999999</v>
      </c>
      <c r="AQ30">
        <f t="shared" si="28"/>
        <v>0.84299999999999997</v>
      </c>
      <c r="AR30">
        <f t="shared" si="29"/>
        <v>0.16538999999999998</v>
      </c>
      <c r="AS30">
        <v>1689641821.5999999</v>
      </c>
      <c r="AT30">
        <v>558.37400000000002</v>
      </c>
      <c r="AU30">
        <v>574.99800000000005</v>
      </c>
      <c r="AV30">
        <v>24.4267</v>
      </c>
      <c r="AW30">
        <v>21.9071</v>
      </c>
      <c r="AX30">
        <v>561.08900000000006</v>
      </c>
      <c r="AY30">
        <v>24.438700000000001</v>
      </c>
      <c r="AZ30">
        <v>499.99700000000001</v>
      </c>
      <c r="BA30">
        <v>100.127</v>
      </c>
      <c r="BB30">
        <v>6.2758599999999998E-2</v>
      </c>
      <c r="BC30">
        <v>28.9984</v>
      </c>
      <c r="BD30">
        <v>28.9559</v>
      </c>
      <c r="BE30">
        <v>999.9</v>
      </c>
      <c r="BF30">
        <v>0</v>
      </c>
      <c r="BG30">
        <v>0</v>
      </c>
      <c r="BH30">
        <v>9985.6200000000008</v>
      </c>
      <c r="BI30">
        <v>0</v>
      </c>
      <c r="BJ30">
        <v>0.59953400000000001</v>
      </c>
      <c r="BK30">
        <v>-16.603100000000001</v>
      </c>
      <c r="BL30">
        <v>572.38599999999997</v>
      </c>
      <c r="BM30">
        <v>587.87699999999995</v>
      </c>
      <c r="BN30">
        <v>2.53749</v>
      </c>
      <c r="BO30">
        <v>574.99800000000005</v>
      </c>
      <c r="BP30">
        <v>21.9071</v>
      </c>
      <c r="BQ30">
        <v>2.4475500000000001</v>
      </c>
      <c r="BR30">
        <v>2.1934800000000001</v>
      </c>
      <c r="BS30">
        <v>20.681899999999999</v>
      </c>
      <c r="BT30">
        <v>18.9148</v>
      </c>
      <c r="BU30">
        <v>1800</v>
      </c>
      <c r="BV30">
        <v>0.90000100000000005</v>
      </c>
      <c r="BW30">
        <v>9.9999099999999994E-2</v>
      </c>
      <c r="BX30">
        <v>0</v>
      </c>
      <c r="BY30">
        <v>2.6728000000000001</v>
      </c>
      <c r="BZ30">
        <v>0</v>
      </c>
      <c r="CA30">
        <v>7295.83</v>
      </c>
      <c r="CB30">
        <v>14600.4</v>
      </c>
      <c r="CC30">
        <v>37.186999999999998</v>
      </c>
      <c r="CD30">
        <v>38.5</v>
      </c>
      <c r="CE30">
        <v>37.25</v>
      </c>
      <c r="CF30">
        <v>37</v>
      </c>
      <c r="CG30">
        <v>37.125</v>
      </c>
      <c r="CH30">
        <v>1620</v>
      </c>
      <c r="CI30">
        <v>180</v>
      </c>
      <c r="CJ30">
        <v>0</v>
      </c>
      <c r="CK30">
        <v>1689641833.5</v>
      </c>
      <c r="CL30">
        <v>0</v>
      </c>
      <c r="CM30">
        <v>1689641847.0999999</v>
      </c>
      <c r="CN30" t="s">
        <v>391</v>
      </c>
      <c r="CO30">
        <v>1689641847.0999999</v>
      </c>
      <c r="CP30">
        <v>1689641844.5999999</v>
      </c>
      <c r="CQ30">
        <v>56</v>
      </c>
      <c r="CR30">
        <v>2.7E-2</v>
      </c>
      <c r="CS30">
        <v>-1.7000000000000001E-2</v>
      </c>
      <c r="CT30">
        <v>-2.7149999999999999</v>
      </c>
      <c r="CU30">
        <v>-1.2E-2</v>
      </c>
      <c r="CV30">
        <v>575</v>
      </c>
      <c r="CW30">
        <v>22</v>
      </c>
      <c r="CX30">
        <v>0.22</v>
      </c>
      <c r="CY30">
        <v>0.04</v>
      </c>
      <c r="CZ30">
        <v>25.449719183001601</v>
      </c>
      <c r="DA30">
        <v>-1.7715691182122371</v>
      </c>
      <c r="DB30">
        <v>0.17473717759691271</v>
      </c>
      <c r="DC30">
        <v>1</v>
      </c>
      <c r="DD30">
        <v>574.99868292682936</v>
      </c>
      <c r="DE30">
        <v>-9.8445993031366641E-2</v>
      </c>
      <c r="DF30">
        <v>1.601895070463619E-2</v>
      </c>
      <c r="DG30">
        <v>1</v>
      </c>
      <c r="DH30">
        <v>1800.0082926829259</v>
      </c>
      <c r="DI30">
        <v>-8.5895007802826745E-2</v>
      </c>
      <c r="DJ30">
        <v>6.1561091569593197E-2</v>
      </c>
      <c r="DK30">
        <v>-1</v>
      </c>
      <c r="DL30">
        <v>2</v>
      </c>
      <c r="DM30">
        <v>2</v>
      </c>
      <c r="DN30" t="s">
        <v>354</v>
      </c>
      <c r="DO30">
        <v>2.96021</v>
      </c>
      <c r="DP30">
        <v>2.6705399999999999</v>
      </c>
      <c r="DQ30">
        <v>0.119016</v>
      </c>
      <c r="DR30">
        <v>0.120516</v>
      </c>
      <c r="DS30">
        <v>0.11527999999999999</v>
      </c>
      <c r="DT30">
        <v>0.10532</v>
      </c>
      <c r="DU30">
        <v>26447.7</v>
      </c>
      <c r="DV30">
        <v>29830.5</v>
      </c>
      <c r="DW30">
        <v>28268.5</v>
      </c>
      <c r="DX30">
        <v>32542.1</v>
      </c>
      <c r="DY30">
        <v>34741.800000000003</v>
      </c>
      <c r="DZ30">
        <v>39468.300000000003</v>
      </c>
      <c r="EA30">
        <v>41477.9</v>
      </c>
      <c r="EB30">
        <v>46971.7</v>
      </c>
      <c r="EC30">
        <v>1.9740500000000001</v>
      </c>
      <c r="ED30">
        <v>1.89053</v>
      </c>
      <c r="EE30">
        <v>0.101477</v>
      </c>
      <c r="EF30">
        <v>0</v>
      </c>
      <c r="EG30">
        <v>27.299399999999999</v>
      </c>
      <c r="EH30">
        <v>999.9</v>
      </c>
      <c r="EI30">
        <v>40.4</v>
      </c>
      <c r="EJ30">
        <v>37</v>
      </c>
      <c r="EK30">
        <v>25.442799999999998</v>
      </c>
      <c r="EL30">
        <v>63.840400000000002</v>
      </c>
      <c r="EM30">
        <v>11.0817</v>
      </c>
      <c r="EN30">
        <v>1</v>
      </c>
      <c r="EO30">
        <v>6.5172800000000003E-2</v>
      </c>
      <c r="EP30">
        <v>-1.0928599999999999</v>
      </c>
      <c r="EQ30">
        <v>20.225000000000001</v>
      </c>
      <c r="ER30">
        <v>5.2237299999999998</v>
      </c>
      <c r="ES30">
        <v>12.0099</v>
      </c>
      <c r="ET30">
        <v>4.9893999999999998</v>
      </c>
      <c r="EU30">
        <v>3.3050000000000002</v>
      </c>
      <c r="EV30">
        <v>5766.1</v>
      </c>
      <c r="EW30">
        <v>9216.1</v>
      </c>
      <c r="EX30">
        <v>489.4</v>
      </c>
      <c r="EY30">
        <v>52.9</v>
      </c>
      <c r="EZ30">
        <v>1.85303</v>
      </c>
      <c r="FA30">
        <v>1.8615900000000001</v>
      </c>
      <c r="FB30">
        <v>1.8609599999999999</v>
      </c>
      <c r="FC30">
        <v>1.8569899999999999</v>
      </c>
      <c r="FD30">
        <v>1.8612500000000001</v>
      </c>
      <c r="FE30">
        <v>1.85745</v>
      </c>
      <c r="FF30">
        <v>1.85958</v>
      </c>
      <c r="FG30">
        <v>1.86249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-2.7149999999999999</v>
      </c>
      <c r="FV30">
        <v>-1.2E-2</v>
      </c>
      <c r="FW30">
        <v>-0.77033522911577701</v>
      </c>
      <c r="FX30">
        <v>-4.0117494158234393E-3</v>
      </c>
      <c r="FY30">
        <v>1.087516141204025E-6</v>
      </c>
      <c r="FZ30">
        <v>-8.657206703991749E-11</v>
      </c>
      <c r="GA30">
        <v>5.820000000003489E-3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1.7</v>
      </c>
      <c r="GJ30">
        <v>1.6</v>
      </c>
      <c r="GK30">
        <v>1.3574200000000001</v>
      </c>
      <c r="GL30">
        <v>2.4352999999999998</v>
      </c>
      <c r="GM30">
        <v>1.5942400000000001</v>
      </c>
      <c r="GN30">
        <v>2.3071299999999999</v>
      </c>
      <c r="GO30">
        <v>1.39893</v>
      </c>
      <c r="GP30">
        <v>2.3877000000000002</v>
      </c>
      <c r="GQ30">
        <v>38.183700000000002</v>
      </c>
      <c r="GR30">
        <v>15.646800000000001</v>
      </c>
      <c r="GS30">
        <v>18</v>
      </c>
      <c r="GT30">
        <v>520.34299999999996</v>
      </c>
      <c r="GU30">
        <v>494.10599999999999</v>
      </c>
      <c r="GV30">
        <v>28.738800000000001</v>
      </c>
      <c r="GW30">
        <v>28.071100000000001</v>
      </c>
      <c r="GX30">
        <v>29.999400000000001</v>
      </c>
      <c r="GY30">
        <v>27.990500000000001</v>
      </c>
      <c r="GZ30">
        <v>27.9237</v>
      </c>
      <c r="HA30">
        <v>27.232299999999999</v>
      </c>
      <c r="HB30">
        <v>10</v>
      </c>
      <c r="HC30">
        <v>-30</v>
      </c>
      <c r="HD30">
        <v>28.766999999999999</v>
      </c>
      <c r="HE30">
        <v>575</v>
      </c>
      <c r="HF30">
        <v>0</v>
      </c>
      <c r="HG30">
        <v>103.76900000000001</v>
      </c>
      <c r="HH30">
        <v>103.431</v>
      </c>
    </row>
    <row r="31" spans="1:216" x14ac:dyDescent="0.2">
      <c r="A31">
        <v>13</v>
      </c>
      <c r="B31">
        <v>1689641919.5999999</v>
      </c>
      <c r="C31">
        <v>1000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410</v>
      </c>
      <c r="K31" t="s">
        <v>352</v>
      </c>
      <c r="L31">
        <v>1689641919.5999999</v>
      </c>
      <c r="M31">
        <f t="shared" si="0"/>
        <v>3.6362047855892934E-3</v>
      </c>
      <c r="N31">
        <f t="shared" si="1"/>
        <v>3.6362047855892934</v>
      </c>
      <c r="O31">
        <f t="shared" si="2"/>
        <v>25.324865464639089</v>
      </c>
      <c r="P31">
        <f t="shared" si="3"/>
        <v>656.33399999999995</v>
      </c>
      <c r="Q31">
        <f t="shared" si="4"/>
        <v>456.06724903519461</v>
      </c>
      <c r="R31">
        <f t="shared" si="5"/>
        <v>45.692970640816377</v>
      </c>
      <c r="S31">
        <f t="shared" si="6"/>
        <v>65.757517681905</v>
      </c>
      <c r="T31">
        <f t="shared" si="7"/>
        <v>0.22486175257200455</v>
      </c>
      <c r="U31">
        <f t="shared" si="8"/>
        <v>3.6578456653907292</v>
      </c>
      <c r="V31">
        <f t="shared" si="9"/>
        <v>0.21745495511275087</v>
      </c>
      <c r="W31">
        <f t="shared" si="10"/>
        <v>0.136554493971212</v>
      </c>
      <c r="X31">
        <f t="shared" si="11"/>
        <v>297.71694299999996</v>
      </c>
      <c r="Y31">
        <f t="shared" si="12"/>
        <v>29.721979510461907</v>
      </c>
      <c r="Z31">
        <f t="shared" si="13"/>
        <v>29.0075</v>
      </c>
      <c r="AA31">
        <f t="shared" si="14"/>
        <v>4.0235185155658515</v>
      </c>
      <c r="AB31">
        <f t="shared" si="15"/>
        <v>59.498601297055444</v>
      </c>
      <c r="AC31">
        <f t="shared" si="16"/>
        <v>2.4019136253835001</v>
      </c>
      <c r="AD31">
        <f t="shared" si="17"/>
        <v>4.0369245209506621</v>
      </c>
      <c r="AE31">
        <f t="shared" si="18"/>
        <v>1.6216048901823514</v>
      </c>
      <c r="AF31">
        <f t="shared" si="19"/>
        <v>-160.35663104448784</v>
      </c>
      <c r="AG31">
        <f t="shared" si="20"/>
        <v>11.339102091971533</v>
      </c>
      <c r="AH31">
        <f t="shared" si="21"/>
        <v>0.68271855833993367</v>
      </c>
      <c r="AI31">
        <f t="shared" si="22"/>
        <v>149.38213260582361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52494.102696192349</v>
      </c>
      <c r="AO31">
        <f t="shared" si="26"/>
        <v>1800.09</v>
      </c>
      <c r="AP31">
        <f t="shared" si="27"/>
        <v>1517.4758999999999</v>
      </c>
      <c r="AQ31">
        <f t="shared" si="28"/>
        <v>0.84300001666583335</v>
      </c>
      <c r="AR31">
        <f t="shared" si="29"/>
        <v>0.1653900321650584</v>
      </c>
      <c r="AS31">
        <v>1689641919.5999999</v>
      </c>
      <c r="AT31">
        <v>656.33399999999995</v>
      </c>
      <c r="AU31">
        <v>675.03300000000002</v>
      </c>
      <c r="AV31">
        <v>23.973800000000001</v>
      </c>
      <c r="AW31">
        <v>21.579000000000001</v>
      </c>
      <c r="AX31">
        <v>659.37699999999995</v>
      </c>
      <c r="AY31">
        <v>23.9908</v>
      </c>
      <c r="AZ31">
        <v>500.01799999999997</v>
      </c>
      <c r="BA31">
        <v>100.127</v>
      </c>
      <c r="BB31">
        <v>6.2107500000000003E-2</v>
      </c>
      <c r="BC31">
        <v>29.065000000000001</v>
      </c>
      <c r="BD31">
        <v>29.0075</v>
      </c>
      <c r="BE31">
        <v>999.9</v>
      </c>
      <c r="BF31">
        <v>0</v>
      </c>
      <c r="BG31">
        <v>0</v>
      </c>
      <c r="BH31">
        <v>9982.5</v>
      </c>
      <c r="BI31">
        <v>0</v>
      </c>
      <c r="BJ31">
        <v>0.77939499999999995</v>
      </c>
      <c r="BK31">
        <v>-18.596499999999999</v>
      </c>
      <c r="BL31">
        <v>672.56399999999996</v>
      </c>
      <c r="BM31">
        <v>689.92100000000005</v>
      </c>
      <c r="BN31">
        <v>2.4000599999999999</v>
      </c>
      <c r="BO31">
        <v>675.03300000000002</v>
      </c>
      <c r="BP31">
        <v>21.579000000000001</v>
      </c>
      <c r="BQ31">
        <v>2.40096</v>
      </c>
      <c r="BR31">
        <v>2.16065</v>
      </c>
      <c r="BS31">
        <v>20.370200000000001</v>
      </c>
      <c r="BT31">
        <v>18.673500000000001</v>
      </c>
      <c r="BU31">
        <v>1800.09</v>
      </c>
      <c r="BV31">
        <v>0.90000100000000005</v>
      </c>
      <c r="BW31">
        <v>9.9999299999999999E-2</v>
      </c>
      <c r="BX31">
        <v>0</v>
      </c>
      <c r="BY31">
        <v>2.1720000000000002</v>
      </c>
      <c r="BZ31">
        <v>0</v>
      </c>
      <c r="CA31">
        <v>7927.21</v>
      </c>
      <c r="CB31">
        <v>14601.1</v>
      </c>
      <c r="CC31">
        <v>36.936999999999998</v>
      </c>
      <c r="CD31">
        <v>38.186999999999998</v>
      </c>
      <c r="CE31">
        <v>37</v>
      </c>
      <c r="CF31">
        <v>36.75</v>
      </c>
      <c r="CG31">
        <v>36.875</v>
      </c>
      <c r="CH31">
        <v>1620.08</v>
      </c>
      <c r="CI31">
        <v>180.01</v>
      </c>
      <c r="CJ31">
        <v>0</v>
      </c>
      <c r="CK31">
        <v>1689641931.3</v>
      </c>
      <c r="CL31">
        <v>0</v>
      </c>
      <c r="CM31">
        <v>1689641948.5999999</v>
      </c>
      <c r="CN31" t="s">
        <v>394</v>
      </c>
      <c r="CO31">
        <v>1689641940.5999999</v>
      </c>
      <c r="CP31">
        <v>1689641948.5999999</v>
      </c>
      <c r="CQ31">
        <v>57</v>
      </c>
      <c r="CR31">
        <v>-5.2999999999999999E-2</v>
      </c>
      <c r="CS31">
        <v>-6.0000000000000001E-3</v>
      </c>
      <c r="CT31">
        <v>-3.0430000000000001</v>
      </c>
      <c r="CU31">
        <v>-1.7000000000000001E-2</v>
      </c>
      <c r="CV31">
        <v>675</v>
      </c>
      <c r="CW31">
        <v>22</v>
      </c>
      <c r="CX31">
        <v>0.16</v>
      </c>
      <c r="CY31">
        <v>0.06</v>
      </c>
      <c r="CZ31">
        <v>28.410149136252731</v>
      </c>
      <c r="DA31">
        <v>-1.0135475160001051</v>
      </c>
      <c r="DB31">
        <v>0.1779317820083674</v>
      </c>
      <c r="DC31">
        <v>1</v>
      </c>
      <c r="DD31">
        <v>675.00102439024386</v>
      </c>
      <c r="DE31">
        <v>0.15583275261348681</v>
      </c>
      <c r="DF31">
        <v>4.5444948097177813E-2</v>
      </c>
      <c r="DG31">
        <v>1</v>
      </c>
      <c r="DH31">
        <v>1800.0341463414641</v>
      </c>
      <c r="DI31">
        <v>3.9563250822479898E-2</v>
      </c>
      <c r="DJ31">
        <v>0.1192655493723911</v>
      </c>
      <c r="DK31">
        <v>-1</v>
      </c>
      <c r="DL31">
        <v>2</v>
      </c>
      <c r="DM31">
        <v>2</v>
      </c>
      <c r="DN31" t="s">
        <v>354</v>
      </c>
      <c r="DO31">
        <v>2.9605700000000001</v>
      </c>
      <c r="DP31">
        <v>2.6698599999999999</v>
      </c>
      <c r="DQ31">
        <v>0.13327900000000001</v>
      </c>
      <c r="DR31">
        <v>0.13477800000000001</v>
      </c>
      <c r="DS31">
        <v>0.11383500000000001</v>
      </c>
      <c r="DT31">
        <v>0.104251</v>
      </c>
      <c r="DU31">
        <v>26028</v>
      </c>
      <c r="DV31">
        <v>29355.599999999999</v>
      </c>
      <c r="DW31">
        <v>28277.1</v>
      </c>
      <c r="DX31">
        <v>32551.200000000001</v>
      </c>
      <c r="DY31">
        <v>34809.599999999999</v>
      </c>
      <c r="DZ31">
        <v>39526.9</v>
      </c>
      <c r="EA31">
        <v>41490.5</v>
      </c>
      <c r="EB31">
        <v>46984.9</v>
      </c>
      <c r="EC31">
        <v>1.9759500000000001</v>
      </c>
      <c r="ED31">
        <v>1.8944300000000001</v>
      </c>
      <c r="EE31">
        <v>0.106223</v>
      </c>
      <c r="EF31">
        <v>0</v>
      </c>
      <c r="EG31">
        <v>27.273599999999998</v>
      </c>
      <c r="EH31">
        <v>999.9</v>
      </c>
      <c r="EI31">
        <v>40</v>
      </c>
      <c r="EJ31">
        <v>36.9</v>
      </c>
      <c r="EK31">
        <v>25.048300000000001</v>
      </c>
      <c r="EL31">
        <v>63.700400000000002</v>
      </c>
      <c r="EM31">
        <v>11.3942</v>
      </c>
      <c r="EN31">
        <v>1</v>
      </c>
      <c r="EO31">
        <v>4.8981200000000003E-2</v>
      </c>
      <c r="EP31">
        <v>-0.99750799999999995</v>
      </c>
      <c r="EQ31">
        <v>20.226199999999999</v>
      </c>
      <c r="ER31">
        <v>5.2250800000000002</v>
      </c>
      <c r="ES31">
        <v>12.0099</v>
      </c>
      <c r="ET31">
        <v>4.98935</v>
      </c>
      <c r="EU31">
        <v>3.3050000000000002</v>
      </c>
      <c r="EV31">
        <v>5768.1</v>
      </c>
      <c r="EW31">
        <v>9220.1</v>
      </c>
      <c r="EX31">
        <v>489.4</v>
      </c>
      <c r="EY31">
        <v>53</v>
      </c>
      <c r="EZ31">
        <v>1.85303</v>
      </c>
      <c r="FA31">
        <v>1.8615999999999999</v>
      </c>
      <c r="FB31">
        <v>1.8609599999999999</v>
      </c>
      <c r="FC31">
        <v>1.8569899999999999</v>
      </c>
      <c r="FD31">
        <v>1.86127</v>
      </c>
      <c r="FE31">
        <v>1.8574600000000001</v>
      </c>
      <c r="FF31">
        <v>1.8595900000000001</v>
      </c>
      <c r="FG31">
        <v>1.86249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-3.0430000000000001</v>
      </c>
      <c r="FV31">
        <v>-1.7000000000000001E-2</v>
      </c>
      <c r="FW31">
        <v>-0.74330689293099517</v>
      </c>
      <c r="FX31">
        <v>-4.0117494158234393E-3</v>
      </c>
      <c r="FY31">
        <v>1.087516141204025E-6</v>
      </c>
      <c r="FZ31">
        <v>-8.657206703991749E-11</v>
      </c>
      <c r="GA31">
        <v>-1.1680000000001909E-2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1.2</v>
      </c>
      <c r="GJ31">
        <v>1.2</v>
      </c>
      <c r="GK31">
        <v>1.5466299999999999</v>
      </c>
      <c r="GL31">
        <v>2.4279799999999998</v>
      </c>
      <c r="GM31">
        <v>1.5942400000000001</v>
      </c>
      <c r="GN31">
        <v>2.3071299999999999</v>
      </c>
      <c r="GO31">
        <v>1.40015</v>
      </c>
      <c r="GP31">
        <v>2.4108900000000002</v>
      </c>
      <c r="GQ31">
        <v>38.037700000000001</v>
      </c>
      <c r="GR31">
        <v>15.629300000000001</v>
      </c>
      <c r="GS31">
        <v>18</v>
      </c>
      <c r="GT31">
        <v>520.09900000000005</v>
      </c>
      <c r="GU31">
        <v>495.399</v>
      </c>
      <c r="GV31">
        <v>28.6752</v>
      </c>
      <c r="GW31">
        <v>27.8797</v>
      </c>
      <c r="GX31">
        <v>29.999300000000002</v>
      </c>
      <c r="GY31">
        <v>27.824400000000001</v>
      </c>
      <c r="GZ31">
        <v>27.763500000000001</v>
      </c>
      <c r="HA31">
        <v>31.0168</v>
      </c>
      <c r="HB31">
        <v>10</v>
      </c>
      <c r="HC31">
        <v>-30</v>
      </c>
      <c r="HD31">
        <v>28.674600000000002</v>
      </c>
      <c r="HE31">
        <v>675</v>
      </c>
      <c r="HF31">
        <v>0</v>
      </c>
      <c r="HG31">
        <v>103.801</v>
      </c>
      <c r="HH31">
        <v>103.46</v>
      </c>
    </row>
    <row r="32" spans="1:216" x14ac:dyDescent="0.2">
      <c r="A32">
        <v>14</v>
      </c>
      <c r="B32">
        <v>1689642045.0999999</v>
      </c>
      <c r="C32">
        <v>1125.5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410</v>
      </c>
      <c r="K32" t="s">
        <v>352</v>
      </c>
      <c r="L32">
        <v>1689642045.0999999</v>
      </c>
      <c r="M32">
        <f t="shared" si="0"/>
        <v>3.247127824460537E-3</v>
      </c>
      <c r="N32">
        <f t="shared" si="1"/>
        <v>3.247127824460537</v>
      </c>
      <c r="O32">
        <f t="shared" si="2"/>
        <v>27.801235392101592</v>
      </c>
      <c r="P32">
        <f t="shared" si="3"/>
        <v>779.59699999999998</v>
      </c>
      <c r="Q32">
        <f t="shared" si="4"/>
        <v>527.64870219068348</v>
      </c>
      <c r="R32">
        <f t="shared" si="5"/>
        <v>52.869723144516179</v>
      </c>
      <c r="S32">
        <f t="shared" si="6"/>
        <v>78.114619410928086</v>
      </c>
      <c r="T32">
        <f t="shared" si="7"/>
        <v>0.19482043169418337</v>
      </c>
      <c r="U32">
        <f t="shared" si="8"/>
        <v>3.6692508038374596</v>
      </c>
      <c r="V32">
        <f t="shared" si="9"/>
        <v>0.18925088136079068</v>
      </c>
      <c r="W32">
        <f t="shared" si="10"/>
        <v>0.11876894028966124</v>
      </c>
      <c r="X32">
        <f t="shared" si="11"/>
        <v>297.748425</v>
      </c>
      <c r="Y32">
        <f t="shared" si="12"/>
        <v>29.790133772949783</v>
      </c>
      <c r="Z32">
        <f t="shared" si="13"/>
        <v>28.990500000000001</v>
      </c>
      <c r="AA32">
        <f t="shared" si="14"/>
        <v>4.0195624435142427</v>
      </c>
      <c r="AB32">
        <f t="shared" si="15"/>
        <v>58.378157959809108</v>
      </c>
      <c r="AC32">
        <f t="shared" si="16"/>
        <v>2.3550606315474703</v>
      </c>
      <c r="AD32">
        <f t="shared" si="17"/>
        <v>4.0341468690547408</v>
      </c>
      <c r="AE32">
        <f t="shared" si="18"/>
        <v>1.6645018119667725</v>
      </c>
      <c r="AF32">
        <f t="shared" si="19"/>
        <v>-143.19833705870968</v>
      </c>
      <c r="AG32">
        <f t="shared" si="20"/>
        <v>12.383322248463921</v>
      </c>
      <c r="AH32">
        <f t="shared" si="21"/>
        <v>0.74316605364824107</v>
      </c>
      <c r="AI32">
        <f t="shared" si="22"/>
        <v>167.67657624340245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52727.835104843762</v>
      </c>
      <c r="AO32">
        <f t="shared" si="26"/>
        <v>1800.28</v>
      </c>
      <c r="AP32">
        <f t="shared" si="27"/>
        <v>1517.6360999999999</v>
      </c>
      <c r="AQ32">
        <f t="shared" si="28"/>
        <v>0.84300003332814899</v>
      </c>
      <c r="AR32">
        <f t="shared" si="29"/>
        <v>0.16539006432332748</v>
      </c>
      <c r="AS32">
        <v>1689642045.0999999</v>
      </c>
      <c r="AT32">
        <v>779.59699999999998</v>
      </c>
      <c r="AU32">
        <v>800.06299999999999</v>
      </c>
      <c r="AV32">
        <v>23.503900000000002</v>
      </c>
      <c r="AW32">
        <v>21.3645</v>
      </c>
      <c r="AX32">
        <v>782.947</v>
      </c>
      <c r="AY32">
        <v>23.528300000000002</v>
      </c>
      <c r="AZ32">
        <v>500.06099999999998</v>
      </c>
      <c r="BA32">
        <v>100.136</v>
      </c>
      <c r="BB32">
        <v>6.2717300000000004E-2</v>
      </c>
      <c r="BC32">
        <v>29.053100000000001</v>
      </c>
      <c r="BD32">
        <v>28.990500000000001</v>
      </c>
      <c r="BE32">
        <v>999.9</v>
      </c>
      <c r="BF32">
        <v>0</v>
      </c>
      <c r="BG32">
        <v>0</v>
      </c>
      <c r="BH32">
        <v>10027.5</v>
      </c>
      <c r="BI32">
        <v>0</v>
      </c>
      <c r="BJ32">
        <v>0.89930200000000005</v>
      </c>
      <c r="BK32">
        <v>-20.465499999999999</v>
      </c>
      <c r="BL32">
        <v>798.36199999999997</v>
      </c>
      <c r="BM32">
        <v>817.529</v>
      </c>
      <c r="BN32">
        <v>2.1393599999999999</v>
      </c>
      <c r="BO32">
        <v>800.06299999999999</v>
      </c>
      <c r="BP32">
        <v>21.3645</v>
      </c>
      <c r="BQ32">
        <v>2.35358</v>
      </c>
      <c r="BR32">
        <v>2.1393499999999999</v>
      </c>
      <c r="BS32">
        <v>20.047899999999998</v>
      </c>
      <c r="BT32">
        <v>18.5152</v>
      </c>
      <c r="BU32">
        <v>1800.28</v>
      </c>
      <c r="BV32">
        <v>0.90000100000000005</v>
      </c>
      <c r="BW32">
        <v>9.9999299999999999E-2</v>
      </c>
      <c r="BX32">
        <v>0</v>
      </c>
      <c r="BY32">
        <v>2.3052999999999999</v>
      </c>
      <c r="BZ32">
        <v>0</v>
      </c>
      <c r="CA32">
        <v>8566.98</v>
      </c>
      <c r="CB32">
        <v>14602.6</v>
      </c>
      <c r="CC32">
        <v>36.811999999999998</v>
      </c>
      <c r="CD32">
        <v>38.061999999999998</v>
      </c>
      <c r="CE32">
        <v>36.875</v>
      </c>
      <c r="CF32">
        <v>36.625</v>
      </c>
      <c r="CG32">
        <v>36.686999999999998</v>
      </c>
      <c r="CH32">
        <v>1620.25</v>
      </c>
      <c r="CI32">
        <v>180.03</v>
      </c>
      <c r="CJ32">
        <v>0</v>
      </c>
      <c r="CK32">
        <v>1689642056.7</v>
      </c>
      <c r="CL32">
        <v>0</v>
      </c>
      <c r="CM32">
        <v>1689642018.0999999</v>
      </c>
      <c r="CN32" t="s">
        <v>397</v>
      </c>
      <c r="CO32">
        <v>1689642018.0999999</v>
      </c>
      <c r="CP32">
        <v>1689642015.0999999</v>
      </c>
      <c r="CQ32">
        <v>58</v>
      </c>
      <c r="CR32">
        <v>-3.7999999999999999E-2</v>
      </c>
      <c r="CS32">
        <v>-7.0000000000000001E-3</v>
      </c>
      <c r="CT32">
        <v>-3.4</v>
      </c>
      <c r="CU32">
        <v>-2.4E-2</v>
      </c>
      <c r="CV32">
        <v>800</v>
      </c>
      <c r="CW32">
        <v>21</v>
      </c>
      <c r="CX32">
        <v>0.12</v>
      </c>
      <c r="CY32">
        <v>0.05</v>
      </c>
      <c r="CZ32">
        <v>31.14456890650612</v>
      </c>
      <c r="DA32">
        <v>-0.24577579319920539</v>
      </c>
      <c r="DB32">
        <v>0.10155355248752961</v>
      </c>
      <c r="DC32">
        <v>1</v>
      </c>
      <c r="DD32">
        <v>799.99127500000009</v>
      </c>
      <c r="DE32">
        <v>-5.8727954973074578E-2</v>
      </c>
      <c r="DF32">
        <v>2.9549101086156521E-2</v>
      </c>
      <c r="DG32">
        <v>1</v>
      </c>
      <c r="DH32">
        <v>1799.9970731707319</v>
      </c>
      <c r="DI32">
        <v>-9.9854234925262381E-2</v>
      </c>
      <c r="DJ32">
        <v>0.10872305166390769</v>
      </c>
      <c r="DK32">
        <v>-1</v>
      </c>
      <c r="DL32">
        <v>2</v>
      </c>
      <c r="DM32">
        <v>2</v>
      </c>
      <c r="DN32" t="s">
        <v>354</v>
      </c>
      <c r="DO32">
        <v>2.9610500000000002</v>
      </c>
      <c r="DP32">
        <v>2.6708699999999999</v>
      </c>
      <c r="DQ32">
        <v>0.14977599999999999</v>
      </c>
      <c r="DR32">
        <v>0.15118899999999999</v>
      </c>
      <c r="DS32">
        <v>0.11235000000000001</v>
      </c>
      <c r="DT32">
        <v>0.10358000000000001</v>
      </c>
      <c r="DU32">
        <v>25541.1</v>
      </c>
      <c r="DV32">
        <v>28808.2</v>
      </c>
      <c r="DW32">
        <v>28285.8</v>
      </c>
      <c r="DX32">
        <v>32560.9</v>
      </c>
      <c r="DY32">
        <v>34879.1</v>
      </c>
      <c r="DZ32">
        <v>39568.400000000001</v>
      </c>
      <c r="EA32">
        <v>41503.4</v>
      </c>
      <c r="EB32">
        <v>46998.5</v>
      </c>
      <c r="EC32">
        <v>1.9775700000000001</v>
      </c>
      <c r="ED32">
        <v>1.8970800000000001</v>
      </c>
      <c r="EE32">
        <v>0.107437</v>
      </c>
      <c r="EF32">
        <v>0</v>
      </c>
      <c r="EG32">
        <v>27.236699999999999</v>
      </c>
      <c r="EH32">
        <v>999.9</v>
      </c>
      <c r="EI32">
        <v>39.799999999999997</v>
      </c>
      <c r="EJ32">
        <v>36.799999999999997</v>
      </c>
      <c r="EK32">
        <v>24.787700000000001</v>
      </c>
      <c r="EL32">
        <v>63.970399999999998</v>
      </c>
      <c r="EM32">
        <v>11.4223</v>
      </c>
      <c r="EN32">
        <v>1</v>
      </c>
      <c r="EO32">
        <v>3.2238299999999998E-2</v>
      </c>
      <c r="EP32">
        <v>-1.0929500000000001</v>
      </c>
      <c r="EQ32">
        <v>20.225200000000001</v>
      </c>
      <c r="ER32">
        <v>5.2264200000000001</v>
      </c>
      <c r="ES32">
        <v>12.0099</v>
      </c>
      <c r="ET32">
        <v>4.9892500000000002</v>
      </c>
      <c r="EU32">
        <v>3.3050000000000002</v>
      </c>
      <c r="EV32">
        <v>5770.5</v>
      </c>
      <c r="EW32">
        <v>9225</v>
      </c>
      <c r="EX32">
        <v>489.4</v>
      </c>
      <c r="EY32">
        <v>53</v>
      </c>
      <c r="EZ32">
        <v>1.8530199999999999</v>
      </c>
      <c r="FA32">
        <v>1.8615999999999999</v>
      </c>
      <c r="FB32">
        <v>1.8609599999999999</v>
      </c>
      <c r="FC32">
        <v>1.8569899999999999</v>
      </c>
      <c r="FD32">
        <v>1.86127</v>
      </c>
      <c r="FE32">
        <v>1.8574600000000001</v>
      </c>
      <c r="FF32">
        <v>1.8595900000000001</v>
      </c>
      <c r="FG32">
        <v>1.86249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-3.35</v>
      </c>
      <c r="FV32">
        <v>-2.4400000000000002E-2</v>
      </c>
      <c r="FW32">
        <v>-0.8341536356256769</v>
      </c>
      <c r="FX32">
        <v>-4.0117494158234393E-3</v>
      </c>
      <c r="FY32">
        <v>1.087516141204025E-6</v>
      </c>
      <c r="FZ32">
        <v>-8.657206703991749E-11</v>
      </c>
      <c r="GA32">
        <v>-2.4474999999998911E-2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1.7773399999999999</v>
      </c>
      <c r="GL32">
        <v>2.4194300000000002</v>
      </c>
      <c r="GM32">
        <v>1.5942400000000001</v>
      </c>
      <c r="GN32">
        <v>2.3059099999999999</v>
      </c>
      <c r="GO32">
        <v>1.40015</v>
      </c>
      <c r="GP32">
        <v>2.4426299999999999</v>
      </c>
      <c r="GQ32">
        <v>37.892099999999999</v>
      </c>
      <c r="GR32">
        <v>15.603</v>
      </c>
      <c r="GS32">
        <v>18</v>
      </c>
      <c r="GT32">
        <v>519.27800000000002</v>
      </c>
      <c r="GU32">
        <v>495.41500000000002</v>
      </c>
      <c r="GV32">
        <v>28.750399999999999</v>
      </c>
      <c r="GW32">
        <v>27.6493</v>
      </c>
      <c r="GX32">
        <v>29.999600000000001</v>
      </c>
      <c r="GY32">
        <v>27.6159</v>
      </c>
      <c r="GZ32">
        <v>27.561299999999999</v>
      </c>
      <c r="HA32">
        <v>35.628100000000003</v>
      </c>
      <c r="HB32">
        <v>10</v>
      </c>
      <c r="HC32">
        <v>-30</v>
      </c>
      <c r="HD32">
        <v>28.761900000000001</v>
      </c>
      <c r="HE32">
        <v>800</v>
      </c>
      <c r="HF32">
        <v>0</v>
      </c>
      <c r="HG32">
        <v>103.833</v>
      </c>
      <c r="HH32">
        <v>103.49</v>
      </c>
    </row>
    <row r="33" spans="1:216" x14ac:dyDescent="0.2">
      <c r="A33">
        <v>15</v>
      </c>
      <c r="B33">
        <v>1689642135.5999999</v>
      </c>
      <c r="C33">
        <v>1216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410</v>
      </c>
      <c r="K33" t="s">
        <v>352</v>
      </c>
      <c r="L33">
        <v>1689642135.5999999</v>
      </c>
      <c r="M33">
        <f t="shared" si="0"/>
        <v>2.9536183317347684E-3</v>
      </c>
      <c r="N33">
        <f t="shared" si="1"/>
        <v>2.9536183317347686</v>
      </c>
      <c r="O33">
        <f t="shared" si="2"/>
        <v>30.818082100284844</v>
      </c>
      <c r="P33">
        <f t="shared" si="3"/>
        <v>977.26</v>
      </c>
      <c r="Q33">
        <f t="shared" si="4"/>
        <v>662.8493766090096</v>
      </c>
      <c r="R33">
        <f t="shared" si="5"/>
        <v>66.415702000805823</v>
      </c>
      <c r="S33">
        <f t="shared" si="6"/>
        <v>97.918790041486005</v>
      </c>
      <c r="T33">
        <f t="shared" si="7"/>
        <v>0.17294586854847627</v>
      </c>
      <c r="U33">
        <f t="shared" si="8"/>
        <v>3.6651784204597933</v>
      </c>
      <c r="V33">
        <f t="shared" si="9"/>
        <v>0.16853682510578735</v>
      </c>
      <c r="W33">
        <f t="shared" si="10"/>
        <v>0.10572228858612601</v>
      </c>
      <c r="X33">
        <f t="shared" si="11"/>
        <v>297.68705699999998</v>
      </c>
      <c r="Y33">
        <f t="shared" si="12"/>
        <v>29.879493327567545</v>
      </c>
      <c r="Z33">
        <f t="shared" si="13"/>
        <v>29.020800000000001</v>
      </c>
      <c r="AA33">
        <f t="shared" si="14"/>
        <v>4.026615926857831</v>
      </c>
      <c r="AB33">
        <f t="shared" si="15"/>
        <v>57.575416558558935</v>
      </c>
      <c r="AC33">
        <f t="shared" si="16"/>
        <v>2.3263202381241403</v>
      </c>
      <c r="AD33">
        <f t="shared" si="17"/>
        <v>4.0404748713508329</v>
      </c>
      <c r="AE33">
        <f t="shared" si="18"/>
        <v>1.7002956887336906</v>
      </c>
      <c r="AF33">
        <f t="shared" si="19"/>
        <v>-130.25456842950328</v>
      </c>
      <c r="AG33">
        <f t="shared" si="20"/>
        <v>11.737267680827429</v>
      </c>
      <c r="AH33">
        <f t="shared" si="21"/>
        <v>0.70537778386843597</v>
      </c>
      <c r="AI33">
        <f t="shared" si="22"/>
        <v>179.87513403519256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52640.416178443826</v>
      </c>
      <c r="AO33">
        <f t="shared" si="26"/>
        <v>1799.91</v>
      </c>
      <c r="AP33">
        <f t="shared" si="27"/>
        <v>1517.3241</v>
      </c>
      <c r="AQ33">
        <f t="shared" si="28"/>
        <v>0.84299998333249992</v>
      </c>
      <c r="AR33">
        <f t="shared" si="29"/>
        <v>0.16538996783172491</v>
      </c>
      <c r="AS33">
        <v>1689642135.5999999</v>
      </c>
      <c r="AT33">
        <v>977.26</v>
      </c>
      <c r="AU33">
        <v>1000</v>
      </c>
      <c r="AV33">
        <v>23.217400000000001</v>
      </c>
      <c r="AW33">
        <v>21.270900000000001</v>
      </c>
      <c r="AX33">
        <v>980.99900000000002</v>
      </c>
      <c r="AY33">
        <v>23.238</v>
      </c>
      <c r="AZ33">
        <v>500.084</v>
      </c>
      <c r="BA33">
        <v>100.13500000000001</v>
      </c>
      <c r="BB33">
        <v>6.2276100000000001E-2</v>
      </c>
      <c r="BC33">
        <v>29.080200000000001</v>
      </c>
      <c r="BD33">
        <v>29.020800000000001</v>
      </c>
      <c r="BE33">
        <v>999.9</v>
      </c>
      <c r="BF33">
        <v>0</v>
      </c>
      <c r="BG33">
        <v>0</v>
      </c>
      <c r="BH33">
        <v>10011.200000000001</v>
      </c>
      <c r="BI33">
        <v>0</v>
      </c>
      <c r="BJ33">
        <v>0.77489799999999998</v>
      </c>
      <c r="BK33">
        <v>-22.740600000000001</v>
      </c>
      <c r="BL33">
        <v>1000.49</v>
      </c>
      <c r="BM33">
        <v>1021.73</v>
      </c>
      <c r="BN33">
        <v>1.9465399999999999</v>
      </c>
      <c r="BO33">
        <v>1000</v>
      </c>
      <c r="BP33">
        <v>21.270900000000001</v>
      </c>
      <c r="BQ33">
        <v>2.3248700000000002</v>
      </c>
      <c r="BR33">
        <v>2.1299600000000001</v>
      </c>
      <c r="BS33">
        <v>19.849799999999998</v>
      </c>
      <c r="BT33">
        <v>18.445</v>
      </c>
      <c r="BU33">
        <v>1799.91</v>
      </c>
      <c r="BV33">
        <v>0.9</v>
      </c>
      <c r="BW33">
        <v>9.9999500000000005E-2</v>
      </c>
      <c r="BX33">
        <v>0</v>
      </c>
      <c r="BY33">
        <v>2.5741000000000001</v>
      </c>
      <c r="BZ33">
        <v>0</v>
      </c>
      <c r="CA33">
        <v>8191.58</v>
      </c>
      <c r="CB33">
        <v>14599.6</v>
      </c>
      <c r="CC33">
        <v>36.75</v>
      </c>
      <c r="CD33">
        <v>38.061999999999998</v>
      </c>
      <c r="CE33">
        <v>36.811999999999998</v>
      </c>
      <c r="CF33">
        <v>36.625</v>
      </c>
      <c r="CG33">
        <v>36.686999999999998</v>
      </c>
      <c r="CH33">
        <v>1619.92</v>
      </c>
      <c r="CI33">
        <v>179.99</v>
      </c>
      <c r="CJ33">
        <v>0</v>
      </c>
      <c r="CK33">
        <v>1689642147.3</v>
      </c>
      <c r="CL33">
        <v>0</v>
      </c>
      <c r="CM33">
        <v>1689642107.5999999</v>
      </c>
      <c r="CN33" t="s">
        <v>400</v>
      </c>
      <c r="CO33">
        <v>1689642099.5999999</v>
      </c>
      <c r="CP33">
        <v>1689642107.5999999</v>
      </c>
      <c r="CQ33">
        <v>59</v>
      </c>
      <c r="CR33">
        <v>6.6000000000000003E-2</v>
      </c>
      <c r="CS33">
        <v>4.0000000000000001E-3</v>
      </c>
      <c r="CT33">
        <v>-3.7879999999999998</v>
      </c>
      <c r="CU33">
        <v>-2.1000000000000001E-2</v>
      </c>
      <c r="CV33">
        <v>1000</v>
      </c>
      <c r="CW33">
        <v>21</v>
      </c>
      <c r="CX33">
        <v>0.05</v>
      </c>
      <c r="CY33">
        <v>0.04</v>
      </c>
      <c r="CZ33">
        <v>34.637930440558591</v>
      </c>
      <c r="DA33">
        <v>-0.1027095115111777</v>
      </c>
      <c r="DB33">
        <v>0.1135521605839428</v>
      </c>
      <c r="DC33">
        <v>1</v>
      </c>
      <c r="DD33">
        <v>999.99609756097573</v>
      </c>
      <c r="DE33">
        <v>-4.7519163763964492E-2</v>
      </c>
      <c r="DF33">
        <v>6.7461933214780404E-2</v>
      </c>
      <c r="DG33">
        <v>1</v>
      </c>
      <c r="DH33">
        <v>1799.9712195121949</v>
      </c>
      <c r="DI33">
        <v>-9.0221224100721573E-2</v>
      </c>
      <c r="DJ33">
        <v>0.12734043333023101</v>
      </c>
      <c r="DK33">
        <v>-1</v>
      </c>
      <c r="DL33">
        <v>2</v>
      </c>
      <c r="DM33">
        <v>2</v>
      </c>
      <c r="DN33" t="s">
        <v>354</v>
      </c>
      <c r="DO33">
        <v>2.9613</v>
      </c>
      <c r="DP33">
        <v>2.67028</v>
      </c>
      <c r="DQ33">
        <v>0.17354900000000001</v>
      </c>
      <c r="DR33">
        <v>0.17480799999999999</v>
      </c>
      <c r="DS33">
        <v>0.111401</v>
      </c>
      <c r="DT33">
        <v>0.103288</v>
      </c>
      <c r="DU33">
        <v>24831</v>
      </c>
      <c r="DV33">
        <v>28009.8</v>
      </c>
      <c r="DW33">
        <v>28289.9</v>
      </c>
      <c r="DX33">
        <v>32564.1</v>
      </c>
      <c r="DY33">
        <v>34921.699999999997</v>
      </c>
      <c r="DZ33">
        <v>39585.599999999999</v>
      </c>
      <c r="EA33">
        <v>41509.1</v>
      </c>
      <c r="EB33">
        <v>47003.4</v>
      </c>
      <c r="EC33">
        <v>1.9782</v>
      </c>
      <c r="ED33">
        <v>1.8994200000000001</v>
      </c>
      <c r="EE33">
        <v>0.10972800000000001</v>
      </c>
      <c r="EF33">
        <v>0</v>
      </c>
      <c r="EG33">
        <v>27.229600000000001</v>
      </c>
      <c r="EH33">
        <v>999.9</v>
      </c>
      <c r="EI33">
        <v>39.700000000000003</v>
      </c>
      <c r="EJ33">
        <v>36.700000000000003</v>
      </c>
      <c r="EK33">
        <v>24.590499999999999</v>
      </c>
      <c r="EL33">
        <v>63.880400000000002</v>
      </c>
      <c r="EM33">
        <v>11.4223</v>
      </c>
      <c r="EN33">
        <v>1</v>
      </c>
      <c r="EO33">
        <v>2.4583299999999999E-2</v>
      </c>
      <c r="EP33">
        <v>-0.96260299999999999</v>
      </c>
      <c r="EQ33">
        <v>20.226400000000002</v>
      </c>
      <c r="ER33">
        <v>5.2234299999999996</v>
      </c>
      <c r="ES33">
        <v>12.0099</v>
      </c>
      <c r="ET33">
        <v>4.9893999999999998</v>
      </c>
      <c r="EU33">
        <v>3.3050000000000002</v>
      </c>
      <c r="EV33">
        <v>5772.1</v>
      </c>
      <c r="EW33">
        <v>9228.4</v>
      </c>
      <c r="EX33">
        <v>489.4</v>
      </c>
      <c r="EY33">
        <v>53</v>
      </c>
      <c r="EZ33">
        <v>1.85301</v>
      </c>
      <c r="FA33">
        <v>1.86165</v>
      </c>
      <c r="FB33">
        <v>1.86093</v>
      </c>
      <c r="FC33">
        <v>1.8569899999999999</v>
      </c>
      <c r="FD33">
        <v>1.86127</v>
      </c>
      <c r="FE33">
        <v>1.85745</v>
      </c>
      <c r="FF33">
        <v>1.85958</v>
      </c>
      <c r="FG33">
        <v>1.86249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-3.7389999999999999</v>
      </c>
      <c r="FV33">
        <v>-2.06E-2</v>
      </c>
      <c r="FW33">
        <v>-0.76847054530024983</v>
      </c>
      <c r="FX33">
        <v>-4.0117494158234393E-3</v>
      </c>
      <c r="FY33">
        <v>1.087516141204025E-6</v>
      </c>
      <c r="FZ33">
        <v>-8.657206703991749E-11</v>
      </c>
      <c r="GA33">
        <v>-2.06249999999919E-2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0.6</v>
      </c>
      <c r="GJ33">
        <v>0.5</v>
      </c>
      <c r="GK33">
        <v>2.1337899999999999</v>
      </c>
      <c r="GL33">
        <v>2.4157700000000002</v>
      </c>
      <c r="GM33">
        <v>1.5942400000000001</v>
      </c>
      <c r="GN33">
        <v>2.3071299999999999</v>
      </c>
      <c r="GO33">
        <v>1.39893</v>
      </c>
      <c r="GP33">
        <v>2.4450699999999999</v>
      </c>
      <c r="GQ33">
        <v>37.771099999999997</v>
      </c>
      <c r="GR33">
        <v>15.5943</v>
      </c>
      <c r="GS33">
        <v>18</v>
      </c>
      <c r="GT33">
        <v>518.60299999999995</v>
      </c>
      <c r="GU33">
        <v>496.00700000000001</v>
      </c>
      <c r="GV33">
        <v>28.714600000000001</v>
      </c>
      <c r="GW33">
        <v>27.533000000000001</v>
      </c>
      <c r="GX33">
        <v>29.999700000000001</v>
      </c>
      <c r="GY33">
        <v>27.496600000000001</v>
      </c>
      <c r="GZ33">
        <v>27.445399999999999</v>
      </c>
      <c r="HA33">
        <v>42.766100000000002</v>
      </c>
      <c r="HB33">
        <v>10</v>
      </c>
      <c r="HC33">
        <v>-30</v>
      </c>
      <c r="HD33">
        <v>28.714400000000001</v>
      </c>
      <c r="HE33">
        <v>1000</v>
      </c>
      <c r="HF33">
        <v>0</v>
      </c>
      <c r="HG33">
        <v>103.84699999999999</v>
      </c>
      <c r="HH33">
        <v>103.501</v>
      </c>
    </row>
    <row r="34" spans="1:216" x14ac:dyDescent="0.2">
      <c r="A34">
        <v>16</v>
      </c>
      <c r="B34">
        <v>1689642229.5999999</v>
      </c>
      <c r="C34">
        <v>1310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410</v>
      </c>
      <c r="K34" t="s">
        <v>352</v>
      </c>
      <c r="L34">
        <v>1689642229.5999999</v>
      </c>
      <c r="M34">
        <f t="shared" si="0"/>
        <v>2.6307992208638924E-3</v>
      </c>
      <c r="N34">
        <f t="shared" si="1"/>
        <v>2.6307992208638922</v>
      </c>
      <c r="O34">
        <f t="shared" si="2"/>
        <v>33.987874571547287</v>
      </c>
      <c r="P34">
        <f t="shared" si="3"/>
        <v>1374.59</v>
      </c>
      <c r="Q34">
        <f t="shared" si="4"/>
        <v>974.38604318305727</v>
      </c>
      <c r="R34">
        <f t="shared" si="5"/>
        <v>97.628884373590594</v>
      </c>
      <c r="S34">
        <f t="shared" si="6"/>
        <v>137.72743268437998</v>
      </c>
      <c r="T34">
        <f t="shared" si="7"/>
        <v>0.1511400823057166</v>
      </c>
      <c r="U34">
        <f t="shared" si="8"/>
        <v>3.663290190181133</v>
      </c>
      <c r="V34">
        <f t="shared" si="9"/>
        <v>0.14775937063724659</v>
      </c>
      <c r="W34">
        <f t="shared" si="10"/>
        <v>9.2647051864667068E-2</v>
      </c>
      <c r="X34">
        <f t="shared" si="11"/>
        <v>297.69024899999994</v>
      </c>
      <c r="Y34">
        <f t="shared" si="12"/>
        <v>29.924803235340022</v>
      </c>
      <c r="Z34">
        <f t="shared" si="13"/>
        <v>28.989599999999999</v>
      </c>
      <c r="AA34">
        <f t="shared" si="14"/>
        <v>4.0193530989749098</v>
      </c>
      <c r="AB34">
        <f t="shared" si="15"/>
        <v>56.791839463358087</v>
      </c>
      <c r="AC34">
        <f t="shared" si="16"/>
        <v>2.2915963532065997</v>
      </c>
      <c r="AD34">
        <f t="shared" si="17"/>
        <v>4.0350803475649535</v>
      </c>
      <c r="AE34">
        <f t="shared" si="18"/>
        <v>1.7277567457683101</v>
      </c>
      <c r="AF34">
        <f t="shared" si="19"/>
        <v>-116.01824564009765</v>
      </c>
      <c r="AG34">
        <f t="shared" si="20"/>
        <v>13.330932799480358</v>
      </c>
      <c r="AH34">
        <f t="shared" si="21"/>
        <v>0.80134953746573701</v>
      </c>
      <c r="AI34">
        <f t="shared" si="22"/>
        <v>195.80428569684841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52606.074807517332</v>
      </c>
      <c r="AO34">
        <f t="shared" si="26"/>
        <v>1799.93</v>
      </c>
      <c r="AP34">
        <f t="shared" si="27"/>
        <v>1517.3408999999999</v>
      </c>
      <c r="AQ34">
        <f t="shared" si="28"/>
        <v>0.84299994999805539</v>
      </c>
      <c r="AR34">
        <f t="shared" si="29"/>
        <v>0.16538990349624705</v>
      </c>
      <c r="AS34">
        <v>1689642229.5999999</v>
      </c>
      <c r="AT34">
        <v>1374.59</v>
      </c>
      <c r="AU34">
        <v>1399.96</v>
      </c>
      <c r="AV34">
        <v>22.871300000000002</v>
      </c>
      <c r="AW34">
        <v>21.137</v>
      </c>
      <c r="AX34">
        <v>1378.83</v>
      </c>
      <c r="AY34">
        <v>22.893999999999998</v>
      </c>
      <c r="AZ34">
        <v>500.10399999999998</v>
      </c>
      <c r="BA34">
        <v>100.133</v>
      </c>
      <c r="BB34">
        <v>6.2281999999999997E-2</v>
      </c>
      <c r="BC34">
        <v>29.057099999999998</v>
      </c>
      <c r="BD34">
        <v>28.989599999999999</v>
      </c>
      <c r="BE34">
        <v>999.9</v>
      </c>
      <c r="BF34">
        <v>0</v>
      </c>
      <c r="BG34">
        <v>0</v>
      </c>
      <c r="BH34">
        <v>10003.799999999999</v>
      </c>
      <c r="BI34">
        <v>0</v>
      </c>
      <c r="BJ34">
        <v>0.719441</v>
      </c>
      <c r="BK34">
        <v>-25.369599999999998</v>
      </c>
      <c r="BL34">
        <v>1406.77</v>
      </c>
      <c r="BM34">
        <v>1430.19</v>
      </c>
      <c r="BN34">
        <v>1.73438</v>
      </c>
      <c r="BO34">
        <v>1399.96</v>
      </c>
      <c r="BP34">
        <v>21.137</v>
      </c>
      <c r="BQ34">
        <v>2.2901799999999999</v>
      </c>
      <c r="BR34">
        <v>2.1165099999999999</v>
      </c>
      <c r="BS34">
        <v>19.607500000000002</v>
      </c>
      <c r="BT34">
        <v>18.344000000000001</v>
      </c>
      <c r="BU34">
        <v>1799.93</v>
      </c>
      <c r="BV34">
        <v>0.9</v>
      </c>
      <c r="BW34">
        <v>9.9999500000000005E-2</v>
      </c>
      <c r="BX34">
        <v>0</v>
      </c>
      <c r="BY34">
        <v>2.7755999999999998</v>
      </c>
      <c r="BZ34">
        <v>0</v>
      </c>
      <c r="CA34">
        <v>8160.77</v>
      </c>
      <c r="CB34">
        <v>14599.8</v>
      </c>
      <c r="CC34">
        <v>36.686999999999998</v>
      </c>
      <c r="CD34">
        <v>38</v>
      </c>
      <c r="CE34">
        <v>36.75</v>
      </c>
      <c r="CF34">
        <v>36.561999999999998</v>
      </c>
      <c r="CG34">
        <v>36.625</v>
      </c>
      <c r="CH34">
        <v>1619.94</v>
      </c>
      <c r="CI34">
        <v>179.99</v>
      </c>
      <c r="CJ34">
        <v>0</v>
      </c>
      <c r="CK34">
        <v>1689642241.5</v>
      </c>
      <c r="CL34">
        <v>0</v>
      </c>
      <c r="CM34">
        <v>1689642200.0999999</v>
      </c>
      <c r="CN34" t="s">
        <v>403</v>
      </c>
      <c r="CO34">
        <v>1689642200.0999999</v>
      </c>
      <c r="CP34">
        <v>1689642192.0999999</v>
      </c>
      <c r="CQ34">
        <v>60</v>
      </c>
      <c r="CR34">
        <v>0.221</v>
      </c>
      <c r="CS34">
        <v>-2E-3</v>
      </c>
      <c r="CT34">
        <v>-4.2759999999999998</v>
      </c>
      <c r="CU34">
        <v>-2.3E-2</v>
      </c>
      <c r="CV34">
        <v>1400</v>
      </c>
      <c r="CW34">
        <v>21</v>
      </c>
      <c r="CX34">
        <v>0.18</v>
      </c>
      <c r="CY34">
        <v>0.06</v>
      </c>
      <c r="CZ34">
        <v>38.290800342308899</v>
      </c>
      <c r="DA34">
        <v>1.5271452739063891</v>
      </c>
      <c r="DB34">
        <v>0.19575090523384531</v>
      </c>
      <c r="DC34">
        <v>1</v>
      </c>
      <c r="DD34">
        <v>1400.005365853659</v>
      </c>
      <c r="DE34">
        <v>0.23895470383342129</v>
      </c>
      <c r="DF34">
        <v>6.5335813992917852E-2</v>
      </c>
      <c r="DG34">
        <v>1</v>
      </c>
      <c r="DH34">
        <v>1800.0029999999999</v>
      </c>
      <c r="DI34">
        <v>3.8503308433899971E-2</v>
      </c>
      <c r="DJ34">
        <v>0.13248018719790941</v>
      </c>
      <c r="DK34">
        <v>-1</v>
      </c>
      <c r="DL34">
        <v>2</v>
      </c>
      <c r="DM34">
        <v>2</v>
      </c>
      <c r="DN34" t="s">
        <v>354</v>
      </c>
      <c r="DO34">
        <v>2.9615</v>
      </c>
      <c r="DP34">
        <v>2.67022</v>
      </c>
      <c r="DQ34">
        <v>0.21448500000000001</v>
      </c>
      <c r="DR34">
        <v>0.21537400000000001</v>
      </c>
      <c r="DS34">
        <v>0.110259</v>
      </c>
      <c r="DT34">
        <v>0.102855</v>
      </c>
      <c r="DU34">
        <v>23603.1</v>
      </c>
      <c r="DV34">
        <v>26636.2</v>
      </c>
      <c r="DW34">
        <v>28292</v>
      </c>
      <c r="DX34">
        <v>32567.7</v>
      </c>
      <c r="DY34">
        <v>34970.9</v>
      </c>
      <c r="DZ34">
        <v>39608.5</v>
      </c>
      <c r="EA34">
        <v>41513.4</v>
      </c>
      <c r="EB34">
        <v>47007.5</v>
      </c>
      <c r="EC34">
        <v>1.9799</v>
      </c>
      <c r="ED34">
        <v>1.90208</v>
      </c>
      <c r="EE34">
        <v>0.108946</v>
      </c>
      <c r="EF34">
        <v>0</v>
      </c>
      <c r="EG34">
        <v>27.211099999999998</v>
      </c>
      <c r="EH34">
        <v>999.9</v>
      </c>
      <c r="EI34">
        <v>39.6</v>
      </c>
      <c r="EJ34">
        <v>36.700000000000003</v>
      </c>
      <c r="EK34">
        <v>24.527799999999999</v>
      </c>
      <c r="EL34">
        <v>63.9604</v>
      </c>
      <c r="EM34">
        <v>11.0938</v>
      </c>
      <c r="EN34">
        <v>1</v>
      </c>
      <c r="EO34">
        <v>1.8170700000000001E-2</v>
      </c>
      <c r="EP34">
        <v>-1.1604099999999999</v>
      </c>
      <c r="EQ34">
        <v>20.225200000000001</v>
      </c>
      <c r="ER34">
        <v>5.2264200000000001</v>
      </c>
      <c r="ES34">
        <v>12.0099</v>
      </c>
      <c r="ET34">
        <v>4.9896000000000003</v>
      </c>
      <c r="EU34">
        <v>3.3050000000000002</v>
      </c>
      <c r="EV34">
        <v>5774</v>
      </c>
      <c r="EW34">
        <v>9232.2000000000007</v>
      </c>
      <c r="EX34">
        <v>489.4</v>
      </c>
      <c r="EY34">
        <v>53</v>
      </c>
      <c r="EZ34">
        <v>1.8529899999999999</v>
      </c>
      <c r="FA34">
        <v>1.8615999999999999</v>
      </c>
      <c r="FB34">
        <v>1.86094</v>
      </c>
      <c r="FC34">
        <v>1.8569899999999999</v>
      </c>
      <c r="FD34">
        <v>1.8612599999999999</v>
      </c>
      <c r="FE34">
        <v>1.85745</v>
      </c>
      <c r="FF34">
        <v>1.8595900000000001</v>
      </c>
      <c r="FG34">
        <v>1.86249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-4.24</v>
      </c>
      <c r="FV34">
        <v>-2.2700000000000001E-2</v>
      </c>
      <c r="FW34">
        <v>-0.5466997470403363</v>
      </c>
      <c r="FX34">
        <v>-4.0117494158234393E-3</v>
      </c>
      <c r="FY34">
        <v>1.087516141204025E-6</v>
      </c>
      <c r="FZ34">
        <v>-8.657206703991749E-11</v>
      </c>
      <c r="GA34">
        <v>-2.2700000000007488E-2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0.6</v>
      </c>
      <c r="GK34">
        <v>2.81128</v>
      </c>
      <c r="GL34">
        <v>2.4230999999999998</v>
      </c>
      <c r="GM34">
        <v>1.5942400000000001</v>
      </c>
      <c r="GN34">
        <v>2.3071299999999999</v>
      </c>
      <c r="GO34">
        <v>1.39893</v>
      </c>
      <c r="GP34">
        <v>2.33765</v>
      </c>
      <c r="GQ34">
        <v>37.650399999999998</v>
      </c>
      <c r="GR34">
        <v>15.568</v>
      </c>
      <c r="GS34">
        <v>18</v>
      </c>
      <c r="GT34">
        <v>518.75199999999995</v>
      </c>
      <c r="GU34">
        <v>496.85700000000003</v>
      </c>
      <c r="GV34">
        <v>28.828299999999999</v>
      </c>
      <c r="GW34">
        <v>27.4389</v>
      </c>
      <c r="GX34">
        <v>29.9998</v>
      </c>
      <c r="GY34">
        <v>27.389500000000002</v>
      </c>
      <c r="GZ34">
        <v>27.334599999999998</v>
      </c>
      <c r="HA34">
        <v>56.321300000000001</v>
      </c>
      <c r="HB34">
        <v>10</v>
      </c>
      <c r="HC34">
        <v>-30</v>
      </c>
      <c r="HD34">
        <v>28.830500000000001</v>
      </c>
      <c r="HE34">
        <v>1400</v>
      </c>
      <c r="HF34">
        <v>0</v>
      </c>
      <c r="HG34">
        <v>103.857</v>
      </c>
      <c r="HH34">
        <v>103.511</v>
      </c>
    </row>
    <row r="35" spans="1:216" x14ac:dyDescent="0.2">
      <c r="A35">
        <v>17</v>
      </c>
      <c r="B35">
        <v>1689642327.5</v>
      </c>
      <c r="C35">
        <v>1407.900000095367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410</v>
      </c>
      <c r="K35" t="s">
        <v>352</v>
      </c>
      <c r="L35">
        <v>1689642327.5</v>
      </c>
      <c r="M35">
        <f t="shared" si="0"/>
        <v>2.2000781256974241E-3</v>
      </c>
      <c r="N35">
        <f t="shared" si="1"/>
        <v>2.200078125697424</v>
      </c>
      <c r="O35">
        <f t="shared" si="2"/>
        <v>35.817262236090571</v>
      </c>
      <c r="P35">
        <f t="shared" si="3"/>
        <v>1773.15</v>
      </c>
      <c r="Q35">
        <f t="shared" si="4"/>
        <v>1257.0427183464246</v>
      </c>
      <c r="R35">
        <f t="shared" si="5"/>
        <v>125.94566929010284</v>
      </c>
      <c r="S35">
        <f t="shared" si="6"/>
        <v>177.65550863340002</v>
      </c>
      <c r="T35">
        <f t="shared" si="7"/>
        <v>0.12331279051773777</v>
      </c>
      <c r="U35">
        <f t="shared" si="8"/>
        <v>3.6636629813890536</v>
      </c>
      <c r="V35">
        <f t="shared" si="9"/>
        <v>0.12105255602024589</v>
      </c>
      <c r="W35">
        <f t="shared" si="10"/>
        <v>7.5857469921360721E-2</v>
      </c>
      <c r="X35">
        <f t="shared" si="11"/>
        <v>297.73188600000003</v>
      </c>
      <c r="Y35">
        <f t="shared" si="12"/>
        <v>30.010336065475769</v>
      </c>
      <c r="Z35">
        <f t="shared" si="13"/>
        <v>28.9862</v>
      </c>
      <c r="AA35">
        <f t="shared" si="14"/>
        <v>4.0185623276230711</v>
      </c>
      <c r="AB35">
        <f t="shared" si="15"/>
        <v>55.892633659479898</v>
      </c>
      <c r="AC35">
        <f t="shared" si="16"/>
        <v>2.254621386108</v>
      </c>
      <c r="AD35">
        <f t="shared" si="17"/>
        <v>4.0338435290847956</v>
      </c>
      <c r="AE35">
        <f t="shared" si="18"/>
        <v>1.7639409415150711</v>
      </c>
      <c r="AF35">
        <f t="shared" si="19"/>
        <v>-97.023445343256398</v>
      </c>
      <c r="AG35">
        <f t="shared" si="20"/>
        <v>12.957010151613598</v>
      </c>
      <c r="AH35">
        <f t="shared" si="21"/>
        <v>0.77875938137135736</v>
      </c>
      <c r="AI35">
        <f t="shared" si="22"/>
        <v>214.44421018972855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52614.499153663783</v>
      </c>
      <c r="AO35">
        <f t="shared" si="26"/>
        <v>1800.18</v>
      </c>
      <c r="AP35">
        <f t="shared" si="27"/>
        <v>1517.5518</v>
      </c>
      <c r="AQ35">
        <f t="shared" si="28"/>
        <v>0.84300003333000029</v>
      </c>
      <c r="AR35">
        <f t="shared" si="29"/>
        <v>0.16539006432690065</v>
      </c>
      <c r="AS35">
        <v>1689642327.5</v>
      </c>
      <c r="AT35">
        <v>1773.15</v>
      </c>
      <c r="AU35">
        <v>1799.95</v>
      </c>
      <c r="AV35">
        <v>22.503</v>
      </c>
      <c r="AW35">
        <v>21.0519</v>
      </c>
      <c r="AX35">
        <v>1777.92</v>
      </c>
      <c r="AY35">
        <v>22.5306</v>
      </c>
      <c r="AZ35">
        <v>500.036</v>
      </c>
      <c r="BA35">
        <v>100.13</v>
      </c>
      <c r="BB35">
        <v>6.2036000000000001E-2</v>
      </c>
      <c r="BC35">
        <v>29.0518</v>
      </c>
      <c r="BD35">
        <v>28.9862</v>
      </c>
      <c r="BE35">
        <v>999.9</v>
      </c>
      <c r="BF35">
        <v>0</v>
      </c>
      <c r="BG35">
        <v>0</v>
      </c>
      <c r="BH35">
        <v>10005.6</v>
      </c>
      <c r="BI35">
        <v>0</v>
      </c>
      <c r="BJ35">
        <v>0.75391399999999997</v>
      </c>
      <c r="BK35">
        <v>-26.799299999999999</v>
      </c>
      <c r="BL35">
        <v>1813.97</v>
      </c>
      <c r="BM35">
        <v>1838.66</v>
      </c>
      <c r="BN35">
        <v>1.4511000000000001</v>
      </c>
      <c r="BO35">
        <v>1799.95</v>
      </c>
      <c r="BP35">
        <v>21.0519</v>
      </c>
      <c r="BQ35">
        <v>2.2532199999999998</v>
      </c>
      <c r="BR35">
        <v>2.1079300000000001</v>
      </c>
      <c r="BS35">
        <v>19.345800000000001</v>
      </c>
      <c r="BT35">
        <v>18.279199999999999</v>
      </c>
      <c r="BU35">
        <v>1800.18</v>
      </c>
      <c r="BV35">
        <v>0.90000100000000005</v>
      </c>
      <c r="BW35">
        <v>9.9999299999999999E-2</v>
      </c>
      <c r="BX35">
        <v>0</v>
      </c>
      <c r="BY35">
        <v>2.8306</v>
      </c>
      <c r="BZ35">
        <v>0</v>
      </c>
      <c r="CA35">
        <v>8116.53</v>
      </c>
      <c r="CB35">
        <v>14601.8</v>
      </c>
      <c r="CC35">
        <v>36.686999999999998</v>
      </c>
      <c r="CD35">
        <v>38</v>
      </c>
      <c r="CE35">
        <v>36.75</v>
      </c>
      <c r="CF35">
        <v>36.561999999999998</v>
      </c>
      <c r="CG35">
        <v>36.625</v>
      </c>
      <c r="CH35">
        <v>1620.16</v>
      </c>
      <c r="CI35">
        <v>180.02</v>
      </c>
      <c r="CJ35">
        <v>0</v>
      </c>
      <c r="CK35">
        <v>1689642339.3</v>
      </c>
      <c r="CL35">
        <v>0</v>
      </c>
      <c r="CM35">
        <v>1689642297</v>
      </c>
      <c r="CN35" t="s">
        <v>406</v>
      </c>
      <c r="CO35">
        <v>1689642297</v>
      </c>
      <c r="CP35">
        <v>1689642286.5</v>
      </c>
      <c r="CQ35">
        <v>61</v>
      </c>
      <c r="CR35">
        <v>-3.6999999999999998E-2</v>
      </c>
      <c r="CS35">
        <v>-5.0000000000000001E-3</v>
      </c>
      <c r="CT35">
        <v>-4.79</v>
      </c>
      <c r="CU35">
        <v>-2.8000000000000001E-2</v>
      </c>
      <c r="CV35">
        <v>1801</v>
      </c>
      <c r="CW35">
        <v>21</v>
      </c>
      <c r="CX35">
        <v>0.11</v>
      </c>
      <c r="CY35">
        <v>7.0000000000000007E-2</v>
      </c>
      <c r="CZ35">
        <v>40.325383815052007</v>
      </c>
      <c r="DA35">
        <v>1.553915785486367</v>
      </c>
      <c r="DB35">
        <v>0.19582448141647371</v>
      </c>
      <c r="DC35">
        <v>1</v>
      </c>
      <c r="DD35">
        <v>1800.01</v>
      </c>
      <c r="DE35">
        <v>0.26508710801511681</v>
      </c>
      <c r="DF35">
        <v>5.885078278272976E-2</v>
      </c>
      <c r="DG35">
        <v>1</v>
      </c>
      <c r="DH35">
        <v>1800.01</v>
      </c>
      <c r="DI35">
        <v>-0.42924439220003252</v>
      </c>
      <c r="DJ35">
        <v>0.155594845986501</v>
      </c>
      <c r="DK35">
        <v>-1</v>
      </c>
      <c r="DL35">
        <v>2</v>
      </c>
      <c r="DM35">
        <v>2</v>
      </c>
      <c r="DN35" t="s">
        <v>354</v>
      </c>
      <c r="DO35">
        <v>2.9614699999999998</v>
      </c>
      <c r="DP35">
        <v>2.6699899999999999</v>
      </c>
      <c r="DQ35">
        <v>0.24918100000000001</v>
      </c>
      <c r="DR35">
        <v>0.249697</v>
      </c>
      <c r="DS35">
        <v>0.109041</v>
      </c>
      <c r="DT35">
        <v>0.102585</v>
      </c>
      <c r="DU35">
        <v>22564.7</v>
      </c>
      <c r="DV35">
        <v>25474.2</v>
      </c>
      <c r="DW35">
        <v>28296.799999999999</v>
      </c>
      <c r="DX35">
        <v>32571.4</v>
      </c>
      <c r="DY35">
        <v>35025.4</v>
      </c>
      <c r="DZ35">
        <v>39625.5</v>
      </c>
      <c r="EA35">
        <v>41520.300000000003</v>
      </c>
      <c r="EB35">
        <v>47013.2</v>
      </c>
      <c r="EC35">
        <v>1.98092</v>
      </c>
      <c r="ED35">
        <v>1.9051499999999999</v>
      </c>
      <c r="EE35">
        <v>0.10689700000000001</v>
      </c>
      <c r="EF35">
        <v>0</v>
      </c>
      <c r="EG35">
        <v>27.241199999999999</v>
      </c>
      <c r="EH35">
        <v>999.9</v>
      </c>
      <c r="EI35">
        <v>39.6</v>
      </c>
      <c r="EJ35">
        <v>36.6</v>
      </c>
      <c r="EK35">
        <v>24.393699999999999</v>
      </c>
      <c r="EL35">
        <v>63.820399999999999</v>
      </c>
      <c r="EM35">
        <v>11.414300000000001</v>
      </c>
      <c r="EN35">
        <v>1</v>
      </c>
      <c r="EO35">
        <v>1.1062000000000001E-2</v>
      </c>
      <c r="EP35">
        <v>-1.22468</v>
      </c>
      <c r="EQ35">
        <v>20.224599999999999</v>
      </c>
      <c r="ER35">
        <v>5.2282200000000003</v>
      </c>
      <c r="ES35">
        <v>12.0099</v>
      </c>
      <c r="ET35">
        <v>4.9896500000000001</v>
      </c>
      <c r="EU35">
        <v>3.3050000000000002</v>
      </c>
      <c r="EV35">
        <v>5776.1</v>
      </c>
      <c r="EW35">
        <v>9236.2999999999993</v>
      </c>
      <c r="EX35">
        <v>489.4</v>
      </c>
      <c r="EY35">
        <v>53.1</v>
      </c>
      <c r="EZ35">
        <v>1.8529800000000001</v>
      </c>
      <c r="FA35">
        <v>1.8615900000000001</v>
      </c>
      <c r="FB35">
        <v>1.8609</v>
      </c>
      <c r="FC35">
        <v>1.8569899999999999</v>
      </c>
      <c r="FD35">
        <v>1.8612599999999999</v>
      </c>
      <c r="FE35">
        <v>1.85745</v>
      </c>
      <c r="FF35">
        <v>1.8595299999999999</v>
      </c>
      <c r="FG35">
        <v>1.86249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-4.7699999999999996</v>
      </c>
      <c r="FV35">
        <v>-2.76E-2</v>
      </c>
      <c r="FW35">
        <v>-0.582557352361319</v>
      </c>
      <c r="FX35">
        <v>-4.0117494158234393E-3</v>
      </c>
      <c r="FY35">
        <v>1.087516141204025E-6</v>
      </c>
      <c r="FZ35">
        <v>-8.657206703991749E-11</v>
      </c>
      <c r="GA35">
        <v>-2.7599999999996069E-2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0.7</v>
      </c>
      <c r="GK35">
        <v>3.4436</v>
      </c>
      <c r="GL35">
        <v>2.4035600000000001</v>
      </c>
      <c r="GM35">
        <v>1.5942400000000001</v>
      </c>
      <c r="GN35">
        <v>2.3071299999999999</v>
      </c>
      <c r="GO35">
        <v>1.39893</v>
      </c>
      <c r="GP35">
        <v>2.4255399999999998</v>
      </c>
      <c r="GQ35">
        <v>37.554000000000002</v>
      </c>
      <c r="GR35">
        <v>15.559200000000001</v>
      </c>
      <c r="GS35">
        <v>18</v>
      </c>
      <c r="GT35">
        <v>518.48800000000006</v>
      </c>
      <c r="GU35">
        <v>498.06700000000001</v>
      </c>
      <c r="GV35">
        <v>28.626100000000001</v>
      </c>
      <c r="GW35">
        <v>27.346800000000002</v>
      </c>
      <c r="GX35">
        <v>30</v>
      </c>
      <c r="GY35">
        <v>27.2864</v>
      </c>
      <c r="GZ35">
        <v>27.230599999999999</v>
      </c>
      <c r="HA35">
        <v>68.982100000000003</v>
      </c>
      <c r="HB35">
        <v>10</v>
      </c>
      <c r="HC35">
        <v>-30</v>
      </c>
      <c r="HD35">
        <v>28.645900000000001</v>
      </c>
      <c r="HE35">
        <v>1800</v>
      </c>
      <c r="HF35">
        <v>0</v>
      </c>
      <c r="HG35">
        <v>103.874</v>
      </c>
      <c r="HH35">
        <v>103.523</v>
      </c>
    </row>
    <row r="36" spans="1:216" x14ac:dyDescent="0.2">
      <c r="A36">
        <v>18</v>
      </c>
      <c r="B36">
        <v>1689642420.5</v>
      </c>
      <c r="C36">
        <v>1500.900000095367</v>
      </c>
      <c r="D36" t="s">
        <v>407</v>
      </c>
      <c r="E36" t="s">
        <v>408</v>
      </c>
      <c r="F36" t="s">
        <v>348</v>
      </c>
      <c r="G36" t="s">
        <v>349</v>
      </c>
      <c r="H36" t="s">
        <v>350</v>
      </c>
      <c r="I36" t="s">
        <v>351</v>
      </c>
      <c r="J36" t="s">
        <v>410</v>
      </c>
      <c r="K36" t="s">
        <v>352</v>
      </c>
      <c r="L36">
        <v>1689642420.5</v>
      </c>
      <c r="M36">
        <f t="shared" si="0"/>
        <v>1.9748935345410565E-3</v>
      </c>
      <c r="N36">
        <f t="shared" si="1"/>
        <v>1.9748935345410563</v>
      </c>
      <c r="O36">
        <f t="shared" si="2"/>
        <v>9.7442091435568123</v>
      </c>
      <c r="P36">
        <f t="shared" si="3"/>
        <v>392.9</v>
      </c>
      <c r="Q36">
        <f t="shared" si="4"/>
        <v>238.64278029455872</v>
      </c>
      <c r="R36">
        <f t="shared" si="5"/>
        <v>23.909032404408251</v>
      </c>
      <c r="S36">
        <f t="shared" si="6"/>
        <v>39.363683326589999</v>
      </c>
      <c r="T36">
        <f t="shared" si="7"/>
        <v>0.10905791818965255</v>
      </c>
      <c r="U36">
        <f t="shared" si="8"/>
        <v>3.6664947375068824</v>
      </c>
      <c r="V36">
        <f t="shared" si="9"/>
        <v>0.10728734002559277</v>
      </c>
      <c r="W36">
        <f t="shared" si="10"/>
        <v>6.7211272445784925E-2</v>
      </c>
      <c r="X36">
        <f t="shared" si="11"/>
        <v>297.70998000000003</v>
      </c>
      <c r="Y36">
        <f t="shared" si="12"/>
        <v>30.031439432993764</v>
      </c>
      <c r="Z36">
        <f t="shared" si="13"/>
        <v>28.982399999999998</v>
      </c>
      <c r="AA36">
        <f t="shared" si="14"/>
        <v>4.0176786848898738</v>
      </c>
      <c r="AB36">
        <f t="shared" si="15"/>
        <v>55.388354343193981</v>
      </c>
      <c r="AC36">
        <f t="shared" si="16"/>
        <v>2.2309860948965103</v>
      </c>
      <c r="AD36">
        <f t="shared" si="17"/>
        <v>4.0278974187841161</v>
      </c>
      <c r="AE36">
        <f t="shared" si="18"/>
        <v>1.7866925899933634</v>
      </c>
      <c r="AF36">
        <f t="shared" si="19"/>
        <v>-87.09280487326059</v>
      </c>
      <c r="AG36">
        <f t="shared" si="20"/>
        <v>8.6776280222640221</v>
      </c>
      <c r="AH36">
        <f t="shared" si="21"/>
        <v>0.52107563823889935</v>
      </c>
      <c r="AI36">
        <f t="shared" si="22"/>
        <v>219.81587878724238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52676.315616356849</v>
      </c>
      <c r="AO36">
        <f t="shared" si="26"/>
        <v>1800.05</v>
      </c>
      <c r="AP36">
        <f t="shared" si="27"/>
        <v>1517.442</v>
      </c>
      <c r="AQ36">
        <f t="shared" si="28"/>
        <v>0.84299991666898144</v>
      </c>
      <c r="AR36">
        <f t="shared" si="29"/>
        <v>0.16538983917113415</v>
      </c>
      <c r="AS36">
        <v>1689642420.5</v>
      </c>
      <c r="AT36">
        <v>392.9</v>
      </c>
      <c r="AU36">
        <v>399.99799999999999</v>
      </c>
      <c r="AV36">
        <v>22.2681</v>
      </c>
      <c r="AW36">
        <v>20.965299999999999</v>
      </c>
      <c r="AX36">
        <v>395.303</v>
      </c>
      <c r="AY36">
        <v>22.2928</v>
      </c>
      <c r="AZ36">
        <v>500.07</v>
      </c>
      <c r="BA36">
        <v>100.125</v>
      </c>
      <c r="BB36">
        <v>6.2537099999999998E-2</v>
      </c>
      <c r="BC36">
        <v>29.026299999999999</v>
      </c>
      <c r="BD36">
        <v>28.982399999999998</v>
      </c>
      <c r="BE36">
        <v>999.9</v>
      </c>
      <c r="BF36">
        <v>0</v>
      </c>
      <c r="BG36">
        <v>0</v>
      </c>
      <c r="BH36">
        <v>10017.5</v>
      </c>
      <c r="BI36">
        <v>0</v>
      </c>
      <c r="BJ36">
        <v>0.719441</v>
      </c>
      <c r="BK36">
        <v>-7.0979000000000001</v>
      </c>
      <c r="BL36">
        <v>401.84899999999999</v>
      </c>
      <c r="BM36">
        <v>408.56400000000002</v>
      </c>
      <c r="BN36">
        <v>1.30277</v>
      </c>
      <c r="BO36">
        <v>399.99799999999999</v>
      </c>
      <c r="BP36">
        <v>20.965299999999999</v>
      </c>
      <c r="BQ36">
        <v>2.2296</v>
      </c>
      <c r="BR36">
        <v>2.0991599999999999</v>
      </c>
      <c r="BS36">
        <v>19.176600000000001</v>
      </c>
      <c r="BT36">
        <v>18.212800000000001</v>
      </c>
      <c r="BU36">
        <v>1800.05</v>
      </c>
      <c r="BV36">
        <v>0.90000100000000005</v>
      </c>
      <c r="BW36">
        <v>9.9999299999999999E-2</v>
      </c>
      <c r="BX36">
        <v>0</v>
      </c>
      <c r="BY36">
        <v>2.4621</v>
      </c>
      <c r="BZ36">
        <v>0</v>
      </c>
      <c r="CA36">
        <v>7062.39</v>
      </c>
      <c r="CB36">
        <v>14600.8</v>
      </c>
      <c r="CC36">
        <v>36.686999999999998</v>
      </c>
      <c r="CD36">
        <v>38.061999999999998</v>
      </c>
      <c r="CE36">
        <v>36.75</v>
      </c>
      <c r="CF36">
        <v>36.561999999999998</v>
      </c>
      <c r="CG36">
        <v>36.625</v>
      </c>
      <c r="CH36">
        <v>1620.05</v>
      </c>
      <c r="CI36">
        <v>180</v>
      </c>
      <c r="CJ36">
        <v>0</v>
      </c>
      <c r="CK36">
        <v>1689642432.3</v>
      </c>
      <c r="CL36">
        <v>0</v>
      </c>
      <c r="CM36">
        <v>1689642394</v>
      </c>
      <c r="CN36" t="s">
        <v>409</v>
      </c>
      <c r="CO36">
        <v>1689642383</v>
      </c>
      <c r="CP36">
        <v>1689642394</v>
      </c>
      <c r="CQ36">
        <v>62</v>
      </c>
      <c r="CR36">
        <v>-0.39900000000000002</v>
      </c>
      <c r="CS36">
        <v>3.0000000000000001E-3</v>
      </c>
      <c r="CT36">
        <v>-2.4239999999999999</v>
      </c>
      <c r="CU36">
        <v>-2.5000000000000001E-2</v>
      </c>
      <c r="CV36">
        <v>399</v>
      </c>
      <c r="CW36">
        <v>21</v>
      </c>
      <c r="CX36">
        <v>0.3</v>
      </c>
      <c r="CY36">
        <v>0.12</v>
      </c>
      <c r="CZ36">
        <v>10.92168468651017</v>
      </c>
      <c r="DA36">
        <v>0.27149855782491628</v>
      </c>
      <c r="DB36">
        <v>0.1641555433543124</v>
      </c>
      <c r="DC36">
        <v>1</v>
      </c>
      <c r="DD36">
        <v>399.86941463414638</v>
      </c>
      <c r="DE36">
        <v>1.107637630662506</v>
      </c>
      <c r="DF36">
        <v>0.13013819589091991</v>
      </c>
      <c r="DG36">
        <v>1</v>
      </c>
      <c r="DH36">
        <v>1799.9934146341459</v>
      </c>
      <c r="DI36">
        <v>-0.18987212283948271</v>
      </c>
      <c r="DJ36">
        <v>0.1300770832649405</v>
      </c>
      <c r="DK36">
        <v>-1</v>
      </c>
      <c r="DL36">
        <v>2</v>
      </c>
      <c r="DM36">
        <v>2</v>
      </c>
      <c r="DN36" t="s">
        <v>354</v>
      </c>
      <c r="DO36">
        <v>2.9616600000000002</v>
      </c>
      <c r="DP36">
        <v>2.6705999999999999</v>
      </c>
      <c r="DQ36">
        <v>9.2057299999999995E-2</v>
      </c>
      <c r="DR36">
        <v>9.2476199999999995E-2</v>
      </c>
      <c r="DS36">
        <v>0.108241</v>
      </c>
      <c r="DT36">
        <v>0.10230300000000001</v>
      </c>
      <c r="DU36">
        <v>27288</v>
      </c>
      <c r="DV36">
        <v>30814</v>
      </c>
      <c r="DW36">
        <v>28298</v>
      </c>
      <c r="DX36">
        <v>32573.200000000001</v>
      </c>
      <c r="DY36">
        <v>35058.300000000003</v>
      </c>
      <c r="DZ36">
        <v>39638.699999999997</v>
      </c>
      <c r="EA36">
        <v>41522.400000000001</v>
      </c>
      <c r="EB36">
        <v>47015</v>
      </c>
      <c r="EC36">
        <v>1.9811799999999999</v>
      </c>
      <c r="ED36">
        <v>1.9016999999999999</v>
      </c>
      <c r="EE36">
        <v>0.10652499999999999</v>
      </c>
      <c r="EF36">
        <v>0</v>
      </c>
      <c r="EG36">
        <v>27.243500000000001</v>
      </c>
      <c r="EH36">
        <v>999.9</v>
      </c>
      <c r="EI36">
        <v>39.6</v>
      </c>
      <c r="EJ36">
        <v>36.5</v>
      </c>
      <c r="EK36">
        <v>24.261800000000001</v>
      </c>
      <c r="EL36">
        <v>63.910400000000003</v>
      </c>
      <c r="EM36">
        <v>11.2019</v>
      </c>
      <c r="EN36">
        <v>1</v>
      </c>
      <c r="EO36">
        <v>6.0238799999999997E-3</v>
      </c>
      <c r="EP36">
        <v>-1.08399</v>
      </c>
      <c r="EQ36">
        <v>20.2257</v>
      </c>
      <c r="ER36">
        <v>5.2268699999999999</v>
      </c>
      <c r="ES36">
        <v>12.0099</v>
      </c>
      <c r="ET36">
        <v>4.9897999999999998</v>
      </c>
      <c r="EU36">
        <v>3.3050000000000002</v>
      </c>
      <c r="EV36">
        <v>5778</v>
      </c>
      <c r="EW36">
        <v>9240.2000000000007</v>
      </c>
      <c r="EX36">
        <v>489.4</v>
      </c>
      <c r="EY36">
        <v>53.1</v>
      </c>
      <c r="EZ36">
        <v>1.8529500000000001</v>
      </c>
      <c r="FA36">
        <v>1.86158</v>
      </c>
      <c r="FB36">
        <v>1.8608899999999999</v>
      </c>
      <c r="FC36">
        <v>1.8569899999999999</v>
      </c>
      <c r="FD36">
        <v>1.8612500000000001</v>
      </c>
      <c r="FE36">
        <v>1.85745</v>
      </c>
      <c r="FF36">
        <v>1.8595600000000001</v>
      </c>
      <c r="FG36">
        <v>1.86249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-2.403</v>
      </c>
      <c r="FV36">
        <v>-2.47E-2</v>
      </c>
      <c r="FW36">
        <v>-0.98125120792287013</v>
      </c>
      <c r="FX36">
        <v>-4.0117494158234393E-3</v>
      </c>
      <c r="FY36">
        <v>1.087516141204025E-6</v>
      </c>
      <c r="FZ36">
        <v>-8.657206703991749E-11</v>
      </c>
      <c r="GA36">
        <v>-2.4774999999994659E-2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0.6</v>
      </c>
      <c r="GJ36">
        <v>0.4</v>
      </c>
      <c r="GK36">
        <v>1.01318</v>
      </c>
      <c r="GL36">
        <v>2.4133300000000002</v>
      </c>
      <c r="GM36">
        <v>1.5942400000000001</v>
      </c>
      <c r="GN36">
        <v>2.3071299999999999</v>
      </c>
      <c r="GO36">
        <v>1.39893</v>
      </c>
      <c r="GP36">
        <v>2.3730500000000001</v>
      </c>
      <c r="GQ36">
        <v>37.481900000000003</v>
      </c>
      <c r="GR36">
        <v>15.532999999999999</v>
      </c>
      <c r="GS36">
        <v>18</v>
      </c>
      <c r="GT36">
        <v>517.91300000000001</v>
      </c>
      <c r="GU36">
        <v>494.86900000000003</v>
      </c>
      <c r="GV36">
        <v>28.659300000000002</v>
      </c>
      <c r="GW36">
        <v>27.275099999999998</v>
      </c>
      <c r="GX36">
        <v>29.9999</v>
      </c>
      <c r="GY36">
        <v>27.2059</v>
      </c>
      <c r="GZ36">
        <v>27.148900000000001</v>
      </c>
      <c r="HA36">
        <v>20.3264</v>
      </c>
      <c r="HB36">
        <v>10</v>
      </c>
      <c r="HC36">
        <v>-30</v>
      </c>
      <c r="HD36">
        <v>28.666</v>
      </c>
      <c r="HE36">
        <v>400</v>
      </c>
      <c r="HF36">
        <v>0</v>
      </c>
      <c r="HG36">
        <v>103.879</v>
      </c>
      <c r="HH36">
        <v>103.52800000000001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2023-07-18T01:07:42Z</dcterms:created>
  <dcterms:modified xsi:type="dcterms:W3CDTF">2023-07-21T06:27:56Z</dcterms:modified>
</cp:coreProperties>
</file>