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327E589E-9EEB-594F-A64B-29672F4A23FC}" xr6:coauthVersionLast="47" xr6:coauthVersionMax="47" xr10:uidLastSave="{00000000-0000-0000-0000-000000000000}"/>
  <bookViews>
    <workbookView xWindow="240" yWindow="760" windowWidth="19340" windowHeight="143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P36" i="1"/>
  <c r="AO36" i="1"/>
  <c r="AN36" i="1"/>
  <c r="AL36" i="1" s="1"/>
  <c r="AD36" i="1"/>
  <c r="AC36" i="1"/>
  <c r="AB36" i="1" s="1"/>
  <c r="X36" i="1"/>
  <c r="U36" i="1"/>
  <c r="AR35" i="1"/>
  <c r="AQ35" i="1"/>
  <c r="AP35" i="1" s="1"/>
  <c r="AO35" i="1"/>
  <c r="AN35" i="1"/>
  <c r="AL35" i="1" s="1"/>
  <c r="AD35" i="1"/>
  <c r="AB35" i="1" s="1"/>
  <c r="AC35" i="1"/>
  <c r="X35" i="1"/>
  <c r="U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O34" i="1"/>
  <c r="AR33" i="1"/>
  <c r="AQ33" i="1"/>
  <c r="AO33" i="1"/>
  <c r="AP33" i="1" s="1"/>
  <c r="AN33" i="1"/>
  <c r="AM33" i="1"/>
  <c r="AL33" i="1"/>
  <c r="S33" i="1" s="1"/>
  <c r="AD33" i="1"/>
  <c r="AC33" i="1"/>
  <c r="AB33" i="1" s="1"/>
  <c r="U33" i="1"/>
  <c r="P33" i="1"/>
  <c r="O33" i="1"/>
  <c r="AR32" i="1"/>
  <c r="AQ32" i="1"/>
  <c r="AP32" i="1"/>
  <c r="AO32" i="1"/>
  <c r="AN32" i="1"/>
  <c r="AL32" i="1" s="1"/>
  <c r="AD32" i="1"/>
  <c r="AC32" i="1"/>
  <c r="AB32" i="1" s="1"/>
  <c r="X32" i="1"/>
  <c r="U32" i="1"/>
  <c r="AR31" i="1"/>
  <c r="AQ31" i="1"/>
  <c r="AP31" i="1" s="1"/>
  <c r="AO31" i="1"/>
  <c r="AN31" i="1"/>
  <c r="AL31" i="1" s="1"/>
  <c r="AD31" i="1"/>
  <c r="AB31" i="1" s="1"/>
  <c r="AC31" i="1"/>
  <c r="X31" i="1"/>
  <c r="U31" i="1"/>
  <c r="AR30" i="1"/>
  <c r="AQ30" i="1"/>
  <c r="AO30" i="1"/>
  <c r="AP30" i="1" s="1"/>
  <c r="AN30" i="1"/>
  <c r="AL30" i="1"/>
  <c r="N30" i="1" s="1"/>
  <c r="M30" i="1" s="1"/>
  <c r="AD30" i="1"/>
  <c r="AC30" i="1"/>
  <c r="AB30" i="1"/>
  <c r="U30" i="1"/>
  <c r="O30" i="1"/>
  <c r="AR29" i="1"/>
  <c r="AQ29" i="1"/>
  <c r="AO29" i="1"/>
  <c r="AP29" i="1" s="1"/>
  <c r="AN29" i="1"/>
  <c r="AM29" i="1"/>
  <c r="AL29" i="1"/>
  <c r="S29" i="1" s="1"/>
  <c r="AD29" i="1"/>
  <c r="AC29" i="1"/>
  <c r="AB29" i="1" s="1"/>
  <c r="U29" i="1"/>
  <c r="P29" i="1"/>
  <c r="O29" i="1"/>
  <c r="N29" i="1"/>
  <c r="M29" i="1"/>
  <c r="AF29" i="1" s="1"/>
  <c r="AR28" i="1"/>
  <c r="AQ28" i="1"/>
  <c r="AP28" i="1"/>
  <c r="AO28" i="1"/>
  <c r="AN28" i="1"/>
  <c r="AL28" i="1" s="1"/>
  <c r="AD28" i="1"/>
  <c r="AC28" i="1"/>
  <c r="AB28" i="1" s="1"/>
  <c r="X28" i="1"/>
  <c r="U28" i="1"/>
  <c r="AR27" i="1"/>
  <c r="X27" i="1" s="1"/>
  <c r="AQ27" i="1"/>
  <c r="AP27" i="1" s="1"/>
  <c r="AO27" i="1"/>
  <c r="AN27" i="1"/>
  <c r="AL27" i="1" s="1"/>
  <c r="AD27" i="1"/>
  <c r="AB27" i="1" s="1"/>
  <c r="AC27" i="1"/>
  <c r="U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O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P24" i="1"/>
  <c r="AO24" i="1"/>
  <c r="AN24" i="1"/>
  <c r="AL24" i="1" s="1"/>
  <c r="AD24" i="1"/>
  <c r="AC24" i="1"/>
  <c r="AB24" i="1" s="1"/>
  <c r="X24" i="1"/>
  <c r="U24" i="1"/>
  <c r="AR23" i="1"/>
  <c r="X23" i="1" s="1"/>
  <c r="AQ23" i="1"/>
  <c r="AP23" i="1" s="1"/>
  <c r="AO23" i="1"/>
  <c r="AN23" i="1"/>
  <c r="AL23" i="1" s="1"/>
  <c r="AD23" i="1"/>
  <c r="AB23" i="1" s="1"/>
  <c r="AC23" i="1"/>
  <c r="U23" i="1"/>
  <c r="AR22" i="1"/>
  <c r="AQ22" i="1"/>
  <c r="AO22" i="1"/>
  <c r="AP22" i="1" s="1"/>
  <c r="AN22" i="1"/>
  <c r="AL22" i="1"/>
  <c r="N22" i="1" s="1"/>
  <c r="M22" i="1" s="1"/>
  <c r="AD22" i="1"/>
  <c r="AC22" i="1"/>
  <c r="AB22" i="1"/>
  <c r="U22" i="1"/>
  <c r="O22" i="1"/>
  <c r="AR21" i="1"/>
  <c r="AQ21" i="1"/>
  <c r="AO21" i="1"/>
  <c r="AP21" i="1" s="1"/>
  <c r="AN21" i="1"/>
  <c r="AL21" i="1" s="1"/>
  <c r="AD21" i="1"/>
  <c r="AC21" i="1"/>
  <c r="AB21" i="1" s="1"/>
  <c r="U21" i="1"/>
  <c r="AR20" i="1"/>
  <c r="AQ20" i="1"/>
  <c r="AP20" i="1"/>
  <c r="AO20" i="1"/>
  <c r="AN20" i="1"/>
  <c r="AL20" i="1" s="1"/>
  <c r="AD20" i="1"/>
  <c r="AC20" i="1"/>
  <c r="AB20" i="1" s="1"/>
  <c r="X20" i="1"/>
  <c r="U20" i="1"/>
  <c r="AR19" i="1"/>
  <c r="X19" i="1" s="1"/>
  <c r="AQ19" i="1"/>
  <c r="AP19" i="1" s="1"/>
  <c r="AO19" i="1"/>
  <c r="AN19" i="1"/>
  <c r="AL19" i="1" s="1"/>
  <c r="AD19" i="1"/>
  <c r="AB19" i="1" s="1"/>
  <c r="AC19" i="1"/>
  <c r="U19" i="1"/>
  <c r="Y32" i="1" l="1"/>
  <c r="Z32" i="1" s="1"/>
  <c r="AG32" i="1" s="1"/>
  <c r="AF34" i="1"/>
  <c r="Y27" i="1"/>
  <c r="Z27" i="1" s="1"/>
  <c r="P19" i="1"/>
  <c r="O19" i="1"/>
  <c r="N19" i="1"/>
  <c r="M19" i="1" s="1"/>
  <c r="S19" i="1"/>
  <c r="AM19" i="1"/>
  <c r="P20" i="1"/>
  <c r="AM20" i="1"/>
  <c r="S20" i="1"/>
  <c r="O20" i="1"/>
  <c r="N20" i="1"/>
  <c r="M20" i="1" s="1"/>
  <c r="Y20" i="1" s="1"/>
  <c r="Z20" i="1" s="1"/>
  <c r="S21" i="1"/>
  <c r="P21" i="1"/>
  <c r="O21" i="1"/>
  <c r="N21" i="1"/>
  <c r="M21" i="1" s="1"/>
  <c r="AM21" i="1"/>
  <c r="P35" i="1"/>
  <c r="O35" i="1"/>
  <c r="N35" i="1"/>
  <c r="M35" i="1" s="1"/>
  <c r="AM35" i="1"/>
  <c r="S35" i="1"/>
  <c r="P36" i="1"/>
  <c r="O36" i="1"/>
  <c r="N36" i="1"/>
  <c r="M36" i="1" s="1"/>
  <c r="AM36" i="1"/>
  <c r="S36" i="1"/>
  <c r="AF22" i="1"/>
  <c r="P23" i="1"/>
  <c r="N23" i="1"/>
  <c r="M23" i="1" s="1"/>
  <c r="O23" i="1"/>
  <c r="AM23" i="1"/>
  <c r="S23" i="1"/>
  <c r="P24" i="1"/>
  <c r="O24" i="1"/>
  <c r="N24" i="1"/>
  <c r="M24" i="1" s="1"/>
  <c r="AM24" i="1"/>
  <c r="S24" i="1"/>
  <c r="S25" i="1"/>
  <c r="P25" i="1"/>
  <c r="O25" i="1"/>
  <c r="N25" i="1"/>
  <c r="M25" i="1" s="1"/>
  <c r="AM25" i="1"/>
  <c r="AF30" i="1"/>
  <c r="AF26" i="1"/>
  <c r="P27" i="1"/>
  <c r="N27" i="1"/>
  <c r="M27" i="1" s="1"/>
  <c r="O27" i="1"/>
  <c r="AM27" i="1"/>
  <c r="S27" i="1"/>
  <c r="P28" i="1"/>
  <c r="O28" i="1"/>
  <c r="N28" i="1"/>
  <c r="M28" i="1" s="1"/>
  <c r="Y28" i="1" s="1"/>
  <c r="Z28" i="1" s="1"/>
  <c r="AM28" i="1"/>
  <c r="S28" i="1"/>
  <c r="P31" i="1"/>
  <c r="O31" i="1"/>
  <c r="N31" i="1"/>
  <c r="M31" i="1" s="1"/>
  <c r="AM31" i="1"/>
  <c r="S31" i="1"/>
  <c r="P32" i="1"/>
  <c r="O32" i="1"/>
  <c r="N32" i="1"/>
  <c r="M32" i="1" s="1"/>
  <c r="AM32" i="1"/>
  <c r="S32" i="1"/>
  <c r="Y23" i="1"/>
  <c r="Z23" i="1" s="1"/>
  <c r="P22" i="1"/>
  <c r="X22" i="1"/>
  <c r="P26" i="1"/>
  <c r="X26" i="1"/>
  <c r="P30" i="1"/>
  <c r="X30" i="1"/>
  <c r="N33" i="1"/>
  <c r="M33" i="1" s="1"/>
  <c r="P34" i="1"/>
  <c r="X34" i="1"/>
  <c r="X21" i="1"/>
  <c r="X29" i="1"/>
  <c r="X33" i="1"/>
  <c r="X25" i="1"/>
  <c r="S22" i="1"/>
  <c r="S26" i="1"/>
  <c r="S30" i="1"/>
  <c r="S34" i="1"/>
  <c r="AM22" i="1"/>
  <c r="AM26" i="1"/>
  <c r="AM30" i="1"/>
  <c r="AM34" i="1"/>
  <c r="AH28" i="1" l="1"/>
  <c r="AA28" i="1"/>
  <c r="AE28" i="1" s="1"/>
  <c r="AG28" i="1"/>
  <c r="AH20" i="1"/>
  <c r="AA20" i="1"/>
  <c r="AE20" i="1" s="1"/>
  <c r="AG20" i="1"/>
  <c r="Y26" i="1"/>
  <c r="Z26" i="1" s="1"/>
  <c r="AF19" i="1"/>
  <c r="AA23" i="1"/>
  <c r="AE23" i="1" s="1"/>
  <c r="AH23" i="1"/>
  <c r="AI23" i="1" s="1"/>
  <c r="AG23" i="1"/>
  <c r="AF23" i="1"/>
  <c r="V23" i="1"/>
  <c r="T23" i="1" s="1"/>
  <c r="W23" i="1" s="1"/>
  <c r="Q23" i="1" s="1"/>
  <c r="R23" i="1" s="1"/>
  <c r="AF24" i="1"/>
  <c r="AF35" i="1"/>
  <c r="Y35" i="1"/>
  <c r="Z35" i="1" s="1"/>
  <c r="Y19" i="1"/>
  <c r="Z19" i="1" s="1"/>
  <c r="AG27" i="1"/>
  <c r="AA27" i="1"/>
  <c r="AE27" i="1" s="1"/>
  <c r="AH27" i="1"/>
  <c r="Y30" i="1"/>
  <c r="Z30" i="1" s="1"/>
  <c r="AF21" i="1"/>
  <c r="AF33" i="1"/>
  <c r="AF28" i="1"/>
  <c r="V28" i="1"/>
  <c r="T28" i="1" s="1"/>
  <c r="W28" i="1" s="1"/>
  <c r="Q28" i="1" s="1"/>
  <c r="R28" i="1" s="1"/>
  <c r="AF36" i="1"/>
  <c r="Y25" i="1"/>
  <c r="Z25" i="1" s="1"/>
  <c r="AH32" i="1"/>
  <c r="AI32" i="1" s="1"/>
  <c r="AA32" i="1"/>
  <c r="AE32" i="1" s="1"/>
  <c r="Y33" i="1"/>
  <c r="Z33" i="1" s="1"/>
  <c r="V33" i="1" s="1"/>
  <c r="T33" i="1" s="1"/>
  <c r="W33" i="1" s="1"/>
  <c r="Q33" i="1" s="1"/>
  <c r="R33" i="1" s="1"/>
  <c r="AF31" i="1"/>
  <c r="Y31" i="1"/>
  <c r="Z31" i="1" s="1"/>
  <c r="Y29" i="1"/>
  <c r="Z29" i="1" s="1"/>
  <c r="Y21" i="1"/>
  <c r="Z21" i="1" s="1"/>
  <c r="AF20" i="1"/>
  <c r="V20" i="1"/>
  <c r="T20" i="1" s="1"/>
  <c r="W20" i="1" s="1"/>
  <c r="Q20" i="1" s="1"/>
  <c r="R20" i="1" s="1"/>
  <c r="Y34" i="1"/>
  <c r="Z34" i="1" s="1"/>
  <c r="Y22" i="1"/>
  <c r="Z22" i="1" s="1"/>
  <c r="AF32" i="1"/>
  <c r="V32" i="1"/>
  <c r="T32" i="1" s="1"/>
  <c r="W32" i="1" s="1"/>
  <c r="Q32" i="1" s="1"/>
  <c r="R32" i="1" s="1"/>
  <c r="AF27" i="1"/>
  <c r="V27" i="1"/>
  <c r="T27" i="1" s="1"/>
  <c r="W27" i="1" s="1"/>
  <c r="Q27" i="1" s="1"/>
  <c r="R27" i="1" s="1"/>
  <c r="AF25" i="1"/>
  <c r="Y36" i="1"/>
  <c r="Z36" i="1" s="1"/>
  <c r="Y24" i="1"/>
  <c r="Z24" i="1" s="1"/>
  <c r="AA21" i="1" l="1"/>
  <c r="AE21" i="1" s="1"/>
  <c r="AH21" i="1"/>
  <c r="AI21" i="1" s="1"/>
  <c r="AG21" i="1"/>
  <c r="AH24" i="1"/>
  <c r="AA24" i="1"/>
  <c r="AE24" i="1" s="1"/>
  <c r="AG24" i="1"/>
  <c r="AH29" i="1"/>
  <c r="AA29" i="1"/>
  <c r="AE29" i="1" s="1"/>
  <c r="AG29" i="1"/>
  <c r="V29" i="1"/>
  <c r="T29" i="1" s="1"/>
  <c r="W29" i="1" s="1"/>
  <c r="Q29" i="1" s="1"/>
  <c r="R29" i="1" s="1"/>
  <c r="AA19" i="1"/>
  <c r="AE19" i="1" s="1"/>
  <c r="AH19" i="1"/>
  <c r="AG19" i="1"/>
  <c r="AA33" i="1"/>
  <c r="AE33" i="1" s="1"/>
  <c r="AH33" i="1"/>
  <c r="AG33" i="1"/>
  <c r="AI27" i="1"/>
  <c r="AA26" i="1"/>
  <c r="AE26" i="1" s="1"/>
  <c r="AH26" i="1"/>
  <c r="AG26" i="1"/>
  <c r="V26" i="1"/>
  <c r="T26" i="1" s="1"/>
  <c r="W26" i="1" s="1"/>
  <c r="Q26" i="1" s="1"/>
  <c r="R26" i="1" s="1"/>
  <c r="AH36" i="1"/>
  <c r="AA36" i="1"/>
  <c r="AE36" i="1" s="1"/>
  <c r="AG36" i="1"/>
  <c r="AG22" i="1"/>
  <c r="AA22" i="1"/>
  <c r="AE22" i="1" s="1"/>
  <c r="AH22" i="1"/>
  <c r="V22" i="1"/>
  <c r="T22" i="1" s="1"/>
  <c r="W22" i="1" s="1"/>
  <c r="Q22" i="1" s="1"/>
  <c r="R22" i="1" s="1"/>
  <c r="AH25" i="1"/>
  <c r="AA25" i="1"/>
  <c r="AE25" i="1" s="1"/>
  <c r="AG25" i="1"/>
  <c r="V21" i="1"/>
  <c r="T21" i="1" s="1"/>
  <c r="W21" i="1" s="1"/>
  <c r="Q21" i="1" s="1"/>
  <c r="R21" i="1" s="1"/>
  <c r="AA35" i="1"/>
  <c r="AE35" i="1" s="1"/>
  <c r="AH35" i="1"/>
  <c r="AI35" i="1" s="1"/>
  <c r="AG35" i="1"/>
  <c r="AI20" i="1"/>
  <c r="V25" i="1"/>
  <c r="T25" i="1" s="1"/>
  <c r="W25" i="1" s="1"/>
  <c r="Q25" i="1" s="1"/>
  <c r="R25" i="1" s="1"/>
  <c r="AA34" i="1"/>
  <c r="AE34" i="1" s="1"/>
  <c r="AH34" i="1"/>
  <c r="AG34" i="1"/>
  <c r="V34" i="1"/>
  <c r="T34" i="1" s="1"/>
  <c r="W34" i="1" s="1"/>
  <c r="Q34" i="1" s="1"/>
  <c r="R34" i="1" s="1"/>
  <c r="AA31" i="1"/>
  <c r="AE31" i="1" s="1"/>
  <c r="AH31" i="1"/>
  <c r="AG31" i="1"/>
  <c r="V35" i="1"/>
  <c r="T35" i="1" s="1"/>
  <c r="W35" i="1" s="1"/>
  <c r="Q35" i="1" s="1"/>
  <c r="R35" i="1" s="1"/>
  <c r="V31" i="1"/>
  <c r="T31" i="1" s="1"/>
  <c r="W31" i="1" s="1"/>
  <c r="Q31" i="1" s="1"/>
  <c r="R31" i="1" s="1"/>
  <c r="V36" i="1"/>
  <c r="T36" i="1" s="1"/>
  <c r="W36" i="1" s="1"/>
  <c r="Q36" i="1" s="1"/>
  <c r="R36" i="1" s="1"/>
  <c r="AA30" i="1"/>
  <c r="AE30" i="1" s="1"/>
  <c r="AH30" i="1"/>
  <c r="AG30" i="1"/>
  <c r="V30" i="1"/>
  <c r="T30" i="1" s="1"/>
  <c r="W30" i="1" s="1"/>
  <c r="Q30" i="1" s="1"/>
  <c r="R30" i="1" s="1"/>
  <c r="V19" i="1"/>
  <c r="T19" i="1" s="1"/>
  <c r="W19" i="1" s="1"/>
  <c r="Q19" i="1" s="1"/>
  <c r="R19" i="1" s="1"/>
  <c r="V24" i="1"/>
  <c r="T24" i="1" s="1"/>
  <c r="W24" i="1" s="1"/>
  <c r="Q24" i="1" s="1"/>
  <c r="R24" i="1" s="1"/>
  <c r="AI28" i="1"/>
  <c r="AI29" i="1" l="1"/>
  <c r="AI36" i="1"/>
  <c r="AI25" i="1"/>
  <c r="AI30" i="1"/>
  <c r="AI34" i="1"/>
  <c r="AI33" i="1"/>
  <c r="AI19" i="1"/>
  <c r="AI24" i="1"/>
  <c r="AI31" i="1"/>
  <c r="AI22" i="1"/>
  <c r="AI26" i="1"/>
</calcChain>
</file>

<file path=xl/sharedStrings.xml><?xml version="1.0" encoding="utf-8"?>
<sst xmlns="http://schemas.openxmlformats.org/spreadsheetml/2006/main" count="980" uniqueCount="406">
  <si>
    <t>File opened</t>
  </si>
  <si>
    <t>2023-07-17 11:37:22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</si>
  <si>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</si>
  <si>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</si>
  <si>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</si>
  <si>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</si>
  <si>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</si>
  <si>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</si>
  <si>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</si>
  <si>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</si>
  <si>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</si>
  <si>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</si>
  <si>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</si>
  <si>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"0.999464", "flowazero": "0.31009", "flowbzero": "0.29875", "chamberpressurezero": "2.55947",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</si>
  <si>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</si>
  <si>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</si>
  <si>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</si>
  <si>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</si>
  <si>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</si>
  <si>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</si>
  <si>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</si>
  <si>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</si>
  <si>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</si>
  <si>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</si>
  <si>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</si>
  <si>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</si>
  <si>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</si>
  <si>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11:37:22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</si>
  <si>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</si>
  <si>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</si>
  <si>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</si>
  <si>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</si>
  <si>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</si>
  <si>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</si>
  <si>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</si>
  <si>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</si>
  <si>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</si>
  <si>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</si>
  <si>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</si>
  <si>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</si>
  <si>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</si>
  <si>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</si>
  <si>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</si>
  <si>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</si>
  <si>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</si>
  <si>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</si>
  <si>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</si>
  <si>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</si>
  <si>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</si>
  <si>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</si>
  <si>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</si>
  <si>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</si>
  <si>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</si>
  <si>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</si>
  <si>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</si>
  <si>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</si>
  <si>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</si>
  <si>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</si>
  <si>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</si>
  <si>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</si>
  <si>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</si>
  <si>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</si>
  <si>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</si>
  <si>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</si>
  <si>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</si>
  <si>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</si>
  <si>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</si>
  <si>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</si>
  <si>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</si>
  <si>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</si>
  <si>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</si>
  <si>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</si>
  <si>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</si>
  <si>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</si>
  <si>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</si>
  <si>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</si>
  <si>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</si>
  <si>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</si>
  <si>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</si>
  <si>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</si>
  <si>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</si>
  <si>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</si>
  <si>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</si>
  <si>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</si>
  <si>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</si>
  <si>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</si>
  <si>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</si>
  <si>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2.76119 78.6648 382.433 627.292 883.69 1083.7 1274.17 1401.54</t>
  </si>
  <si>
    <t>Fs_true</t>
  </si>
  <si>
    <t>0.423121 100.346 404.866 601.294 802.989 1000.82 1201.55 1401.45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</si>
  <si>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</si>
  <si>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</si>
  <si>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</si>
  <si>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</si>
  <si>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</si>
  <si>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</si>
  <si>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</si>
  <si>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</si>
  <si>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</si>
  <si>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</si>
  <si>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</si>
  <si>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</si>
  <si>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</si>
  <si>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</si>
  <si>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</si>
  <si>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</si>
  <si>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</si>
  <si>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</si>
  <si>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</si>
  <si>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</si>
  <si>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</si>
  <si>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</si>
  <si>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</si>
  <si>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</si>
  <si>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</si>
  <si>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</si>
  <si>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</si>
  <si>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</si>
  <si>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</si>
  <si>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</si>
  <si>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</si>
  <si>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</si>
  <si>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</si>
  <si>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</si>
  <si>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</si>
  <si>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</si>
  <si>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</si>
  <si>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</si>
  <si>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</si>
  <si>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</si>
  <si>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</si>
  <si>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</si>
  <si>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</si>
  <si>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</si>
  <si>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</si>
  <si>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</si>
  <si>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</si>
  <si>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</si>
  <si>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</si>
  <si>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</si>
  <si>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</si>
  <si>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</si>
  <si>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</si>
  <si>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</si>
  <si>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</si>
  <si>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</si>
  <si>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</si>
  <si>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</si>
  <si>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</si>
  <si>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</si>
  <si>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</si>
  <si>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</si>
  <si>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</si>
  <si>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</si>
  <si>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</si>
  <si>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</si>
  <si>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</si>
  <si>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</si>
  <si>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</si>
  <si>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</si>
  <si>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</si>
  <si>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</si>
  <si>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</si>
  <si>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</si>
  <si>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</si>
  <si>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</si>
  <si>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</si>
  <si>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</si>
  <si>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</si>
  <si>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</si>
  <si>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</si>
  <si>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</si>
  <si>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</si>
  <si>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</si>
  <si>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</si>
  <si>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</si>
  <si>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</si>
  <si>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</si>
  <si>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</si>
  <si>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</si>
  <si>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</si>
  <si>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</si>
  <si>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</si>
  <si>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</si>
  <si>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</si>
  <si>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</si>
  <si>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</si>
  <si>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</si>
  <si>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</si>
  <si>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</si>
  <si>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</si>
  <si>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</si>
  <si>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</si>
  <si>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</si>
  <si>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</si>
  <si>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</si>
  <si>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</si>
  <si>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</si>
  <si>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</si>
  <si>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</si>
  <si>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</si>
  <si>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</si>
  <si>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</si>
  <si>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</si>
  <si>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</si>
  <si>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</si>
  <si>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</si>
  <si>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</si>
  <si>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</si>
  <si>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</si>
  <si>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</si>
  <si>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</si>
  <si>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</si>
  <si>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</si>
  <si>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</si>
  <si>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</si>
  <si>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</si>
  <si>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</si>
  <si>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</si>
  <si>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</si>
  <si>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</si>
  <si>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</si>
  <si>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</si>
  <si>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</si>
  <si>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</si>
  <si>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</si>
  <si>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</si>
  <si>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</si>
  <si>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</si>
  <si>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</si>
  <si>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</si>
  <si>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</si>
  <si>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</si>
  <si>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</si>
  <si>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</si>
  <si>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</si>
  <si>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</si>
  <si>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</si>
  <si>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</si>
  <si>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</si>
  <si>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</si>
  <si>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</si>
  <si>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</si>
  <si>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</si>
  <si>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</si>
  <si>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</si>
  <si>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</si>
  <si>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</si>
  <si>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</si>
  <si>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</si>
  <si>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</si>
  <si>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</si>
  <si>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</si>
  <si>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</si>
  <si>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</si>
  <si>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</si>
  <si>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</si>
  <si>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</si>
  <si>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</si>
  <si>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</si>
  <si>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</si>
  <si>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</si>
  <si>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</si>
  <si>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</si>
  <si>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</si>
  <si>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</si>
  <si>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</si>
  <si>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</si>
  <si>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</si>
  <si>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</si>
  <si>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</si>
  <si>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</si>
  <si>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</si>
  <si>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</si>
  <si>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</si>
  <si>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</si>
  <si>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</si>
  <si>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</si>
  <si>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</si>
  <si>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</si>
  <si>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</si>
  <si>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</si>
  <si>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</si>
  <si>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</si>
  <si>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</si>
  <si>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</si>
  <si>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</si>
  <si>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</si>
  <si>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</si>
  <si>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</si>
  <si>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</si>
  <si>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</si>
  <si>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</si>
  <si>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</si>
  <si>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</si>
  <si>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</si>
  <si>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</si>
  <si>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</si>
  <si>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</si>
  <si>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</si>
  <si>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</si>
  <si>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</si>
  <si>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</si>
  <si>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</si>
  <si>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</si>
  <si>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</si>
  <si>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</si>
  <si>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</si>
  <si>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</si>
  <si>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</si>
  <si>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</si>
  <si>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</si>
  <si>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</si>
  <si>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</si>
  <si>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</si>
  <si>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</si>
  <si>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</si>
  <si>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</si>
  <si>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</si>
  <si>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</si>
  <si>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</si>
  <si>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</si>
  <si>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</si>
  <si>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</si>
  <si>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</si>
  <si>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</si>
  <si>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</si>
  <si>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</si>
  <si>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</si>
  <si>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</si>
  <si>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</si>
  <si>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</si>
  <si>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</si>
  <si>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</si>
  <si>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</si>
  <si>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</si>
  <si>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</si>
  <si>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</si>
  <si>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</si>
  <si>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</si>
  <si>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</si>
  <si>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</si>
  <si>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20230717 12:14:28</t>
  </si>
  <si>
    <t>12:14:28</t>
  </si>
  <si>
    <t>none</t>
  </si>
  <si>
    <t>Picabo</t>
  </si>
  <si>
    <t>20230717</t>
  </si>
  <si>
    <t>AR</t>
  </si>
  <si>
    <t>BNL21841</t>
  </si>
  <si>
    <t>12:14:01</t>
  </si>
  <si>
    <t>2/2</t>
  </si>
  <si>
    <t>00000000</t>
  </si>
  <si>
    <t>iiiiiiii</t>
  </si>
  <si>
    <t>off</t>
  </si>
  <si>
    <t>20230717 12:15:59</t>
  </si>
  <si>
    <t>12:15:59</t>
  </si>
  <si>
    <t>12:15:32</t>
  </si>
  <si>
    <t>20230717 12:17:35</t>
  </si>
  <si>
    <t>12:17:35</t>
  </si>
  <si>
    <t>12:17:07</t>
  </si>
  <si>
    <t>20230717 12:19:16</t>
  </si>
  <si>
    <t>12:19:16</t>
  </si>
  <si>
    <t>12:18:49</t>
  </si>
  <si>
    <t>20230717 12:20:16</t>
  </si>
  <si>
    <t>12:20:16</t>
  </si>
  <si>
    <t>12:20:45</t>
  </si>
  <si>
    <t>20230717 12:21:46</t>
  </si>
  <si>
    <t>12:21:46</t>
  </si>
  <si>
    <t>12:22:20</t>
  </si>
  <si>
    <t>20230717 12:23:21</t>
  </si>
  <si>
    <t>12:23:21</t>
  </si>
  <si>
    <t>12:23:53</t>
  </si>
  <si>
    <t>20230717 12:24:56</t>
  </si>
  <si>
    <t>12:24:56</t>
  </si>
  <si>
    <t>12:25:23</t>
  </si>
  <si>
    <t>20230717 12:27:14</t>
  </si>
  <si>
    <t>12:27:14</t>
  </si>
  <si>
    <t>12:26:47</t>
  </si>
  <si>
    <t>20230717 12:28:40</t>
  </si>
  <si>
    <t>12:28:40</t>
  </si>
  <si>
    <t>12:28:13</t>
  </si>
  <si>
    <t>20230717 12:29:41</t>
  </si>
  <si>
    <t>12:29:41</t>
  </si>
  <si>
    <t>12:30:13</t>
  </si>
  <si>
    <t>20230717 12:31:48</t>
  </si>
  <si>
    <t>12:31:48</t>
  </si>
  <si>
    <t>12:31:20</t>
  </si>
  <si>
    <t>20230717 12:32:48</t>
  </si>
  <si>
    <t>12:32:48</t>
  </si>
  <si>
    <t>12:33:16</t>
  </si>
  <si>
    <t>20230717 12:34:53</t>
  </si>
  <si>
    <t>12:34:53</t>
  </si>
  <si>
    <t>12:34:26</t>
  </si>
  <si>
    <t>20230717 12:36:27</t>
  </si>
  <si>
    <t>12:36:27</t>
  </si>
  <si>
    <t>12:35:59</t>
  </si>
  <si>
    <t>20230717 12:38:05</t>
  </si>
  <si>
    <t>12:38:05</t>
  </si>
  <si>
    <t>12:37:30</t>
  </si>
  <si>
    <t>20230717 12:39:41</t>
  </si>
  <si>
    <t>12:39:41</t>
  </si>
  <si>
    <t>12:39:14</t>
  </si>
  <si>
    <t>20230717 12:41:38</t>
  </si>
  <si>
    <t>12:41:38</t>
  </si>
  <si>
    <t>12:41:11</t>
  </si>
  <si>
    <t>SARE2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</si>
</sst>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I21" sqref="I21"/>
    </sheetView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6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1689624868.5999999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405</v>
      </c>
      <c r="K19" t="s">
        <v>348</v>
      </c>
      <c r="L19">
        <v>1689624868.5999999</v>
      </c>
      <c r="M19">
        <f t="shared" ref="M19:M36" si="0">(N19)/1000</f>
        <v>2.4648933484098866E-3</v>
      </c>
      <c r="N19">
        <f t="shared" ref="N19:N36" si="1">1000*AZ19*AL19*(AV19-AW19)/(100*$B$7*(1000-AL19*AV19))</f>
        <v>2.4648933484098867</v>
      </c>
      <c r="O19">
        <f t="shared" ref="O19:O36" si="2">AZ19*AL19*(AU19-AT19*(1000-AL19*AW19)/(1000-AL19*AV19))/(100*$B$7)</f>
        <v>18.561519796369296</v>
      </c>
      <c r="P19">
        <f t="shared" ref="P19:P36" si="3">AT19 - IF(AL19&gt;1, O19*$B$7*100/(AN19*BH19), 0)</f>
        <v>380.55099999999999</v>
      </c>
      <c r="Q19">
        <f t="shared" ref="Q19:Q36" si="4">((W19-M19/2)*P19-O19)/(W19+M19/2)</f>
        <v>262.08497168803092</v>
      </c>
      <c r="R19">
        <f t="shared" ref="R19:R36" si="5">Q19*(BA19+BB19)/1000</f>
        <v>26.213431363939574</v>
      </c>
      <c r="S19">
        <f t="shared" ref="S19:S36" si="6">(AT19 - IF(AL19&gt;1, O19*$B$7*100/(AN19*BH19), 0))*(BA19+BB19)/1000</f>
        <v>38.0622645195117</v>
      </c>
      <c r="T19">
        <f t="shared" ref="T19:T36" si="7">2/((1/V19-1/U19)+SIGN(V19)*SQRT((1/V19-1/U19)*(1/V19-1/U19) + 4*$C$7/(($C$7+1)*($C$7+1))*(2*1/V19*1/U19-1/U19*1/U19)))</f>
        <v>0.27294616161932672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2.9263718972691612</v>
      </c>
      <c r="V19">
        <f t="shared" ref="V19:V36" si="9">M19*(1000-(1000*0.61365*EXP(17.502*Z19/(240.97+Z19))/(BA19+BB19)+AV19)/2)/(1000*0.61365*EXP(17.502*Z19/(240.97+Z19))/(BA19+BB19)-AV19)</f>
        <v>0.25955048351961174</v>
      </c>
      <c r="W19">
        <f t="shared" ref="W19:W36" si="10">1/(($C$7+1)/(T19/1.6)+1/(U19/1.37)) + $C$7/(($C$7+1)/(T19/1.6) + $C$7/(U19/1.37))</f>
        <v>0.1633677995132492</v>
      </c>
      <c r="X19">
        <f t="shared" ref="X19:X36" si="11">(AO19*AR19)</f>
        <v>297.70722599999999</v>
      </c>
      <c r="Y19">
        <f t="shared" ref="Y19:Y36" si="12">(BC19+(X19+2*0.95*0.0000000567*(((BC19+$B$9)+273)^4-(BC19+273)^4)-44100*M19)/(1.84*29.3*U19+8*0.95*0.0000000567*(BC19+273)^3))</f>
        <v>26.301010290237365</v>
      </c>
      <c r="Z19">
        <f t="shared" ref="Z19:Z36" si="13">($C$9*BD19+$D$9*BE19+$E$9*Y19)</f>
        <v>26.008900000000001</v>
      </c>
      <c r="AA19">
        <f t="shared" ref="AA19:AA36" si="14">0.61365*EXP(17.502*Z19/(240.97+Z19))</f>
        <v>3.3760358747740322</v>
      </c>
      <c r="AB19">
        <f t="shared" ref="AB19:AB36" si="15">(AC19/AD19*100)</f>
        <v>76.332368324366627</v>
      </c>
      <c r="AC19">
        <f t="shared" ref="AC19:AC36" si="16">AV19*(BA19+BB19)/1000</f>
        <v>2.4538618942578001</v>
      </c>
      <c r="AD19">
        <f t="shared" ref="AD19:AD36" si="17">0.61365*EXP(17.502*BC19/(240.97+BC19))</f>
        <v>3.2147068774682372</v>
      </c>
      <c r="AE19">
        <f t="shared" ref="AE19:AE36" si="18">(AA19-AV19*(BA19+BB19)/1000)</f>
        <v>0.92217398051623212</v>
      </c>
      <c r="AF19">
        <f t="shared" ref="AF19:AF36" si="19">(-M19*44100)</f>
        <v>-108.701796664876</v>
      </c>
      <c r="AG19">
        <f t="shared" ref="AG19:AG36" si="20">2*29.3*U19*0.92*(BC19-Z19)</f>
        <v>-130.15741342359928</v>
      </c>
      <c r="AH19">
        <f t="shared" ref="AH19:AH36" si="21">2*0.95*0.0000000567*(((BC19+$B$9)+273)^4-(Z19+273)^4)</f>
        <v>-9.4646624701073137</v>
      </c>
      <c r="AI19">
        <f t="shared" ref="AI19:AI36" si="22">X19+AH19+AF19+AG19</f>
        <v>49.383353441417398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53105.884279585014</v>
      </c>
      <c r="AO19">
        <f t="shared" ref="AO19:AO36" si="26">$B$13*BI19+$C$13*BJ19+$F$13*BU19*(1-BX19)</f>
        <v>1800.04</v>
      </c>
      <c r="AP19">
        <f t="shared" ref="AP19:AP36" si="27">AO19*AQ19</f>
        <v>1517.4329999999998</v>
      </c>
      <c r="AQ19">
        <f t="shared" ref="AQ19:AQ36" si="28">($B$13*$D$11+$C$13*$D$11+$F$13*((CH19+BZ19)/MAX(CH19+BZ19+CI19, 0.1)*$I$11+CI19/MAX(CH19+BZ19+CI19, 0.1)*$J$11))/($B$13+$C$13+$F$13)</f>
        <v>0.84299960000888863</v>
      </c>
      <c r="AR19">
        <f t="shared" ref="AR19:AR36" si="29">($B$13*$K$11+$C$13*$K$11+$F$13*((CH19+BZ19)/MAX(CH19+BZ19+CI19, 0.1)*$P$11+CI19/MAX(CH19+BZ19+CI19, 0.1)*$Q$11))/($B$13+$C$13+$F$13)</f>
        <v>0.16538922801715517</v>
      </c>
      <c r="AS19">
        <v>1689624868.5999999</v>
      </c>
      <c r="AT19">
        <v>380.55099999999999</v>
      </c>
      <c r="AU19">
        <v>400.05200000000002</v>
      </c>
      <c r="AV19">
        <v>24.533999999999999</v>
      </c>
      <c r="AW19">
        <v>22.1294</v>
      </c>
      <c r="AX19">
        <v>382.863</v>
      </c>
      <c r="AY19">
        <v>24.449400000000001</v>
      </c>
      <c r="AZ19">
        <v>599.95500000000004</v>
      </c>
      <c r="BA19">
        <v>99.956400000000002</v>
      </c>
      <c r="BB19">
        <v>6.2426700000000002E-2</v>
      </c>
      <c r="BC19">
        <v>25.183900000000001</v>
      </c>
      <c r="BD19">
        <v>26.008900000000001</v>
      </c>
      <c r="BE19">
        <v>999.9</v>
      </c>
      <c r="BF19">
        <v>0</v>
      </c>
      <c r="BG19">
        <v>0</v>
      </c>
      <c r="BH19">
        <v>9986.25</v>
      </c>
      <c r="BI19">
        <v>0</v>
      </c>
      <c r="BJ19">
        <v>161.26</v>
      </c>
      <c r="BK19">
        <v>-19.500800000000002</v>
      </c>
      <c r="BL19">
        <v>390.12200000000001</v>
      </c>
      <c r="BM19">
        <v>409.10500000000002</v>
      </c>
      <c r="BN19">
        <v>2.40456</v>
      </c>
      <c r="BO19">
        <v>400.05200000000002</v>
      </c>
      <c r="BP19">
        <v>22.1294</v>
      </c>
      <c r="BQ19">
        <v>2.4523299999999999</v>
      </c>
      <c r="BR19">
        <v>2.2119800000000001</v>
      </c>
      <c r="BS19">
        <v>20.7135</v>
      </c>
      <c r="BT19">
        <v>19.049299999999999</v>
      </c>
      <c r="BU19">
        <v>1800.04</v>
      </c>
      <c r="BV19">
        <v>0.90001100000000001</v>
      </c>
      <c r="BW19">
        <v>9.9989400000000006E-2</v>
      </c>
      <c r="BX19">
        <v>0</v>
      </c>
      <c r="BY19">
        <v>2.4538000000000002</v>
      </c>
      <c r="BZ19">
        <v>0</v>
      </c>
      <c r="CA19">
        <v>17377.2</v>
      </c>
      <c r="CB19">
        <v>14600.7</v>
      </c>
      <c r="CC19">
        <v>36.686999999999998</v>
      </c>
      <c r="CD19">
        <v>38.186999999999998</v>
      </c>
      <c r="CE19">
        <v>36.875</v>
      </c>
      <c r="CF19">
        <v>36.686999999999998</v>
      </c>
      <c r="CG19">
        <v>36.436999999999998</v>
      </c>
      <c r="CH19">
        <v>1620.06</v>
      </c>
      <c r="CI19">
        <v>179.98</v>
      </c>
      <c r="CJ19">
        <v>0</v>
      </c>
      <c r="CK19">
        <v>1689624879.9000001</v>
      </c>
      <c r="CL19">
        <v>0</v>
      </c>
      <c r="CM19">
        <v>1689624841.0999999</v>
      </c>
      <c r="CN19" t="s">
        <v>349</v>
      </c>
      <c r="CO19">
        <v>1689624839.0999999</v>
      </c>
      <c r="CP19">
        <v>1689624841.0999999</v>
      </c>
      <c r="CQ19">
        <v>2</v>
      </c>
      <c r="CR19">
        <v>-8.5999999999999993E-2</v>
      </c>
      <c r="CS19">
        <v>0.14899999999999999</v>
      </c>
      <c r="CT19">
        <v>-2.3740000000000001</v>
      </c>
      <c r="CU19">
        <v>8.5000000000000006E-2</v>
      </c>
      <c r="CV19">
        <v>400</v>
      </c>
      <c r="CW19">
        <v>22</v>
      </c>
      <c r="CX19">
        <v>0.15</v>
      </c>
      <c r="CY19">
        <v>0.04</v>
      </c>
      <c r="CZ19">
        <v>18.568959452629549</v>
      </c>
      <c r="DA19">
        <v>0.30303179954587278</v>
      </c>
      <c r="DB19">
        <v>4.5238659551837222E-2</v>
      </c>
      <c r="DC19">
        <v>1</v>
      </c>
      <c r="DD19">
        <v>400.0018048780488</v>
      </c>
      <c r="DE19">
        <v>0.26655052264885598</v>
      </c>
      <c r="DF19">
        <v>3.931003689383275E-2</v>
      </c>
      <c r="DG19">
        <v>1</v>
      </c>
      <c r="DH19">
        <v>1799.880975609756</v>
      </c>
      <c r="DI19">
        <v>-0.22159309131287669</v>
      </c>
      <c r="DJ19">
        <v>0.40626679254177861</v>
      </c>
      <c r="DK19">
        <v>-1</v>
      </c>
      <c r="DL19">
        <v>2</v>
      </c>
      <c r="DM19">
        <v>2</v>
      </c>
      <c r="DN19" t="s">
        <v>350</v>
      </c>
      <c r="DO19">
        <v>3.2058300000000002</v>
      </c>
      <c r="DP19">
        <v>2.67123</v>
      </c>
      <c r="DQ19">
        <v>9.0274900000000005E-2</v>
      </c>
      <c r="DR19">
        <v>9.2939499999999994E-2</v>
      </c>
      <c r="DS19">
        <v>0.116017</v>
      </c>
      <c r="DT19">
        <v>0.106708</v>
      </c>
      <c r="DU19">
        <v>27465.8</v>
      </c>
      <c r="DV19">
        <v>30932.799999999999</v>
      </c>
      <c r="DW19">
        <v>28417.5</v>
      </c>
      <c r="DX19">
        <v>32705.599999999999</v>
      </c>
      <c r="DY19">
        <v>34881.1</v>
      </c>
      <c r="DZ19">
        <v>39618.800000000003</v>
      </c>
      <c r="EA19">
        <v>41691.5</v>
      </c>
      <c r="EB19">
        <v>47220.5</v>
      </c>
      <c r="EC19">
        <v>2.1902499999999998</v>
      </c>
      <c r="ED19">
        <v>1.7908299999999999</v>
      </c>
      <c r="EE19">
        <v>0.114966</v>
      </c>
      <c r="EF19">
        <v>0</v>
      </c>
      <c r="EG19">
        <v>24.122800000000002</v>
      </c>
      <c r="EH19">
        <v>999.9</v>
      </c>
      <c r="EI19">
        <v>54.1</v>
      </c>
      <c r="EJ19">
        <v>29.8</v>
      </c>
      <c r="EK19">
        <v>22.7957</v>
      </c>
      <c r="EL19">
        <v>64.545900000000003</v>
      </c>
      <c r="EM19">
        <v>17.419899999999998</v>
      </c>
      <c r="EN19">
        <v>1</v>
      </c>
      <c r="EO19">
        <v>-0.19112799999999999</v>
      </c>
      <c r="EP19">
        <v>1.73323</v>
      </c>
      <c r="EQ19">
        <v>20.225300000000001</v>
      </c>
      <c r="ER19">
        <v>5.2277699999999996</v>
      </c>
      <c r="ES19">
        <v>12.0099</v>
      </c>
      <c r="ET19">
        <v>4.9897499999999999</v>
      </c>
      <c r="EU19">
        <v>3.3050000000000002</v>
      </c>
      <c r="EV19">
        <v>5405.2</v>
      </c>
      <c r="EW19">
        <v>8660.9</v>
      </c>
      <c r="EX19">
        <v>489.4</v>
      </c>
      <c r="EY19">
        <v>48.2</v>
      </c>
      <c r="EZ19">
        <v>1.8527199999999999</v>
      </c>
      <c r="FA19">
        <v>1.8615600000000001</v>
      </c>
      <c r="FB19">
        <v>1.86066</v>
      </c>
      <c r="FC19">
        <v>1.8567100000000001</v>
      </c>
      <c r="FD19">
        <v>1.8609800000000001</v>
      </c>
      <c r="FE19">
        <v>1.8573</v>
      </c>
      <c r="FF19">
        <v>1.8593999999999999</v>
      </c>
      <c r="FG19">
        <v>1.8622700000000001</v>
      </c>
      <c r="FH19">
        <v>0</v>
      </c>
      <c r="FI19">
        <v>0</v>
      </c>
      <c r="FJ19">
        <v>0</v>
      </c>
      <c r="FK19">
        <v>0</v>
      </c>
      <c r="FL19" t="s">
        <v>351</v>
      </c>
      <c r="FM19" t="s">
        <v>352</v>
      </c>
      <c r="FN19" t="s">
        <v>353</v>
      </c>
      <c r="FO19" t="s">
        <v>353</v>
      </c>
      <c r="FP19" t="s">
        <v>353</v>
      </c>
      <c r="FQ19" t="s">
        <v>353</v>
      </c>
      <c r="FR19">
        <v>0</v>
      </c>
      <c r="FS19">
        <v>100</v>
      </c>
      <c r="FT19">
        <v>100</v>
      </c>
      <c r="FU19">
        <v>-2.3119999999999998</v>
      </c>
      <c r="FV19">
        <v>8.4599999999999995E-2</v>
      </c>
      <c r="FW19">
        <v>-0.93022504691728902</v>
      </c>
      <c r="FX19">
        <v>-4.0117494158234393E-3</v>
      </c>
      <c r="FY19">
        <v>1.087516141204025E-6</v>
      </c>
      <c r="FZ19">
        <v>-8.657206703991749E-11</v>
      </c>
      <c r="GA19">
        <v>8.4614999999995888E-2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0.5</v>
      </c>
      <c r="GJ19">
        <v>0.5</v>
      </c>
      <c r="GK19">
        <v>1.0083</v>
      </c>
      <c r="GL19">
        <v>2.3913600000000002</v>
      </c>
      <c r="GM19">
        <v>1.5942400000000001</v>
      </c>
      <c r="GN19">
        <v>2.3168899999999999</v>
      </c>
      <c r="GO19">
        <v>1.40015</v>
      </c>
      <c r="GP19">
        <v>2.3132299999999999</v>
      </c>
      <c r="GQ19">
        <v>32.222499999999997</v>
      </c>
      <c r="GR19">
        <v>15.4016</v>
      </c>
      <c r="GS19">
        <v>18</v>
      </c>
      <c r="GT19">
        <v>641.64400000000001</v>
      </c>
      <c r="GU19">
        <v>401.73399999999998</v>
      </c>
      <c r="GV19">
        <v>22.302</v>
      </c>
      <c r="GW19">
        <v>24.8568</v>
      </c>
      <c r="GX19">
        <v>30.000399999999999</v>
      </c>
      <c r="GY19">
        <v>24.69</v>
      </c>
      <c r="GZ19">
        <v>24.6327</v>
      </c>
      <c r="HA19">
        <v>20.250800000000002</v>
      </c>
      <c r="HB19">
        <v>-30</v>
      </c>
      <c r="HC19">
        <v>-30</v>
      </c>
      <c r="HD19">
        <v>22.2944</v>
      </c>
      <c r="HE19">
        <v>400</v>
      </c>
      <c r="HF19">
        <v>0</v>
      </c>
      <c r="HG19">
        <v>104.309</v>
      </c>
      <c r="HH19">
        <v>103.967</v>
      </c>
    </row>
    <row r="20" spans="1:216" x14ac:dyDescent="0.2">
      <c r="A20">
        <v>2</v>
      </c>
      <c r="B20">
        <v>1689624959.0999999</v>
      </c>
      <c r="C20">
        <v>90.5</v>
      </c>
      <c r="D20" t="s">
        <v>354</v>
      </c>
      <c r="E20" t="s">
        <v>355</v>
      </c>
      <c r="F20" t="s">
        <v>344</v>
      </c>
      <c r="G20" t="s">
        <v>345</v>
      </c>
      <c r="H20" t="s">
        <v>346</v>
      </c>
      <c r="I20" t="s">
        <v>347</v>
      </c>
      <c r="J20" t="s">
        <v>405</v>
      </c>
      <c r="K20" t="s">
        <v>348</v>
      </c>
      <c r="L20">
        <v>1689624959.0999999</v>
      </c>
      <c r="M20">
        <f t="shared" si="0"/>
        <v>2.725197935022607E-3</v>
      </c>
      <c r="N20">
        <f t="shared" si="1"/>
        <v>2.725197935022607</v>
      </c>
      <c r="O20">
        <f t="shared" si="2"/>
        <v>13.38125568451362</v>
      </c>
      <c r="P20">
        <f t="shared" si="3"/>
        <v>285.83699999999999</v>
      </c>
      <c r="Q20">
        <f t="shared" si="4"/>
        <v>209.55957267577699</v>
      </c>
      <c r="R20">
        <f t="shared" si="5"/>
        <v>20.958956861389066</v>
      </c>
      <c r="S20">
        <f t="shared" si="6"/>
        <v>28.587791413650596</v>
      </c>
      <c r="T20">
        <f t="shared" si="7"/>
        <v>0.30959142365506143</v>
      </c>
      <c r="U20">
        <f t="shared" si="8"/>
        <v>2.9333076145526897</v>
      </c>
      <c r="V20">
        <f t="shared" si="9"/>
        <v>0.29251649576487382</v>
      </c>
      <c r="W20">
        <f t="shared" si="10"/>
        <v>0.18427840366459894</v>
      </c>
      <c r="X20">
        <f t="shared" si="11"/>
        <v>297.718977</v>
      </c>
      <c r="Y20">
        <f t="shared" si="12"/>
        <v>26.277683780782251</v>
      </c>
      <c r="Z20">
        <f t="shared" si="13"/>
        <v>26.015799999999999</v>
      </c>
      <c r="AA20">
        <f t="shared" si="14"/>
        <v>3.3774144496301748</v>
      </c>
      <c r="AB20">
        <f t="shared" si="15"/>
        <v>76.710398035410279</v>
      </c>
      <c r="AC20">
        <f t="shared" si="16"/>
        <v>2.4728939144305202</v>
      </c>
      <c r="AD20">
        <f t="shared" si="17"/>
        <v>3.2236749876972453</v>
      </c>
      <c r="AE20">
        <f t="shared" si="18"/>
        <v>0.90452053519965459</v>
      </c>
      <c r="AF20">
        <f t="shared" si="19"/>
        <v>-120.18122893449697</v>
      </c>
      <c r="AG20">
        <f t="shared" si="20"/>
        <v>-124.15609093888679</v>
      </c>
      <c r="AH20">
        <f t="shared" si="21"/>
        <v>-9.0093452939797913</v>
      </c>
      <c r="AI20">
        <f t="shared" si="22"/>
        <v>44.372311832636456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53299.157285359397</v>
      </c>
      <c r="AO20">
        <f t="shared" si="26"/>
        <v>1800.11</v>
      </c>
      <c r="AP20">
        <f t="shared" si="27"/>
        <v>1517.4920999999999</v>
      </c>
      <c r="AQ20">
        <f t="shared" si="28"/>
        <v>0.84299965002138755</v>
      </c>
      <c r="AR20">
        <f t="shared" si="29"/>
        <v>0.16538932454127803</v>
      </c>
      <c r="AS20">
        <v>1689624959.0999999</v>
      </c>
      <c r="AT20">
        <v>285.83699999999999</v>
      </c>
      <c r="AU20">
        <v>299.995</v>
      </c>
      <c r="AV20">
        <v>24.7254</v>
      </c>
      <c r="AW20">
        <v>22.068000000000001</v>
      </c>
      <c r="AX20">
        <v>287.88200000000001</v>
      </c>
      <c r="AY20">
        <v>24.6434</v>
      </c>
      <c r="AZ20">
        <v>600.09400000000005</v>
      </c>
      <c r="BA20">
        <v>99.952500000000001</v>
      </c>
      <c r="BB20">
        <v>6.1813800000000002E-2</v>
      </c>
      <c r="BC20">
        <v>25.230699999999999</v>
      </c>
      <c r="BD20">
        <v>26.015799999999999</v>
      </c>
      <c r="BE20">
        <v>999.9</v>
      </c>
      <c r="BF20">
        <v>0</v>
      </c>
      <c r="BG20">
        <v>0</v>
      </c>
      <c r="BH20">
        <v>10026.200000000001</v>
      </c>
      <c r="BI20">
        <v>0</v>
      </c>
      <c r="BJ20">
        <v>82.034300000000002</v>
      </c>
      <c r="BK20">
        <v>-14.158300000000001</v>
      </c>
      <c r="BL20">
        <v>293.08300000000003</v>
      </c>
      <c r="BM20">
        <v>306.76499999999999</v>
      </c>
      <c r="BN20">
        <v>2.65741</v>
      </c>
      <c r="BO20">
        <v>299.995</v>
      </c>
      <c r="BP20">
        <v>22.068000000000001</v>
      </c>
      <c r="BQ20">
        <v>2.4713599999999998</v>
      </c>
      <c r="BR20">
        <v>2.2057500000000001</v>
      </c>
      <c r="BS20">
        <v>20.839099999999998</v>
      </c>
      <c r="BT20">
        <v>19.004100000000001</v>
      </c>
      <c r="BU20">
        <v>1800.11</v>
      </c>
      <c r="BV20">
        <v>0.90001200000000003</v>
      </c>
      <c r="BW20">
        <v>9.9987900000000005E-2</v>
      </c>
      <c r="BX20">
        <v>0</v>
      </c>
      <c r="BY20">
        <v>2.5032000000000001</v>
      </c>
      <c r="BZ20">
        <v>0</v>
      </c>
      <c r="CA20">
        <v>17186.599999999999</v>
      </c>
      <c r="CB20">
        <v>14601.3</v>
      </c>
      <c r="CC20">
        <v>38.561999999999998</v>
      </c>
      <c r="CD20">
        <v>40.436999999999998</v>
      </c>
      <c r="CE20">
        <v>38.811999999999998</v>
      </c>
      <c r="CF20">
        <v>39.061999999999998</v>
      </c>
      <c r="CG20">
        <v>38.25</v>
      </c>
      <c r="CH20">
        <v>1620.12</v>
      </c>
      <c r="CI20">
        <v>179.99</v>
      </c>
      <c r="CJ20">
        <v>0</v>
      </c>
      <c r="CK20">
        <v>1689624970.5</v>
      </c>
      <c r="CL20">
        <v>0</v>
      </c>
      <c r="CM20">
        <v>1689624932.0999999</v>
      </c>
      <c r="CN20" t="s">
        <v>356</v>
      </c>
      <c r="CO20">
        <v>1689624927.5999999</v>
      </c>
      <c r="CP20">
        <v>1689624932.0999999</v>
      </c>
      <c r="CQ20">
        <v>3</v>
      </c>
      <c r="CR20">
        <v>-4.8000000000000001E-2</v>
      </c>
      <c r="CS20">
        <v>-3.0000000000000001E-3</v>
      </c>
      <c r="CT20">
        <v>-2.093</v>
      </c>
      <c r="CU20">
        <v>8.2000000000000003E-2</v>
      </c>
      <c r="CV20">
        <v>300</v>
      </c>
      <c r="CW20">
        <v>22</v>
      </c>
      <c r="CX20">
        <v>0.13</v>
      </c>
      <c r="CY20">
        <v>0.03</v>
      </c>
      <c r="CZ20">
        <v>13.33877951979488</v>
      </c>
      <c r="DA20">
        <v>0.53217068775531029</v>
      </c>
      <c r="DB20">
        <v>0.1112331585780969</v>
      </c>
      <c r="DC20">
        <v>1</v>
      </c>
      <c r="DD20">
        <v>299.99040000000002</v>
      </c>
      <c r="DE20">
        <v>-6.0945590994771738E-2</v>
      </c>
      <c r="DF20">
        <v>2.6355075412526689E-2</v>
      </c>
      <c r="DG20">
        <v>1</v>
      </c>
      <c r="DH20">
        <v>1799.8592682926831</v>
      </c>
      <c r="DI20">
        <v>0.17256327015459089</v>
      </c>
      <c r="DJ20">
        <v>0.28123759804766763</v>
      </c>
      <c r="DK20">
        <v>-1</v>
      </c>
      <c r="DL20">
        <v>2</v>
      </c>
      <c r="DM20">
        <v>2</v>
      </c>
      <c r="DN20" t="s">
        <v>350</v>
      </c>
      <c r="DO20">
        <v>3.20601</v>
      </c>
      <c r="DP20">
        <v>2.6709800000000001</v>
      </c>
      <c r="DQ20">
        <v>7.1936700000000006E-2</v>
      </c>
      <c r="DR20">
        <v>7.4073E-2</v>
      </c>
      <c r="DS20">
        <v>0.116637</v>
      </c>
      <c r="DT20">
        <v>0.106479</v>
      </c>
      <c r="DU20">
        <v>28013.200000000001</v>
      </c>
      <c r="DV20">
        <v>31570.1</v>
      </c>
      <c r="DW20">
        <v>28411.4</v>
      </c>
      <c r="DX20">
        <v>32699.599999999999</v>
      </c>
      <c r="DY20">
        <v>34849.5</v>
      </c>
      <c r="DZ20">
        <v>39620.9</v>
      </c>
      <c r="EA20">
        <v>41683.4</v>
      </c>
      <c r="EB20">
        <v>47211.1</v>
      </c>
      <c r="EC20">
        <v>2.1898499999999999</v>
      </c>
      <c r="ED20">
        <v>1.7883800000000001</v>
      </c>
      <c r="EE20">
        <v>0.12099</v>
      </c>
      <c r="EF20">
        <v>0</v>
      </c>
      <c r="EG20">
        <v>24.0307</v>
      </c>
      <c r="EH20">
        <v>999.9</v>
      </c>
      <c r="EI20">
        <v>53.9</v>
      </c>
      <c r="EJ20">
        <v>29.8</v>
      </c>
      <c r="EK20">
        <v>22.7134</v>
      </c>
      <c r="EL20">
        <v>64.115799999999993</v>
      </c>
      <c r="EM20">
        <v>17.347799999999999</v>
      </c>
      <c r="EN20">
        <v>1</v>
      </c>
      <c r="EO20">
        <v>-0.18414900000000001</v>
      </c>
      <c r="EP20">
        <v>1.3570500000000001</v>
      </c>
      <c r="EQ20">
        <v>20.227399999999999</v>
      </c>
      <c r="ER20">
        <v>5.2276199999999999</v>
      </c>
      <c r="ES20">
        <v>12.0099</v>
      </c>
      <c r="ET20">
        <v>4.9897499999999999</v>
      </c>
      <c r="EU20">
        <v>3.3050000000000002</v>
      </c>
      <c r="EV20">
        <v>5407</v>
      </c>
      <c r="EW20">
        <v>8660.9</v>
      </c>
      <c r="EX20">
        <v>489.4</v>
      </c>
      <c r="EY20">
        <v>48.2</v>
      </c>
      <c r="EZ20">
        <v>1.8527199999999999</v>
      </c>
      <c r="FA20">
        <v>1.86154</v>
      </c>
      <c r="FB20">
        <v>1.86066</v>
      </c>
      <c r="FC20">
        <v>1.8567</v>
      </c>
      <c r="FD20">
        <v>1.861</v>
      </c>
      <c r="FE20">
        <v>1.8573</v>
      </c>
      <c r="FF20">
        <v>1.8593900000000001</v>
      </c>
      <c r="FG20">
        <v>1.86229</v>
      </c>
      <c r="FH20">
        <v>0</v>
      </c>
      <c r="FI20">
        <v>0</v>
      </c>
      <c r="FJ20">
        <v>0</v>
      </c>
      <c r="FK20">
        <v>0</v>
      </c>
      <c r="FL20" t="s">
        <v>351</v>
      </c>
      <c r="FM20" t="s">
        <v>352</v>
      </c>
      <c r="FN20" t="s">
        <v>353</v>
      </c>
      <c r="FO20" t="s">
        <v>353</v>
      </c>
      <c r="FP20" t="s">
        <v>353</v>
      </c>
      <c r="FQ20" t="s">
        <v>353</v>
      </c>
      <c r="FR20">
        <v>0</v>
      </c>
      <c r="FS20">
        <v>100</v>
      </c>
      <c r="FT20">
        <v>100</v>
      </c>
      <c r="FU20">
        <v>-2.0449999999999999</v>
      </c>
      <c r="FV20">
        <v>8.2000000000000003E-2</v>
      </c>
      <c r="FW20">
        <v>-0.97828918014103938</v>
      </c>
      <c r="FX20">
        <v>-4.0117494158234393E-3</v>
      </c>
      <c r="FY20">
        <v>1.087516141204025E-6</v>
      </c>
      <c r="FZ20">
        <v>-8.657206703991749E-11</v>
      </c>
      <c r="GA20">
        <v>8.1955000000004219E-2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0.5</v>
      </c>
      <c r="GJ20">
        <v>0.5</v>
      </c>
      <c r="GK20">
        <v>0.80444300000000002</v>
      </c>
      <c r="GL20">
        <v>2.3962400000000001</v>
      </c>
      <c r="GM20">
        <v>1.5942400000000001</v>
      </c>
      <c r="GN20">
        <v>2.3168899999999999</v>
      </c>
      <c r="GO20">
        <v>1.40015</v>
      </c>
      <c r="GP20">
        <v>2.31812</v>
      </c>
      <c r="GQ20">
        <v>32.310699999999997</v>
      </c>
      <c r="GR20">
        <v>15.3841</v>
      </c>
      <c r="GS20">
        <v>18</v>
      </c>
      <c r="GT20">
        <v>642.22699999999998</v>
      </c>
      <c r="GU20">
        <v>400.84899999999999</v>
      </c>
      <c r="GV20">
        <v>23.057099999999998</v>
      </c>
      <c r="GW20">
        <v>24.950800000000001</v>
      </c>
      <c r="GX20">
        <v>30.000499999999999</v>
      </c>
      <c r="GY20">
        <v>24.764099999999999</v>
      </c>
      <c r="GZ20">
        <v>24.7043</v>
      </c>
      <c r="HA20">
        <v>16.156199999999998</v>
      </c>
      <c r="HB20">
        <v>-30</v>
      </c>
      <c r="HC20">
        <v>-30</v>
      </c>
      <c r="HD20">
        <v>22.779800000000002</v>
      </c>
      <c r="HE20">
        <v>300</v>
      </c>
      <c r="HF20">
        <v>0</v>
      </c>
      <c r="HG20">
        <v>104.288</v>
      </c>
      <c r="HH20">
        <v>103.947</v>
      </c>
    </row>
    <row r="21" spans="1:216" x14ac:dyDescent="0.2">
      <c r="A21">
        <v>3</v>
      </c>
      <c r="B21">
        <v>1689625055.0999999</v>
      </c>
      <c r="C21">
        <v>186.5</v>
      </c>
      <c r="D21" t="s">
        <v>357</v>
      </c>
      <c r="E21" t="s">
        <v>358</v>
      </c>
      <c r="F21" t="s">
        <v>344</v>
      </c>
      <c r="G21" t="s">
        <v>345</v>
      </c>
      <c r="H21" t="s">
        <v>346</v>
      </c>
      <c r="I21" t="s">
        <v>347</v>
      </c>
      <c r="J21" t="s">
        <v>405</v>
      </c>
      <c r="K21" t="s">
        <v>348</v>
      </c>
      <c r="L21">
        <v>1689625055.0999999</v>
      </c>
      <c r="M21">
        <f t="shared" si="0"/>
        <v>2.4174511233097328E-3</v>
      </c>
      <c r="N21">
        <f t="shared" si="1"/>
        <v>2.4174511233097329</v>
      </c>
      <c r="O21">
        <f t="shared" si="2"/>
        <v>10.71395307176579</v>
      </c>
      <c r="P21">
        <f t="shared" si="3"/>
        <v>238.715</v>
      </c>
      <c r="Q21">
        <f t="shared" si="4"/>
        <v>167.88399187574225</v>
      </c>
      <c r="R21">
        <f t="shared" si="5"/>
        <v>16.79101008583908</v>
      </c>
      <c r="S21">
        <f t="shared" si="6"/>
        <v>23.875212447936999</v>
      </c>
      <c r="T21">
        <f t="shared" si="7"/>
        <v>0.26393062709526655</v>
      </c>
      <c r="U21">
        <f t="shared" si="8"/>
        <v>2.9295984204408594</v>
      </c>
      <c r="V21">
        <f t="shared" si="9"/>
        <v>0.25139652447902894</v>
      </c>
      <c r="W21">
        <f t="shared" si="10"/>
        <v>0.15819935312697511</v>
      </c>
      <c r="X21">
        <f t="shared" si="11"/>
        <v>297.69561600000003</v>
      </c>
      <c r="Y21">
        <f t="shared" si="12"/>
        <v>26.397182414520291</v>
      </c>
      <c r="Z21">
        <f t="shared" si="13"/>
        <v>26.030200000000001</v>
      </c>
      <c r="AA21">
        <f t="shared" si="14"/>
        <v>3.3802930592185736</v>
      </c>
      <c r="AB21">
        <f t="shared" si="15"/>
        <v>75.720436537249242</v>
      </c>
      <c r="AC21">
        <f t="shared" si="16"/>
        <v>2.4465504234660598</v>
      </c>
      <c r="AD21">
        <f t="shared" si="17"/>
        <v>3.2310305319786758</v>
      </c>
      <c r="AE21">
        <f t="shared" si="18"/>
        <v>0.93374263575251382</v>
      </c>
      <c r="AF21">
        <f t="shared" si="19"/>
        <v>-106.60959453795921</v>
      </c>
      <c r="AG21">
        <f t="shared" si="20"/>
        <v>-120.22431624458551</v>
      </c>
      <c r="AH21">
        <f t="shared" si="21"/>
        <v>-8.7373945697014808</v>
      </c>
      <c r="AI21">
        <f t="shared" si="22"/>
        <v>62.124310647753816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53184.431702934548</v>
      </c>
      <c r="AO21">
        <f t="shared" si="26"/>
        <v>1799.96</v>
      </c>
      <c r="AP21">
        <f t="shared" si="27"/>
        <v>1517.3664000000001</v>
      </c>
      <c r="AQ21">
        <f t="shared" si="28"/>
        <v>0.8430000666681482</v>
      </c>
      <c r="AR21">
        <f t="shared" si="29"/>
        <v>0.16539012866952599</v>
      </c>
      <c r="AS21">
        <v>1689625055.0999999</v>
      </c>
      <c r="AT21">
        <v>238.715</v>
      </c>
      <c r="AU21">
        <v>250.005</v>
      </c>
      <c r="AV21">
        <v>24.4617</v>
      </c>
      <c r="AW21">
        <v>22.1036</v>
      </c>
      <c r="AX21">
        <v>240.61500000000001</v>
      </c>
      <c r="AY21">
        <v>24.379000000000001</v>
      </c>
      <c r="AZ21">
        <v>600.05499999999995</v>
      </c>
      <c r="BA21">
        <v>99.952799999999996</v>
      </c>
      <c r="BB21">
        <v>6.2751799999999996E-2</v>
      </c>
      <c r="BC21">
        <v>25.268999999999998</v>
      </c>
      <c r="BD21">
        <v>26.030200000000001</v>
      </c>
      <c r="BE21">
        <v>999.9</v>
      </c>
      <c r="BF21">
        <v>0</v>
      </c>
      <c r="BG21">
        <v>0</v>
      </c>
      <c r="BH21">
        <v>10005</v>
      </c>
      <c r="BI21">
        <v>0</v>
      </c>
      <c r="BJ21">
        <v>147.34800000000001</v>
      </c>
      <c r="BK21">
        <v>-11.290800000000001</v>
      </c>
      <c r="BL21">
        <v>244.7</v>
      </c>
      <c r="BM21">
        <v>255.65600000000001</v>
      </c>
      <c r="BN21">
        <v>2.35812</v>
      </c>
      <c r="BO21">
        <v>250.005</v>
      </c>
      <c r="BP21">
        <v>22.1036</v>
      </c>
      <c r="BQ21">
        <v>2.44502</v>
      </c>
      <c r="BR21">
        <v>2.20932</v>
      </c>
      <c r="BS21">
        <v>20.664999999999999</v>
      </c>
      <c r="BT21">
        <v>19.03</v>
      </c>
      <c r="BU21">
        <v>1799.96</v>
      </c>
      <c r="BV21">
        <v>0.89999700000000005</v>
      </c>
      <c r="BW21">
        <v>0.10000299999999999</v>
      </c>
      <c r="BX21">
        <v>0</v>
      </c>
      <c r="BY21">
        <v>2.3180999999999998</v>
      </c>
      <c r="BZ21">
        <v>0</v>
      </c>
      <c r="CA21">
        <v>24512.5</v>
      </c>
      <c r="CB21">
        <v>14600</v>
      </c>
      <c r="CC21">
        <v>40.436999999999998</v>
      </c>
      <c r="CD21">
        <v>42.061999999999998</v>
      </c>
      <c r="CE21">
        <v>40.436999999999998</v>
      </c>
      <c r="CF21">
        <v>41.061999999999998</v>
      </c>
      <c r="CG21">
        <v>39.936999999999998</v>
      </c>
      <c r="CH21">
        <v>1619.96</v>
      </c>
      <c r="CI21">
        <v>180</v>
      </c>
      <c r="CJ21">
        <v>0</v>
      </c>
      <c r="CK21">
        <v>1689625066.5</v>
      </c>
      <c r="CL21">
        <v>0</v>
      </c>
      <c r="CM21">
        <v>1689625027.5999999</v>
      </c>
      <c r="CN21" t="s">
        <v>359</v>
      </c>
      <c r="CO21">
        <v>1689625014.5999999</v>
      </c>
      <c r="CP21">
        <v>1689625027.5999999</v>
      </c>
      <c r="CQ21">
        <v>4</v>
      </c>
      <c r="CR21">
        <v>-1.7999999999999999E-2</v>
      </c>
      <c r="CS21">
        <v>1E-3</v>
      </c>
      <c r="CT21">
        <v>-1.94</v>
      </c>
      <c r="CU21">
        <v>8.3000000000000004E-2</v>
      </c>
      <c r="CV21">
        <v>250</v>
      </c>
      <c r="CW21">
        <v>22</v>
      </c>
      <c r="CX21">
        <v>0.13</v>
      </c>
      <c r="CY21">
        <v>0.04</v>
      </c>
      <c r="CZ21">
        <v>10.728343677261901</v>
      </c>
      <c r="DA21">
        <v>8.0277112123011314E-3</v>
      </c>
      <c r="DB21">
        <v>1.9020167033453689E-2</v>
      </c>
      <c r="DC21">
        <v>1</v>
      </c>
      <c r="DD21">
        <v>249.984275</v>
      </c>
      <c r="DE21">
        <v>-2.0386491557026171E-2</v>
      </c>
      <c r="DF21">
        <v>1.951023769716756E-2</v>
      </c>
      <c r="DG21">
        <v>1</v>
      </c>
      <c r="DH21">
        <v>1799.9743902439029</v>
      </c>
      <c r="DI21">
        <v>0.54733123730728095</v>
      </c>
      <c r="DJ21">
        <v>0.1125112196137117</v>
      </c>
      <c r="DK21">
        <v>-1</v>
      </c>
      <c r="DL21">
        <v>2</v>
      </c>
      <c r="DM21">
        <v>2</v>
      </c>
      <c r="DN21" t="s">
        <v>350</v>
      </c>
      <c r="DO21">
        <v>3.20574</v>
      </c>
      <c r="DP21">
        <v>2.6717200000000001</v>
      </c>
      <c r="DQ21">
        <v>6.1904300000000002E-2</v>
      </c>
      <c r="DR21">
        <v>6.3676499999999997E-2</v>
      </c>
      <c r="DS21">
        <v>0.115732</v>
      </c>
      <c r="DT21">
        <v>0.10657700000000001</v>
      </c>
      <c r="DU21">
        <v>28311</v>
      </c>
      <c r="DV21">
        <v>31918.6</v>
      </c>
      <c r="DW21">
        <v>28406.799999999999</v>
      </c>
      <c r="DX21">
        <v>32693.8</v>
      </c>
      <c r="DY21">
        <v>34880.300000000003</v>
      </c>
      <c r="DZ21">
        <v>39609.300000000003</v>
      </c>
      <c r="EA21">
        <v>41676.199999999997</v>
      </c>
      <c r="EB21">
        <v>47202.7</v>
      </c>
      <c r="EC21">
        <v>2.1876199999999999</v>
      </c>
      <c r="ED21">
        <v>1.7865500000000001</v>
      </c>
      <c r="EE21">
        <v>0.122555</v>
      </c>
      <c r="EF21">
        <v>0</v>
      </c>
      <c r="EG21">
        <v>24.019400000000001</v>
      </c>
      <c r="EH21">
        <v>999.9</v>
      </c>
      <c r="EI21">
        <v>53.8</v>
      </c>
      <c r="EJ21">
        <v>29.9</v>
      </c>
      <c r="EK21">
        <v>22.800799999999999</v>
      </c>
      <c r="EL21">
        <v>63.965899999999998</v>
      </c>
      <c r="EM21">
        <v>17.399799999999999</v>
      </c>
      <c r="EN21">
        <v>1</v>
      </c>
      <c r="EO21">
        <v>-0.17192099999999999</v>
      </c>
      <c r="EP21">
        <v>2.0190700000000001</v>
      </c>
      <c r="EQ21">
        <v>20.2195</v>
      </c>
      <c r="ER21">
        <v>5.2276199999999999</v>
      </c>
      <c r="ES21">
        <v>12.0099</v>
      </c>
      <c r="ET21">
        <v>4.9897499999999999</v>
      </c>
      <c r="EU21">
        <v>3.3050000000000002</v>
      </c>
      <c r="EV21">
        <v>5408.9</v>
      </c>
      <c r="EW21">
        <v>8660.9</v>
      </c>
      <c r="EX21">
        <v>489.4</v>
      </c>
      <c r="EY21">
        <v>48.3</v>
      </c>
      <c r="EZ21">
        <v>1.85273</v>
      </c>
      <c r="FA21">
        <v>1.8615699999999999</v>
      </c>
      <c r="FB21">
        <v>1.86066</v>
      </c>
      <c r="FC21">
        <v>1.85673</v>
      </c>
      <c r="FD21">
        <v>1.861</v>
      </c>
      <c r="FE21">
        <v>1.8573</v>
      </c>
      <c r="FF21">
        <v>1.8594200000000001</v>
      </c>
      <c r="FG21">
        <v>1.8622300000000001</v>
      </c>
      <c r="FH21">
        <v>0</v>
      </c>
      <c r="FI21">
        <v>0</v>
      </c>
      <c r="FJ21">
        <v>0</v>
      </c>
      <c r="FK21">
        <v>0</v>
      </c>
      <c r="FL21" t="s">
        <v>351</v>
      </c>
      <c r="FM21" t="s">
        <v>352</v>
      </c>
      <c r="FN21" t="s">
        <v>353</v>
      </c>
      <c r="FO21" t="s">
        <v>353</v>
      </c>
      <c r="FP21" t="s">
        <v>353</v>
      </c>
      <c r="FQ21" t="s">
        <v>353</v>
      </c>
      <c r="FR21">
        <v>0</v>
      </c>
      <c r="FS21">
        <v>100</v>
      </c>
      <c r="FT21">
        <v>100</v>
      </c>
      <c r="FU21">
        <v>-1.9</v>
      </c>
      <c r="FV21">
        <v>8.2699999999999996E-2</v>
      </c>
      <c r="FW21">
        <v>-0.99674337049886286</v>
      </c>
      <c r="FX21">
        <v>-4.0117494158234393E-3</v>
      </c>
      <c r="FY21">
        <v>1.087516141204025E-6</v>
      </c>
      <c r="FZ21">
        <v>-8.657206703991749E-11</v>
      </c>
      <c r="GA21">
        <v>8.2709999999995176E-2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0.7</v>
      </c>
      <c r="GJ21">
        <v>0.5</v>
      </c>
      <c r="GK21">
        <v>0.69824200000000003</v>
      </c>
      <c r="GL21">
        <v>2.3962400000000001</v>
      </c>
      <c r="GM21">
        <v>1.5942400000000001</v>
      </c>
      <c r="GN21">
        <v>2.31812</v>
      </c>
      <c r="GO21">
        <v>1.39893</v>
      </c>
      <c r="GP21">
        <v>2.3840300000000001</v>
      </c>
      <c r="GQ21">
        <v>32.399099999999997</v>
      </c>
      <c r="GR21">
        <v>15.375400000000001</v>
      </c>
      <c r="GS21">
        <v>18</v>
      </c>
      <c r="GT21">
        <v>641.65899999999999</v>
      </c>
      <c r="GU21">
        <v>400.48399999999998</v>
      </c>
      <c r="GV21">
        <v>22.148099999999999</v>
      </c>
      <c r="GW21">
        <v>25.0656</v>
      </c>
      <c r="GX21">
        <v>30.000399999999999</v>
      </c>
      <c r="GY21">
        <v>24.860499999999998</v>
      </c>
      <c r="GZ21">
        <v>24.795500000000001</v>
      </c>
      <c r="HA21">
        <v>14.042899999999999</v>
      </c>
      <c r="HB21">
        <v>-30</v>
      </c>
      <c r="HC21">
        <v>-30</v>
      </c>
      <c r="HD21">
        <v>22.131</v>
      </c>
      <c r="HE21">
        <v>250</v>
      </c>
      <c r="HF21">
        <v>0</v>
      </c>
      <c r="HG21">
        <v>104.27</v>
      </c>
      <c r="HH21">
        <v>103.928</v>
      </c>
    </row>
    <row r="22" spans="1:216" x14ac:dyDescent="0.2">
      <c r="A22">
        <v>4</v>
      </c>
      <c r="B22">
        <v>1689625156.0999999</v>
      </c>
      <c r="C22">
        <v>287.5</v>
      </c>
      <c r="D22" t="s">
        <v>360</v>
      </c>
      <c r="E22" t="s">
        <v>361</v>
      </c>
      <c r="F22" t="s">
        <v>344</v>
      </c>
      <c r="G22" t="s">
        <v>345</v>
      </c>
      <c r="H22" t="s">
        <v>346</v>
      </c>
      <c r="I22" t="s">
        <v>347</v>
      </c>
      <c r="J22" t="s">
        <v>405</v>
      </c>
      <c r="K22" t="s">
        <v>348</v>
      </c>
      <c r="L22">
        <v>1689625156.0999999</v>
      </c>
      <c r="M22">
        <f t="shared" si="0"/>
        <v>2.5577743387408987E-3</v>
      </c>
      <c r="N22">
        <f t="shared" si="1"/>
        <v>2.5577743387408987</v>
      </c>
      <c r="O22">
        <f t="shared" si="2"/>
        <v>6.5768372655118919</v>
      </c>
      <c r="P22">
        <f t="shared" si="3"/>
        <v>167.99299999999999</v>
      </c>
      <c r="Q22">
        <f t="shared" si="4"/>
        <v>127.51005504562244</v>
      </c>
      <c r="R22">
        <f t="shared" si="5"/>
        <v>12.752701911085577</v>
      </c>
      <c r="S22">
        <f t="shared" si="6"/>
        <v>16.8015349956713</v>
      </c>
      <c r="T22">
        <f t="shared" si="7"/>
        <v>0.28766746392860215</v>
      </c>
      <c r="U22">
        <f t="shared" si="8"/>
        <v>2.9288987109688129</v>
      </c>
      <c r="V22">
        <f t="shared" si="9"/>
        <v>0.27284211263366609</v>
      </c>
      <c r="W22">
        <f t="shared" si="10"/>
        <v>0.17179462459949973</v>
      </c>
      <c r="X22">
        <f t="shared" si="11"/>
        <v>297.73072800000006</v>
      </c>
      <c r="Y22">
        <f t="shared" si="12"/>
        <v>26.337614583972208</v>
      </c>
      <c r="Z22">
        <f t="shared" si="13"/>
        <v>26.052499999999998</v>
      </c>
      <c r="AA22">
        <f t="shared" si="14"/>
        <v>3.3847551346941138</v>
      </c>
      <c r="AB22">
        <f t="shared" si="15"/>
        <v>76.696953911003646</v>
      </c>
      <c r="AC22">
        <f t="shared" si="16"/>
        <v>2.4746391846767097</v>
      </c>
      <c r="AD22">
        <f t="shared" si="17"/>
        <v>3.2265156026250938</v>
      </c>
      <c r="AE22">
        <f t="shared" si="18"/>
        <v>0.91011595001740409</v>
      </c>
      <c r="AF22">
        <f t="shared" si="19"/>
        <v>-112.79784833847363</v>
      </c>
      <c r="AG22">
        <f t="shared" si="20"/>
        <v>-127.42754935574055</v>
      </c>
      <c r="AH22">
        <f t="shared" si="21"/>
        <v>-9.2630535202642754</v>
      </c>
      <c r="AI22">
        <f t="shared" si="22"/>
        <v>48.242276785521597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53168.237106591994</v>
      </c>
      <c r="AO22">
        <f t="shared" si="26"/>
        <v>1800.18</v>
      </c>
      <c r="AP22">
        <f t="shared" si="27"/>
        <v>1517.5512000000001</v>
      </c>
      <c r="AQ22">
        <f t="shared" si="28"/>
        <v>0.84299970002999702</v>
      </c>
      <c r="AR22">
        <f t="shared" si="29"/>
        <v>0.16538942105789423</v>
      </c>
      <c r="AS22">
        <v>1689625156.0999999</v>
      </c>
      <c r="AT22">
        <v>167.99299999999999</v>
      </c>
      <c r="AU22">
        <v>174.999</v>
      </c>
      <c r="AV22">
        <v>24.743099999999998</v>
      </c>
      <c r="AW22">
        <v>22.248799999999999</v>
      </c>
      <c r="AX22">
        <v>169.68700000000001</v>
      </c>
      <c r="AY22">
        <v>24.654299999999999</v>
      </c>
      <c r="AZ22">
        <v>600.04499999999996</v>
      </c>
      <c r="BA22">
        <v>99.950900000000004</v>
      </c>
      <c r="BB22">
        <v>6.2404099999999997E-2</v>
      </c>
      <c r="BC22">
        <v>25.2455</v>
      </c>
      <c r="BD22">
        <v>26.052499999999998</v>
      </c>
      <c r="BE22">
        <v>999.9</v>
      </c>
      <c r="BF22">
        <v>0</v>
      </c>
      <c r="BG22">
        <v>0</v>
      </c>
      <c r="BH22">
        <v>10001.200000000001</v>
      </c>
      <c r="BI22">
        <v>0</v>
      </c>
      <c r="BJ22">
        <v>203.761</v>
      </c>
      <c r="BK22">
        <v>-7.0067000000000004</v>
      </c>
      <c r="BL22">
        <v>172.255</v>
      </c>
      <c r="BM22">
        <v>178.98099999999999</v>
      </c>
      <c r="BN22">
        <v>2.4943300000000002</v>
      </c>
      <c r="BO22">
        <v>174.999</v>
      </c>
      <c r="BP22">
        <v>22.248799999999999</v>
      </c>
      <c r="BQ22">
        <v>2.47309</v>
      </c>
      <c r="BR22">
        <v>2.2237800000000001</v>
      </c>
      <c r="BS22">
        <v>20.8505</v>
      </c>
      <c r="BT22">
        <v>19.134699999999999</v>
      </c>
      <c r="BU22">
        <v>1800.18</v>
      </c>
      <c r="BV22">
        <v>0.90001100000000001</v>
      </c>
      <c r="BW22">
        <v>9.9988999999999995E-2</v>
      </c>
      <c r="BX22">
        <v>0</v>
      </c>
      <c r="BY22">
        <v>2.4512999999999998</v>
      </c>
      <c r="BZ22">
        <v>0</v>
      </c>
      <c r="CA22">
        <v>26408</v>
      </c>
      <c r="CB22">
        <v>14601.8</v>
      </c>
      <c r="CC22">
        <v>39.25</v>
      </c>
      <c r="CD22">
        <v>40.311999999999998</v>
      </c>
      <c r="CE22">
        <v>39.311999999999998</v>
      </c>
      <c r="CF22">
        <v>38.75</v>
      </c>
      <c r="CG22">
        <v>38.686999999999998</v>
      </c>
      <c r="CH22">
        <v>1620.18</v>
      </c>
      <c r="CI22">
        <v>180</v>
      </c>
      <c r="CJ22">
        <v>0</v>
      </c>
      <c r="CK22">
        <v>1689625167.3</v>
      </c>
      <c r="CL22">
        <v>0</v>
      </c>
      <c r="CM22">
        <v>1689625129.0999999</v>
      </c>
      <c r="CN22" t="s">
        <v>362</v>
      </c>
      <c r="CO22">
        <v>1689625111.5999999</v>
      </c>
      <c r="CP22">
        <v>1689625129.0999999</v>
      </c>
      <c r="CQ22">
        <v>5</v>
      </c>
      <c r="CR22">
        <v>-4.8000000000000001E-2</v>
      </c>
      <c r="CS22">
        <v>6.0000000000000001E-3</v>
      </c>
      <c r="CT22">
        <v>-1.72</v>
      </c>
      <c r="CU22">
        <v>8.8999999999999996E-2</v>
      </c>
      <c r="CV22">
        <v>175</v>
      </c>
      <c r="CW22">
        <v>22</v>
      </c>
      <c r="CX22">
        <v>0.41</v>
      </c>
      <c r="CY22">
        <v>0.05</v>
      </c>
      <c r="CZ22">
        <v>6.6082708888052606</v>
      </c>
      <c r="DA22">
        <v>6.5517510019353813E-3</v>
      </c>
      <c r="DB22">
        <v>7.3372297062445163E-2</v>
      </c>
      <c r="DC22">
        <v>1</v>
      </c>
      <c r="DD22">
        <v>174.98362499999999</v>
      </c>
      <c r="DE22">
        <v>0.12897185741048489</v>
      </c>
      <c r="DF22">
        <v>2.363227401245846E-2</v>
      </c>
      <c r="DG22">
        <v>1</v>
      </c>
      <c r="DH22">
        <v>1800.0419999999999</v>
      </c>
      <c r="DI22">
        <v>-0.18365299955305589</v>
      </c>
      <c r="DJ22">
        <v>0.1286312559217396</v>
      </c>
      <c r="DK22">
        <v>-1</v>
      </c>
      <c r="DL22">
        <v>2</v>
      </c>
      <c r="DM22">
        <v>2</v>
      </c>
      <c r="DN22" t="s">
        <v>350</v>
      </c>
      <c r="DO22">
        <v>3.20553</v>
      </c>
      <c r="DP22">
        <v>2.6713399999999998</v>
      </c>
      <c r="DQ22">
        <v>4.5538000000000002E-2</v>
      </c>
      <c r="DR22">
        <v>4.6635000000000003E-2</v>
      </c>
      <c r="DS22">
        <v>0.116616</v>
      </c>
      <c r="DT22">
        <v>0.10703799999999999</v>
      </c>
      <c r="DU22">
        <v>28798.799999999999</v>
      </c>
      <c r="DV22">
        <v>32493.3</v>
      </c>
      <c r="DW22">
        <v>28401</v>
      </c>
      <c r="DX22">
        <v>32687.9</v>
      </c>
      <c r="DY22">
        <v>34838.1</v>
      </c>
      <c r="DZ22">
        <v>39582.199999999997</v>
      </c>
      <c r="EA22">
        <v>41668</v>
      </c>
      <c r="EB22">
        <v>47195</v>
      </c>
      <c r="EC22">
        <v>2.1858200000000001</v>
      </c>
      <c r="ED22">
        <v>1.7848999999999999</v>
      </c>
      <c r="EE22">
        <v>0.12127300000000001</v>
      </c>
      <c r="EF22">
        <v>0</v>
      </c>
      <c r="EG22">
        <v>24.062899999999999</v>
      </c>
      <c r="EH22">
        <v>999.9</v>
      </c>
      <c r="EI22">
        <v>53.8</v>
      </c>
      <c r="EJ22">
        <v>29.9</v>
      </c>
      <c r="EK22">
        <v>22.802099999999999</v>
      </c>
      <c r="EL22">
        <v>63.7059</v>
      </c>
      <c r="EM22">
        <v>17.211500000000001</v>
      </c>
      <c r="EN22">
        <v>1</v>
      </c>
      <c r="EO22">
        <v>-0.16236</v>
      </c>
      <c r="EP22">
        <v>2.1684199999999998</v>
      </c>
      <c r="EQ22">
        <v>20.2181</v>
      </c>
      <c r="ER22">
        <v>5.2234299999999996</v>
      </c>
      <c r="ES22">
        <v>12.0099</v>
      </c>
      <c r="ET22">
        <v>4.9896500000000001</v>
      </c>
      <c r="EU22">
        <v>3.3050000000000002</v>
      </c>
      <c r="EV22">
        <v>5411</v>
      </c>
      <c r="EW22">
        <v>8660.9</v>
      </c>
      <c r="EX22">
        <v>489.4</v>
      </c>
      <c r="EY22">
        <v>48.3</v>
      </c>
      <c r="EZ22">
        <v>1.8527199999999999</v>
      </c>
      <c r="FA22">
        <v>1.86145</v>
      </c>
      <c r="FB22">
        <v>1.86066</v>
      </c>
      <c r="FC22">
        <v>1.85669</v>
      </c>
      <c r="FD22">
        <v>1.8609599999999999</v>
      </c>
      <c r="FE22">
        <v>1.8573</v>
      </c>
      <c r="FF22">
        <v>1.8593</v>
      </c>
      <c r="FG22">
        <v>1.8622000000000001</v>
      </c>
      <c r="FH22">
        <v>0</v>
      </c>
      <c r="FI22">
        <v>0</v>
      </c>
      <c r="FJ22">
        <v>0</v>
      </c>
      <c r="FK22">
        <v>0</v>
      </c>
      <c r="FL22" t="s">
        <v>351</v>
      </c>
      <c r="FM22" t="s">
        <v>352</v>
      </c>
      <c r="FN22" t="s">
        <v>353</v>
      </c>
      <c r="FO22" t="s">
        <v>353</v>
      </c>
      <c r="FP22" t="s">
        <v>353</v>
      </c>
      <c r="FQ22" t="s">
        <v>353</v>
      </c>
      <c r="FR22">
        <v>0</v>
      </c>
      <c r="FS22">
        <v>100</v>
      </c>
      <c r="FT22">
        <v>100</v>
      </c>
      <c r="FU22">
        <v>-1.694</v>
      </c>
      <c r="FV22">
        <v>8.8800000000000004E-2</v>
      </c>
      <c r="FW22">
        <v>-1.044800368430264</v>
      </c>
      <c r="FX22">
        <v>-4.0117494158234393E-3</v>
      </c>
      <c r="FY22">
        <v>1.087516141204025E-6</v>
      </c>
      <c r="FZ22">
        <v>-8.657206703991749E-11</v>
      </c>
      <c r="GA22">
        <v>8.8760000000000616E-2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0.7</v>
      </c>
      <c r="GJ22">
        <v>0.5</v>
      </c>
      <c r="GK22">
        <v>0.53710899999999995</v>
      </c>
      <c r="GL22">
        <v>2.4096700000000002</v>
      </c>
      <c r="GM22">
        <v>1.5942400000000001</v>
      </c>
      <c r="GN22">
        <v>2.3168899999999999</v>
      </c>
      <c r="GO22">
        <v>1.39893</v>
      </c>
      <c r="GP22">
        <v>2.4145500000000002</v>
      </c>
      <c r="GQ22">
        <v>32.487499999999997</v>
      </c>
      <c r="GR22">
        <v>15.357900000000001</v>
      </c>
      <c r="GS22">
        <v>18</v>
      </c>
      <c r="GT22">
        <v>641.51499999999999</v>
      </c>
      <c r="GU22">
        <v>400.29700000000003</v>
      </c>
      <c r="GV22">
        <v>22.132400000000001</v>
      </c>
      <c r="GW22">
        <v>25.186900000000001</v>
      </c>
      <c r="GX22">
        <v>30.000900000000001</v>
      </c>
      <c r="GY22">
        <v>24.965</v>
      </c>
      <c r="GZ22">
        <v>24.896699999999999</v>
      </c>
      <c r="HA22">
        <v>10.7895</v>
      </c>
      <c r="HB22">
        <v>-30</v>
      </c>
      <c r="HC22">
        <v>-30</v>
      </c>
      <c r="HD22">
        <v>22.096</v>
      </c>
      <c r="HE22">
        <v>175</v>
      </c>
      <c r="HF22">
        <v>0</v>
      </c>
      <c r="HG22">
        <v>104.249</v>
      </c>
      <c r="HH22">
        <v>103.911</v>
      </c>
    </row>
    <row r="23" spans="1:216" x14ac:dyDescent="0.2">
      <c r="A23">
        <v>5</v>
      </c>
      <c r="B23">
        <v>1689625216.5999999</v>
      </c>
      <c r="C23">
        <v>348</v>
      </c>
      <c r="D23" t="s">
        <v>363</v>
      </c>
      <c r="E23" t="s">
        <v>364</v>
      </c>
      <c r="F23" t="s">
        <v>344</v>
      </c>
      <c r="G23" t="s">
        <v>345</v>
      </c>
      <c r="H23" t="s">
        <v>346</v>
      </c>
      <c r="I23" t="s">
        <v>347</v>
      </c>
      <c r="J23" t="s">
        <v>405</v>
      </c>
      <c r="K23" t="s">
        <v>348</v>
      </c>
      <c r="L23">
        <v>1689625216.5999999</v>
      </c>
      <c r="M23">
        <f t="shared" si="0"/>
        <v>2.2048886136444281E-3</v>
      </c>
      <c r="N23">
        <f t="shared" si="1"/>
        <v>2.2048886136444281</v>
      </c>
      <c r="O23">
        <f t="shared" si="2"/>
        <v>3.8016794403975172</v>
      </c>
      <c r="P23">
        <f t="shared" si="3"/>
        <v>120.934</v>
      </c>
      <c r="Q23">
        <f t="shared" si="4"/>
        <v>93.43016100661626</v>
      </c>
      <c r="R23">
        <f t="shared" si="5"/>
        <v>9.3439619502395921</v>
      </c>
      <c r="S23">
        <f t="shared" si="6"/>
        <v>12.0946242874424</v>
      </c>
      <c r="T23">
        <f t="shared" si="7"/>
        <v>0.24420588620452177</v>
      </c>
      <c r="U23">
        <f t="shared" si="8"/>
        <v>2.9251148114910568</v>
      </c>
      <c r="V23">
        <f t="shared" si="9"/>
        <v>0.23341842459779585</v>
      </c>
      <c r="W23">
        <f t="shared" si="10"/>
        <v>0.14681601322118543</v>
      </c>
      <c r="X23">
        <f t="shared" si="11"/>
        <v>297.70896299999998</v>
      </c>
      <c r="Y23">
        <f t="shared" si="12"/>
        <v>26.322303876604408</v>
      </c>
      <c r="Z23">
        <f t="shared" si="13"/>
        <v>25.9878</v>
      </c>
      <c r="AA23">
        <f t="shared" si="14"/>
        <v>3.3718232816392972</v>
      </c>
      <c r="AB23">
        <f t="shared" si="15"/>
        <v>76.570525279099897</v>
      </c>
      <c r="AC23">
        <f t="shared" si="16"/>
        <v>2.4546384726260397</v>
      </c>
      <c r="AD23">
        <f t="shared" si="17"/>
        <v>3.2057223894950071</v>
      </c>
      <c r="AE23">
        <f t="shared" si="18"/>
        <v>0.9171848090132575</v>
      </c>
      <c r="AF23">
        <f t="shared" si="19"/>
        <v>-97.235587861719281</v>
      </c>
      <c r="AG23">
        <f t="shared" si="20"/>
        <v>-134.18590017028527</v>
      </c>
      <c r="AH23">
        <f t="shared" si="21"/>
        <v>-9.758457567225328</v>
      </c>
      <c r="AI23">
        <f t="shared" si="22"/>
        <v>56.529017400770101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53077.526244805907</v>
      </c>
      <c r="AO23">
        <f t="shared" si="26"/>
        <v>1800.04</v>
      </c>
      <c r="AP23">
        <f t="shared" si="27"/>
        <v>1517.4339</v>
      </c>
      <c r="AQ23">
        <f t="shared" si="28"/>
        <v>0.84300009999777781</v>
      </c>
      <c r="AR23">
        <f t="shared" si="29"/>
        <v>0.1653901929957112</v>
      </c>
      <c r="AS23">
        <v>1689625216.5999999</v>
      </c>
      <c r="AT23">
        <v>120.934</v>
      </c>
      <c r="AU23">
        <v>125.002</v>
      </c>
      <c r="AV23">
        <v>24.543900000000001</v>
      </c>
      <c r="AW23">
        <v>22.3933</v>
      </c>
      <c r="AX23">
        <v>122.435</v>
      </c>
      <c r="AY23">
        <v>24.450900000000001</v>
      </c>
      <c r="AZ23">
        <v>600.048</v>
      </c>
      <c r="BA23">
        <v>99.947299999999998</v>
      </c>
      <c r="BB23">
        <v>6.2823599999999993E-2</v>
      </c>
      <c r="BC23">
        <v>25.136900000000001</v>
      </c>
      <c r="BD23">
        <v>25.9878</v>
      </c>
      <c r="BE23">
        <v>999.9</v>
      </c>
      <c r="BF23">
        <v>0</v>
      </c>
      <c r="BG23">
        <v>0</v>
      </c>
      <c r="BH23">
        <v>9980</v>
      </c>
      <c r="BI23">
        <v>0</v>
      </c>
      <c r="BJ23">
        <v>162.995</v>
      </c>
      <c r="BK23">
        <v>-4.0874199999999998</v>
      </c>
      <c r="BL23">
        <v>123.95699999999999</v>
      </c>
      <c r="BM23">
        <v>127.866</v>
      </c>
      <c r="BN23">
        <v>2.1463100000000002</v>
      </c>
      <c r="BO23">
        <v>125.002</v>
      </c>
      <c r="BP23">
        <v>22.3933</v>
      </c>
      <c r="BQ23">
        <v>2.4526699999999999</v>
      </c>
      <c r="BR23">
        <v>2.2381600000000001</v>
      </c>
      <c r="BS23">
        <v>20.715800000000002</v>
      </c>
      <c r="BT23">
        <v>19.238099999999999</v>
      </c>
      <c r="BU23">
        <v>1800.04</v>
      </c>
      <c r="BV23">
        <v>0.89999499999999999</v>
      </c>
      <c r="BW23">
        <v>0.100005</v>
      </c>
      <c r="BX23">
        <v>0</v>
      </c>
      <c r="BY23">
        <v>2.7006000000000001</v>
      </c>
      <c r="BZ23">
        <v>0</v>
      </c>
      <c r="CA23">
        <v>24194.2</v>
      </c>
      <c r="CB23">
        <v>14600.6</v>
      </c>
      <c r="CC23">
        <v>38.75</v>
      </c>
      <c r="CD23">
        <v>39.936999999999998</v>
      </c>
      <c r="CE23">
        <v>38.811999999999998</v>
      </c>
      <c r="CF23">
        <v>38.25</v>
      </c>
      <c r="CG23">
        <v>38.186999999999998</v>
      </c>
      <c r="CH23">
        <v>1620.03</v>
      </c>
      <c r="CI23">
        <v>180.01</v>
      </c>
      <c r="CJ23">
        <v>0</v>
      </c>
      <c r="CK23">
        <v>1689625227.9000001</v>
      </c>
      <c r="CL23">
        <v>0</v>
      </c>
      <c r="CM23">
        <v>1689625245.5</v>
      </c>
      <c r="CN23" t="s">
        <v>365</v>
      </c>
      <c r="CO23">
        <v>1689625232.5</v>
      </c>
      <c r="CP23">
        <v>1689625245.5</v>
      </c>
      <c r="CQ23">
        <v>6</v>
      </c>
      <c r="CR23">
        <v>3.5000000000000003E-2</v>
      </c>
      <c r="CS23">
        <v>4.0000000000000001E-3</v>
      </c>
      <c r="CT23">
        <v>-1.5009999999999999</v>
      </c>
      <c r="CU23">
        <v>9.2999999999999999E-2</v>
      </c>
      <c r="CV23">
        <v>125</v>
      </c>
      <c r="CW23">
        <v>22</v>
      </c>
      <c r="CX23">
        <v>0.34</v>
      </c>
      <c r="CY23">
        <v>0.05</v>
      </c>
      <c r="CZ23">
        <v>3.7342492032488548</v>
      </c>
      <c r="DA23">
        <v>0.27368710471282182</v>
      </c>
      <c r="DB23">
        <v>4.2024731002536717E-2</v>
      </c>
      <c r="DC23">
        <v>1</v>
      </c>
      <c r="DD23">
        <v>124.994243902439</v>
      </c>
      <c r="DE23">
        <v>1.024390243920041E-2</v>
      </c>
      <c r="DF23">
        <v>2.034672681509312E-2</v>
      </c>
      <c r="DG23">
        <v>1</v>
      </c>
      <c r="DH23">
        <v>1799.9960975609761</v>
      </c>
      <c r="DI23">
        <v>-8.3199158765145442E-2</v>
      </c>
      <c r="DJ23">
        <v>9.6192846161166579E-2</v>
      </c>
      <c r="DK23">
        <v>-1</v>
      </c>
      <c r="DL23">
        <v>2</v>
      </c>
      <c r="DM23">
        <v>2</v>
      </c>
      <c r="DN23" t="s">
        <v>350</v>
      </c>
      <c r="DO23">
        <v>3.20539</v>
      </c>
      <c r="DP23">
        <v>2.6715800000000001</v>
      </c>
      <c r="DQ23">
        <v>3.3679500000000001E-2</v>
      </c>
      <c r="DR23">
        <v>3.4211900000000003E-2</v>
      </c>
      <c r="DS23">
        <v>0.115914</v>
      </c>
      <c r="DT23">
        <v>0.107498</v>
      </c>
      <c r="DU23">
        <v>29151.7</v>
      </c>
      <c r="DV23">
        <v>32911.4</v>
      </c>
      <c r="DW23">
        <v>28396.6</v>
      </c>
      <c r="DX23">
        <v>32682.9</v>
      </c>
      <c r="DY23">
        <v>34861.4</v>
      </c>
      <c r="DZ23">
        <v>39555.4</v>
      </c>
      <c r="EA23">
        <v>41661.699999999997</v>
      </c>
      <c r="EB23">
        <v>47187.6</v>
      </c>
      <c r="EC23">
        <v>2.1861999999999999</v>
      </c>
      <c r="ED23">
        <v>1.7835799999999999</v>
      </c>
      <c r="EE23">
        <v>0.11139400000000001</v>
      </c>
      <c r="EF23">
        <v>0</v>
      </c>
      <c r="EG23">
        <v>24.160299999999999</v>
      </c>
      <c r="EH23">
        <v>999.9</v>
      </c>
      <c r="EI23">
        <v>53.8</v>
      </c>
      <c r="EJ23">
        <v>30</v>
      </c>
      <c r="EK23">
        <v>22.932400000000001</v>
      </c>
      <c r="EL23">
        <v>63.645899999999997</v>
      </c>
      <c r="EM23">
        <v>17.139399999999998</v>
      </c>
      <c r="EN23">
        <v>1</v>
      </c>
      <c r="EO23">
        <v>-0.15332799999999999</v>
      </c>
      <c r="EP23">
        <v>2.4163299999999999</v>
      </c>
      <c r="EQ23">
        <v>20.216200000000001</v>
      </c>
      <c r="ER23">
        <v>5.2279200000000001</v>
      </c>
      <c r="ES23">
        <v>12.0099</v>
      </c>
      <c r="ET23">
        <v>4.9897499999999999</v>
      </c>
      <c r="EU23">
        <v>3.3050000000000002</v>
      </c>
      <c r="EV23">
        <v>5412.4</v>
      </c>
      <c r="EW23">
        <v>8660.9</v>
      </c>
      <c r="EX23">
        <v>489.4</v>
      </c>
      <c r="EY23">
        <v>48.3</v>
      </c>
      <c r="EZ23">
        <v>1.8527199999999999</v>
      </c>
      <c r="FA23">
        <v>1.8615200000000001</v>
      </c>
      <c r="FB23">
        <v>1.86066</v>
      </c>
      <c r="FC23">
        <v>1.85669</v>
      </c>
      <c r="FD23">
        <v>1.8609599999999999</v>
      </c>
      <c r="FE23">
        <v>1.8573</v>
      </c>
      <c r="FF23">
        <v>1.8593500000000001</v>
      </c>
      <c r="FG23">
        <v>1.86226</v>
      </c>
      <c r="FH23">
        <v>0</v>
      </c>
      <c r="FI23">
        <v>0</v>
      </c>
      <c r="FJ23">
        <v>0</v>
      </c>
      <c r="FK23">
        <v>0</v>
      </c>
      <c r="FL23" t="s">
        <v>351</v>
      </c>
      <c r="FM23" t="s">
        <v>352</v>
      </c>
      <c r="FN23" t="s">
        <v>353</v>
      </c>
      <c r="FO23" t="s">
        <v>353</v>
      </c>
      <c r="FP23" t="s">
        <v>353</v>
      </c>
      <c r="FQ23" t="s">
        <v>353</v>
      </c>
      <c r="FR23">
        <v>0</v>
      </c>
      <c r="FS23">
        <v>100</v>
      </c>
      <c r="FT23">
        <v>100</v>
      </c>
      <c r="FU23">
        <v>-1.5009999999999999</v>
      </c>
      <c r="FV23">
        <v>9.2999999999999999E-2</v>
      </c>
      <c r="FW23">
        <v>-1.044800368430264</v>
      </c>
      <c r="FX23">
        <v>-4.0117494158234393E-3</v>
      </c>
      <c r="FY23">
        <v>1.087516141204025E-6</v>
      </c>
      <c r="FZ23">
        <v>-8.657206703991749E-11</v>
      </c>
      <c r="GA23">
        <v>8.8760000000000616E-2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1.8</v>
      </c>
      <c r="GJ23">
        <v>1.5</v>
      </c>
      <c r="GK23">
        <v>0.42602499999999999</v>
      </c>
      <c r="GL23">
        <v>2.4243199999999998</v>
      </c>
      <c r="GM23">
        <v>1.5942400000000001</v>
      </c>
      <c r="GN23">
        <v>2.3168899999999999</v>
      </c>
      <c r="GO23">
        <v>1.40015</v>
      </c>
      <c r="GP23">
        <v>2.3938000000000001</v>
      </c>
      <c r="GQ23">
        <v>32.553899999999999</v>
      </c>
      <c r="GR23">
        <v>15.340400000000001</v>
      </c>
      <c r="GS23">
        <v>18</v>
      </c>
      <c r="GT23">
        <v>642.779</v>
      </c>
      <c r="GU23">
        <v>400.19200000000001</v>
      </c>
      <c r="GV23">
        <v>21.640499999999999</v>
      </c>
      <c r="GW23">
        <v>25.2896</v>
      </c>
      <c r="GX23">
        <v>30.000800000000002</v>
      </c>
      <c r="GY23">
        <v>25.0459</v>
      </c>
      <c r="GZ23">
        <v>24.984000000000002</v>
      </c>
      <c r="HA23">
        <v>8.5744699999999998</v>
      </c>
      <c r="HB23">
        <v>-30</v>
      </c>
      <c r="HC23">
        <v>-30</v>
      </c>
      <c r="HD23">
        <v>21.640699999999999</v>
      </c>
      <c r="HE23">
        <v>125</v>
      </c>
      <c r="HF23">
        <v>0</v>
      </c>
      <c r="HG23">
        <v>104.233</v>
      </c>
      <c r="HH23">
        <v>103.895</v>
      </c>
    </row>
    <row r="24" spans="1:216" x14ac:dyDescent="0.2">
      <c r="A24">
        <v>6</v>
      </c>
      <c r="B24">
        <v>1689625306.5</v>
      </c>
      <c r="C24">
        <v>437.90000009536737</v>
      </c>
      <c r="D24" t="s">
        <v>366</v>
      </c>
      <c r="E24" t="s">
        <v>367</v>
      </c>
      <c r="F24" t="s">
        <v>344</v>
      </c>
      <c r="G24" t="s">
        <v>345</v>
      </c>
      <c r="H24" t="s">
        <v>346</v>
      </c>
      <c r="I24" t="s">
        <v>347</v>
      </c>
      <c r="J24" t="s">
        <v>405</v>
      </c>
      <c r="K24" t="s">
        <v>348</v>
      </c>
      <c r="L24">
        <v>1689625306.5</v>
      </c>
      <c r="M24">
        <f t="shared" si="0"/>
        <v>2.1777511892250891E-3</v>
      </c>
      <c r="N24">
        <f t="shared" si="1"/>
        <v>2.1777511892250891</v>
      </c>
      <c r="O24">
        <f t="shared" si="2"/>
        <v>0.62058229206262017</v>
      </c>
      <c r="P24">
        <f t="shared" si="3"/>
        <v>69.278199999999998</v>
      </c>
      <c r="Q24">
        <f t="shared" si="4"/>
        <v>64.103803210342917</v>
      </c>
      <c r="R24">
        <f t="shared" si="5"/>
        <v>6.4105032208458068</v>
      </c>
      <c r="S24">
        <f t="shared" si="6"/>
        <v>6.9279528201650402</v>
      </c>
      <c r="T24">
        <f t="shared" si="7"/>
        <v>0.24623186615631659</v>
      </c>
      <c r="U24">
        <f t="shared" si="8"/>
        <v>2.9324296692372362</v>
      </c>
      <c r="V24">
        <f t="shared" si="9"/>
        <v>0.23529503173999547</v>
      </c>
      <c r="W24">
        <f t="shared" si="10"/>
        <v>0.14800154129069901</v>
      </c>
      <c r="X24">
        <f t="shared" si="11"/>
        <v>297.70722599999999</v>
      </c>
      <c r="Y24">
        <f t="shared" si="12"/>
        <v>26.274637814240496</v>
      </c>
      <c r="Z24">
        <f t="shared" si="13"/>
        <v>26.003399999999999</v>
      </c>
      <c r="AA24">
        <f t="shared" si="14"/>
        <v>3.3749373627834642</v>
      </c>
      <c r="AB24">
        <f t="shared" si="15"/>
        <v>77.490816929538795</v>
      </c>
      <c r="AC24">
        <f t="shared" si="16"/>
        <v>2.4764574777325201</v>
      </c>
      <c r="AD24">
        <f t="shared" si="17"/>
        <v>3.1958076787141434</v>
      </c>
      <c r="AE24">
        <f t="shared" si="18"/>
        <v>0.89847988505094412</v>
      </c>
      <c r="AF24">
        <f t="shared" si="19"/>
        <v>-96.038827444826424</v>
      </c>
      <c r="AG24">
        <f t="shared" si="20"/>
        <v>-145.20855673919226</v>
      </c>
      <c r="AH24">
        <f t="shared" si="21"/>
        <v>-10.531798374769517</v>
      </c>
      <c r="AI24">
        <f t="shared" si="22"/>
        <v>45.928043441211798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53299.377570098935</v>
      </c>
      <c r="AO24">
        <f t="shared" si="26"/>
        <v>1800.04</v>
      </c>
      <c r="AP24">
        <f t="shared" si="27"/>
        <v>1517.4329999999998</v>
      </c>
      <c r="AQ24">
        <f t="shared" si="28"/>
        <v>0.84299960000888863</v>
      </c>
      <c r="AR24">
        <f t="shared" si="29"/>
        <v>0.16538922801715517</v>
      </c>
      <c r="AS24">
        <v>1689625306.5</v>
      </c>
      <c r="AT24">
        <v>69.278199999999998</v>
      </c>
      <c r="AU24">
        <v>70.049499999999995</v>
      </c>
      <c r="AV24">
        <v>24.764099999999999</v>
      </c>
      <c r="AW24">
        <v>22.640699999999999</v>
      </c>
      <c r="AX24">
        <v>70.646199999999993</v>
      </c>
      <c r="AY24">
        <v>24.667100000000001</v>
      </c>
      <c r="AZ24">
        <v>600.11900000000003</v>
      </c>
      <c r="BA24">
        <v>99.939400000000006</v>
      </c>
      <c r="BB24">
        <v>6.2517199999999995E-2</v>
      </c>
      <c r="BC24">
        <v>25.084900000000001</v>
      </c>
      <c r="BD24">
        <v>26.003399999999999</v>
      </c>
      <c r="BE24">
        <v>999.9</v>
      </c>
      <c r="BF24">
        <v>0</v>
      </c>
      <c r="BG24">
        <v>0</v>
      </c>
      <c r="BH24">
        <v>10022.5</v>
      </c>
      <c r="BI24">
        <v>0</v>
      </c>
      <c r="BJ24">
        <v>166.303</v>
      </c>
      <c r="BK24">
        <v>-0.69157400000000002</v>
      </c>
      <c r="BL24">
        <v>71.118799999999993</v>
      </c>
      <c r="BM24">
        <v>71.672200000000004</v>
      </c>
      <c r="BN24">
        <v>2.11937</v>
      </c>
      <c r="BO24">
        <v>70.049499999999995</v>
      </c>
      <c r="BP24">
        <v>22.640699999999999</v>
      </c>
      <c r="BQ24">
        <v>2.47451</v>
      </c>
      <c r="BR24">
        <v>2.2627000000000002</v>
      </c>
      <c r="BS24">
        <v>20.8598</v>
      </c>
      <c r="BT24">
        <v>19.4133</v>
      </c>
      <c r="BU24">
        <v>1800.04</v>
      </c>
      <c r="BV24">
        <v>0.90001100000000001</v>
      </c>
      <c r="BW24">
        <v>9.9989400000000006E-2</v>
      </c>
      <c r="BX24">
        <v>0</v>
      </c>
      <c r="BY24">
        <v>2.4148999999999998</v>
      </c>
      <c r="BZ24">
        <v>0</v>
      </c>
      <c r="CA24">
        <v>23688.2</v>
      </c>
      <c r="CB24">
        <v>14600.7</v>
      </c>
      <c r="CC24">
        <v>38.25</v>
      </c>
      <c r="CD24">
        <v>39.625</v>
      </c>
      <c r="CE24">
        <v>38.375</v>
      </c>
      <c r="CF24">
        <v>37.936999999999998</v>
      </c>
      <c r="CG24">
        <v>37.75</v>
      </c>
      <c r="CH24">
        <v>1620.06</v>
      </c>
      <c r="CI24">
        <v>179.98</v>
      </c>
      <c r="CJ24">
        <v>0</v>
      </c>
      <c r="CK24">
        <v>1689625317.9000001</v>
      </c>
      <c r="CL24">
        <v>0</v>
      </c>
      <c r="CM24">
        <v>1689625340</v>
      </c>
      <c r="CN24" t="s">
        <v>368</v>
      </c>
      <c r="CO24">
        <v>1689625325.5</v>
      </c>
      <c r="CP24">
        <v>1689625340</v>
      </c>
      <c r="CQ24">
        <v>7</v>
      </c>
      <c r="CR24">
        <v>-7.6999999999999999E-2</v>
      </c>
      <c r="CS24">
        <v>4.0000000000000001E-3</v>
      </c>
      <c r="CT24">
        <v>-1.3680000000000001</v>
      </c>
      <c r="CU24">
        <v>9.7000000000000003E-2</v>
      </c>
      <c r="CV24">
        <v>70</v>
      </c>
      <c r="CW24">
        <v>23</v>
      </c>
      <c r="CX24">
        <v>0.37</v>
      </c>
      <c r="CY24">
        <v>0.05</v>
      </c>
      <c r="CZ24">
        <v>0.43312912937693088</v>
      </c>
      <c r="DA24">
        <v>0.52449359902300197</v>
      </c>
      <c r="DB24">
        <v>6.6914896952337807E-2</v>
      </c>
      <c r="DC24">
        <v>1</v>
      </c>
      <c r="DD24">
        <v>69.97944390243903</v>
      </c>
      <c r="DE24">
        <v>2.1539372822260022E-2</v>
      </c>
      <c r="DF24">
        <v>1.6757045096934028E-2</v>
      </c>
      <c r="DG24">
        <v>1</v>
      </c>
      <c r="DH24">
        <v>1800.03025</v>
      </c>
      <c r="DI24">
        <v>0.14253309749966961</v>
      </c>
      <c r="DJ24">
        <v>9.4960189026754835E-2</v>
      </c>
      <c r="DK24">
        <v>-1</v>
      </c>
      <c r="DL24">
        <v>2</v>
      </c>
      <c r="DM24">
        <v>2</v>
      </c>
      <c r="DN24" t="s">
        <v>350</v>
      </c>
      <c r="DO24">
        <v>3.20526</v>
      </c>
      <c r="DP24">
        <v>2.6716500000000001</v>
      </c>
      <c r="DQ24">
        <v>1.98359E-2</v>
      </c>
      <c r="DR24">
        <v>1.9600699999999999E-2</v>
      </c>
      <c r="DS24">
        <v>0.116577</v>
      </c>
      <c r="DT24">
        <v>0.108275</v>
      </c>
      <c r="DU24">
        <v>29560.799999999999</v>
      </c>
      <c r="DV24">
        <v>33400.1</v>
      </c>
      <c r="DW24">
        <v>28388.9</v>
      </c>
      <c r="DX24">
        <v>32674.5</v>
      </c>
      <c r="DY24">
        <v>34825.199999999997</v>
      </c>
      <c r="DZ24">
        <v>39510.6</v>
      </c>
      <c r="EA24">
        <v>41649.800000000003</v>
      </c>
      <c r="EB24">
        <v>47175.6</v>
      </c>
      <c r="EC24">
        <v>2.1836500000000001</v>
      </c>
      <c r="ED24">
        <v>1.7801499999999999</v>
      </c>
      <c r="EE24">
        <v>0.10521</v>
      </c>
      <c r="EF24">
        <v>0</v>
      </c>
      <c r="EG24">
        <v>24.2775</v>
      </c>
      <c r="EH24">
        <v>999.9</v>
      </c>
      <c r="EI24">
        <v>54</v>
      </c>
      <c r="EJ24">
        <v>30.1</v>
      </c>
      <c r="EK24">
        <v>23.150500000000001</v>
      </c>
      <c r="EL24">
        <v>63.585900000000002</v>
      </c>
      <c r="EM24">
        <v>17.131399999999999</v>
      </c>
      <c r="EN24">
        <v>1</v>
      </c>
      <c r="EO24">
        <v>-0.13660800000000001</v>
      </c>
      <c r="EP24">
        <v>2.49979</v>
      </c>
      <c r="EQ24">
        <v>20.213799999999999</v>
      </c>
      <c r="ER24">
        <v>5.2279200000000001</v>
      </c>
      <c r="ES24">
        <v>12.0099</v>
      </c>
      <c r="ET24">
        <v>4.9897</v>
      </c>
      <c r="EU24">
        <v>3.3050000000000002</v>
      </c>
      <c r="EV24">
        <v>5414.1</v>
      </c>
      <c r="EW24">
        <v>8660.9</v>
      </c>
      <c r="EX24">
        <v>489.4</v>
      </c>
      <c r="EY24">
        <v>48.3</v>
      </c>
      <c r="EZ24">
        <v>1.85273</v>
      </c>
      <c r="FA24">
        <v>1.8615699999999999</v>
      </c>
      <c r="FB24">
        <v>1.86066</v>
      </c>
      <c r="FC24">
        <v>1.85669</v>
      </c>
      <c r="FD24">
        <v>1.8610100000000001</v>
      </c>
      <c r="FE24">
        <v>1.8573</v>
      </c>
      <c r="FF24">
        <v>1.8593599999999999</v>
      </c>
      <c r="FG24">
        <v>1.86233</v>
      </c>
      <c r="FH24">
        <v>0</v>
      </c>
      <c r="FI24">
        <v>0</v>
      </c>
      <c r="FJ24">
        <v>0</v>
      </c>
      <c r="FK24">
        <v>0</v>
      </c>
      <c r="FL24" t="s">
        <v>351</v>
      </c>
      <c r="FM24" t="s">
        <v>352</v>
      </c>
      <c r="FN24" t="s">
        <v>353</v>
      </c>
      <c r="FO24" t="s">
        <v>353</v>
      </c>
      <c r="FP24" t="s">
        <v>353</v>
      </c>
      <c r="FQ24" t="s">
        <v>353</v>
      </c>
      <c r="FR24">
        <v>0</v>
      </c>
      <c r="FS24">
        <v>100</v>
      </c>
      <c r="FT24">
        <v>100</v>
      </c>
      <c r="FU24">
        <v>-1.3680000000000001</v>
      </c>
      <c r="FV24">
        <v>9.7000000000000003E-2</v>
      </c>
      <c r="FW24">
        <v>-1.010276694916673</v>
      </c>
      <c r="FX24">
        <v>-4.0117494158234393E-3</v>
      </c>
      <c r="FY24">
        <v>1.087516141204025E-6</v>
      </c>
      <c r="FZ24">
        <v>-8.657206703991749E-11</v>
      </c>
      <c r="GA24">
        <v>9.3010000000003146E-2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1.2</v>
      </c>
      <c r="GJ24">
        <v>1</v>
      </c>
      <c r="GK24">
        <v>0.30395499999999998</v>
      </c>
      <c r="GL24">
        <v>2.4377399999999998</v>
      </c>
      <c r="GM24">
        <v>1.5942400000000001</v>
      </c>
      <c r="GN24">
        <v>2.3168899999999999</v>
      </c>
      <c r="GO24">
        <v>1.40015</v>
      </c>
      <c r="GP24">
        <v>2.3974600000000001</v>
      </c>
      <c r="GQ24">
        <v>32.686900000000001</v>
      </c>
      <c r="GR24">
        <v>15.3316</v>
      </c>
      <c r="GS24">
        <v>18</v>
      </c>
      <c r="GT24">
        <v>642.82000000000005</v>
      </c>
      <c r="GU24">
        <v>399.45</v>
      </c>
      <c r="GV24">
        <v>21.677800000000001</v>
      </c>
      <c r="GW24">
        <v>25.4803</v>
      </c>
      <c r="GX24">
        <v>30.001000000000001</v>
      </c>
      <c r="GY24">
        <v>25.2149</v>
      </c>
      <c r="GZ24">
        <v>25.1494</v>
      </c>
      <c r="HA24">
        <v>6.1231900000000001</v>
      </c>
      <c r="HB24">
        <v>-30</v>
      </c>
      <c r="HC24">
        <v>-30</v>
      </c>
      <c r="HD24">
        <v>21.676500000000001</v>
      </c>
      <c r="HE24">
        <v>70</v>
      </c>
      <c r="HF24">
        <v>0</v>
      </c>
      <c r="HG24">
        <v>104.20399999999999</v>
      </c>
      <c r="HH24">
        <v>103.86799999999999</v>
      </c>
    </row>
    <row r="25" spans="1:216" x14ac:dyDescent="0.2">
      <c r="A25">
        <v>7</v>
      </c>
      <c r="B25">
        <v>1689625401</v>
      </c>
      <c r="C25">
        <v>532.40000009536743</v>
      </c>
      <c r="D25" t="s">
        <v>369</v>
      </c>
      <c r="E25" t="s">
        <v>370</v>
      </c>
      <c r="F25" t="s">
        <v>344</v>
      </c>
      <c r="G25" t="s">
        <v>345</v>
      </c>
      <c r="H25" t="s">
        <v>346</v>
      </c>
      <c r="I25" t="s">
        <v>347</v>
      </c>
      <c r="J25" t="s">
        <v>405</v>
      </c>
      <c r="K25" t="s">
        <v>348</v>
      </c>
      <c r="L25">
        <v>1689625401</v>
      </c>
      <c r="M25">
        <f t="shared" si="0"/>
        <v>2.4300794459190065E-3</v>
      </c>
      <c r="N25">
        <f t="shared" si="1"/>
        <v>2.4300794459190067</v>
      </c>
      <c r="O25">
        <f t="shared" si="2"/>
        <v>-0.55765565045871457</v>
      </c>
      <c r="P25">
        <f t="shared" si="3"/>
        <v>50.442599999999999</v>
      </c>
      <c r="Q25">
        <f t="shared" si="4"/>
        <v>52.916988058578781</v>
      </c>
      <c r="R25">
        <f t="shared" si="5"/>
        <v>5.2913192746361251</v>
      </c>
      <c r="S25">
        <f t="shared" si="6"/>
        <v>5.0438982155842798</v>
      </c>
      <c r="T25">
        <f t="shared" si="7"/>
        <v>0.29259915609103171</v>
      </c>
      <c r="U25">
        <f t="shared" si="8"/>
        <v>2.9324869509049756</v>
      </c>
      <c r="V25">
        <f t="shared" si="9"/>
        <v>0.27729336152651535</v>
      </c>
      <c r="W25">
        <f t="shared" si="10"/>
        <v>0.17461676785935509</v>
      </c>
      <c r="X25">
        <f t="shared" si="11"/>
        <v>297.72913199999999</v>
      </c>
      <c r="Y25">
        <f t="shared" si="12"/>
        <v>26.153841233962481</v>
      </c>
      <c r="Z25">
        <f t="shared" si="13"/>
        <v>25.985700000000001</v>
      </c>
      <c r="AA25">
        <f t="shared" si="14"/>
        <v>3.3714042701243851</v>
      </c>
      <c r="AB25">
        <f t="shared" si="15"/>
        <v>79.142767781452903</v>
      </c>
      <c r="AC25">
        <f t="shared" si="16"/>
        <v>2.5209291809485799</v>
      </c>
      <c r="AD25">
        <f t="shared" si="17"/>
        <v>3.1852931753788867</v>
      </c>
      <c r="AE25">
        <f t="shared" si="18"/>
        <v>0.85047508917580528</v>
      </c>
      <c r="AF25">
        <f t="shared" si="19"/>
        <v>-107.16650356502819</v>
      </c>
      <c r="AG25">
        <f t="shared" si="20"/>
        <v>-151.15581171496291</v>
      </c>
      <c r="AH25">
        <f t="shared" si="21"/>
        <v>-10.958913011464992</v>
      </c>
      <c r="AI25">
        <f t="shared" si="22"/>
        <v>28.447903708543919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53310.720760267912</v>
      </c>
      <c r="AO25">
        <f t="shared" si="26"/>
        <v>1800.17</v>
      </c>
      <c r="AP25">
        <f t="shared" si="27"/>
        <v>1517.5428000000002</v>
      </c>
      <c r="AQ25">
        <f t="shared" si="28"/>
        <v>0.84299971669342344</v>
      </c>
      <c r="AR25">
        <f t="shared" si="29"/>
        <v>0.16538945321830714</v>
      </c>
      <c r="AS25">
        <v>1689625401</v>
      </c>
      <c r="AT25">
        <v>50.442599999999999</v>
      </c>
      <c r="AU25">
        <v>50.007599999999996</v>
      </c>
      <c r="AV25">
        <v>25.211099999999998</v>
      </c>
      <c r="AW25">
        <v>22.842700000000001</v>
      </c>
      <c r="AX25">
        <v>51.744599999999998</v>
      </c>
      <c r="AY25">
        <v>25.110099999999999</v>
      </c>
      <c r="AZ25">
        <v>600.10500000000002</v>
      </c>
      <c r="BA25">
        <v>99.929699999999997</v>
      </c>
      <c r="BB25">
        <v>6.3127799999999998E-2</v>
      </c>
      <c r="BC25">
        <v>25.029599999999999</v>
      </c>
      <c r="BD25">
        <v>25.985700000000001</v>
      </c>
      <c r="BE25">
        <v>999.9</v>
      </c>
      <c r="BF25">
        <v>0</v>
      </c>
      <c r="BG25">
        <v>0</v>
      </c>
      <c r="BH25">
        <v>10023.799999999999</v>
      </c>
      <c r="BI25">
        <v>0</v>
      </c>
      <c r="BJ25">
        <v>173.62799999999999</v>
      </c>
      <c r="BK25">
        <v>0.44545699999999999</v>
      </c>
      <c r="BL25">
        <v>51.7577</v>
      </c>
      <c r="BM25">
        <v>51.176600000000001</v>
      </c>
      <c r="BN25">
        <v>2.3642599999999998</v>
      </c>
      <c r="BO25">
        <v>50.007599999999996</v>
      </c>
      <c r="BP25">
        <v>22.842700000000001</v>
      </c>
      <c r="BQ25">
        <v>2.51892</v>
      </c>
      <c r="BR25">
        <v>2.2826599999999999</v>
      </c>
      <c r="BS25">
        <v>21.1493</v>
      </c>
      <c r="BT25">
        <v>19.554500000000001</v>
      </c>
      <c r="BU25">
        <v>1800.17</v>
      </c>
      <c r="BV25">
        <v>0.90000999999999998</v>
      </c>
      <c r="BW25">
        <v>9.9989599999999998E-2</v>
      </c>
      <c r="BX25">
        <v>0</v>
      </c>
      <c r="BY25">
        <v>2.3942000000000001</v>
      </c>
      <c r="BZ25">
        <v>0</v>
      </c>
      <c r="CA25">
        <v>24040.6</v>
      </c>
      <c r="CB25">
        <v>14601.8</v>
      </c>
      <c r="CC25">
        <v>37.875</v>
      </c>
      <c r="CD25">
        <v>39.375</v>
      </c>
      <c r="CE25">
        <v>38</v>
      </c>
      <c r="CF25">
        <v>37.75</v>
      </c>
      <c r="CG25">
        <v>37.436999999999998</v>
      </c>
      <c r="CH25">
        <v>1620.17</v>
      </c>
      <c r="CI25">
        <v>180</v>
      </c>
      <c r="CJ25">
        <v>0</v>
      </c>
      <c r="CK25">
        <v>1689625412.0999999</v>
      </c>
      <c r="CL25">
        <v>0</v>
      </c>
      <c r="CM25">
        <v>1689625433.5</v>
      </c>
      <c r="CN25" t="s">
        <v>371</v>
      </c>
      <c r="CO25">
        <v>1689625421.5</v>
      </c>
      <c r="CP25">
        <v>1689625433.5</v>
      </c>
      <c r="CQ25">
        <v>8</v>
      </c>
      <c r="CR25">
        <v>-1.2E-2</v>
      </c>
      <c r="CS25">
        <v>4.0000000000000001E-3</v>
      </c>
      <c r="CT25">
        <v>-1.302</v>
      </c>
      <c r="CU25">
        <v>0.10100000000000001</v>
      </c>
      <c r="CV25">
        <v>50</v>
      </c>
      <c r="CW25">
        <v>23</v>
      </c>
      <c r="CX25">
        <v>0.7</v>
      </c>
      <c r="CY25">
        <v>0.04</v>
      </c>
      <c r="CZ25">
        <v>-0.59825178903403853</v>
      </c>
      <c r="DA25">
        <v>0.36297993741203871</v>
      </c>
      <c r="DB25">
        <v>4.9959953325132332E-2</v>
      </c>
      <c r="DC25">
        <v>1</v>
      </c>
      <c r="DD25">
        <v>49.994990000000001</v>
      </c>
      <c r="DE25">
        <v>5.4749718574012132E-2</v>
      </c>
      <c r="DF25">
        <v>2.509977888348781E-2</v>
      </c>
      <c r="DG25">
        <v>1</v>
      </c>
      <c r="DH25">
        <v>1800.0097499999999</v>
      </c>
      <c r="DI25">
        <v>-9.0819280733028737E-2</v>
      </c>
      <c r="DJ25">
        <v>8.6385400965670794E-2</v>
      </c>
      <c r="DK25">
        <v>-1</v>
      </c>
      <c r="DL25">
        <v>2</v>
      </c>
      <c r="DM25">
        <v>2</v>
      </c>
      <c r="DN25" t="s">
        <v>350</v>
      </c>
      <c r="DO25">
        <v>3.2049599999999998</v>
      </c>
      <c r="DP25">
        <v>2.6722700000000001</v>
      </c>
      <c r="DQ25">
        <v>1.4597000000000001E-2</v>
      </c>
      <c r="DR25">
        <v>1.40628E-2</v>
      </c>
      <c r="DS25">
        <v>0.11798400000000001</v>
      </c>
      <c r="DT25">
        <v>0.1089</v>
      </c>
      <c r="DU25">
        <v>29710.9</v>
      </c>
      <c r="DV25">
        <v>33581.699999999997</v>
      </c>
      <c r="DW25">
        <v>28382</v>
      </c>
      <c r="DX25">
        <v>32668.3</v>
      </c>
      <c r="DY25">
        <v>34761.1</v>
      </c>
      <c r="DZ25">
        <v>39474.9</v>
      </c>
      <c r="EA25">
        <v>41640.300000000003</v>
      </c>
      <c r="EB25">
        <v>47166.3</v>
      </c>
      <c r="EC25">
        <v>2.1819000000000002</v>
      </c>
      <c r="ED25">
        <v>1.7777000000000001</v>
      </c>
      <c r="EE25">
        <v>0.104062</v>
      </c>
      <c r="EF25">
        <v>0</v>
      </c>
      <c r="EG25">
        <v>24.278700000000001</v>
      </c>
      <c r="EH25">
        <v>999.9</v>
      </c>
      <c r="EI25">
        <v>54.2</v>
      </c>
      <c r="EJ25">
        <v>30.2</v>
      </c>
      <c r="EK25">
        <v>23.375599999999999</v>
      </c>
      <c r="EL25">
        <v>63.475900000000003</v>
      </c>
      <c r="EM25">
        <v>17.107399999999998</v>
      </c>
      <c r="EN25">
        <v>1</v>
      </c>
      <c r="EO25">
        <v>-0.124931</v>
      </c>
      <c r="EP25">
        <v>2.0238900000000002</v>
      </c>
      <c r="EQ25">
        <v>20.220400000000001</v>
      </c>
      <c r="ER25">
        <v>5.2273199999999997</v>
      </c>
      <c r="ES25">
        <v>12.0099</v>
      </c>
      <c r="ET25">
        <v>4.9894999999999996</v>
      </c>
      <c r="EU25">
        <v>3.3050000000000002</v>
      </c>
      <c r="EV25">
        <v>5416</v>
      </c>
      <c r="EW25">
        <v>8660.9</v>
      </c>
      <c r="EX25">
        <v>489.4</v>
      </c>
      <c r="EY25">
        <v>48.4</v>
      </c>
      <c r="EZ25">
        <v>1.85273</v>
      </c>
      <c r="FA25">
        <v>1.86154</v>
      </c>
      <c r="FB25">
        <v>1.86066</v>
      </c>
      <c r="FC25">
        <v>1.85669</v>
      </c>
      <c r="FD25">
        <v>1.8610199999999999</v>
      </c>
      <c r="FE25">
        <v>1.8573</v>
      </c>
      <c r="FF25">
        <v>1.85938</v>
      </c>
      <c r="FG25">
        <v>1.8623099999999999</v>
      </c>
      <c r="FH25">
        <v>0</v>
      </c>
      <c r="FI25">
        <v>0</v>
      </c>
      <c r="FJ25">
        <v>0</v>
      </c>
      <c r="FK25">
        <v>0</v>
      </c>
      <c r="FL25" t="s">
        <v>351</v>
      </c>
      <c r="FM25" t="s">
        <v>352</v>
      </c>
      <c r="FN25" t="s">
        <v>353</v>
      </c>
      <c r="FO25" t="s">
        <v>353</v>
      </c>
      <c r="FP25" t="s">
        <v>353</v>
      </c>
      <c r="FQ25" t="s">
        <v>353</v>
      </c>
      <c r="FR25">
        <v>0</v>
      </c>
      <c r="FS25">
        <v>100</v>
      </c>
      <c r="FT25">
        <v>100</v>
      </c>
      <c r="FU25">
        <v>-1.302</v>
      </c>
      <c r="FV25">
        <v>0.10100000000000001</v>
      </c>
      <c r="FW25">
        <v>-1.0868554149347931</v>
      </c>
      <c r="FX25">
        <v>-4.0117494158234393E-3</v>
      </c>
      <c r="FY25">
        <v>1.087516141204025E-6</v>
      </c>
      <c r="FZ25">
        <v>-8.657206703991749E-11</v>
      </c>
      <c r="GA25">
        <v>9.6857142857142975E-2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1.3</v>
      </c>
      <c r="GJ25">
        <v>1</v>
      </c>
      <c r="GK25">
        <v>0.26001000000000002</v>
      </c>
      <c r="GL25">
        <v>2.4450699999999999</v>
      </c>
      <c r="GM25">
        <v>1.5942400000000001</v>
      </c>
      <c r="GN25">
        <v>2.3168899999999999</v>
      </c>
      <c r="GO25">
        <v>1.40015</v>
      </c>
      <c r="GP25">
        <v>2.4096700000000002</v>
      </c>
      <c r="GQ25">
        <v>32.8202</v>
      </c>
      <c r="GR25">
        <v>15.3141</v>
      </c>
      <c r="GS25">
        <v>18</v>
      </c>
      <c r="GT25">
        <v>643.41399999999999</v>
      </c>
      <c r="GU25">
        <v>399.17500000000001</v>
      </c>
      <c r="GV25">
        <v>22.028600000000001</v>
      </c>
      <c r="GW25">
        <v>25.654800000000002</v>
      </c>
      <c r="GX25">
        <v>30.000699999999998</v>
      </c>
      <c r="GY25">
        <v>25.378699999999998</v>
      </c>
      <c r="GZ25">
        <v>25.301600000000001</v>
      </c>
      <c r="HA25">
        <v>5.2455499999999997</v>
      </c>
      <c r="HB25">
        <v>-30</v>
      </c>
      <c r="HC25">
        <v>-30</v>
      </c>
      <c r="HD25">
        <v>22.031700000000001</v>
      </c>
      <c r="HE25">
        <v>50</v>
      </c>
      <c r="HF25">
        <v>0</v>
      </c>
      <c r="HG25">
        <v>104.18</v>
      </c>
      <c r="HH25">
        <v>103.848</v>
      </c>
    </row>
    <row r="26" spans="1:216" x14ac:dyDescent="0.2">
      <c r="A26">
        <v>8</v>
      </c>
      <c r="B26">
        <v>1689625496.5</v>
      </c>
      <c r="C26">
        <v>627.90000009536743</v>
      </c>
      <c r="D26" t="s">
        <v>372</v>
      </c>
      <c r="E26" t="s">
        <v>373</v>
      </c>
      <c r="F26" t="s">
        <v>344</v>
      </c>
      <c r="G26" t="s">
        <v>345</v>
      </c>
      <c r="H26" t="s">
        <v>346</v>
      </c>
      <c r="I26" t="s">
        <v>347</v>
      </c>
      <c r="J26" t="s">
        <v>405</v>
      </c>
      <c r="K26" t="s">
        <v>348</v>
      </c>
      <c r="L26">
        <v>1689625496.5</v>
      </c>
      <c r="M26">
        <f t="shared" si="0"/>
        <v>2.3780680365797185E-3</v>
      </c>
      <c r="N26">
        <f t="shared" si="1"/>
        <v>2.3780680365797187</v>
      </c>
      <c r="O26">
        <f t="shared" si="2"/>
        <v>18.51073197546814</v>
      </c>
      <c r="P26">
        <f t="shared" si="3"/>
        <v>380.60700000000003</v>
      </c>
      <c r="Q26">
        <f t="shared" si="4"/>
        <v>270.32243021251759</v>
      </c>
      <c r="R26">
        <f t="shared" si="5"/>
        <v>27.030227821599009</v>
      </c>
      <c r="S26">
        <f t="shared" si="6"/>
        <v>38.057862650936407</v>
      </c>
      <c r="T26">
        <f t="shared" si="7"/>
        <v>0.29304299581049265</v>
      </c>
      <c r="U26">
        <f t="shared" si="8"/>
        <v>2.9300553923943569</v>
      </c>
      <c r="V26">
        <f t="shared" si="9"/>
        <v>0.2776800178926192</v>
      </c>
      <c r="W26">
        <f t="shared" si="10"/>
        <v>0.17486316760956092</v>
      </c>
      <c r="X26">
        <f t="shared" si="11"/>
        <v>297.70577099999997</v>
      </c>
      <c r="Y26">
        <f t="shared" si="12"/>
        <v>26.199791353708218</v>
      </c>
      <c r="Z26">
        <f t="shared" si="13"/>
        <v>25.996400000000001</v>
      </c>
      <c r="AA26">
        <f t="shared" si="14"/>
        <v>3.3735397081314287</v>
      </c>
      <c r="AB26">
        <f t="shared" si="15"/>
        <v>79.670262354173033</v>
      </c>
      <c r="AC26">
        <f t="shared" si="16"/>
        <v>2.5425304453094402</v>
      </c>
      <c r="AD26">
        <f t="shared" si="17"/>
        <v>3.1913167726330021</v>
      </c>
      <c r="AE26">
        <f t="shared" si="18"/>
        <v>0.8310092628219885</v>
      </c>
      <c r="AF26">
        <f t="shared" si="19"/>
        <v>-104.87280041316559</v>
      </c>
      <c r="AG26">
        <f t="shared" si="20"/>
        <v>-147.71320831893669</v>
      </c>
      <c r="AH26">
        <f t="shared" si="21"/>
        <v>-10.720491513079812</v>
      </c>
      <c r="AI26">
        <f t="shared" si="22"/>
        <v>34.399270754817877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53234.265790705707</v>
      </c>
      <c r="AO26">
        <f t="shared" si="26"/>
        <v>1800.02</v>
      </c>
      <c r="AP26">
        <f t="shared" si="27"/>
        <v>1517.4170999999999</v>
      </c>
      <c r="AQ26">
        <f t="shared" si="28"/>
        <v>0.84300013333185186</v>
      </c>
      <c r="AR26">
        <f t="shared" si="29"/>
        <v>0.16539025733047411</v>
      </c>
      <c r="AS26">
        <v>1689625496.5</v>
      </c>
      <c r="AT26">
        <v>380.60700000000003</v>
      </c>
      <c r="AU26">
        <v>400.02199999999999</v>
      </c>
      <c r="AV26">
        <v>25.427199999999999</v>
      </c>
      <c r="AW26">
        <v>23.1097</v>
      </c>
      <c r="AX26">
        <v>382.88499999999999</v>
      </c>
      <c r="AY26">
        <v>25.318200000000001</v>
      </c>
      <c r="AZ26">
        <v>600.02599999999995</v>
      </c>
      <c r="BA26">
        <v>99.928899999999999</v>
      </c>
      <c r="BB26">
        <v>6.3645199999999999E-2</v>
      </c>
      <c r="BC26">
        <v>25.061299999999999</v>
      </c>
      <c r="BD26">
        <v>25.996400000000001</v>
      </c>
      <c r="BE26">
        <v>999.9</v>
      </c>
      <c r="BF26">
        <v>0</v>
      </c>
      <c r="BG26">
        <v>0</v>
      </c>
      <c r="BH26">
        <v>10010</v>
      </c>
      <c r="BI26">
        <v>0</v>
      </c>
      <c r="BJ26">
        <v>195.41200000000001</v>
      </c>
      <c r="BK26">
        <v>-19.617599999999999</v>
      </c>
      <c r="BL26">
        <v>390.32600000000002</v>
      </c>
      <c r="BM26">
        <v>409.48500000000001</v>
      </c>
      <c r="BN26">
        <v>2.30951</v>
      </c>
      <c r="BO26">
        <v>400.02199999999999</v>
      </c>
      <c r="BP26">
        <v>23.1097</v>
      </c>
      <c r="BQ26">
        <v>2.5401099999999999</v>
      </c>
      <c r="BR26">
        <v>2.3093300000000001</v>
      </c>
      <c r="BS26">
        <v>21.285799999999998</v>
      </c>
      <c r="BT26">
        <v>19.741599999999998</v>
      </c>
      <c r="BU26">
        <v>1800.02</v>
      </c>
      <c r="BV26">
        <v>0.89999399999999996</v>
      </c>
      <c r="BW26">
        <v>0.100006</v>
      </c>
      <c r="BX26">
        <v>0</v>
      </c>
      <c r="BY26">
        <v>2.3201000000000001</v>
      </c>
      <c r="BZ26">
        <v>0</v>
      </c>
      <c r="CA26">
        <v>24258.799999999999</v>
      </c>
      <c r="CB26">
        <v>14600.5</v>
      </c>
      <c r="CC26">
        <v>37.5</v>
      </c>
      <c r="CD26">
        <v>39.061999999999998</v>
      </c>
      <c r="CE26">
        <v>37.625</v>
      </c>
      <c r="CF26">
        <v>37.436999999999998</v>
      </c>
      <c r="CG26">
        <v>37.061999999999998</v>
      </c>
      <c r="CH26">
        <v>1620.01</v>
      </c>
      <c r="CI26">
        <v>180.01</v>
      </c>
      <c r="CJ26">
        <v>0</v>
      </c>
      <c r="CK26">
        <v>1689625507.5</v>
      </c>
      <c r="CL26">
        <v>0</v>
      </c>
      <c r="CM26">
        <v>1689625523.5</v>
      </c>
      <c r="CN26" t="s">
        <v>374</v>
      </c>
      <c r="CO26">
        <v>1689625516.5</v>
      </c>
      <c r="CP26">
        <v>1689625523.5</v>
      </c>
      <c r="CQ26">
        <v>9</v>
      </c>
      <c r="CR26">
        <v>0.26400000000000001</v>
      </c>
      <c r="CS26">
        <v>8.0000000000000002E-3</v>
      </c>
      <c r="CT26">
        <v>-2.278</v>
      </c>
      <c r="CU26">
        <v>0.109</v>
      </c>
      <c r="CV26">
        <v>400</v>
      </c>
      <c r="CW26">
        <v>23</v>
      </c>
      <c r="CX26">
        <v>0.09</v>
      </c>
      <c r="CY26">
        <v>0.05</v>
      </c>
      <c r="CZ26">
        <v>18.866141081043089</v>
      </c>
      <c r="DA26">
        <v>-1.440037836331471</v>
      </c>
      <c r="DB26">
        <v>0.1745561541966035</v>
      </c>
      <c r="DC26">
        <v>1</v>
      </c>
      <c r="DD26">
        <v>400.05632500000002</v>
      </c>
      <c r="DE26">
        <v>-0.14912195122160729</v>
      </c>
      <c r="DF26">
        <v>3.9514799442743477E-2</v>
      </c>
      <c r="DG26">
        <v>1</v>
      </c>
      <c r="DH26">
        <v>1799.9985365853661</v>
      </c>
      <c r="DI26">
        <v>2.152382998145495E-2</v>
      </c>
      <c r="DJ26">
        <v>0.1013460860088497</v>
      </c>
      <c r="DK26">
        <v>-1</v>
      </c>
      <c r="DL26">
        <v>2</v>
      </c>
      <c r="DM26">
        <v>2</v>
      </c>
      <c r="DN26" t="s">
        <v>350</v>
      </c>
      <c r="DO26">
        <v>3.2046100000000002</v>
      </c>
      <c r="DP26">
        <v>2.67266</v>
      </c>
      <c r="DQ26">
        <v>9.0071700000000005E-2</v>
      </c>
      <c r="DR26">
        <v>9.2729199999999998E-2</v>
      </c>
      <c r="DS26">
        <v>0.118629</v>
      </c>
      <c r="DT26">
        <v>0.109751</v>
      </c>
      <c r="DU26">
        <v>27431.3</v>
      </c>
      <c r="DV26">
        <v>30897.200000000001</v>
      </c>
      <c r="DW26">
        <v>28378.799999999999</v>
      </c>
      <c r="DX26">
        <v>32664.1</v>
      </c>
      <c r="DY26">
        <v>34731.699999999997</v>
      </c>
      <c r="DZ26">
        <v>39432.5</v>
      </c>
      <c r="EA26">
        <v>41635.5</v>
      </c>
      <c r="EB26">
        <v>47160.4</v>
      </c>
      <c r="EC26">
        <v>2.1802700000000002</v>
      </c>
      <c r="ED26">
        <v>1.7775000000000001</v>
      </c>
      <c r="EE26">
        <v>0.10341400000000001</v>
      </c>
      <c r="EF26">
        <v>0</v>
      </c>
      <c r="EG26">
        <v>24.3</v>
      </c>
      <c r="EH26">
        <v>999.9</v>
      </c>
      <c r="EI26">
        <v>54.3</v>
      </c>
      <c r="EJ26">
        <v>30.3</v>
      </c>
      <c r="EK26">
        <v>23.554600000000001</v>
      </c>
      <c r="EL26">
        <v>63.935899999999997</v>
      </c>
      <c r="EM26">
        <v>17.323699999999999</v>
      </c>
      <c r="EN26">
        <v>1</v>
      </c>
      <c r="EO26">
        <v>-0.116809</v>
      </c>
      <c r="EP26">
        <v>1.89639</v>
      </c>
      <c r="EQ26">
        <v>20.221399999999999</v>
      </c>
      <c r="ER26">
        <v>5.2267200000000003</v>
      </c>
      <c r="ES26">
        <v>12.0099</v>
      </c>
      <c r="ET26">
        <v>4.9894999999999996</v>
      </c>
      <c r="EU26">
        <v>3.3050000000000002</v>
      </c>
      <c r="EV26">
        <v>5418.2</v>
      </c>
      <c r="EW26">
        <v>8660.9</v>
      </c>
      <c r="EX26">
        <v>489.4</v>
      </c>
      <c r="EY26">
        <v>48.4</v>
      </c>
      <c r="EZ26">
        <v>1.8527199999999999</v>
      </c>
      <c r="FA26">
        <v>1.8615600000000001</v>
      </c>
      <c r="FB26">
        <v>1.8607100000000001</v>
      </c>
      <c r="FC26">
        <v>1.85673</v>
      </c>
      <c r="FD26">
        <v>1.86103</v>
      </c>
      <c r="FE26">
        <v>1.8573</v>
      </c>
      <c r="FF26">
        <v>1.85944</v>
      </c>
      <c r="FG26">
        <v>1.86233</v>
      </c>
      <c r="FH26">
        <v>0</v>
      </c>
      <c r="FI26">
        <v>0</v>
      </c>
      <c r="FJ26">
        <v>0</v>
      </c>
      <c r="FK26">
        <v>0</v>
      </c>
      <c r="FL26" t="s">
        <v>351</v>
      </c>
      <c r="FM26" t="s">
        <v>352</v>
      </c>
      <c r="FN26" t="s">
        <v>353</v>
      </c>
      <c r="FO26" t="s">
        <v>353</v>
      </c>
      <c r="FP26" t="s">
        <v>353</v>
      </c>
      <c r="FQ26" t="s">
        <v>353</v>
      </c>
      <c r="FR26">
        <v>0</v>
      </c>
      <c r="FS26">
        <v>100</v>
      </c>
      <c r="FT26">
        <v>100</v>
      </c>
      <c r="FU26">
        <v>-2.278</v>
      </c>
      <c r="FV26">
        <v>0.109</v>
      </c>
      <c r="FW26">
        <v>-1.098580051460315</v>
      </c>
      <c r="FX26">
        <v>-4.0117494158234393E-3</v>
      </c>
      <c r="FY26">
        <v>1.087516141204025E-6</v>
      </c>
      <c r="FZ26">
        <v>-8.657206703991749E-11</v>
      </c>
      <c r="GA26">
        <v>0.1009523809523856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1.2</v>
      </c>
      <c r="GJ26">
        <v>1.1000000000000001</v>
      </c>
      <c r="GK26">
        <v>1.00952</v>
      </c>
      <c r="GL26">
        <v>2.4121100000000002</v>
      </c>
      <c r="GM26">
        <v>1.5942400000000001</v>
      </c>
      <c r="GN26">
        <v>2.3168899999999999</v>
      </c>
      <c r="GO26">
        <v>1.40015</v>
      </c>
      <c r="GP26">
        <v>2.2888199999999999</v>
      </c>
      <c r="GQ26">
        <v>32.9315</v>
      </c>
      <c r="GR26">
        <v>15.287800000000001</v>
      </c>
      <c r="GS26">
        <v>18</v>
      </c>
      <c r="GT26">
        <v>643.62</v>
      </c>
      <c r="GU26">
        <v>399.99799999999999</v>
      </c>
      <c r="GV26">
        <v>22.1404</v>
      </c>
      <c r="GW26">
        <v>25.7713</v>
      </c>
      <c r="GX26">
        <v>30.000399999999999</v>
      </c>
      <c r="GY26">
        <v>25.502199999999998</v>
      </c>
      <c r="GZ26">
        <v>25.424099999999999</v>
      </c>
      <c r="HA26">
        <v>20.264800000000001</v>
      </c>
      <c r="HB26">
        <v>-30</v>
      </c>
      <c r="HC26">
        <v>-30</v>
      </c>
      <c r="HD26">
        <v>22.140699999999999</v>
      </c>
      <c r="HE26">
        <v>400</v>
      </c>
      <c r="HF26">
        <v>0</v>
      </c>
      <c r="HG26">
        <v>104.16800000000001</v>
      </c>
      <c r="HH26">
        <v>103.83499999999999</v>
      </c>
    </row>
    <row r="27" spans="1:216" x14ac:dyDescent="0.2">
      <c r="A27">
        <v>9</v>
      </c>
      <c r="B27">
        <v>1689625634</v>
      </c>
      <c r="C27">
        <v>765.40000009536743</v>
      </c>
      <c r="D27" t="s">
        <v>375</v>
      </c>
      <c r="E27" t="s">
        <v>376</v>
      </c>
      <c r="F27" t="s">
        <v>344</v>
      </c>
      <c r="G27" t="s">
        <v>345</v>
      </c>
      <c r="H27" t="s">
        <v>346</v>
      </c>
      <c r="I27" t="s">
        <v>347</v>
      </c>
      <c r="J27" t="s">
        <v>405</v>
      </c>
      <c r="K27" t="s">
        <v>348</v>
      </c>
      <c r="L27">
        <v>1689625634</v>
      </c>
      <c r="M27">
        <f t="shared" si="0"/>
        <v>2.1985020871277826E-3</v>
      </c>
      <c r="N27">
        <f t="shared" si="1"/>
        <v>2.1985020871277827</v>
      </c>
      <c r="O27">
        <f t="shared" si="2"/>
        <v>18.934497180925998</v>
      </c>
      <c r="P27">
        <f t="shared" si="3"/>
        <v>380.22300000000001</v>
      </c>
      <c r="Q27">
        <f t="shared" si="4"/>
        <v>261.32569567999059</v>
      </c>
      <c r="R27">
        <f t="shared" si="5"/>
        <v>26.132102866439144</v>
      </c>
      <c r="S27">
        <f t="shared" si="6"/>
        <v>38.021620959744304</v>
      </c>
      <c r="T27">
        <f t="shared" si="7"/>
        <v>0.27611987647029079</v>
      </c>
      <c r="U27">
        <f t="shared" si="8"/>
        <v>2.9246690292783724</v>
      </c>
      <c r="V27">
        <f t="shared" si="9"/>
        <v>0.2624117153062846</v>
      </c>
      <c r="W27">
        <f t="shared" si="10"/>
        <v>0.16518221642174002</v>
      </c>
      <c r="X27">
        <f t="shared" si="11"/>
        <v>297.70562999999993</v>
      </c>
      <c r="Y27">
        <f t="shared" si="12"/>
        <v>26.194622781443492</v>
      </c>
      <c r="Z27">
        <f t="shared" si="13"/>
        <v>25.968699999999998</v>
      </c>
      <c r="AA27">
        <f t="shared" si="14"/>
        <v>3.3680139460440777</v>
      </c>
      <c r="AB27">
        <f t="shared" si="15"/>
        <v>80.320176136550018</v>
      </c>
      <c r="AC27">
        <f t="shared" si="16"/>
        <v>2.5550343688262798</v>
      </c>
      <c r="AD27">
        <f t="shared" si="17"/>
        <v>3.1810617104257086</v>
      </c>
      <c r="AE27">
        <f t="shared" si="18"/>
        <v>0.8129795772177979</v>
      </c>
      <c r="AF27">
        <f t="shared" si="19"/>
        <v>-96.953942042335214</v>
      </c>
      <c r="AG27">
        <f t="shared" si="20"/>
        <v>-151.58851109758604</v>
      </c>
      <c r="AH27">
        <f t="shared" si="21"/>
        <v>-11.017486409126859</v>
      </c>
      <c r="AI27">
        <f t="shared" si="22"/>
        <v>38.145690450951861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53087.373931651768</v>
      </c>
      <c r="AO27">
        <f t="shared" si="26"/>
        <v>1800.03</v>
      </c>
      <c r="AP27">
        <f t="shared" si="27"/>
        <v>1517.4245999999998</v>
      </c>
      <c r="AQ27">
        <f t="shared" si="28"/>
        <v>0.84299961667305534</v>
      </c>
      <c r="AR27">
        <f t="shared" si="29"/>
        <v>0.16538926017899699</v>
      </c>
      <c r="AS27">
        <v>1689625634</v>
      </c>
      <c r="AT27">
        <v>380.22300000000001</v>
      </c>
      <c r="AU27">
        <v>399.995</v>
      </c>
      <c r="AV27">
        <v>25.550799999999999</v>
      </c>
      <c r="AW27">
        <v>23.408300000000001</v>
      </c>
      <c r="AX27">
        <v>382.45400000000001</v>
      </c>
      <c r="AY27">
        <v>25.434899999999999</v>
      </c>
      <c r="AZ27">
        <v>599.952</v>
      </c>
      <c r="BA27">
        <v>99.934399999999997</v>
      </c>
      <c r="BB27">
        <v>6.3814099999999999E-2</v>
      </c>
      <c r="BC27">
        <v>25.007300000000001</v>
      </c>
      <c r="BD27">
        <v>25.968699999999998</v>
      </c>
      <c r="BE27">
        <v>999.9</v>
      </c>
      <c r="BF27">
        <v>0</v>
      </c>
      <c r="BG27">
        <v>0</v>
      </c>
      <c r="BH27">
        <v>9978.75</v>
      </c>
      <c r="BI27">
        <v>0</v>
      </c>
      <c r="BJ27">
        <v>31.8263</v>
      </c>
      <c r="BK27">
        <v>-19.771699999999999</v>
      </c>
      <c r="BL27">
        <v>390.19299999999998</v>
      </c>
      <c r="BM27">
        <v>409.58199999999999</v>
      </c>
      <c r="BN27">
        <v>2.1424400000000001</v>
      </c>
      <c r="BO27">
        <v>399.995</v>
      </c>
      <c r="BP27">
        <v>23.408300000000001</v>
      </c>
      <c r="BQ27">
        <v>2.5533999999999999</v>
      </c>
      <c r="BR27">
        <v>2.3393000000000002</v>
      </c>
      <c r="BS27">
        <v>21.370999999999999</v>
      </c>
      <c r="BT27">
        <v>19.9496</v>
      </c>
      <c r="BU27">
        <v>1800.03</v>
      </c>
      <c r="BV27">
        <v>0.90001100000000001</v>
      </c>
      <c r="BW27">
        <v>9.9989400000000006E-2</v>
      </c>
      <c r="BX27">
        <v>0</v>
      </c>
      <c r="BY27">
        <v>2.3096000000000001</v>
      </c>
      <c r="BZ27">
        <v>0</v>
      </c>
      <c r="CA27">
        <v>17011.099999999999</v>
      </c>
      <c r="CB27">
        <v>14600.7</v>
      </c>
      <c r="CC27">
        <v>37.186999999999998</v>
      </c>
      <c r="CD27">
        <v>38.811999999999998</v>
      </c>
      <c r="CE27">
        <v>37.311999999999998</v>
      </c>
      <c r="CF27">
        <v>37.186999999999998</v>
      </c>
      <c r="CG27">
        <v>36.811999999999998</v>
      </c>
      <c r="CH27">
        <v>1620.05</v>
      </c>
      <c r="CI27">
        <v>179.98</v>
      </c>
      <c r="CJ27">
        <v>0</v>
      </c>
      <c r="CK27">
        <v>1689625645.5</v>
      </c>
      <c r="CL27">
        <v>0</v>
      </c>
      <c r="CM27">
        <v>1689625607.5</v>
      </c>
      <c r="CN27" t="s">
        <v>377</v>
      </c>
      <c r="CO27">
        <v>1689625597</v>
      </c>
      <c r="CP27">
        <v>1689625607.5</v>
      </c>
      <c r="CQ27">
        <v>10</v>
      </c>
      <c r="CR27">
        <v>-1.7000000000000001E-2</v>
      </c>
      <c r="CS27">
        <v>7.0000000000000001E-3</v>
      </c>
      <c r="CT27">
        <v>-2.294</v>
      </c>
      <c r="CU27">
        <v>0.11600000000000001</v>
      </c>
      <c r="CV27">
        <v>400</v>
      </c>
      <c r="CW27">
        <v>23</v>
      </c>
      <c r="CX27">
        <v>0.09</v>
      </c>
      <c r="CY27">
        <v>0.04</v>
      </c>
      <c r="CZ27">
        <v>18.883184843879359</v>
      </c>
      <c r="DA27">
        <v>0.69880623210607551</v>
      </c>
      <c r="DB27">
        <v>0.14680668963988419</v>
      </c>
      <c r="DC27">
        <v>1</v>
      </c>
      <c r="DD27">
        <v>400.01219512195121</v>
      </c>
      <c r="DE27">
        <v>1.3066202090847729E-2</v>
      </c>
      <c r="DF27">
        <v>1.362962968949882E-2</v>
      </c>
      <c r="DG27">
        <v>1</v>
      </c>
      <c r="DH27">
        <v>1799.9105</v>
      </c>
      <c r="DI27">
        <v>1.5793414653562139</v>
      </c>
      <c r="DJ27">
        <v>0.2586498598491847</v>
      </c>
      <c r="DK27">
        <v>-1</v>
      </c>
      <c r="DL27">
        <v>2</v>
      </c>
      <c r="DM27">
        <v>2</v>
      </c>
      <c r="DN27" t="s">
        <v>350</v>
      </c>
      <c r="DO27">
        <v>3.2041400000000002</v>
      </c>
      <c r="DP27">
        <v>2.6725599999999998</v>
      </c>
      <c r="DQ27">
        <v>8.9951900000000001E-2</v>
      </c>
      <c r="DR27">
        <v>9.2683100000000004E-2</v>
      </c>
      <c r="DS27">
        <v>0.11896</v>
      </c>
      <c r="DT27">
        <v>0.110689</v>
      </c>
      <c r="DU27">
        <v>27426.6</v>
      </c>
      <c r="DV27">
        <v>30889.599999999999</v>
      </c>
      <c r="DW27">
        <v>28370.9</v>
      </c>
      <c r="DX27">
        <v>32655.1</v>
      </c>
      <c r="DY27">
        <v>34709.1</v>
      </c>
      <c r="DZ27">
        <v>39380.400000000001</v>
      </c>
      <c r="EA27">
        <v>41623.5</v>
      </c>
      <c r="EB27">
        <v>47148</v>
      </c>
      <c r="EC27">
        <v>2.1756700000000002</v>
      </c>
      <c r="ED27">
        <v>1.77318</v>
      </c>
      <c r="EE27">
        <v>9.7621200000000005E-2</v>
      </c>
      <c r="EF27">
        <v>0</v>
      </c>
      <c r="EG27">
        <v>24.3674</v>
      </c>
      <c r="EH27">
        <v>999.9</v>
      </c>
      <c r="EI27">
        <v>54.5</v>
      </c>
      <c r="EJ27">
        <v>30.5</v>
      </c>
      <c r="EK27">
        <v>23.909400000000002</v>
      </c>
      <c r="EL27">
        <v>63.545900000000003</v>
      </c>
      <c r="EM27">
        <v>17.291699999999999</v>
      </c>
      <c r="EN27">
        <v>1</v>
      </c>
      <c r="EO27">
        <v>-9.8724599999999996E-2</v>
      </c>
      <c r="EP27">
        <v>2.10114</v>
      </c>
      <c r="EQ27">
        <v>20.219100000000001</v>
      </c>
      <c r="ER27">
        <v>5.2262700000000004</v>
      </c>
      <c r="ES27">
        <v>12.0099</v>
      </c>
      <c r="ET27">
        <v>4.9897499999999999</v>
      </c>
      <c r="EU27">
        <v>3.3050000000000002</v>
      </c>
      <c r="EV27">
        <v>5420.9</v>
      </c>
      <c r="EW27">
        <v>8660.9</v>
      </c>
      <c r="EX27">
        <v>489.4</v>
      </c>
      <c r="EY27">
        <v>48.4</v>
      </c>
      <c r="EZ27">
        <v>1.85276</v>
      </c>
      <c r="FA27">
        <v>1.8615600000000001</v>
      </c>
      <c r="FB27">
        <v>1.86069</v>
      </c>
      <c r="FC27">
        <v>1.8567499999999999</v>
      </c>
      <c r="FD27">
        <v>1.86104</v>
      </c>
      <c r="FE27">
        <v>1.8573</v>
      </c>
      <c r="FF27">
        <v>1.85944</v>
      </c>
      <c r="FG27">
        <v>1.8623400000000001</v>
      </c>
      <c r="FH27">
        <v>0</v>
      </c>
      <c r="FI27">
        <v>0</v>
      </c>
      <c r="FJ27">
        <v>0</v>
      </c>
      <c r="FK27">
        <v>0</v>
      </c>
      <c r="FL27" t="s">
        <v>351</v>
      </c>
      <c r="FM27" t="s">
        <v>352</v>
      </c>
      <c r="FN27" t="s">
        <v>353</v>
      </c>
      <c r="FO27" t="s">
        <v>353</v>
      </c>
      <c r="FP27" t="s">
        <v>353</v>
      </c>
      <c r="FQ27" t="s">
        <v>353</v>
      </c>
      <c r="FR27">
        <v>0</v>
      </c>
      <c r="FS27">
        <v>100</v>
      </c>
      <c r="FT27">
        <v>100</v>
      </c>
      <c r="FU27">
        <v>-2.2309999999999999</v>
      </c>
      <c r="FV27">
        <v>0.1159</v>
      </c>
      <c r="FW27">
        <v>-0.85076366832455697</v>
      </c>
      <c r="FX27">
        <v>-4.0117494158234393E-3</v>
      </c>
      <c r="FY27">
        <v>1.087516141204025E-6</v>
      </c>
      <c r="FZ27">
        <v>-8.657206703991749E-11</v>
      </c>
      <c r="GA27">
        <v>0.11584999999999469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0.6</v>
      </c>
      <c r="GJ27">
        <v>0.4</v>
      </c>
      <c r="GK27">
        <v>1.00952</v>
      </c>
      <c r="GL27">
        <v>2.4169900000000002</v>
      </c>
      <c r="GM27">
        <v>1.5942400000000001</v>
      </c>
      <c r="GN27">
        <v>2.3168899999999999</v>
      </c>
      <c r="GO27">
        <v>1.40015</v>
      </c>
      <c r="GP27">
        <v>2.2875999999999999</v>
      </c>
      <c r="GQ27">
        <v>33.132199999999997</v>
      </c>
      <c r="GR27">
        <v>15.2615</v>
      </c>
      <c r="GS27">
        <v>18</v>
      </c>
      <c r="GT27">
        <v>642.50400000000002</v>
      </c>
      <c r="GU27">
        <v>399.05200000000002</v>
      </c>
      <c r="GV27">
        <v>22.057600000000001</v>
      </c>
      <c r="GW27">
        <v>25.968299999999999</v>
      </c>
      <c r="GX27">
        <v>30.000499999999999</v>
      </c>
      <c r="GY27">
        <v>25.710699999999999</v>
      </c>
      <c r="GZ27">
        <v>25.634699999999999</v>
      </c>
      <c r="HA27">
        <v>20.2545</v>
      </c>
      <c r="HB27">
        <v>-30</v>
      </c>
      <c r="HC27">
        <v>-30</v>
      </c>
      <c r="HD27">
        <v>22.0808</v>
      </c>
      <c r="HE27">
        <v>400</v>
      </c>
      <c r="HF27">
        <v>0</v>
      </c>
      <c r="HG27">
        <v>104.13800000000001</v>
      </c>
      <c r="HH27">
        <v>103.807</v>
      </c>
    </row>
    <row r="28" spans="1:216" x14ac:dyDescent="0.2">
      <c r="A28">
        <v>10</v>
      </c>
      <c r="B28">
        <v>1689625720.5</v>
      </c>
      <c r="C28">
        <v>851.90000009536743</v>
      </c>
      <c r="D28" t="s">
        <v>378</v>
      </c>
      <c r="E28" t="s">
        <v>379</v>
      </c>
      <c r="F28" t="s">
        <v>344</v>
      </c>
      <c r="G28" t="s">
        <v>345</v>
      </c>
      <c r="H28" t="s">
        <v>346</v>
      </c>
      <c r="I28" t="s">
        <v>347</v>
      </c>
      <c r="J28" t="s">
        <v>405</v>
      </c>
      <c r="K28" t="s">
        <v>348</v>
      </c>
      <c r="L28">
        <v>1689625720.5</v>
      </c>
      <c r="M28">
        <f t="shared" si="0"/>
        <v>2.2143656123931842E-3</v>
      </c>
      <c r="N28">
        <f t="shared" si="1"/>
        <v>2.2143656123931841</v>
      </c>
      <c r="O28">
        <f t="shared" si="2"/>
        <v>19.079782916191135</v>
      </c>
      <c r="P28">
        <f t="shared" si="3"/>
        <v>380.12700000000001</v>
      </c>
      <c r="Q28">
        <f t="shared" si="4"/>
        <v>261.66872106422403</v>
      </c>
      <c r="R28">
        <f t="shared" si="5"/>
        <v>26.166378232878269</v>
      </c>
      <c r="S28">
        <f t="shared" si="6"/>
        <v>38.011982548300203</v>
      </c>
      <c r="T28">
        <f t="shared" si="7"/>
        <v>0.27938847196564814</v>
      </c>
      <c r="U28">
        <f t="shared" si="8"/>
        <v>2.9299468882741784</v>
      </c>
      <c r="V28">
        <f t="shared" si="9"/>
        <v>0.26538660646757822</v>
      </c>
      <c r="W28">
        <f t="shared" si="10"/>
        <v>0.16706614583159402</v>
      </c>
      <c r="X28">
        <f t="shared" si="11"/>
        <v>297.70780500000001</v>
      </c>
      <c r="Y28">
        <f t="shared" si="12"/>
        <v>26.27983701421579</v>
      </c>
      <c r="Z28">
        <f t="shared" si="13"/>
        <v>26.022500000000001</v>
      </c>
      <c r="AA28">
        <f t="shared" si="14"/>
        <v>3.3787535362559811</v>
      </c>
      <c r="AB28">
        <f t="shared" si="15"/>
        <v>80.326487299948909</v>
      </c>
      <c r="AC28">
        <f t="shared" si="16"/>
        <v>2.56919150816424</v>
      </c>
      <c r="AD28">
        <f t="shared" si="17"/>
        <v>3.1984362749121162</v>
      </c>
      <c r="AE28">
        <f t="shared" si="18"/>
        <v>0.80956202809174105</v>
      </c>
      <c r="AF28">
        <f t="shared" si="19"/>
        <v>-97.653523506539415</v>
      </c>
      <c r="AG28">
        <f t="shared" si="20"/>
        <v>-145.92279823662093</v>
      </c>
      <c r="AH28">
        <f t="shared" si="21"/>
        <v>-10.594321134059236</v>
      </c>
      <c r="AI28">
        <f t="shared" si="22"/>
        <v>43.537162122780444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53224.557270012141</v>
      </c>
      <c r="AO28">
        <f t="shared" si="26"/>
        <v>1800.04</v>
      </c>
      <c r="AP28">
        <f t="shared" si="27"/>
        <v>1517.4332999999999</v>
      </c>
      <c r="AQ28">
        <f t="shared" si="28"/>
        <v>0.84299976667185172</v>
      </c>
      <c r="AR28">
        <f t="shared" si="29"/>
        <v>0.16538954967667385</v>
      </c>
      <c r="AS28">
        <v>1689625720.5</v>
      </c>
      <c r="AT28">
        <v>380.12700000000001</v>
      </c>
      <c r="AU28">
        <v>400.04599999999999</v>
      </c>
      <c r="AV28">
        <v>25.692399999999999</v>
      </c>
      <c r="AW28">
        <v>23.5352</v>
      </c>
      <c r="AX28">
        <v>382.36799999999999</v>
      </c>
      <c r="AY28">
        <v>25.575800000000001</v>
      </c>
      <c r="AZ28">
        <v>600.07600000000002</v>
      </c>
      <c r="BA28">
        <v>99.934700000000007</v>
      </c>
      <c r="BB28">
        <v>6.34126E-2</v>
      </c>
      <c r="BC28">
        <v>25.098700000000001</v>
      </c>
      <c r="BD28">
        <v>26.022500000000001</v>
      </c>
      <c r="BE28">
        <v>999.9</v>
      </c>
      <c r="BF28">
        <v>0</v>
      </c>
      <c r="BG28">
        <v>0</v>
      </c>
      <c r="BH28">
        <v>10008.799999999999</v>
      </c>
      <c r="BI28">
        <v>0</v>
      </c>
      <c r="BJ28">
        <v>172.3</v>
      </c>
      <c r="BK28">
        <v>-19.918399999999998</v>
      </c>
      <c r="BL28">
        <v>390.15100000000001</v>
      </c>
      <c r="BM28">
        <v>409.68799999999999</v>
      </c>
      <c r="BN28">
        <v>2.1571099999999999</v>
      </c>
      <c r="BO28">
        <v>400.04599999999999</v>
      </c>
      <c r="BP28">
        <v>23.5352</v>
      </c>
      <c r="BQ28">
        <v>2.5675599999999998</v>
      </c>
      <c r="BR28">
        <v>2.3519899999999998</v>
      </c>
      <c r="BS28">
        <v>21.461200000000002</v>
      </c>
      <c r="BT28">
        <v>20.036899999999999</v>
      </c>
      <c r="BU28">
        <v>1800.04</v>
      </c>
      <c r="BV28">
        <v>0.90000999999999998</v>
      </c>
      <c r="BW28">
        <v>9.9989999999999996E-2</v>
      </c>
      <c r="BX28">
        <v>0</v>
      </c>
      <c r="BY28">
        <v>2.5063</v>
      </c>
      <c r="BZ28">
        <v>0</v>
      </c>
      <c r="CA28">
        <v>22014.9</v>
      </c>
      <c r="CB28">
        <v>14600.7</v>
      </c>
      <c r="CC28">
        <v>37</v>
      </c>
      <c r="CD28">
        <v>38.686999999999998</v>
      </c>
      <c r="CE28">
        <v>37.125</v>
      </c>
      <c r="CF28">
        <v>37.061999999999998</v>
      </c>
      <c r="CG28">
        <v>36.625</v>
      </c>
      <c r="CH28">
        <v>1620.05</v>
      </c>
      <c r="CI28">
        <v>179.99</v>
      </c>
      <c r="CJ28">
        <v>0</v>
      </c>
      <c r="CK28">
        <v>1689625731.9000001</v>
      </c>
      <c r="CL28">
        <v>0</v>
      </c>
      <c r="CM28">
        <v>1689625693.5</v>
      </c>
      <c r="CN28" t="s">
        <v>380</v>
      </c>
      <c r="CO28">
        <v>1689625687</v>
      </c>
      <c r="CP28">
        <v>1689625693.5</v>
      </c>
      <c r="CQ28">
        <v>11</v>
      </c>
      <c r="CR28">
        <v>-0.01</v>
      </c>
      <c r="CS28">
        <v>1E-3</v>
      </c>
      <c r="CT28">
        <v>-2.3039999999999998</v>
      </c>
      <c r="CU28">
        <v>0.11700000000000001</v>
      </c>
      <c r="CV28">
        <v>400</v>
      </c>
      <c r="CW28">
        <v>23</v>
      </c>
      <c r="CX28">
        <v>0.08</v>
      </c>
      <c r="CY28">
        <v>0.05</v>
      </c>
      <c r="CZ28">
        <v>18.984672880042218</v>
      </c>
      <c r="DA28">
        <v>1.080265143111927</v>
      </c>
      <c r="DB28">
        <v>0.1802241542943363</v>
      </c>
      <c r="DC28">
        <v>1</v>
      </c>
      <c r="DD28">
        <v>399.98497500000002</v>
      </c>
      <c r="DE28">
        <v>-1.9328330206673641E-2</v>
      </c>
      <c r="DF28">
        <v>3.5857696175297459E-2</v>
      </c>
      <c r="DG28">
        <v>1</v>
      </c>
      <c r="DH28">
        <v>1799.98756097561</v>
      </c>
      <c r="DI28">
        <v>-0.39180859845899779</v>
      </c>
      <c r="DJ28">
        <v>0.1466999673766779</v>
      </c>
      <c r="DK28">
        <v>-1</v>
      </c>
      <c r="DL28">
        <v>2</v>
      </c>
      <c r="DM28">
        <v>2</v>
      </c>
      <c r="DN28" t="s">
        <v>350</v>
      </c>
      <c r="DO28">
        <v>3.2042999999999999</v>
      </c>
      <c r="DP28">
        <v>2.6724199999999998</v>
      </c>
      <c r="DQ28">
        <v>8.99147E-2</v>
      </c>
      <c r="DR28">
        <v>9.2669799999999997E-2</v>
      </c>
      <c r="DS28">
        <v>0.119393</v>
      </c>
      <c r="DT28">
        <v>0.11108</v>
      </c>
      <c r="DU28">
        <v>27423.4</v>
      </c>
      <c r="DV28">
        <v>30885.4</v>
      </c>
      <c r="DW28">
        <v>28366.799999999999</v>
      </c>
      <c r="DX28">
        <v>32650.5</v>
      </c>
      <c r="DY28">
        <v>34686.9</v>
      </c>
      <c r="DZ28">
        <v>39357.800000000003</v>
      </c>
      <c r="EA28">
        <v>41617.599999999999</v>
      </c>
      <c r="EB28">
        <v>47141.8</v>
      </c>
      <c r="EC28">
        <v>2.1749700000000001</v>
      </c>
      <c r="ED28">
        <v>1.7716499999999999</v>
      </c>
      <c r="EE28">
        <v>0.10613400000000001</v>
      </c>
      <c r="EF28">
        <v>0</v>
      </c>
      <c r="EG28">
        <v>24.281500000000001</v>
      </c>
      <c r="EH28">
        <v>999.9</v>
      </c>
      <c r="EI28">
        <v>54.5</v>
      </c>
      <c r="EJ28">
        <v>30.6</v>
      </c>
      <c r="EK28">
        <v>24.046099999999999</v>
      </c>
      <c r="EL28">
        <v>63.645899999999997</v>
      </c>
      <c r="EM28">
        <v>17.323699999999999</v>
      </c>
      <c r="EN28">
        <v>1</v>
      </c>
      <c r="EO28">
        <v>-9.0701199999999996E-2</v>
      </c>
      <c r="EP28">
        <v>2.137</v>
      </c>
      <c r="EQ28">
        <v>20.2181</v>
      </c>
      <c r="ER28">
        <v>5.2268699999999999</v>
      </c>
      <c r="ES28">
        <v>12.0099</v>
      </c>
      <c r="ET28">
        <v>4.9894999999999996</v>
      </c>
      <c r="EU28">
        <v>3.3050000000000002</v>
      </c>
      <c r="EV28">
        <v>5422.6</v>
      </c>
      <c r="EW28">
        <v>8660.9</v>
      </c>
      <c r="EX28">
        <v>489.4</v>
      </c>
      <c r="EY28">
        <v>48.5</v>
      </c>
      <c r="EZ28">
        <v>1.8527499999999999</v>
      </c>
      <c r="FA28">
        <v>1.8615699999999999</v>
      </c>
      <c r="FB28">
        <v>1.86069</v>
      </c>
      <c r="FC28">
        <v>1.8567400000000001</v>
      </c>
      <c r="FD28">
        <v>1.86107</v>
      </c>
      <c r="FE28">
        <v>1.8573</v>
      </c>
      <c r="FF28">
        <v>1.85944</v>
      </c>
      <c r="FG28">
        <v>1.86233</v>
      </c>
      <c r="FH28">
        <v>0</v>
      </c>
      <c r="FI28">
        <v>0</v>
      </c>
      <c r="FJ28">
        <v>0</v>
      </c>
      <c r="FK28">
        <v>0</v>
      </c>
      <c r="FL28" t="s">
        <v>351</v>
      </c>
      <c r="FM28" t="s">
        <v>352</v>
      </c>
      <c r="FN28" t="s">
        <v>353</v>
      </c>
      <c r="FO28" t="s">
        <v>353</v>
      </c>
      <c r="FP28" t="s">
        <v>353</v>
      </c>
      <c r="FQ28" t="s">
        <v>353</v>
      </c>
      <c r="FR28">
        <v>0</v>
      </c>
      <c r="FS28">
        <v>100</v>
      </c>
      <c r="FT28">
        <v>100</v>
      </c>
      <c r="FU28">
        <v>-2.2410000000000001</v>
      </c>
      <c r="FV28">
        <v>0.1166</v>
      </c>
      <c r="FW28">
        <v>-0.86074553301207746</v>
      </c>
      <c r="FX28">
        <v>-4.0117494158234393E-3</v>
      </c>
      <c r="FY28">
        <v>1.087516141204025E-6</v>
      </c>
      <c r="FZ28">
        <v>-8.657206703991749E-11</v>
      </c>
      <c r="GA28">
        <v>0.1165300000000045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0.6</v>
      </c>
      <c r="GJ28">
        <v>0.5</v>
      </c>
      <c r="GK28">
        <v>1.0083</v>
      </c>
      <c r="GL28">
        <v>2.4096700000000002</v>
      </c>
      <c r="GM28">
        <v>1.5942400000000001</v>
      </c>
      <c r="GN28">
        <v>2.3168899999999999</v>
      </c>
      <c r="GO28">
        <v>1.39893</v>
      </c>
      <c r="GP28">
        <v>2.3071299999999999</v>
      </c>
      <c r="GQ28">
        <v>33.221600000000002</v>
      </c>
      <c r="GR28">
        <v>15.252800000000001</v>
      </c>
      <c r="GS28">
        <v>18</v>
      </c>
      <c r="GT28">
        <v>643.12699999999995</v>
      </c>
      <c r="GU28">
        <v>398.91300000000001</v>
      </c>
      <c r="GV28">
        <v>22.200199999999999</v>
      </c>
      <c r="GW28">
        <v>26.049099999999999</v>
      </c>
      <c r="GX28">
        <v>30</v>
      </c>
      <c r="GY28">
        <v>25.8094</v>
      </c>
      <c r="GZ28">
        <v>25.7349</v>
      </c>
      <c r="HA28">
        <v>20.255800000000001</v>
      </c>
      <c r="HB28">
        <v>-30</v>
      </c>
      <c r="HC28">
        <v>-30</v>
      </c>
      <c r="HD28">
        <v>22.217600000000001</v>
      </c>
      <c r="HE28">
        <v>400</v>
      </c>
      <c r="HF28">
        <v>0</v>
      </c>
      <c r="HG28">
        <v>104.123</v>
      </c>
      <c r="HH28">
        <v>103.79300000000001</v>
      </c>
    </row>
    <row r="29" spans="1:216" x14ac:dyDescent="0.2">
      <c r="A29">
        <v>11</v>
      </c>
      <c r="B29">
        <v>1689625781</v>
      </c>
      <c r="C29">
        <v>912.40000009536743</v>
      </c>
      <c r="D29" t="s">
        <v>381</v>
      </c>
      <c r="E29" t="s">
        <v>382</v>
      </c>
      <c r="F29" t="s">
        <v>344</v>
      </c>
      <c r="G29" t="s">
        <v>345</v>
      </c>
      <c r="H29" t="s">
        <v>346</v>
      </c>
      <c r="I29" t="s">
        <v>347</v>
      </c>
      <c r="J29" t="s">
        <v>405</v>
      </c>
      <c r="K29" t="s">
        <v>348</v>
      </c>
      <c r="L29">
        <v>1689625781</v>
      </c>
      <c r="M29">
        <f t="shared" si="0"/>
        <v>1.8980172543068548E-3</v>
      </c>
      <c r="N29">
        <f t="shared" si="1"/>
        <v>1.8980172543068548</v>
      </c>
      <c r="O29">
        <f t="shared" si="2"/>
        <v>22.917361357730496</v>
      </c>
      <c r="P29">
        <f t="shared" si="3"/>
        <v>451.18799999999999</v>
      </c>
      <c r="Q29">
        <f t="shared" si="4"/>
        <v>282.96924066163541</v>
      </c>
      <c r="R29">
        <f t="shared" si="5"/>
        <v>28.297453784582057</v>
      </c>
      <c r="S29">
        <f t="shared" si="6"/>
        <v>45.119644623935997</v>
      </c>
      <c r="T29">
        <f t="shared" si="7"/>
        <v>0.23307513660295476</v>
      </c>
      <c r="U29">
        <f t="shared" si="8"/>
        <v>2.9308863543594104</v>
      </c>
      <c r="V29">
        <f t="shared" si="9"/>
        <v>0.22324583359618402</v>
      </c>
      <c r="W29">
        <f t="shared" si="10"/>
        <v>0.14037722668793942</v>
      </c>
      <c r="X29">
        <f t="shared" si="11"/>
        <v>297.69619499999999</v>
      </c>
      <c r="Y29">
        <f t="shared" si="12"/>
        <v>26.366554297261565</v>
      </c>
      <c r="Z29">
        <f t="shared" si="13"/>
        <v>26.011399999999998</v>
      </c>
      <c r="AA29">
        <f t="shared" si="14"/>
        <v>3.3765353016326958</v>
      </c>
      <c r="AB29">
        <f t="shared" si="15"/>
        <v>79.751416901260711</v>
      </c>
      <c r="AC29">
        <f t="shared" si="16"/>
        <v>2.5515277637055997</v>
      </c>
      <c r="AD29">
        <f t="shared" si="17"/>
        <v>3.1993510119884343</v>
      </c>
      <c r="AE29">
        <f t="shared" si="18"/>
        <v>0.82500753792709602</v>
      </c>
      <c r="AF29">
        <f t="shared" si="19"/>
        <v>-83.702560914932292</v>
      </c>
      <c r="AG29">
        <f t="shared" si="20"/>
        <v>-143.45722918917792</v>
      </c>
      <c r="AH29">
        <f t="shared" si="21"/>
        <v>-10.411646383981106</v>
      </c>
      <c r="AI29">
        <f t="shared" si="22"/>
        <v>60.124758511908652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53251.112701956066</v>
      </c>
      <c r="AO29">
        <f t="shared" si="26"/>
        <v>1799.96</v>
      </c>
      <c r="AP29">
        <f t="shared" si="27"/>
        <v>1517.3667</v>
      </c>
      <c r="AQ29">
        <f t="shared" si="28"/>
        <v>0.84300023333851859</v>
      </c>
      <c r="AR29">
        <f t="shared" si="29"/>
        <v>0.16539045034334096</v>
      </c>
      <c r="AS29">
        <v>1689625781</v>
      </c>
      <c r="AT29">
        <v>451.18799999999999</v>
      </c>
      <c r="AU29">
        <v>474.95800000000003</v>
      </c>
      <c r="AV29">
        <v>25.514800000000001</v>
      </c>
      <c r="AW29">
        <v>23.665500000000002</v>
      </c>
      <c r="AX29">
        <v>453.63400000000001</v>
      </c>
      <c r="AY29">
        <v>25.386800000000001</v>
      </c>
      <c r="AZ29">
        <v>600.09400000000005</v>
      </c>
      <c r="BA29">
        <v>99.938299999999998</v>
      </c>
      <c r="BB29">
        <v>6.3572000000000004E-2</v>
      </c>
      <c r="BC29">
        <v>25.1035</v>
      </c>
      <c r="BD29">
        <v>26.011399999999998</v>
      </c>
      <c r="BE29">
        <v>999.9</v>
      </c>
      <c r="BF29">
        <v>0</v>
      </c>
      <c r="BG29">
        <v>0</v>
      </c>
      <c r="BH29">
        <v>10013.799999999999</v>
      </c>
      <c r="BI29">
        <v>0</v>
      </c>
      <c r="BJ29">
        <v>156.79</v>
      </c>
      <c r="BK29">
        <v>-23.7895</v>
      </c>
      <c r="BL29">
        <v>462.976</v>
      </c>
      <c r="BM29">
        <v>486.471</v>
      </c>
      <c r="BN29">
        <v>1.8378699999999999</v>
      </c>
      <c r="BO29">
        <v>474.95800000000003</v>
      </c>
      <c r="BP29">
        <v>23.665500000000002</v>
      </c>
      <c r="BQ29">
        <v>2.5487600000000001</v>
      </c>
      <c r="BR29">
        <v>2.3650899999999999</v>
      </c>
      <c r="BS29">
        <v>21.3413</v>
      </c>
      <c r="BT29">
        <v>20.1267</v>
      </c>
      <c r="BU29">
        <v>1799.96</v>
      </c>
      <c r="BV29">
        <v>0.89999399999999996</v>
      </c>
      <c r="BW29">
        <v>0.100006</v>
      </c>
      <c r="BX29">
        <v>0</v>
      </c>
      <c r="BY29">
        <v>2.4889999999999999</v>
      </c>
      <c r="BZ29">
        <v>0</v>
      </c>
      <c r="CA29">
        <v>21371.4</v>
      </c>
      <c r="CB29">
        <v>14600</v>
      </c>
      <c r="CC29">
        <v>37</v>
      </c>
      <c r="CD29">
        <v>38.686999999999998</v>
      </c>
      <c r="CE29">
        <v>37.125</v>
      </c>
      <c r="CF29">
        <v>37.061999999999998</v>
      </c>
      <c r="CG29">
        <v>36.625</v>
      </c>
      <c r="CH29">
        <v>1619.95</v>
      </c>
      <c r="CI29">
        <v>180.01</v>
      </c>
      <c r="CJ29">
        <v>0</v>
      </c>
      <c r="CK29">
        <v>1689625792.5</v>
      </c>
      <c r="CL29">
        <v>0</v>
      </c>
      <c r="CM29">
        <v>1689625813</v>
      </c>
      <c r="CN29" t="s">
        <v>383</v>
      </c>
      <c r="CO29">
        <v>1689625800</v>
      </c>
      <c r="CP29">
        <v>1689625813</v>
      </c>
      <c r="CQ29">
        <v>12</v>
      </c>
      <c r="CR29">
        <v>9.0999999999999998E-2</v>
      </c>
      <c r="CS29">
        <v>1.2E-2</v>
      </c>
      <c r="CT29">
        <v>-2.4460000000000002</v>
      </c>
      <c r="CU29">
        <v>0.128</v>
      </c>
      <c r="CV29">
        <v>475</v>
      </c>
      <c r="CW29">
        <v>24</v>
      </c>
      <c r="CX29">
        <v>0.1</v>
      </c>
      <c r="CY29">
        <v>0.05</v>
      </c>
      <c r="CZ29">
        <v>22.985376639052031</v>
      </c>
      <c r="DA29">
        <v>-0.52247097581052115</v>
      </c>
      <c r="DB29">
        <v>7.3675739875527682E-2</v>
      </c>
      <c r="DC29">
        <v>1</v>
      </c>
      <c r="DD29">
        <v>475.01687500000003</v>
      </c>
      <c r="DE29">
        <v>-0.2077260787999996</v>
      </c>
      <c r="DF29">
        <v>2.9092256272071092E-2</v>
      </c>
      <c r="DG29">
        <v>1</v>
      </c>
      <c r="DH29">
        <v>1799.981951219512</v>
      </c>
      <c r="DI29">
        <v>-0.1161863869441173</v>
      </c>
      <c r="DJ29">
        <v>7.6164760822794011E-2</v>
      </c>
      <c r="DK29">
        <v>-1</v>
      </c>
      <c r="DL29">
        <v>2</v>
      </c>
      <c r="DM29">
        <v>2</v>
      </c>
      <c r="DN29" t="s">
        <v>350</v>
      </c>
      <c r="DO29">
        <v>3.2042099999999998</v>
      </c>
      <c r="DP29">
        <v>2.6726200000000002</v>
      </c>
      <c r="DQ29">
        <v>0.102321</v>
      </c>
      <c r="DR29">
        <v>0.105367</v>
      </c>
      <c r="DS29">
        <v>0.118758</v>
      </c>
      <c r="DT29">
        <v>0.111487</v>
      </c>
      <c r="DU29">
        <v>27045.8</v>
      </c>
      <c r="DV29">
        <v>30450</v>
      </c>
      <c r="DW29">
        <v>28363</v>
      </c>
      <c r="DX29">
        <v>32647.4</v>
      </c>
      <c r="DY29">
        <v>34708.5</v>
      </c>
      <c r="DZ29">
        <v>39335.9</v>
      </c>
      <c r="EA29">
        <v>41612.400000000001</v>
      </c>
      <c r="EB29">
        <v>47137.2</v>
      </c>
      <c r="EC29">
        <v>2.17462</v>
      </c>
      <c r="ED29">
        <v>1.77115</v>
      </c>
      <c r="EE29">
        <v>0.101067</v>
      </c>
      <c r="EF29">
        <v>0</v>
      </c>
      <c r="EG29">
        <v>24.3536</v>
      </c>
      <c r="EH29">
        <v>999.9</v>
      </c>
      <c r="EI29">
        <v>54.6</v>
      </c>
      <c r="EJ29">
        <v>30.6</v>
      </c>
      <c r="EK29">
        <v>24.090499999999999</v>
      </c>
      <c r="EL29">
        <v>63.815899999999999</v>
      </c>
      <c r="EM29">
        <v>16.995200000000001</v>
      </c>
      <c r="EN29">
        <v>1</v>
      </c>
      <c r="EO29">
        <v>-8.2400899999999999E-2</v>
      </c>
      <c r="EP29">
        <v>2.45553</v>
      </c>
      <c r="EQ29">
        <v>20.214200000000002</v>
      </c>
      <c r="ER29">
        <v>5.2270200000000004</v>
      </c>
      <c r="ES29">
        <v>12.0099</v>
      </c>
      <c r="ET29">
        <v>4.9896500000000001</v>
      </c>
      <c r="EU29">
        <v>3.3050000000000002</v>
      </c>
      <c r="EV29">
        <v>5424</v>
      </c>
      <c r="EW29">
        <v>8660.9</v>
      </c>
      <c r="EX29">
        <v>489.4</v>
      </c>
      <c r="EY29">
        <v>48.5</v>
      </c>
      <c r="EZ29">
        <v>1.8527199999999999</v>
      </c>
      <c r="FA29">
        <v>1.86151</v>
      </c>
      <c r="FB29">
        <v>1.8607</v>
      </c>
      <c r="FC29">
        <v>1.8567100000000001</v>
      </c>
      <c r="FD29">
        <v>1.8610199999999999</v>
      </c>
      <c r="FE29">
        <v>1.8573</v>
      </c>
      <c r="FF29">
        <v>1.8593900000000001</v>
      </c>
      <c r="FG29">
        <v>1.86233</v>
      </c>
      <c r="FH29">
        <v>0</v>
      </c>
      <c r="FI29">
        <v>0</v>
      </c>
      <c r="FJ29">
        <v>0</v>
      </c>
      <c r="FK29">
        <v>0</v>
      </c>
      <c r="FL29" t="s">
        <v>351</v>
      </c>
      <c r="FM29" t="s">
        <v>352</v>
      </c>
      <c r="FN29" t="s">
        <v>353</v>
      </c>
      <c r="FO29" t="s">
        <v>353</v>
      </c>
      <c r="FP29" t="s">
        <v>353</v>
      </c>
      <c r="FQ29" t="s">
        <v>353</v>
      </c>
      <c r="FR29">
        <v>0</v>
      </c>
      <c r="FS29">
        <v>100</v>
      </c>
      <c r="FT29">
        <v>100</v>
      </c>
      <c r="FU29">
        <v>-2.4460000000000002</v>
      </c>
      <c r="FV29">
        <v>0.128</v>
      </c>
      <c r="FW29">
        <v>-0.86074553301207746</v>
      </c>
      <c r="FX29">
        <v>-4.0117494158234393E-3</v>
      </c>
      <c r="FY29">
        <v>1.087516141204025E-6</v>
      </c>
      <c r="FZ29">
        <v>-8.657206703991749E-11</v>
      </c>
      <c r="GA29">
        <v>0.1165300000000045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1.6</v>
      </c>
      <c r="GJ29">
        <v>1.5</v>
      </c>
      <c r="GK29">
        <v>1.15845</v>
      </c>
      <c r="GL29">
        <v>2.4047900000000002</v>
      </c>
      <c r="GM29">
        <v>1.5942400000000001</v>
      </c>
      <c r="GN29">
        <v>2.3168899999999999</v>
      </c>
      <c r="GO29">
        <v>1.40015</v>
      </c>
      <c r="GP29">
        <v>2.3767100000000001</v>
      </c>
      <c r="GQ29">
        <v>33.333500000000001</v>
      </c>
      <c r="GR29">
        <v>15.244</v>
      </c>
      <c r="GS29">
        <v>18</v>
      </c>
      <c r="GT29">
        <v>643.81100000000004</v>
      </c>
      <c r="GU29">
        <v>399.30200000000002</v>
      </c>
      <c r="GV29">
        <v>21.945799999999998</v>
      </c>
      <c r="GW29">
        <v>26.133600000000001</v>
      </c>
      <c r="GX29">
        <v>30.000800000000002</v>
      </c>
      <c r="GY29">
        <v>25.8902</v>
      </c>
      <c r="GZ29">
        <v>25.824999999999999</v>
      </c>
      <c r="HA29">
        <v>23.2287</v>
      </c>
      <c r="HB29">
        <v>-30</v>
      </c>
      <c r="HC29">
        <v>-30</v>
      </c>
      <c r="HD29">
        <v>21.935600000000001</v>
      </c>
      <c r="HE29">
        <v>475</v>
      </c>
      <c r="HF29">
        <v>0</v>
      </c>
      <c r="HG29">
        <v>104.11</v>
      </c>
      <c r="HH29">
        <v>103.783</v>
      </c>
    </row>
    <row r="30" spans="1:216" x14ac:dyDescent="0.2">
      <c r="A30">
        <v>12</v>
      </c>
      <c r="B30">
        <v>1689625908</v>
      </c>
      <c r="C30">
        <v>1039.400000095367</v>
      </c>
      <c r="D30" t="s">
        <v>384</v>
      </c>
      <c r="E30" t="s">
        <v>385</v>
      </c>
      <c r="F30" t="s">
        <v>344</v>
      </c>
      <c r="G30" t="s">
        <v>345</v>
      </c>
      <c r="H30" t="s">
        <v>346</v>
      </c>
      <c r="I30" t="s">
        <v>347</v>
      </c>
      <c r="J30" t="s">
        <v>405</v>
      </c>
      <c r="K30" t="s">
        <v>348</v>
      </c>
      <c r="L30">
        <v>1689625908</v>
      </c>
      <c r="M30">
        <f t="shared" si="0"/>
        <v>1.9342789474345137E-3</v>
      </c>
      <c r="N30">
        <f t="shared" si="1"/>
        <v>1.9342789474345137</v>
      </c>
      <c r="O30">
        <f t="shared" si="2"/>
        <v>27.377721177449814</v>
      </c>
      <c r="P30">
        <f t="shared" si="3"/>
        <v>546.54700000000003</v>
      </c>
      <c r="Q30">
        <f t="shared" si="4"/>
        <v>357.08410347657133</v>
      </c>
      <c r="R30">
        <f t="shared" si="5"/>
        <v>35.71090490149561</v>
      </c>
      <c r="S30">
        <f t="shared" si="6"/>
        <v>54.658518122687305</v>
      </c>
      <c r="T30">
        <f t="shared" si="7"/>
        <v>0.24816997899631035</v>
      </c>
      <c r="U30">
        <f t="shared" si="8"/>
        <v>2.9287548063613515</v>
      </c>
      <c r="V30">
        <f t="shared" si="9"/>
        <v>0.23705120704384069</v>
      </c>
      <c r="W30">
        <f t="shared" si="10"/>
        <v>0.14911446518398994</v>
      </c>
      <c r="X30">
        <f t="shared" si="11"/>
        <v>297.72434400000003</v>
      </c>
      <c r="Y30">
        <f t="shared" si="12"/>
        <v>26.292788479152492</v>
      </c>
      <c r="Z30">
        <f t="shared" si="13"/>
        <v>26.000900000000001</v>
      </c>
      <c r="AA30">
        <f t="shared" si="14"/>
        <v>3.3744381423622074</v>
      </c>
      <c r="AB30">
        <f t="shared" si="15"/>
        <v>81.04127674034261</v>
      </c>
      <c r="AC30">
        <f t="shared" si="16"/>
        <v>2.5827104129632699</v>
      </c>
      <c r="AD30">
        <f t="shared" si="17"/>
        <v>3.1869073598609634</v>
      </c>
      <c r="AE30">
        <f t="shared" si="18"/>
        <v>0.79172772939893754</v>
      </c>
      <c r="AF30">
        <f t="shared" si="19"/>
        <v>-85.301701581862048</v>
      </c>
      <c r="AG30">
        <f t="shared" si="20"/>
        <v>-152.02133403726882</v>
      </c>
      <c r="AH30">
        <f t="shared" si="21"/>
        <v>-11.037023793236513</v>
      </c>
      <c r="AI30">
        <f t="shared" si="22"/>
        <v>49.364284587632625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53200.871069325207</v>
      </c>
      <c r="AO30">
        <f t="shared" si="26"/>
        <v>1800.14</v>
      </c>
      <c r="AP30">
        <f t="shared" si="27"/>
        <v>1517.5175999999999</v>
      </c>
      <c r="AQ30">
        <f t="shared" si="28"/>
        <v>0.84299976668481336</v>
      </c>
      <c r="AR30">
        <f t="shared" si="29"/>
        <v>0.16538954970168987</v>
      </c>
      <c r="AS30">
        <v>1689625908</v>
      </c>
      <c r="AT30">
        <v>546.54700000000003</v>
      </c>
      <c r="AU30">
        <v>574.98</v>
      </c>
      <c r="AV30">
        <v>25.825299999999999</v>
      </c>
      <c r="AW30">
        <v>23.941099999999999</v>
      </c>
      <c r="AX30">
        <v>549.24</v>
      </c>
      <c r="AY30">
        <v>25.693000000000001</v>
      </c>
      <c r="AZ30">
        <v>600.04</v>
      </c>
      <c r="BA30">
        <v>99.942700000000002</v>
      </c>
      <c r="BB30">
        <v>6.4285900000000007E-2</v>
      </c>
      <c r="BC30">
        <v>25.0381</v>
      </c>
      <c r="BD30">
        <v>26.000900000000001</v>
      </c>
      <c r="BE30">
        <v>999.9</v>
      </c>
      <c r="BF30">
        <v>0</v>
      </c>
      <c r="BG30">
        <v>0</v>
      </c>
      <c r="BH30">
        <v>10001.200000000001</v>
      </c>
      <c r="BI30">
        <v>0</v>
      </c>
      <c r="BJ30">
        <v>175.899</v>
      </c>
      <c r="BK30">
        <v>-28.432400000000001</v>
      </c>
      <c r="BL30">
        <v>561.03599999999994</v>
      </c>
      <c r="BM30">
        <v>589.08299999999997</v>
      </c>
      <c r="BN30">
        <v>1.8842699999999999</v>
      </c>
      <c r="BO30">
        <v>574.98</v>
      </c>
      <c r="BP30">
        <v>23.941099999999999</v>
      </c>
      <c r="BQ30">
        <v>2.5810599999999999</v>
      </c>
      <c r="BR30">
        <v>2.3927399999999999</v>
      </c>
      <c r="BS30">
        <v>21.546900000000001</v>
      </c>
      <c r="BT30">
        <v>20.314699999999998</v>
      </c>
      <c r="BU30">
        <v>1800.14</v>
      </c>
      <c r="BV30">
        <v>0.90000999999999998</v>
      </c>
      <c r="BW30">
        <v>9.9989999999999996E-2</v>
      </c>
      <c r="BX30">
        <v>0</v>
      </c>
      <c r="BY30">
        <v>2.7282999999999999</v>
      </c>
      <c r="BZ30">
        <v>0</v>
      </c>
      <c r="CA30">
        <v>21789.599999999999</v>
      </c>
      <c r="CB30">
        <v>14601.6</v>
      </c>
      <c r="CC30">
        <v>36.875</v>
      </c>
      <c r="CD30">
        <v>38.625</v>
      </c>
      <c r="CE30">
        <v>37</v>
      </c>
      <c r="CF30">
        <v>37</v>
      </c>
      <c r="CG30">
        <v>36.5</v>
      </c>
      <c r="CH30">
        <v>1620.14</v>
      </c>
      <c r="CI30">
        <v>180</v>
      </c>
      <c r="CJ30">
        <v>0</v>
      </c>
      <c r="CK30">
        <v>1689625919.0999999</v>
      </c>
      <c r="CL30">
        <v>0</v>
      </c>
      <c r="CM30">
        <v>1689625880</v>
      </c>
      <c r="CN30" t="s">
        <v>386</v>
      </c>
      <c r="CO30">
        <v>1689625874.5</v>
      </c>
      <c r="CP30">
        <v>1689625880</v>
      </c>
      <c r="CQ30">
        <v>13</v>
      </c>
      <c r="CR30">
        <v>-3.4000000000000002E-2</v>
      </c>
      <c r="CS30">
        <v>4.0000000000000001E-3</v>
      </c>
      <c r="CT30">
        <v>-2.7749999999999999</v>
      </c>
      <c r="CU30">
        <v>0.13200000000000001</v>
      </c>
      <c r="CV30">
        <v>575</v>
      </c>
      <c r="CW30">
        <v>24</v>
      </c>
      <c r="CX30">
        <v>0.1</v>
      </c>
      <c r="CY30">
        <v>0.05</v>
      </c>
      <c r="CZ30">
        <v>27.207207003863779</v>
      </c>
      <c r="DA30">
        <v>0.59949925369339885</v>
      </c>
      <c r="DB30">
        <v>7.567887773816262E-2</v>
      </c>
      <c r="DC30">
        <v>1</v>
      </c>
      <c r="DD30">
        <v>575.00107317073173</v>
      </c>
      <c r="DE30">
        <v>-0.1398397212551605</v>
      </c>
      <c r="DF30">
        <v>2.70008041830542E-2</v>
      </c>
      <c r="DG30">
        <v>1</v>
      </c>
      <c r="DH30">
        <v>1799.999512195122</v>
      </c>
      <c r="DI30">
        <v>0.1074971796128943</v>
      </c>
      <c r="DJ30">
        <v>8.0181234332508192E-2</v>
      </c>
      <c r="DK30">
        <v>-1</v>
      </c>
      <c r="DL30">
        <v>2</v>
      </c>
      <c r="DM30">
        <v>2</v>
      </c>
      <c r="DN30" t="s">
        <v>350</v>
      </c>
      <c r="DO30">
        <v>3.2038000000000002</v>
      </c>
      <c r="DP30">
        <v>2.6732200000000002</v>
      </c>
      <c r="DQ30">
        <v>0.117559</v>
      </c>
      <c r="DR30">
        <v>0.12087199999999999</v>
      </c>
      <c r="DS30">
        <v>0.119709</v>
      </c>
      <c r="DT30">
        <v>0.112346</v>
      </c>
      <c r="DU30">
        <v>26580.2</v>
      </c>
      <c r="DV30">
        <v>29914.2</v>
      </c>
      <c r="DW30">
        <v>28356.9</v>
      </c>
      <c r="DX30">
        <v>32639.4</v>
      </c>
      <c r="DY30">
        <v>34663.300000000003</v>
      </c>
      <c r="DZ30">
        <v>39289.1</v>
      </c>
      <c r="EA30">
        <v>41603.1</v>
      </c>
      <c r="EB30">
        <v>47126.7</v>
      </c>
      <c r="EC30">
        <v>2.1708799999999999</v>
      </c>
      <c r="ED30">
        <v>1.7680499999999999</v>
      </c>
      <c r="EE30">
        <v>9.8049600000000001E-2</v>
      </c>
      <c r="EF30">
        <v>0</v>
      </c>
      <c r="EG30">
        <v>24.392700000000001</v>
      </c>
      <c r="EH30">
        <v>999.9</v>
      </c>
      <c r="EI30">
        <v>54.7</v>
      </c>
      <c r="EJ30">
        <v>30.8</v>
      </c>
      <c r="EK30">
        <v>24.411899999999999</v>
      </c>
      <c r="EL30">
        <v>64.016000000000005</v>
      </c>
      <c r="EM30">
        <v>17.011199999999999</v>
      </c>
      <c r="EN30">
        <v>1</v>
      </c>
      <c r="EO30">
        <v>-6.8600099999999997E-2</v>
      </c>
      <c r="EP30">
        <v>2.2357999999999998</v>
      </c>
      <c r="EQ30">
        <v>20.216899999999999</v>
      </c>
      <c r="ER30">
        <v>5.2268699999999999</v>
      </c>
      <c r="ES30">
        <v>12.0099</v>
      </c>
      <c r="ET30">
        <v>4.9893999999999998</v>
      </c>
      <c r="EU30">
        <v>3.3050000000000002</v>
      </c>
      <c r="EV30">
        <v>5426.5</v>
      </c>
      <c r="EW30">
        <v>8660.9</v>
      </c>
      <c r="EX30">
        <v>489.4</v>
      </c>
      <c r="EY30">
        <v>48.5</v>
      </c>
      <c r="EZ30">
        <v>1.85277</v>
      </c>
      <c r="FA30">
        <v>1.8615699999999999</v>
      </c>
      <c r="FB30">
        <v>1.86069</v>
      </c>
      <c r="FC30">
        <v>1.8567199999999999</v>
      </c>
      <c r="FD30">
        <v>1.86107</v>
      </c>
      <c r="FE30">
        <v>1.8573</v>
      </c>
      <c r="FF30">
        <v>1.85944</v>
      </c>
      <c r="FG30">
        <v>1.86232</v>
      </c>
      <c r="FH30">
        <v>0</v>
      </c>
      <c r="FI30">
        <v>0</v>
      </c>
      <c r="FJ30">
        <v>0</v>
      </c>
      <c r="FK30">
        <v>0</v>
      </c>
      <c r="FL30" t="s">
        <v>351</v>
      </c>
      <c r="FM30" t="s">
        <v>352</v>
      </c>
      <c r="FN30" t="s">
        <v>353</v>
      </c>
      <c r="FO30" t="s">
        <v>353</v>
      </c>
      <c r="FP30" t="s">
        <v>353</v>
      </c>
      <c r="FQ30" t="s">
        <v>353</v>
      </c>
      <c r="FR30">
        <v>0</v>
      </c>
      <c r="FS30">
        <v>100</v>
      </c>
      <c r="FT30">
        <v>100</v>
      </c>
      <c r="FU30">
        <v>-2.6930000000000001</v>
      </c>
      <c r="FV30">
        <v>0.1323</v>
      </c>
      <c r="FW30">
        <v>-0.80310411616514066</v>
      </c>
      <c r="FX30">
        <v>-4.0117494158234393E-3</v>
      </c>
      <c r="FY30">
        <v>1.087516141204025E-6</v>
      </c>
      <c r="FZ30">
        <v>-8.657206703991749E-11</v>
      </c>
      <c r="GA30">
        <v>0.1323450000000008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0.6</v>
      </c>
      <c r="GJ30">
        <v>0.5</v>
      </c>
      <c r="GK30">
        <v>1.3501000000000001</v>
      </c>
      <c r="GL30">
        <v>2.3986800000000001</v>
      </c>
      <c r="GM30">
        <v>1.5942400000000001</v>
      </c>
      <c r="GN30">
        <v>2.3168899999999999</v>
      </c>
      <c r="GO30">
        <v>1.40015</v>
      </c>
      <c r="GP30">
        <v>2.4169900000000002</v>
      </c>
      <c r="GQ30">
        <v>33.490600000000001</v>
      </c>
      <c r="GR30">
        <v>15.235300000000001</v>
      </c>
      <c r="GS30">
        <v>18</v>
      </c>
      <c r="GT30">
        <v>643.12199999999996</v>
      </c>
      <c r="GU30">
        <v>398.82100000000003</v>
      </c>
      <c r="GV30">
        <v>22.054099999999998</v>
      </c>
      <c r="GW30">
        <v>26.326899999999998</v>
      </c>
      <c r="GX30">
        <v>30.000499999999999</v>
      </c>
      <c r="GY30">
        <v>26.080400000000001</v>
      </c>
      <c r="GZ30">
        <v>26.003399999999999</v>
      </c>
      <c r="HA30">
        <v>27.089600000000001</v>
      </c>
      <c r="HB30">
        <v>-30</v>
      </c>
      <c r="HC30">
        <v>-30</v>
      </c>
      <c r="HD30">
        <v>22.046900000000001</v>
      </c>
      <c r="HE30">
        <v>575</v>
      </c>
      <c r="HF30">
        <v>0</v>
      </c>
      <c r="HG30">
        <v>104.087</v>
      </c>
      <c r="HH30">
        <v>103.759</v>
      </c>
    </row>
    <row r="31" spans="1:216" x14ac:dyDescent="0.2">
      <c r="A31">
        <v>13</v>
      </c>
      <c r="B31">
        <v>1689625968.5</v>
      </c>
      <c r="C31">
        <v>1099.900000095367</v>
      </c>
      <c r="D31" t="s">
        <v>387</v>
      </c>
      <c r="E31" t="s">
        <v>388</v>
      </c>
      <c r="F31" t="s">
        <v>344</v>
      </c>
      <c r="G31" t="s">
        <v>345</v>
      </c>
      <c r="H31" t="s">
        <v>346</v>
      </c>
      <c r="I31" t="s">
        <v>347</v>
      </c>
      <c r="J31" t="s">
        <v>405</v>
      </c>
      <c r="K31" t="s">
        <v>348</v>
      </c>
      <c r="L31">
        <v>1689625968.5</v>
      </c>
      <c r="M31">
        <f t="shared" si="0"/>
        <v>1.9381589847697375E-3</v>
      </c>
      <c r="N31">
        <f t="shared" si="1"/>
        <v>1.9381589847697376</v>
      </c>
      <c r="O31">
        <f t="shared" si="2"/>
        <v>31.103449956904146</v>
      </c>
      <c r="P31">
        <f t="shared" si="3"/>
        <v>642.68899999999996</v>
      </c>
      <c r="Q31">
        <f t="shared" si="4"/>
        <v>431.30268692591835</v>
      </c>
      <c r="R31">
        <f t="shared" si="5"/>
        <v>43.133444589927016</v>
      </c>
      <c r="S31">
        <f t="shared" si="6"/>
        <v>64.273632440451493</v>
      </c>
      <c r="T31">
        <f t="shared" si="7"/>
        <v>0.25327938096936625</v>
      </c>
      <c r="U31">
        <f t="shared" si="8"/>
        <v>2.9287618262847079</v>
      </c>
      <c r="V31">
        <f t="shared" si="9"/>
        <v>0.24170955922441406</v>
      </c>
      <c r="W31">
        <f t="shared" si="10"/>
        <v>0.15206392887145317</v>
      </c>
      <c r="X31">
        <f t="shared" si="11"/>
        <v>297.70940099999996</v>
      </c>
      <c r="Y31">
        <f t="shared" si="12"/>
        <v>26.296982238133275</v>
      </c>
      <c r="Z31">
        <f t="shared" si="13"/>
        <v>25.998999999999999</v>
      </c>
      <c r="AA31">
        <f t="shared" si="14"/>
        <v>3.3740587779779618</v>
      </c>
      <c r="AB31">
        <f t="shared" si="15"/>
        <v>81.435100658136633</v>
      </c>
      <c r="AC31">
        <f t="shared" si="16"/>
        <v>2.5960811483601502</v>
      </c>
      <c r="AD31">
        <f t="shared" si="17"/>
        <v>3.1879142131333036</v>
      </c>
      <c r="AE31">
        <f t="shared" si="18"/>
        <v>0.77797762961781158</v>
      </c>
      <c r="AF31">
        <f t="shared" si="19"/>
        <v>-85.472811228345421</v>
      </c>
      <c r="AG31">
        <f t="shared" si="20"/>
        <v>-150.8848514821687</v>
      </c>
      <c r="AH31">
        <f t="shared" si="21"/>
        <v>-10.954673573665204</v>
      </c>
      <c r="AI31">
        <f t="shared" si="22"/>
        <v>50.397064715820619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53200.137938821346</v>
      </c>
      <c r="AO31">
        <f t="shared" si="26"/>
        <v>1800.05</v>
      </c>
      <c r="AP31">
        <f t="shared" si="27"/>
        <v>1517.4416999999999</v>
      </c>
      <c r="AQ31">
        <f t="shared" si="28"/>
        <v>0.84299975000694416</v>
      </c>
      <c r="AR31">
        <f t="shared" si="29"/>
        <v>0.16538951751340239</v>
      </c>
      <c r="AS31">
        <v>1689625968.5</v>
      </c>
      <c r="AT31">
        <v>642.68899999999996</v>
      </c>
      <c r="AU31">
        <v>675.03899999999999</v>
      </c>
      <c r="AV31">
        <v>25.9589</v>
      </c>
      <c r="AW31">
        <v>24.071000000000002</v>
      </c>
      <c r="AX31">
        <v>645.66800000000001</v>
      </c>
      <c r="AY31">
        <v>25.821899999999999</v>
      </c>
      <c r="AZ31">
        <v>599.98299999999995</v>
      </c>
      <c r="BA31">
        <v>99.943100000000001</v>
      </c>
      <c r="BB31">
        <v>6.4263500000000001E-2</v>
      </c>
      <c r="BC31">
        <v>25.043399999999998</v>
      </c>
      <c r="BD31">
        <v>25.998999999999999</v>
      </c>
      <c r="BE31">
        <v>999.9</v>
      </c>
      <c r="BF31">
        <v>0</v>
      </c>
      <c r="BG31">
        <v>0</v>
      </c>
      <c r="BH31">
        <v>10001.200000000001</v>
      </c>
      <c r="BI31">
        <v>0</v>
      </c>
      <c r="BJ31">
        <v>164.25399999999999</v>
      </c>
      <c r="BK31">
        <v>-32.3339</v>
      </c>
      <c r="BL31">
        <v>659.83</v>
      </c>
      <c r="BM31">
        <v>691.68899999999996</v>
      </c>
      <c r="BN31">
        <v>1.8832199999999999</v>
      </c>
      <c r="BO31">
        <v>675.03899999999999</v>
      </c>
      <c r="BP31">
        <v>24.071000000000002</v>
      </c>
      <c r="BQ31">
        <v>2.59395</v>
      </c>
      <c r="BR31">
        <v>2.4057400000000002</v>
      </c>
      <c r="BS31">
        <v>21.628299999999999</v>
      </c>
      <c r="BT31">
        <v>20.4024</v>
      </c>
      <c r="BU31">
        <v>1800.05</v>
      </c>
      <c r="BV31">
        <v>0.90000999999999998</v>
      </c>
      <c r="BW31">
        <v>9.9989999999999996E-2</v>
      </c>
      <c r="BX31">
        <v>0</v>
      </c>
      <c r="BY31">
        <v>2.1865000000000001</v>
      </c>
      <c r="BZ31">
        <v>0</v>
      </c>
      <c r="CA31">
        <v>20878</v>
      </c>
      <c r="CB31">
        <v>14600.8</v>
      </c>
      <c r="CC31">
        <v>36.811999999999998</v>
      </c>
      <c r="CD31">
        <v>38.561999999999998</v>
      </c>
      <c r="CE31">
        <v>36.936999999999998</v>
      </c>
      <c r="CF31">
        <v>36.936999999999998</v>
      </c>
      <c r="CG31">
        <v>36.5</v>
      </c>
      <c r="CH31">
        <v>1620.06</v>
      </c>
      <c r="CI31">
        <v>179.99</v>
      </c>
      <c r="CJ31">
        <v>0</v>
      </c>
      <c r="CK31">
        <v>1689625979.7</v>
      </c>
      <c r="CL31">
        <v>0</v>
      </c>
      <c r="CM31">
        <v>1689625996</v>
      </c>
      <c r="CN31" t="s">
        <v>389</v>
      </c>
      <c r="CO31">
        <v>1689625993.5</v>
      </c>
      <c r="CP31">
        <v>1689625996</v>
      </c>
      <c r="CQ31">
        <v>14</v>
      </c>
      <c r="CR31">
        <v>7.0999999999999994E-2</v>
      </c>
      <c r="CS31">
        <v>5.0000000000000001E-3</v>
      </c>
      <c r="CT31">
        <v>-2.9790000000000001</v>
      </c>
      <c r="CU31">
        <v>0.13700000000000001</v>
      </c>
      <c r="CV31">
        <v>675</v>
      </c>
      <c r="CW31">
        <v>24</v>
      </c>
      <c r="CX31">
        <v>7.0000000000000007E-2</v>
      </c>
      <c r="CY31">
        <v>0.05</v>
      </c>
      <c r="CZ31">
        <v>31.127518864738992</v>
      </c>
      <c r="DA31">
        <v>-1.0191033165185279</v>
      </c>
      <c r="DB31">
        <v>0.1089563387157113</v>
      </c>
      <c r="DC31">
        <v>1</v>
      </c>
      <c r="DD31">
        <v>675.00069999999994</v>
      </c>
      <c r="DE31">
        <v>-0.1084277673559992</v>
      </c>
      <c r="DF31">
        <v>2.2995869194273912E-2</v>
      </c>
      <c r="DG31">
        <v>1</v>
      </c>
      <c r="DH31">
        <v>1800.0025000000001</v>
      </c>
      <c r="DI31">
        <v>-0.20505395065029861</v>
      </c>
      <c r="DJ31">
        <v>0.13593656608875951</v>
      </c>
      <c r="DK31">
        <v>-1</v>
      </c>
      <c r="DL31">
        <v>2</v>
      </c>
      <c r="DM31">
        <v>2</v>
      </c>
      <c r="DN31" t="s">
        <v>350</v>
      </c>
      <c r="DO31">
        <v>3.2035800000000001</v>
      </c>
      <c r="DP31">
        <v>2.6732</v>
      </c>
      <c r="DQ31">
        <v>0.13166700000000001</v>
      </c>
      <c r="DR31">
        <v>0.135101</v>
      </c>
      <c r="DS31">
        <v>0.120111</v>
      </c>
      <c r="DT31">
        <v>0.112751</v>
      </c>
      <c r="DU31">
        <v>26152.799999999999</v>
      </c>
      <c r="DV31">
        <v>29428.400000000001</v>
      </c>
      <c r="DW31">
        <v>28354.3</v>
      </c>
      <c r="DX31">
        <v>32637.7</v>
      </c>
      <c r="DY31">
        <v>34643.599999999999</v>
      </c>
      <c r="DZ31">
        <v>39269.1</v>
      </c>
      <c r="EA31">
        <v>41598.699999999997</v>
      </c>
      <c r="EB31">
        <v>47124.3</v>
      </c>
      <c r="EC31">
        <v>2.1711999999999998</v>
      </c>
      <c r="ED31">
        <v>1.76807</v>
      </c>
      <c r="EE31">
        <v>9.8571199999999998E-2</v>
      </c>
      <c r="EF31">
        <v>0</v>
      </c>
      <c r="EG31">
        <v>24.382200000000001</v>
      </c>
      <c r="EH31">
        <v>999.9</v>
      </c>
      <c r="EI31">
        <v>54.7</v>
      </c>
      <c r="EJ31">
        <v>30.9</v>
      </c>
      <c r="EK31">
        <v>24.549199999999999</v>
      </c>
      <c r="EL31">
        <v>64.016000000000005</v>
      </c>
      <c r="EM31">
        <v>17.1755</v>
      </c>
      <c r="EN31">
        <v>1</v>
      </c>
      <c r="EO31">
        <v>-6.4806900000000001E-2</v>
      </c>
      <c r="EP31">
        <v>2.1187</v>
      </c>
      <c r="EQ31">
        <v>20.218299999999999</v>
      </c>
      <c r="ER31">
        <v>5.2268699999999999</v>
      </c>
      <c r="ES31">
        <v>12.0099</v>
      </c>
      <c r="ET31">
        <v>4.9894999999999996</v>
      </c>
      <c r="EU31">
        <v>3.3050000000000002</v>
      </c>
      <c r="EV31">
        <v>5427.6</v>
      </c>
      <c r="EW31">
        <v>8660.9</v>
      </c>
      <c r="EX31">
        <v>489.4</v>
      </c>
      <c r="EY31">
        <v>48.5</v>
      </c>
      <c r="EZ31">
        <v>1.8528500000000001</v>
      </c>
      <c r="FA31">
        <v>1.8615699999999999</v>
      </c>
      <c r="FB31">
        <v>1.86077</v>
      </c>
      <c r="FC31">
        <v>1.8567800000000001</v>
      </c>
      <c r="FD31">
        <v>1.8611</v>
      </c>
      <c r="FE31">
        <v>1.8573200000000001</v>
      </c>
      <c r="FF31">
        <v>1.85944</v>
      </c>
      <c r="FG31">
        <v>1.8623400000000001</v>
      </c>
      <c r="FH31">
        <v>0</v>
      </c>
      <c r="FI31">
        <v>0</v>
      </c>
      <c r="FJ31">
        <v>0</v>
      </c>
      <c r="FK31">
        <v>0</v>
      </c>
      <c r="FL31" t="s">
        <v>351</v>
      </c>
      <c r="FM31" t="s">
        <v>352</v>
      </c>
      <c r="FN31" t="s">
        <v>353</v>
      </c>
      <c r="FO31" t="s">
        <v>353</v>
      </c>
      <c r="FP31" t="s">
        <v>353</v>
      </c>
      <c r="FQ31" t="s">
        <v>353</v>
      </c>
      <c r="FR31">
        <v>0</v>
      </c>
      <c r="FS31">
        <v>100</v>
      </c>
      <c r="FT31">
        <v>100</v>
      </c>
      <c r="FU31">
        <v>-2.9790000000000001</v>
      </c>
      <c r="FV31">
        <v>0.13700000000000001</v>
      </c>
      <c r="FW31">
        <v>-0.80310411616514066</v>
      </c>
      <c r="FX31">
        <v>-4.0117494158234393E-3</v>
      </c>
      <c r="FY31">
        <v>1.087516141204025E-6</v>
      </c>
      <c r="FZ31">
        <v>-8.657206703991749E-11</v>
      </c>
      <c r="GA31">
        <v>0.1323450000000008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1.6</v>
      </c>
      <c r="GJ31">
        <v>1.5</v>
      </c>
      <c r="GK31">
        <v>1.53809</v>
      </c>
      <c r="GL31">
        <v>2.3986800000000001</v>
      </c>
      <c r="GM31">
        <v>1.5942400000000001</v>
      </c>
      <c r="GN31">
        <v>2.3168899999999999</v>
      </c>
      <c r="GO31">
        <v>1.40015</v>
      </c>
      <c r="GP31">
        <v>2.323</v>
      </c>
      <c r="GQ31">
        <v>33.580399999999997</v>
      </c>
      <c r="GR31">
        <v>15.209</v>
      </c>
      <c r="GS31">
        <v>18</v>
      </c>
      <c r="GT31">
        <v>644.09699999999998</v>
      </c>
      <c r="GU31">
        <v>399.34100000000001</v>
      </c>
      <c r="GV31">
        <v>22.122800000000002</v>
      </c>
      <c r="GW31">
        <v>26.385300000000001</v>
      </c>
      <c r="GX31">
        <v>30.000299999999999</v>
      </c>
      <c r="GY31">
        <v>26.141500000000001</v>
      </c>
      <c r="GZ31">
        <v>26.0703</v>
      </c>
      <c r="HA31">
        <v>30.8401</v>
      </c>
      <c r="HB31">
        <v>-30</v>
      </c>
      <c r="HC31">
        <v>-30</v>
      </c>
      <c r="HD31">
        <v>22.133700000000001</v>
      </c>
      <c r="HE31">
        <v>675</v>
      </c>
      <c r="HF31">
        <v>0</v>
      </c>
      <c r="HG31">
        <v>104.077</v>
      </c>
      <c r="HH31">
        <v>103.754</v>
      </c>
    </row>
    <row r="32" spans="1:216" x14ac:dyDescent="0.2">
      <c r="A32">
        <v>14</v>
      </c>
      <c r="B32">
        <v>1689626093.5</v>
      </c>
      <c r="C32">
        <v>1224.900000095367</v>
      </c>
      <c r="D32" t="s">
        <v>390</v>
      </c>
      <c r="E32" t="s">
        <v>391</v>
      </c>
      <c r="F32" t="s">
        <v>344</v>
      </c>
      <c r="G32" t="s">
        <v>345</v>
      </c>
      <c r="H32" t="s">
        <v>346</v>
      </c>
      <c r="I32" t="s">
        <v>347</v>
      </c>
      <c r="J32" t="s">
        <v>405</v>
      </c>
      <c r="K32" t="s">
        <v>348</v>
      </c>
      <c r="L32">
        <v>1689626093.5</v>
      </c>
      <c r="M32">
        <f t="shared" si="0"/>
        <v>1.9429960651416766E-3</v>
      </c>
      <c r="N32">
        <f t="shared" si="1"/>
        <v>1.9429960651416767</v>
      </c>
      <c r="O32">
        <f t="shared" si="2"/>
        <v>34.339804526956925</v>
      </c>
      <c r="P32">
        <f t="shared" si="3"/>
        <v>764.26900000000001</v>
      </c>
      <c r="Q32">
        <f t="shared" si="4"/>
        <v>538.44889947398099</v>
      </c>
      <c r="R32">
        <f t="shared" si="5"/>
        <v>53.8493361891855</v>
      </c>
      <c r="S32">
        <f t="shared" si="6"/>
        <v>76.433210951267498</v>
      </c>
      <c r="T32">
        <f t="shared" si="7"/>
        <v>0.26301320434645636</v>
      </c>
      <c r="U32">
        <f t="shared" si="8"/>
        <v>2.9294439691811047</v>
      </c>
      <c r="V32">
        <f t="shared" si="9"/>
        <v>0.25056325610007835</v>
      </c>
      <c r="W32">
        <f t="shared" si="10"/>
        <v>0.15767149301746181</v>
      </c>
      <c r="X32">
        <f t="shared" si="11"/>
        <v>297.74567099999996</v>
      </c>
      <c r="Y32">
        <f t="shared" si="12"/>
        <v>26.324040382658932</v>
      </c>
      <c r="Z32">
        <f t="shared" si="13"/>
        <v>26.003599999999999</v>
      </c>
      <c r="AA32">
        <f t="shared" si="14"/>
        <v>3.3749773032036416</v>
      </c>
      <c r="AB32">
        <f t="shared" si="15"/>
        <v>82.131491559765038</v>
      </c>
      <c r="AC32">
        <f t="shared" si="16"/>
        <v>2.6227165529375003</v>
      </c>
      <c r="AD32">
        <f t="shared" si="17"/>
        <v>3.1933141638235254</v>
      </c>
      <c r="AE32">
        <f t="shared" si="18"/>
        <v>0.75226075026614136</v>
      </c>
      <c r="AF32">
        <f t="shared" si="19"/>
        <v>-85.686126472747929</v>
      </c>
      <c r="AG32">
        <f t="shared" si="20"/>
        <v>-147.16120836771685</v>
      </c>
      <c r="AH32">
        <f t="shared" si="21"/>
        <v>-10.683608446790444</v>
      </c>
      <c r="AI32">
        <f t="shared" si="22"/>
        <v>54.214727712744718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53214.932217257461</v>
      </c>
      <c r="AO32">
        <f t="shared" si="26"/>
        <v>1800.27</v>
      </c>
      <c r="AP32">
        <f t="shared" si="27"/>
        <v>1517.6270999999999</v>
      </c>
      <c r="AQ32">
        <f t="shared" si="28"/>
        <v>0.8429997167091603</v>
      </c>
      <c r="AR32">
        <f t="shared" si="29"/>
        <v>0.16538945324867935</v>
      </c>
      <c r="AS32">
        <v>1689626093.5</v>
      </c>
      <c r="AT32">
        <v>764.26900000000001</v>
      </c>
      <c r="AU32">
        <v>800.09299999999996</v>
      </c>
      <c r="AV32">
        <v>26.225000000000001</v>
      </c>
      <c r="AW32">
        <v>24.332999999999998</v>
      </c>
      <c r="AX32">
        <v>767.63900000000001</v>
      </c>
      <c r="AY32">
        <v>26.079499999999999</v>
      </c>
      <c r="AZ32">
        <v>600.01300000000003</v>
      </c>
      <c r="BA32">
        <v>99.944000000000003</v>
      </c>
      <c r="BB32">
        <v>6.4257499999999995E-2</v>
      </c>
      <c r="BC32">
        <v>25.0718</v>
      </c>
      <c r="BD32">
        <v>26.003599999999999</v>
      </c>
      <c r="BE32">
        <v>999.9</v>
      </c>
      <c r="BF32">
        <v>0</v>
      </c>
      <c r="BG32">
        <v>0</v>
      </c>
      <c r="BH32">
        <v>10005</v>
      </c>
      <c r="BI32">
        <v>0</v>
      </c>
      <c r="BJ32">
        <v>176.053</v>
      </c>
      <c r="BK32">
        <v>-35.8245</v>
      </c>
      <c r="BL32">
        <v>784.85199999999998</v>
      </c>
      <c r="BM32">
        <v>820.048</v>
      </c>
      <c r="BN32">
        <v>1.8919999999999999</v>
      </c>
      <c r="BO32">
        <v>800.09299999999996</v>
      </c>
      <c r="BP32">
        <v>24.332999999999998</v>
      </c>
      <c r="BQ32">
        <v>2.6210300000000002</v>
      </c>
      <c r="BR32">
        <v>2.43194</v>
      </c>
      <c r="BS32">
        <v>21.798200000000001</v>
      </c>
      <c r="BT32">
        <v>20.577999999999999</v>
      </c>
      <c r="BU32">
        <v>1800.27</v>
      </c>
      <c r="BV32">
        <v>0.90000899999999995</v>
      </c>
      <c r="BW32">
        <v>9.9990499999999996E-2</v>
      </c>
      <c r="BX32">
        <v>0</v>
      </c>
      <c r="BY32">
        <v>1.9341999999999999</v>
      </c>
      <c r="BZ32">
        <v>0</v>
      </c>
      <c r="CA32">
        <v>21577.599999999999</v>
      </c>
      <c r="CB32">
        <v>14602.6</v>
      </c>
      <c r="CC32">
        <v>36.686999999999998</v>
      </c>
      <c r="CD32">
        <v>38.436999999999998</v>
      </c>
      <c r="CE32">
        <v>36.811999999999998</v>
      </c>
      <c r="CF32">
        <v>36.811999999999998</v>
      </c>
      <c r="CG32">
        <v>36.375</v>
      </c>
      <c r="CH32">
        <v>1620.26</v>
      </c>
      <c r="CI32">
        <v>180.01</v>
      </c>
      <c r="CJ32">
        <v>0</v>
      </c>
      <c r="CK32">
        <v>1689626105.0999999</v>
      </c>
      <c r="CL32">
        <v>0</v>
      </c>
      <c r="CM32">
        <v>1689626066</v>
      </c>
      <c r="CN32" t="s">
        <v>392</v>
      </c>
      <c r="CO32">
        <v>1689626066</v>
      </c>
      <c r="CP32">
        <v>1689626063</v>
      </c>
      <c r="CQ32">
        <v>15</v>
      </c>
      <c r="CR32">
        <v>-0.16</v>
      </c>
      <c r="CS32">
        <v>8.0000000000000002E-3</v>
      </c>
      <c r="CT32">
        <v>-3.4590000000000001</v>
      </c>
      <c r="CU32">
        <v>0.14499999999999999</v>
      </c>
      <c r="CV32">
        <v>800</v>
      </c>
      <c r="CW32">
        <v>24</v>
      </c>
      <c r="CX32">
        <v>0.06</v>
      </c>
      <c r="CY32">
        <v>0.06</v>
      </c>
      <c r="CZ32">
        <v>34.137298975946663</v>
      </c>
      <c r="DA32">
        <v>1.3030502450282619</v>
      </c>
      <c r="DB32">
        <v>0.13905722421536729</v>
      </c>
      <c r="DC32">
        <v>1</v>
      </c>
      <c r="DD32">
        <v>799.97777500000007</v>
      </c>
      <c r="DE32">
        <v>-0.15862288930661089</v>
      </c>
      <c r="DF32">
        <v>3.5598095103520279E-2</v>
      </c>
      <c r="DG32">
        <v>1</v>
      </c>
      <c r="DH32">
        <v>1800.0002500000001</v>
      </c>
      <c r="DI32">
        <v>-0.14302919609090611</v>
      </c>
      <c r="DJ32">
        <v>0.11064554893893309</v>
      </c>
      <c r="DK32">
        <v>-1</v>
      </c>
      <c r="DL32">
        <v>2</v>
      </c>
      <c r="DM32">
        <v>2</v>
      </c>
      <c r="DN32" t="s">
        <v>350</v>
      </c>
      <c r="DO32">
        <v>3.2035499999999999</v>
      </c>
      <c r="DP32">
        <v>2.6732300000000002</v>
      </c>
      <c r="DQ32">
        <v>0.14804500000000001</v>
      </c>
      <c r="DR32">
        <v>0.15143999999999999</v>
      </c>
      <c r="DS32">
        <v>0.12092</v>
      </c>
      <c r="DT32">
        <v>0.113577</v>
      </c>
      <c r="DU32">
        <v>25657.8</v>
      </c>
      <c r="DV32">
        <v>28871.3</v>
      </c>
      <c r="DW32">
        <v>28352.5</v>
      </c>
      <c r="DX32">
        <v>32636.5</v>
      </c>
      <c r="DY32">
        <v>34609.4</v>
      </c>
      <c r="DZ32">
        <v>39231.199999999997</v>
      </c>
      <c r="EA32">
        <v>41596.199999999997</v>
      </c>
      <c r="EB32">
        <v>47122.8</v>
      </c>
      <c r="EC32">
        <v>2.16892</v>
      </c>
      <c r="ED32">
        <v>1.7662800000000001</v>
      </c>
      <c r="EE32">
        <v>0.103563</v>
      </c>
      <c r="EF32">
        <v>0</v>
      </c>
      <c r="EG32">
        <v>24.3048</v>
      </c>
      <c r="EH32">
        <v>999.9</v>
      </c>
      <c r="EI32">
        <v>54.9</v>
      </c>
      <c r="EJ32">
        <v>31</v>
      </c>
      <c r="EK32">
        <v>24.782</v>
      </c>
      <c r="EL32">
        <v>64.176000000000002</v>
      </c>
      <c r="EM32">
        <v>17.291699999999999</v>
      </c>
      <c r="EN32">
        <v>1</v>
      </c>
      <c r="EO32">
        <v>-6.1966500000000001E-2</v>
      </c>
      <c r="EP32">
        <v>1.8893200000000001</v>
      </c>
      <c r="EQ32">
        <v>20.220600000000001</v>
      </c>
      <c r="ER32">
        <v>5.2261300000000004</v>
      </c>
      <c r="ES32">
        <v>12.0099</v>
      </c>
      <c r="ET32">
        <v>4.9892500000000002</v>
      </c>
      <c r="EU32">
        <v>3.3050000000000002</v>
      </c>
      <c r="EV32">
        <v>5430.1</v>
      </c>
      <c r="EW32">
        <v>8660.9</v>
      </c>
      <c r="EX32">
        <v>489.4</v>
      </c>
      <c r="EY32">
        <v>48.6</v>
      </c>
      <c r="EZ32">
        <v>1.85287</v>
      </c>
      <c r="FA32">
        <v>1.8615699999999999</v>
      </c>
      <c r="FB32">
        <v>1.8608100000000001</v>
      </c>
      <c r="FC32">
        <v>1.85684</v>
      </c>
      <c r="FD32">
        <v>1.86111</v>
      </c>
      <c r="FE32">
        <v>1.85734</v>
      </c>
      <c r="FF32">
        <v>1.85944</v>
      </c>
      <c r="FG32">
        <v>1.8623400000000001</v>
      </c>
      <c r="FH32">
        <v>0</v>
      </c>
      <c r="FI32">
        <v>0</v>
      </c>
      <c r="FJ32">
        <v>0</v>
      </c>
      <c r="FK32">
        <v>0</v>
      </c>
      <c r="FL32" t="s">
        <v>351</v>
      </c>
      <c r="FM32" t="s">
        <v>352</v>
      </c>
      <c r="FN32" t="s">
        <v>353</v>
      </c>
      <c r="FO32" t="s">
        <v>353</v>
      </c>
      <c r="FP32" t="s">
        <v>353</v>
      </c>
      <c r="FQ32" t="s">
        <v>353</v>
      </c>
      <c r="FR32">
        <v>0</v>
      </c>
      <c r="FS32">
        <v>100</v>
      </c>
      <c r="FT32">
        <v>100</v>
      </c>
      <c r="FU32">
        <v>-3.37</v>
      </c>
      <c r="FV32">
        <v>0.14549999999999999</v>
      </c>
      <c r="FW32">
        <v>-0.89209045968780898</v>
      </c>
      <c r="FX32">
        <v>-4.0117494158234393E-3</v>
      </c>
      <c r="FY32">
        <v>1.087516141204025E-6</v>
      </c>
      <c r="FZ32">
        <v>-8.657206703991749E-11</v>
      </c>
      <c r="GA32">
        <v>0.14546999999999241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0.5</v>
      </c>
      <c r="GJ32">
        <v>0.5</v>
      </c>
      <c r="GK32">
        <v>1.7663599999999999</v>
      </c>
      <c r="GL32">
        <v>2.3986800000000001</v>
      </c>
      <c r="GM32">
        <v>1.5942400000000001</v>
      </c>
      <c r="GN32">
        <v>2.3156699999999999</v>
      </c>
      <c r="GO32">
        <v>1.39893</v>
      </c>
      <c r="GP32">
        <v>2.3278799999999999</v>
      </c>
      <c r="GQ32">
        <v>33.715499999999999</v>
      </c>
      <c r="GR32">
        <v>15.2003</v>
      </c>
      <c r="GS32">
        <v>18</v>
      </c>
      <c r="GT32">
        <v>643.43299999999999</v>
      </c>
      <c r="GU32">
        <v>398.95800000000003</v>
      </c>
      <c r="GV32">
        <v>22.284400000000002</v>
      </c>
      <c r="GW32">
        <v>26.4467</v>
      </c>
      <c r="GX32">
        <v>30.0001</v>
      </c>
      <c r="GY32">
        <v>26.236499999999999</v>
      </c>
      <c r="GZ32">
        <v>26.160900000000002</v>
      </c>
      <c r="HA32">
        <v>35.406700000000001</v>
      </c>
      <c r="HB32">
        <v>-30</v>
      </c>
      <c r="HC32">
        <v>-30</v>
      </c>
      <c r="HD32">
        <v>22.309799999999999</v>
      </c>
      <c r="HE32">
        <v>800</v>
      </c>
      <c r="HF32">
        <v>0</v>
      </c>
      <c r="HG32">
        <v>104.07</v>
      </c>
      <c r="HH32">
        <v>103.75</v>
      </c>
    </row>
    <row r="33" spans="1:216" x14ac:dyDescent="0.2">
      <c r="A33">
        <v>15</v>
      </c>
      <c r="B33">
        <v>1689626187</v>
      </c>
      <c r="C33">
        <v>1318.400000095367</v>
      </c>
      <c r="D33" t="s">
        <v>393</v>
      </c>
      <c r="E33" t="s">
        <v>394</v>
      </c>
      <c r="F33" t="s">
        <v>344</v>
      </c>
      <c r="G33" t="s">
        <v>345</v>
      </c>
      <c r="H33" t="s">
        <v>346</v>
      </c>
      <c r="I33" t="s">
        <v>347</v>
      </c>
      <c r="J33" t="s">
        <v>405</v>
      </c>
      <c r="K33" t="s">
        <v>348</v>
      </c>
      <c r="L33">
        <v>1689626187</v>
      </c>
      <c r="M33">
        <f t="shared" si="0"/>
        <v>1.8130775262946801E-3</v>
      </c>
      <c r="N33">
        <f t="shared" si="1"/>
        <v>1.8130775262946801</v>
      </c>
      <c r="O33">
        <f t="shared" si="2"/>
        <v>37.484786178651127</v>
      </c>
      <c r="P33">
        <f t="shared" si="3"/>
        <v>960.77099999999996</v>
      </c>
      <c r="Q33">
        <f t="shared" si="4"/>
        <v>699.22864581532235</v>
      </c>
      <c r="R33">
        <f t="shared" si="5"/>
        <v>69.927660101353823</v>
      </c>
      <c r="S33">
        <f t="shared" si="6"/>
        <v>96.083689255749277</v>
      </c>
      <c r="T33">
        <f t="shared" si="7"/>
        <v>0.24810757687043514</v>
      </c>
      <c r="U33">
        <f t="shared" si="8"/>
        <v>2.9274303729633466</v>
      </c>
      <c r="V33">
        <f t="shared" si="9"/>
        <v>0.23698947552120711</v>
      </c>
      <c r="W33">
        <f t="shared" si="10"/>
        <v>0.14907581728373748</v>
      </c>
      <c r="X33">
        <f t="shared" si="11"/>
        <v>297.72434400000003</v>
      </c>
      <c r="Y33">
        <f t="shared" si="12"/>
        <v>26.334093644998749</v>
      </c>
      <c r="Z33">
        <f t="shared" si="13"/>
        <v>25.964300000000001</v>
      </c>
      <c r="AA33">
        <f t="shared" si="14"/>
        <v>3.3671369356486207</v>
      </c>
      <c r="AB33">
        <f t="shared" si="15"/>
        <v>82.321849888963285</v>
      </c>
      <c r="AC33">
        <f t="shared" si="16"/>
        <v>2.6249600152867396</v>
      </c>
      <c r="AD33">
        <f t="shared" si="17"/>
        <v>3.1886552826829302</v>
      </c>
      <c r="AE33">
        <f t="shared" si="18"/>
        <v>0.7421769203618811</v>
      </c>
      <c r="AF33">
        <f t="shared" si="19"/>
        <v>-79.956718909595395</v>
      </c>
      <c r="AG33">
        <f t="shared" si="20"/>
        <v>-144.7242652870226</v>
      </c>
      <c r="AH33">
        <f t="shared" si="21"/>
        <v>-10.510547355048327</v>
      </c>
      <c r="AI33">
        <f t="shared" si="22"/>
        <v>62.532812448333686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53160.685043106285</v>
      </c>
      <c r="AO33">
        <f t="shared" si="26"/>
        <v>1800.14</v>
      </c>
      <c r="AP33">
        <f t="shared" si="27"/>
        <v>1517.5175999999999</v>
      </c>
      <c r="AQ33">
        <f t="shared" si="28"/>
        <v>0.84299976668481336</v>
      </c>
      <c r="AR33">
        <f t="shared" si="29"/>
        <v>0.16538954970168987</v>
      </c>
      <c r="AS33">
        <v>1689626187</v>
      </c>
      <c r="AT33">
        <v>960.77099999999996</v>
      </c>
      <c r="AU33">
        <v>999.99800000000005</v>
      </c>
      <c r="AV33">
        <v>26.247800000000002</v>
      </c>
      <c r="AW33">
        <v>24.482299999999999</v>
      </c>
      <c r="AX33">
        <v>964.44600000000003</v>
      </c>
      <c r="AY33">
        <v>26.097799999999999</v>
      </c>
      <c r="AZ33">
        <v>599.99599999999998</v>
      </c>
      <c r="BA33">
        <v>99.941699999999997</v>
      </c>
      <c r="BB33">
        <v>6.5158300000000002E-2</v>
      </c>
      <c r="BC33">
        <v>25.0473</v>
      </c>
      <c r="BD33">
        <v>25.964300000000001</v>
      </c>
      <c r="BE33">
        <v>999.9</v>
      </c>
      <c r="BF33">
        <v>0</v>
      </c>
      <c r="BG33">
        <v>0</v>
      </c>
      <c r="BH33">
        <v>9993.75</v>
      </c>
      <c r="BI33">
        <v>0</v>
      </c>
      <c r="BJ33">
        <v>179.589</v>
      </c>
      <c r="BK33">
        <v>-39.226599999999998</v>
      </c>
      <c r="BL33">
        <v>986.66899999999998</v>
      </c>
      <c r="BM33">
        <v>1025.0899999999999</v>
      </c>
      <c r="BN33">
        <v>1.7654099999999999</v>
      </c>
      <c r="BO33">
        <v>999.99800000000005</v>
      </c>
      <c r="BP33">
        <v>24.482299999999999</v>
      </c>
      <c r="BQ33">
        <v>2.6232500000000001</v>
      </c>
      <c r="BR33">
        <v>2.4468100000000002</v>
      </c>
      <c r="BS33">
        <v>21.812100000000001</v>
      </c>
      <c r="BT33">
        <v>20.6769</v>
      </c>
      <c r="BU33">
        <v>1800.14</v>
      </c>
      <c r="BV33">
        <v>0.90000999999999998</v>
      </c>
      <c r="BW33">
        <v>9.9990300000000004E-2</v>
      </c>
      <c r="BX33">
        <v>0</v>
      </c>
      <c r="BY33">
        <v>2.5106999999999999</v>
      </c>
      <c r="BZ33">
        <v>0</v>
      </c>
      <c r="CA33">
        <v>21511.3</v>
      </c>
      <c r="CB33">
        <v>14601.5</v>
      </c>
      <c r="CC33">
        <v>36.561999999999998</v>
      </c>
      <c r="CD33">
        <v>38.25</v>
      </c>
      <c r="CE33">
        <v>36.686999999999998</v>
      </c>
      <c r="CF33">
        <v>36.686999999999998</v>
      </c>
      <c r="CG33">
        <v>36.25</v>
      </c>
      <c r="CH33">
        <v>1620.14</v>
      </c>
      <c r="CI33">
        <v>180</v>
      </c>
      <c r="CJ33">
        <v>0</v>
      </c>
      <c r="CK33">
        <v>1689626198.0999999</v>
      </c>
      <c r="CL33">
        <v>0</v>
      </c>
      <c r="CM33">
        <v>1689626159</v>
      </c>
      <c r="CN33" t="s">
        <v>395</v>
      </c>
      <c r="CO33">
        <v>1689626159</v>
      </c>
      <c r="CP33">
        <v>1689626152</v>
      </c>
      <c r="CQ33">
        <v>16</v>
      </c>
      <c r="CR33">
        <v>0.151</v>
      </c>
      <c r="CS33">
        <v>5.0000000000000001E-3</v>
      </c>
      <c r="CT33">
        <v>-3.7589999999999999</v>
      </c>
      <c r="CU33">
        <v>0.15</v>
      </c>
      <c r="CV33">
        <v>1000</v>
      </c>
      <c r="CW33">
        <v>24</v>
      </c>
      <c r="CX33">
        <v>0.04</v>
      </c>
      <c r="CY33">
        <v>0.08</v>
      </c>
      <c r="CZ33">
        <v>37.201109448103182</v>
      </c>
      <c r="DA33">
        <v>1.5628735940729681</v>
      </c>
      <c r="DB33">
        <v>0.1614322457306839</v>
      </c>
      <c r="DC33">
        <v>1</v>
      </c>
      <c r="DD33">
        <v>1000.005219512195</v>
      </c>
      <c r="DE33">
        <v>4.8878048781230747E-2</v>
      </c>
      <c r="DF33">
        <v>5.2572139610032563E-2</v>
      </c>
      <c r="DG33">
        <v>1</v>
      </c>
      <c r="DH33">
        <v>1800.0352499999999</v>
      </c>
      <c r="DI33">
        <v>0.18494458250858681</v>
      </c>
      <c r="DJ33">
        <v>0.10623058646169389</v>
      </c>
      <c r="DK33">
        <v>-1</v>
      </c>
      <c r="DL33">
        <v>2</v>
      </c>
      <c r="DM33">
        <v>2</v>
      </c>
      <c r="DN33" t="s">
        <v>350</v>
      </c>
      <c r="DO33">
        <v>3.2035100000000001</v>
      </c>
      <c r="DP33">
        <v>2.6740300000000001</v>
      </c>
      <c r="DQ33">
        <v>0.17186999999999999</v>
      </c>
      <c r="DR33">
        <v>0.17502799999999999</v>
      </c>
      <c r="DS33">
        <v>0.12096999999999999</v>
      </c>
      <c r="DT33">
        <v>0.11405</v>
      </c>
      <c r="DU33">
        <v>24940.5</v>
      </c>
      <c r="DV33">
        <v>28068.6</v>
      </c>
      <c r="DW33">
        <v>28352.6</v>
      </c>
      <c r="DX33">
        <v>32636.1</v>
      </c>
      <c r="DY33">
        <v>34607.699999999997</v>
      </c>
      <c r="DZ33">
        <v>39210.699999999997</v>
      </c>
      <c r="EA33">
        <v>41596.5</v>
      </c>
      <c r="EB33">
        <v>47123.1</v>
      </c>
      <c r="EC33">
        <v>2.1694300000000002</v>
      </c>
      <c r="ED33">
        <v>1.7663</v>
      </c>
      <c r="EE33">
        <v>0.104979</v>
      </c>
      <c r="EF33">
        <v>0</v>
      </c>
      <c r="EG33">
        <v>24.242100000000001</v>
      </c>
      <c r="EH33">
        <v>999.9</v>
      </c>
      <c r="EI33">
        <v>54.9</v>
      </c>
      <c r="EJ33">
        <v>31.1</v>
      </c>
      <c r="EK33">
        <v>24.924299999999999</v>
      </c>
      <c r="EL33">
        <v>64.286000000000001</v>
      </c>
      <c r="EM33">
        <v>17.139399999999998</v>
      </c>
      <c r="EN33">
        <v>1</v>
      </c>
      <c r="EO33">
        <v>-6.2830300000000006E-2</v>
      </c>
      <c r="EP33">
        <v>1.7565299999999999</v>
      </c>
      <c r="EQ33">
        <v>20.2224</v>
      </c>
      <c r="ER33">
        <v>5.22837</v>
      </c>
      <c r="ES33">
        <v>12.0099</v>
      </c>
      <c r="ET33">
        <v>4.9897499999999999</v>
      </c>
      <c r="EU33">
        <v>3.3050000000000002</v>
      </c>
      <c r="EV33">
        <v>5432.1</v>
      </c>
      <c r="EW33">
        <v>8660.9</v>
      </c>
      <c r="EX33">
        <v>489.4</v>
      </c>
      <c r="EY33">
        <v>48.6</v>
      </c>
      <c r="EZ33">
        <v>1.8528199999999999</v>
      </c>
      <c r="FA33">
        <v>1.8615699999999999</v>
      </c>
      <c r="FB33">
        <v>1.8607800000000001</v>
      </c>
      <c r="FC33">
        <v>1.85683</v>
      </c>
      <c r="FD33">
        <v>1.86111</v>
      </c>
      <c r="FE33">
        <v>1.8573</v>
      </c>
      <c r="FF33">
        <v>1.85944</v>
      </c>
      <c r="FG33">
        <v>1.8623400000000001</v>
      </c>
      <c r="FH33">
        <v>0</v>
      </c>
      <c r="FI33">
        <v>0</v>
      </c>
      <c r="FJ33">
        <v>0</v>
      </c>
      <c r="FK33">
        <v>0</v>
      </c>
      <c r="FL33" t="s">
        <v>351</v>
      </c>
      <c r="FM33" t="s">
        <v>352</v>
      </c>
      <c r="FN33" t="s">
        <v>353</v>
      </c>
      <c r="FO33" t="s">
        <v>353</v>
      </c>
      <c r="FP33" t="s">
        <v>353</v>
      </c>
      <c r="FQ33" t="s">
        <v>353</v>
      </c>
      <c r="FR33">
        <v>0</v>
      </c>
      <c r="FS33">
        <v>100</v>
      </c>
      <c r="FT33">
        <v>100</v>
      </c>
      <c r="FU33">
        <v>-3.6749999999999998</v>
      </c>
      <c r="FV33">
        <v>0.15</v>
      </c>
      <c r="FW33">
        <v>-0.73942770203151009</v>
      </c>
      <c r="FX33">
        <v>-4.0117494158234393E-3</v>
      </c>
      <c r="FY33">
        <v>1.087516141204025E-6</v>
      </c>
      <c r="FZ33">
        <v>-8.657206703991749E-11</v>
      </c>
      <c r="GA33">
        <v>0.14999499999999341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0.5</v>
      </c>
      <c r="GJ33">
        <v>0.6</v>
      </c>
      <c r="GK33">
        <v>2.1203599999999998</v>
      </c>
      <c r="GL33">
        <v>2.4011200000000001</v>
      </c>
      <c r="GM33">
        <v>1.5942400000000001</v>
      </c>
      <c r="GN33">
        <v>2.3156699999999999</v>
      </c>
      <c r="GO33">
        <v>1.40015</v>
      </c>
      <c r="GP33">
        <v>2.33521</v>
      </c>
      <c r="GQ33">
        <v>33.805700000000002</v>
      </c>
      <c r="GR33">
        <v>15.182700000000001</v>
      </c>
      <c r="GS33">
        <v>18</v>
      </c>
      <c r="GT33">
        <v>644.08699999999999</v>
      </c>
      <c r="GU33">
        <v>399.173</v>
      </c>
      <c r="GV33">
        <v>22.291899999999998</v>
      </c>
      <c r="GW33">
        <v>26.4467</v>
      </c>
      <c r="GX33">
        <v>29.9999</v>
      </c>
      <c r="GY33">
        <v>26.258600000000001</v>
      </c>
      <c r="GZ33">
        <v>26.1874</v>
      </c>
      <c r="HA33">
        <v>42.480499999999999</v>
      </c>
      <c r="HB33">
        <v>-30</v>
      </c>
      <c r="HC33">
        <v>-30</v>
      </c>
      <c r="HD33">
        <v>22.293700000000001</v>
      </c>
      <c r="HE33">
        <v>1000</v>
      </c>
      <c r="HF33">
        <v>0</v>
      </c>
      <c r="HG33">
        <v>104.071</v>
      </c>
      <c r="HH33">
        <v>103.75</v>
      </c>
    </row>
    <row r="34" spans="1:216" x14ac:dyDescent="0.2">
      <c r="A34">
        <v>16</v>
      </c>
      <c r="B34">
        <v>1689626285</v>
      </c>
      <c r="C34">
        <v>1416.400000095367</v>
      </c>
      <c r="D34" t="s">
        <v>396</v>
      </c>
      <c r="E34" t="s">
        <v>397</v>
      </c>
      <c r="F34" t="s">
        <v>344</v>
      </c>
      <c r="G34" t="s">
        <v>345</v>
      </c>
      <c r="H34" t="s">
        <v>346</v>
      </c>
      <c r="I34" t="s">
        <v>347</v>
      </c>
      <c r="J34" t="s">
        <v>405</v>
      </c>
      <c r="K34" t="s">
        <v>348</v>
      </c>
      <c r="L34">
        <v>1689626285</v>
      </c>
      <c r="M34">
        <f t="shared" si="0"/>
        <v>1.9938849615650286E-3</v>
      </c>
      <c r="N34">
        <f t="shared" si="1"/>
        <v>1.9938849615650285</v>
      </c>
      <c r="O34">
        <f t="shared" si="2"/>
        <v>39.780410058923671</v>
      </c>
      <c r="P34">
        <f t="shared" si="3"/>
        <v>1357.45</v>
      </c>
      <c r="Q34">
        <f t="shared" si="4"/>
        <v>1108.8578087821347</v>
      </c>
      <c r="R34">
        <f t="shared" si="5"/>
        <v>110.88967052963511</v>
      </c>
      <c r="S34">
        <f t="shared" si="6"/>
        <v>135.74976166311001</v>
      </c>
      <c r="T34">
        <f t="shared" si="7"/>
        <v>0.28437405985632896</v>
      </c>
      <c r="U34">
        <f t="shared" si="8"/>
        <v>2.9286986462862155</v>
      </c>
      <c r="V34">
        <f t="shared" si="9"/>
        <v>0.269876102433732</v>
      </c>
      <c r="W34">
        <f t="shared" si="10"/>
        <v>0.1699135313834777</v>
      </c>
      <c r="X34">
        <f t="shared" si="11"/>
        <v>297.67428899999993</v>
      </c>
      <c r="Y34">
        <f t="shared" si="12"/>
        <v>26.335439666023714</v>
      </c>
      <c r="Z34">
        <f t="shared" si="13"/>
        <v>25.9938</v>
      </c>
      <c r="AA34">
        <f t="shared" si="14"/>
        <v>3.3730207080310519</v>
      </c>
      <c r="AB34">
        <f t="shared" si="15"/>
        <v>83.06513922204158</v>
      </c>
      <c r="AC34">
        <f t="shared" si="16"/>
        <v>2.6564531797960798</v>
      </c>
      <c r="AD34">
        <f t="shared" si="17"/>
        <v>3.1980361493106146</v>
      </c>
      <c r="AE34">
        <f t="shared" si="18"/>
        <v>0.71656752823497216</v>
      </c>
      <c r="AF34">
        <f t="shared" si="19"/>
        <v>-87.930326805017756</v>
      </c>
      <c r="AG34">
        <f t="shared" si="20"/>
        <v>-141.66070367275242</v>
      </c>
      <c r="AH34">
        <f t="shared" si="21"/>
        <v>-10.287673572876278</v>
      </c>
      <c r="AI34">
        <f t="shared" si="22"/>
        <v>57.795584949353497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53188.727588900401</v>
      </c>
      <c r="AO34">
        <f t="shared" si="26"/>
        <v>1799.83</v>
      </c>
      <c r="AP34">
        <f t="shared" si="27"/>
        <v>1517.2568999999999</v>
      </c>
      <c r="AQ34">
        <f t="shared" si="28"/>
        <v>0.84300011667768615</v>
      </c>
      <c r="AR34">
        <f t="shared" si="29"/>
        <v>0.16539022518793439</v>
      </c>
      <c r="AS34">
        <v>1689626285</v>
      </c>
      <c r="AT34">
        <v>1357.45</v>
      </c>
      <c r="AU34">
        <v>1399.93</v>
      </c>
      <c r="AV34">
        <v>26.563600000000001</v>
      </c>
      <c r="AW34">
        <v>24.623000000000001</v>
      </c>
      <c r="AX34">
        <v>1361.57</v>
      </c>
      <c r="AY34">
        <v>26.408200000000001</v>
      </c>
      <c r="AZ34">
        <v>600.09900000000005</v>
      </c>
      <c r="BA34">
        <v>99.939499999999995</v>
      </c>
      <c r="BB34">
        <v>6.4007800000000004E-2</v>
      </c>
      <c r="BC34">
        <v>25.096599999999999</v>
      </c>
      <c r="BD34">
        <v>25.9938</v>
      </c>
      <c r="BE34">
        <v>999.9</v>
      </c>
      <c r="BF34">
        <v>0</v>
      </c>
      <c r="BG34">
        <v>0</v>
      </c>
      <c r="BH34">
        <v>10001.200000000001</v>
      </c>
      <c r="BI34">
        <v>0</v>
      </c>
      <c r="BJ34">
        <v>171.04599999999999</v>
      </c>
      <c r="BK34">
        <v>-42.477899999999998</v>
      </c>
      <c r="BL34">
        <v>1394.5</v>
      </c>
      <c r="BM34">
        <v>1435.27</v>
      </c>
      <c r="BN34">
        <v>1.9406099999999999</v>
      </c>
      <c r="BO34">
        <v>1399.93</v>
      </c>
      <c r="BP34">
        <v>24.623000000000001</v>
      </c>
      <c r="BQ34">
        <v>2.6547499999999999</v>
      </c>
      <c r="BR34">
        <v>2.4608099999999999</v>
      </c>
      <c r="BS34">
        <v>22.0077</v>
      </c>
      <c r="BT34">
        <v>20.769600000000001</v>
      </c>
      <c r="BU34">
        <v>1799.83</v>
      </c>
      <c r="BV34">
        <v>0.89999399999999996</v>
      </c>
      <c r="BW34">
        <v>0.100006</v>
      </c>
      <c r="BX34">
        <v>0</v>
      </c>
      <c r="BY34">
        <v>2.6991000000000001</v>
      </c>
      <c r="BZ34">
        <v>0</v>
      </c>
      <c r="CA34">
        <v>20557.900000000001</v>
      </c>
      <c r="CB34">
        <v>14598.9</v>
      </c>
      <c r="CC34">
        <v>36.436999999999998</v>
      </c>
      <c r="CD34">
        <v>38.125</v>
      </c>
      <c r="CE34">
        <v>36.561999999999998</v>
      </c>
      <c r="CF34">
        <v>36.5</v>
      </c>
      <c r="CG34">
        <v>36.125</v>
      </c>
      <c r="CH34">
        <v>1619.84</v>
      </c>
      <c r="CI34">
        <v>179.99</v>
      </c>
      <c r="CJ34">
        <v>0</v>
      </c>
      <c r="CK34">
        <v>1689626296.5</v>
      </c>
      <c r="CL34">
        <v>0</v>
      </c>
      <c r="CM34">
        <v>1689626250.5</v>
      </c>
      <c r="CN34" t="s">
        <v>398</v>
      </c>
      <c r="CO34">
        <v>1689626250.5</v>
      </c>
      <c r="CP34">
        <v>1689626246.5</v>
      </c>
      <c r="CQ34">
        <v>17</v>
      </c>
      <c r="CR34">
        <v>0.28799999999999998</v>
      </c>
      <c r="CS34">
        <v>5.0000000000000001E-3</v>
      </c>
      <c r="CT34">
        <v>-4.18</v>
      </c>
      <c r="CU34">
        <v>0.155</v>
      </c>
      <c r="CV34">
        <v>1401</v>
      </c>
      <c r="CW34">
        <v>25</v>
      </c>
      <c r="CX34">
        <v>0.04</v>
      </c>
      <c r="CY34">
        <v>0.05</v>
      </c>
      <c r="CZ34">
        <v>39.579180790072122</v>
      </c>
      <c r="DA34">
        <v>1.880818674790794</v>
      </c>
      <c r="DB34">
        <v>0.19693427176929371</v>
      </c>
      <c r="DC34">
        <v>1</v>
      </c>
      <c r="DD34">
        <v>1399.97756097561</v>
      </c>
      <c r="DE34">
        <v>0.35832752613420898</v>
      </c>
      <c r="DF34">
        <v>7.331124719231874E-2</v>
      </c>
      <c r="DG34">
        <v>1</v>
      </c>
      <c r="DH34">
        <v>1800.0135</v>
      </c>
      <c r="DI34">
        <v>-0.16744713616452861</v>
      </c>
      <c r="DJ34">
        <v>0.13844764353359659</v>
      </c>
      <c r="DK34">
        <v>-1</v>
      </c>
      <c r="DL34">
        <v>2</v>
      </c>
      <c r="DM34">
        <v>2</v>
      </c>
      <c r="DN34" t="s">
        <v>350</v>
      </c>
      <c r="DO34">
        <v>3.2037800000000001</v>
      </c>
      <c r="DP34">
        <v>2.6729400000000001</v>
      </c>
      <c r="DQ34">
        <v>0.213063</v>
      </c>
      <c r="DR34">
        <v>0.21558099999999999</v>
      </c>
      <c r="DS34">
        <v>0.12197</v>
      </c>
      <c r="DT34">
        <v>0.11450100000000001</v>
      </c>
      <c r="DU34">
        <v>23700.7</v>
      </c>
      <c r="DV34">
        <v>26689.5</v>
      </c>
      <c r="DW34">
        <v>28352.9</v>
      </c>
      <c r="DX34">
        <v>32636.1</v>
      </c>
      <c r="DY34">
        <v>34569</v>
      </c>
      <c r="DZ34">
        <v>39191.800000000003</v>
      </c>
      <c r="EA34">
        <v>41598.199999999997</v>
      </c>
      <c r="EB34">
        <v>47124.2</v>
      </c>
      <c r="EC34">
        <v>2.17075</v>
      </c>
      <c r="ED34">
        <v>1.7679</v>
      </c>
      <c r="EE34">
        <v>0.10889</v>
      </c>
      <c r="EF34">
        <v>0</v>
      </c>
      <c r="EG34">
        <v>24.2075</v>
      </c>
      <c r="EH34">
        <v>999.9</v>
      </c>
      <c r="EI34">
        <v>54.9</v>
      </c>
      <c r="EJ34">
        <v>31.2</v>
      </c>
      <c r="EK34">
        <v>25.066500000000001</v>
      </c>
      <c r="EL34">
        <v>63.996000000000002</v>
      </c>
      <c r="EM34">
        <v>16.863</v>
      </c>
      <c r="EN34">
        <v>1</v>
      </c>
      <c r="EO34">
        <v>-6.58054E-2</v>
      </c>
      <c r="EP34">
        <v>1.5783199999999999</v>
      </c>
      <c r="EQ34">
        <v>20.223400000000002</v>
      </c>
      <c r="ER34">
        <v>5.2204300000000003</v>
      </c>
      <c r="ES34">
        <v>12.0099</v>
      </c>
      <c r="ET34">
        <v>4.9888000000000003</v>
      </c>
      <c r="EU34">
        <v>3.3043300000000002</v>
      </c>
      <c r="EV34">
        <v>5434.2</v>
      </c>
      <c r="EW34">
        <v>8660.9</v>
      </c>
      <c r="EX34">
        <v>489.4</v>
      </c>
      <c r="EY34">
        <v>48.6</v>
      </c>
      <c r="EZ34">
        <v>1.85283</v>
      </c>
      <c r="FA34">
        <v>1.8615699999999999</v>
      </c>
      <c r="FB34">
        <v>1.8608100000000001</v>
      </c>
      <c r="FC34">
        <v>1.85684</v>
      </c>
      <c r="FD34">
        <v>1.86111</v>
      </c>
      <c r="FE34">
        <v>1.8573200000000001</v>
      </c>
      <c r="FF34">
        <v>1.85944</v>
      </c>
      <c r="FG34">
        <v>1.8623400000000001</v>
      </c>
      <c r="FH34">
        <v>0</v>
      </c>
      <c r="FI34">
        <v>0</v>
      </c>
      <c r="FJ34">
        <v>0</v>
      </c>
      <c r="FK34">
        <v>0</v>
      </c>
      <c r="FL34" t="s">
        <v>351</v>
      </c>
      <c r="FM34" t="s">
        <v>352</v>
      </c>
      <c r="FN34" t="s">
        <v>353</v>
      </c>
      <c r="FO34" t="s">
        <v>353</v>
      </c>
      <c r="FP34" t="s">
        <v>353</v>
      </c>
      <c r="FQ34" t="s">
        <v>353</v>
      </c>
      <c r="FR34">
        <v>0</v>
      </c>
      <c r="FS34">
        <v>100</v>
      </c>
      <c r="FT34">
        <v>100</v>
      </c>
      <c r="FU34">
        <v>-4.12</v>
      </c>
      <c r="FV34">
        <v>0.15540000000000001</v>
      </c>
      <c r="FW34">
        <v>-0.45100070558668892</v>
      </c>
      <c r="FX34">
        <v>-4.0117494158234393E-3</v>
      </c>
      <c r="FY34">
        <v>1.087516141204025E-6</v>
      </c>
      <c r="FZ34">
        <v>-8.657206703991749E-11</v>
      </c>
      <c r="GA34">
        <v>0.1553399999999989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0.6</v>
      </c>
      <c r="GJ34">
        <v>0.6</v>
      </c>
      <c r="GK34">
        <v>2.79175</v>
      </c>
      <c r="GL34">
        <v>2.3950200000000001</v>
      </c>
      <c r="GM34">
        <v>1.5942400000000001</v>
      </c>
      <c r="GN34">
        <v>2.3156699999999999</v>
      </c>
      <c r="GO34">
        <v>1.40015</v>
      </c>
      <c r="GP34">
        <v>2.4060100000000002</v>
      </c>
      <c r="GQ34">
        <v>33.896099999999997</v>
      </c>
      <c r="GR34">
        <v>15.182700000000001</v>
      </c>
      <c r="GS34">
        <v>18</v>
      </c>
      <c r="GT34">
        <v>645.05200000000002</v>
      </c>
      <c r="GU34">
        <v>400.10500000000002</v>
      </c>
      <c r="GV34">
        <v>22.495200000000001</v>
      </c>
      <c r="GW34">
        <v>26.4207</v>
      </c>
      <c r="GX34">
        <v>29.999700000000001</v>
      </c>
      <c r="GY34">
        <v>26.252199999999998</v>
      </c>
      <c r="GZ34">
        <v>26.185199999999998</v>
      </c>
      <c r="HA34">
        <v>55.930799999999998</v>
      </c>
      <c r="HB34">
        <v>-30</v>
      </c>
      <c r="HC34">
        <v>-30</v>
      </c>
      <c r="HD34">
        <v>22.5093</v>
      </c>
      <c r="HE34">
        <v>1400</v>
      </c>
      <c r="HF34">
        <v>0</v>
      </c>
      <c r="HG34">
        <v>104.074</v>
      </c>
      <c r="HH34">
        <v>103.751</v>
      </c>
    </row>
    <row r="35" spans="1:216" x14ac:dyDescent="0.2">
      <c r="A35">
        <v>17</v>
      </c>
      <c r="B35">
        <v>1689626381.5</v>
      </c>
      <c r="C35">
        <v>1512.900000095367</v>
      </c>
      <c r="D35" t="s">
        <v>399</v>
      </c>
      <c r="E35" t="s">
        <v>400</v>
      </c>
      <c r="F35" t="s">
        <v>344</v>
      </c>
      <c r="G35" t="s">
        <v>345</v>
      </c>
      <c r="H35" t="s">
        <v>346</v>
      </c>
      <c r="I35" t="s">
        <v>347</v>
      </c>
      <c r="J35" t="s">
        <v>405</v>
      </c>
      <c r="K35" t="s">
        <v>348</v>
      </c>
      <c r="L35">
        <v>1689626381.5</v>
      </c>
      <c r="M35">
        <f t="shared" si="0"/>
        <v>1.649689307130422E-3</v>
      </c>
      <c r="N35">
        <f t="shared" si="1"/>
        <v>1.6496893071304219</v>
      </c>
      <c r="O35">
        <f t="shared" si="2"/>
        <v>41.346451101269906</v>
      </c>
      <c r="P35">
        <f t="shared" si="3"/>
        <v>1755.65</v>
      </c>
      <c r="Q35">
        <f t="shared" si="4"/>
        <v>1435.1401353905271</v>
      </c>
      <c r="R35">
        <f t="shared" si="5"/>
        <v>143.51595571419796</v>
      </c>
      <c r="S35">
        <f t="shared" si="6"/>
        <v>175.56737592114501</v>
      </c>
      <c r="T35">
        <f t="shared" si="7"/>
        <v>0.22763230364365689</v>
      </c>
      <c r="U35">
        <f t="shared" si="8"/>
        <v>2.9299819981226998</v>
      </c>
      <c r="V35">
        <f t="shared" si="9"/>
        <v>0.21824400694889887</v>
      </c>
      <c r="W35">
        <f t="shared" si="10"/>
        <v>0.13721374017202601</v>
      </c>
      <c r="X35">
        <f t="shared" si="11"/>
        <v>297.70084199999997</v>
      </c>
      <c r="Y35">
        <f t="shared" si="12"/>
        <v>26.412618647582551</v>
      </c>
      <c r="Z35">
        <f t="shared" si="13"/>
        <v>25.976199999999999</v>
      </c>
      <c r="AA35">
        <f t="shared" si="14"/>
        <v>3.3695093100090712</v>
      </c>
      <c r="AB35">
        <f t="shared" si="15"/>
        <v>82.494592042760445</v>
      </c>
      <c r="AC35">
        <f t="shared" si="16"/>
        <v>2.6363056766419097</v>
      </c>
      <c r="AD35">
        <f t="shared" si="17"/>
        <v>3.1957315156797192</v>
      </c>
      <c r="AE35">
        <f t="shared" si="18"/>
        <v>0.73320363336716143</v>
      </c>
      <c r="AF35">
        <f t="shared" si="19"/>
        <v>-72.751298444451606</v>
      </c>
      <c r="AG35">
        <f t="shared" si="20"/>
        <v>-140.85399266180474</v>
      </c>
      <c r="AH35">
        <f t="shared" si="21"/>
        <v>-10.223082296199788</v>
      </c>
      <c r="AI35">
        <f t="shared" si="22"/>
        <v>73.872468597543843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53228.157992248409</v>
      </c>
      <c r="AO35">
        <f t="shared" si="26"/>
        <v>1800</v>
      </c>
      <c r="AP35">
        <f t="shared" si="27"/>
        <v>1517.3993999999998</v>
      </c>
      <c r="AQ35">
        <f t="shared" si="28"/>
        <v>0.84299966666666659</v>
      </c>
      <c r="AR35">
        <f t="shared" si="29"/>
        <v>0.16538935666666665</v>
      </c>
      <c r="AS35">
        <v>1689626381.5</v>
      </c>
      <c r="AT35">
        <v>1755.65</v>
      </c>
      <c r="AU35">
        <v>1799.89</v>
      </c>
      <c r="AV35">
        <v>26.3627</v>
      </c>
      <c r="AW35">
        <v>24.756599999999999</v>
      </c>
      <c r="AX35">
        <v>1760.27</v>
      </c>
      <c r="AY35">
        <v>26.198699999999999</v>
      </c>
      <c r="AZ35">
        <v>600.03700000000003</v>
      </c>
      <c r="BA35">
        <v>99.936700000000002</v>
      </c>
      <c r="BB35">
        <v>6.4653299999999997E-2</v>
      </c>
      <c r="BC35">
        <v>25.084499999999998</v>
      </c>
      <c r="BD35">
        <v>25.976199999999999</v>
      </c>
      <c r="BE35">
        <v>999.9</v>
      </c>
      <c r="BF35">
        <v>0</v>
      </c>
      <c r="BG35">
        <v>0</v>
      </c>
      <c r="BH35">
        <v>10008.799999999999</v>
      </c>
      <c r="BI35">
        <v>0</v>
      </c>
      <c r="BJ35">
        <v>189.77699999999999</v>
      </c>
      <c r="BK35">
        <v>-44.247399999999999</v>
      </c>
      <c r="BL35">
        <v>1803.18</v>
      </c>
      <c r="BM35">
        <v>1845.58</v>
      </c>
      <c r="BN35">
        <v>1.6061000000000001</v>
      </c>
      <c r="BO35">
        <v>1799.89</v>
      </c>
      <c r="BP35">
        <v>24.756599999999999</v>
      </c>
      <c r="BQ35">
        <v>2.6345999999999998</v>
      </c>
      <c r="BR35">
        <v>2.4740899999999999</v>
      </c>
      <c r="BS35">
        <v>21.8828</v>
      </c>
      <c r="BT35">
        <v>20.856999999999999</v>
      </c>
      <c r="BU35">
        <v>1800</v>
      </c>
      <c r="BV35">
        <v>0.90000999999999998</v>
      </c>
      <c r="BW35">
        <v>9.9990499999999996E-2</v>
      </c>
      <c r="BX35">
        <v>0</v>
      </c>
      <c r="BY35">
        <v>1.8569</v>
      </c>
      <c r="BZ35">
        <v>0</v>
      </c>
      <c r="CA35">
        <v>21073.7</v>
      </c>
      <c r="CB35">
        <v>14600.4</v>
      </c>
      <c r="CC35">
        <v>36.311999999999998</v>
      </c>
      <c r="CD35">
        <v>38</v>
      </c>
      <c r="CE35">
        <v>36.436999999999998</v>
      </c>
      <c r="CF35">
        <v>36.375</v>
      </c>
      <c r="CG35">
        <v>36</v>
      </c>
      <c r="CH35">
        <v>1620.02</v>
      </c>
      <c r="CI35">
        <v>179.98</v>
      </c>
      <c r="CJ35">
        <v>0</v>
      </c>
      <c r="CK35">
        <v>1689626392.5</v>
      </c>
      <c r="CL35">
        <v>0</v>
      </c>
      <c r="CM35">
        <v>1689626354</v>
      </c>
      <c r="CN35" t="s">
        <v>401</v>
      </c>
      <c r="CO35">
        <v>1689626354</v>
      </c>
      <c r="CP35">
        <v>1689626348.5</v>
      </c>
      <c r="CQ35">
        <v>18</v>
      </c>
      <c r="CR35">
        <v>-1.2E-2</v>
      </c>
      <c r="CS35">
        <v>8.9999999999999993E-3</v>
      </c>
      <c r="CT35">
        <v>-4.67</v>
      </c>
      <c r="CU35">
        <v>0.16400000000000001</v>
      </c>
      <c r="CV35">
        <v>1800</v>
      </c>
      <c r="CW35">
        <v>25</v>
      </c>
      <c r="CX35">
        <v>0.1</v>
      </c>
      <c r="CY35">
        <v>0.04</v>
      </c>
      <c r="CZ35">
        <v>41.293007314367792</v>
      </c>
      <c r="DA35">
        <v>1.052174293541593</v>
      </c>
      <c r="DB35">
        <v>0.12501557592243009</v>
      </c>
      <c r="DC35">
        <v>1</v>
      </c>
      <c r="DD35">
        <v>1799.9815000000001</v>
      </c>
      <c r="DE35">
        <v>0.33410881801368852</v>
      </c>
      <c r="DF35">
        <v>6.951798328488322E-2</v>
      </c>
      <c r="DG35">
        <v>1</v>
      </c>
      <c r="DH35">
        <v>1800.0214634146339</v>
      </c>
      <c r="DI35">
        <v>-5.151059994560353E-2</v>
      </c>
      <c r="DJ35">
        <v>0.1047543229356548</v>
      </c>
      <c r="DK35">
        <v>-1</v>
      </c>
      <c r="DL35">
        <v>2</v>
      </c>
      <c r="DM35">
        <v>2</v>
      </c>
      <c r="DN35" t="s">
        <v>350</v>
      </c>
      <c r="DO35">
        <v>3.2036899999999999</v>
      </c>
      <c r="DP35">
        <v>2.6736499999999999</v>
      </c>
      <c r="DQ35">
        <v>0.247943</v>
      </c>
      <c r="DR35">
        <v>0.24988199999999999</v>
      </c>
      <c r="DS35">
        <v>0.121296</v>
      </c>
      <c r="DT35">
        <v>0.11493</v>
      </c>
      <c r="DU35">
        <v>22652</v>
      </c>
      <c r="DV35">
        <v>25524.7</v>
      </c>
      <c r="DW35">
        <v>28354.3</v>
      </c>
      <c r="DX35">
        <v>32638.1</v>
      </c>
      <c r="DY35">
        <v>34597.599999999999</v>
      </c>
      <c r="DZ35">
        <v>39175.800000000003</v>
      </c>
      <c r="EA35">
        <v>41600</v>
      </c>
      <c r="EB35">
        <v>47127.4</v>
      </c>
      <c r="EC35">
        <v>2.16995</v>
      </c>
      <c r="ED35">
        <v>1.7689299999999999</v>
      </c>
      <c r="EE35">
        <v>0.11079</v>
      </c>
      <c r="EF35">
        <v>0</v>
      </c>
      <c r="EG35">
        <v>24.1586</v>
      </c>
      <c r="EH35">
        <v>999.9</v>
      </c>
      <c r="EI35">
        <v>54.9</v>
      </c>
      <c r="EJ35">
        <v>31.3</v>
      </c>
      <c r="EK35">
        <v>25.210100000000001</v>
      </c>
      <c r="EL35">
        <v>63.996000000000002</v>
      </c>
      <c r="EM35">
        <v>17.103400000000001</v>
      </c>
      <c r="EN35">
        <v>1</v>
      </c>
      <c r="EO35">
        <v>-6.8401900000000002E-2</v>
      </c>
      <c r="EP35">
        <v>1.5847800000000001</v>
      </c>
      <c r="EQ35">
        <v>20.224299999999999</v>
      </c>
      <c r="ER35">
        <v>5.2277699999999996</v>
      </c>
      <c r="ES35">
        <v>12.0099</v>
      </c>
      <c r="ET35">
        <v>4.9894999999999996</v>
      </c>
      <c r="EU35">
        <v>3.3050000000000002</v>
      </c>
      <c r="EV35">
        <v>5436.1</v>
      </c>
      <c r="EW35">
        <v>8660.9</v>
      </c>
      <c r="EX35">
        <v>489.4</v>
      </c>
      <c r="EY35">
        <v>48.6</v>
      </c>
      <c r="EZ35">
        <v>1.85277</v>
      </c>
      <c r="FA35">
        <v>1.8615600000000001</v>
      </c>
      <c r="FB35">
        <v>1.8608</v>
      </c>
      <c r="FC35">
        <v>1.85677</v>
      </c>
      <c r="FD35">
        <v>1.8611</v>
      </c>
      <c r="FE35">
        <v>1.8573</v>
      </c>
      <c r="FF35">
        <v>1.85944</v>
      </c>
      <c r="FG35">
        <v>1.86232</v>
      </c>
      <c r="FH35">
        <v>0</v>
      </c>
      <c r="FI35">
        <v>0</v>
      </c>
      <c r="FJ35">
        <v>0</v>
      </c>
      <c r="FK35">
        <v>0</v>
      </c>
      <c r="FL35" t="s">
        <v>351</v>
      </c>
      <c r="FM35" t="s">
        <v>352</v>
      </c>
      <c r="FN35" t="s">
        <v>353</v>
      </c>
      <c r="FO35" t="s">
        <v>353</v>
      </c>
      <c r="FP35" t="s">
        <v>353</v>
      </c>
      <c r="FQ35" t="s">
        <v>353</v>
      </c>
      <c r="FR35">
        <v>0</v>
      </c>
      <c r="FS35">
        <v>100</v>
      </c>
      <c r="FT35">
        <v>100</v>
      </c>
      <c r="FU35">
        <v>-4.62</v>
      </c>
      <c r="FV35">
        <v>0.16400000000000001</v>
      </c>
      <c r="FW35">
        <v>-0.46243095512158988</v>
      </c>
      <c r="FX35">
        <v>-4.0117494158234393E-3</v>
      </c>
      <c r="FY35">
        <v>1.087516141204025E-6</v>
      </c>
      <c r="FZ35">
        <v>-8.657206703991749E-11</v>
      </c>
      <c r="GA35">
        <v>0.16393500000000219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0.5</v>
      </c>
      <c r="GJ35">
        <v>0.6</v>
      </c>
      <c r="GK35">
        <v>3.41919</v>
      </c>
      <c r="GL35">
        <v>2.3742700000000001</v>
      </c>
      <c r="GM35">
        <v>1.5942400000000001</v>
      </c>
      <c r="GN35">
        <v>2.3156699999999999</v>
      </c>
      <c r="GO35">
        <v>1.40015</v>
      </c>
      <c r="GP35">
        <v>2.3815900000000001</v>
      </c>
      <c r="GQ35">
        <v>33.941299999999998</v>
      </c>
      <c r="GR35">
        <v>15.1652</v>
      </c>
      <c r="GS35">
        <v>18</v>
      </c>
      <c r="GT35">
        <v>644.25199999999995</v>
      </c>
      <c r="GU35">
        <v>400.64699999999999</v>
      </c>
      <c r="GV35">
        <v>22.354099999999999</v>
      </c>
      <c r="GW35">
        <v>26.3886</v>
      </c>
      <c r="GX35">
        <v>29.9998</v>
      </c>
      <c r="GY35">
        <v>26.2376</v>
      </c>
      <c r="GZ35">
        <v>26.176400000000001</v>
      </c>
      <c r="HA35">
        <v>68.486000000000004</v>
      </c>
      <c r="HB35">
        <v>-30</v>
      </c>
      <c r="HC35">
        <v>-30</v>
      </c>
      <c r="HD35">
        <v>22.366</v>
      </c>
      <c r="HE35">
        <v>1800</v>
      </c>
      <c r="HF35">
        <v>0</v>
      </c>
      <c r="HG35">
        <v>104.07899999999999</v>
      </c>
      <c r="HH35">
        <v>103.758</v>
      </c>
    </row>
    <row r="36" spans="1:216" x14ac:dyDescent="0.2">
      <c r="A36">
        <v>18</v>
      </c>
      <c r="B36">
        <v>1689626498</v>
      </c>
      <c r="C36">
        <v>1629.400000095367</v>
      </c>
      <c r="D36" t="s">
        <v>402</v>
      </c>
      <c r="E36" t="s">
        <v>403</v>
      </c>
      <c r="F36" t="s">
        <v>344</v>
      </c>
      <c r="G36" t="s">
        <v>345</v>
      </c>
      <c r="H36" t="s">
        <v>346</v>
      </c>
      <c r="I36" t="s">
        <v>347</v>
      </c>
      <c r="J36" t="s">
        <v>405</v>
      </c>
      <c r="K36" t="s">
        <v>348</v>
      </c>
      <c r="L36">
        <v>1689626498</v>
      </c>
      <c r="M36">
        <f t="shared" si="0"/>
        <v>1.1952450927492093E-3</v>
      </c>
      <c r="N36">
        <f t="shared" si="1"/>
        <v>1.1952450927492093</v>
      </c>
      <c r="O36">
        <f t="shared" si="2"/>
        <v>18.208335512850329</v>
      </c>
      <c r="P36">
        <f t="shared" si="3"/>
        <v>381.29300000000001</v>
      </c>
      <c r="Q36">
        <f t="shared" si="4"/>
        <v>185.47373005784283</v>
      </c>
      <c r="R36">
        <f t="shared" si="5"/>
        <v>18.547794513383209</v>
      </c>
      <c r="S36">
        <f t="shared" si="6"/>
        <v>38.130166526471804</v>
      </c>
      <c r="T36">
        <f t="shared" si="7"/>
        <v>0.15536110372705039</v>
      </c>
      <c r="U36">
        <f t="shared" si="8"/>
        <v>2.928461863340992</v>
      </c>
      <c r="V36">
        <f t="shared" si="9"/>
        <v>0.15092313277346472</v>
      </c>
      <c r="W36">
        <f t="shared" si="10"/>
        <v>9.4715132452217271E-2</v>
      </c>
      <c r="X36">
        <f t="shared" si="11"/>
        <v>297.67748099999994</v>
      </c>
      <c r="Y36">
        <f t="shared" si="12"/>
        <v>26.581055642887996</v>
      </c>
      <c r="Z36">
        <f t="shared" si="13"/>
        <v>26.0183</v>
      </c>
      <c r="AA36">
        <f t="shared" si="14"/>
        <v>3.3779140545990067</v>
      </c>
      <c r="AB36">
        <f t="shared" si="15"/>
        <v>81.41954352073742</v>
      </c>
      <c r="AC36">
        <f t="shared" si="16"/>
        <v>2.60964930554234</v>
      </c>
      <c r="AD36">
        <f t="shared" si="17"/>
        <v>3.2051878366005169</v>
      </c>
      <c r="AE36">
        <f t="shared" si="18"/>
        <v>0.76826474905666675</v>
      </c>
      <c r="AF36">
        <f t="shared" si="19"/>
        <v>-52.710308590240132</v>
      </c>
      <c r="AG36">
        <f t="shared" si="20"/>
        <v>-139.59682045036786</v>
      </c>
      <c r="AH36">
        <f t="shared" si="21"/>
        <v>-10.141768039702127</v>
      </c>
      <c r="AI36">
        <f t="shared" si="22"/>
        <v>95.228583919689839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53175.119075950926</v>
      </c>
      <c r="AO36">
        <f t="shared" si="26"/>
        <v>1799.85</v>
      </c>
      <c r="AP36">
        <f t="shared" si="27"/>
        <v>1517.2737</v>
      </c>
      <c r="AQ36">
        <f t="shared" si="28"/>
        <v>0.84300008334027832</v>
      </c>
      <c r="AR36">
        <f t="shared" si="29"/>
        <v>0.16539016084673722</v>
      </c>
      <c r="AS36">
        <v>1689626498</v>
      </c>
      <c r="AT36">
        <v>381.29300000000001</v>
      </c>
      <c r="AU36">
        <v>399.95299999999997</v>
      </c>
      <c r="AV36">
        <v>26.0959</v>
      </c>
      <c r="AW36">
        <v>24.932099999999998</v>
      </c>
      <c r="AX36">
        <v>383.78199999999998</v>
      </c>
      <c r="AY36">
        <v>25.924499999999998</v>
      </c>
      <c r="AZ36">
        <v>600.13099999999997</v>
      </c>
      <c r="BA36">
        <v>99.938000000000002</v>
      </c>
      <c r="BB36">
        <v>6.4272599999999999E-2</v>
      </c>
      <c r="BC36">
        <v>25.1341</v>
      </c>
      <c r="BD36">
        <v>26.0183</v>
      </c>
      <c r="BE36">
        <v>999.9</v>
      </c>
      <c r="BF36">
        <v>0</v>
      </c>
      <c r="BG36">
        <v>0</v>
      </c>
      <c r="BH36">
        <v>10000</v>
      </c>
      <c r="BI36">
        <v>0</v>
      </c>
      <c r="BJ36">
        <v>205.46600000000001</v>
      </c>
      <c r="BK36">
        <v>-18.659099999999999</v>
      </c>
      <c r="BL36">
        <v>391.51</v>
      </c>
      <c r="BM36">
        <v>410.17899999999997</v>
      </c>
      <c r="BN36">
        <v>1.1638299999999999</v>
      </c>
      <c r="BO36">
        <v>399.95299999999997</v>
      </c>
      <c r="BP36">
        <v>24.932099999999998</v>
      </c>
      <c r="BQ36">
        <v>2.6079699999999999</v>
      </c>
      <c r="BR36">
        <v>2.49166</v>
      </c>
      <c r="BS36">
        <v>21.7165</v>
      </c>
      <c r="BT36">
        <v>20.972100000000001</v>
      </c>
      <c r="BU36">
        <v>1799.85</v>
      </c>
      <c r="BV36">
        <v>0.89999600000000002</v>
      </c>
      <c r="BW36">
        <v>0.100004</v>
      </c>
      <c r="BX36">
        <v>0</v>
      </c>
      <c r="BY36">
        <v>2.4285000000000001</v>
      </c>
      <c r="BZ36">
        <v>0</v>
      </c>
      <c r="CA36">
        <v>20920.099999999999</v>
      </c>
      <c r="CB36">
        <v>14599.1</v>
      </c>
      <c r="CC36">
        <v>38.5</v>
      </c>
      <c r="CD36">
        <v>40.561999999999998</v>
      </c>
      <c r="CE36">
        <v>38.686999999999998</v>
      </c>
      <c r="CF36">
        <v>39.061999999999998</v>
      </c>
      <c r="CG36">
        <v>38.186999999999998</v>
      </c>
      <c r="CH36">
        <v>1619.86</v>
      </c>
      <c r="CI36">
        <v>179.99</v>
      </c>
      <c r="CJ36">
        <v>0</v>
      </c>
      <c r="CK36">
        <v>1689626509.5</v>
      </c>
      <c r="CL36">
        <v>0</v>
      </c>
      <c r="CM36">
        <v>1689626471</v>
      </c>
      <c r="CN36" t="s">
        <v>404</v>
      </c>
      <c r="CO36">
        <v>1689626464</v>
      </c>
      <c r="CP36">
        <v>1689626471</v>
      </c>
      <c r="CQ36">
        <v>19</v>
      </c>
      <c r="CR36">
        <v>-0.64200000000000002</v>
      </c>
      <c r="CS36">
        <v>7.0000000000000001E-3</v>
      </c>
      <c r="CT36">
        <v>-2.548</v>
      </c>
      <c r="CU36">
        <v>0.17100000000000001</v>
      </c>
      <c r="CV36">
        <v>400</v>
      </c>
      <c r="CW36">
        <v>25</v>
      </c>
      <c r="CX36">
        <v>0.11</v>
      </c>
      <c r="CY36">
        <v>0.03</v>
      </c>
      <c r="CZ36">
        <v>18.16847621858944</v>
      </c>
      <c r="DA36">
        <v>0.51112470302180057</v>
      </c>
      <c r="DB36">
        <v>7.5961939161848943E-2</v>
      </c>
      <c r="DC36">
        <v>1</v>
      </c>
      <c r="DD36">
        <v>399.9187073170732</v>
      </c>
      <c r="DE36">
        <v>0.45600000000000812</v>
      </c>
      <c r="DF36">
        <v>4.9125148247745977E-2</v>
      </c>
      <c r="DG36">
        <v>1</v>
      </c>
      <c r="DH36">
        <v>1799.9704999999999</v>
      </c>
      <c r="DI36">
        <v>-0.19860235189724029</v>
      </c>
      <c r="DJ36">
        <v>9.6019529263582412E-2</v>
      </c>
      <c r="DK36">
        <v>-1</v>
      </c>
      <c r="DL36">
        <v>2</v>
      </c>
      <c r="DM36">
        <v>2</v>
      </c>
      <c r="DN36" t="s">
        <v>350</v>
      </c>
      <c r="DO36">
        <v>3.2038700000000002</v>
      </c>
      <c r="DP36">
        <v>2.6732</v>
      </c>
      <c r="DQ36">
        <v>9.0073700000000007E-2</v>
      </c>
      <c r="DR36">
        <v>9.2559600000000006E-2</v>
      </c>
      <c r="DS36">
        <v>0.120406</v>
      </c>
      <c r="DT36">
        <v>0.11548799999999999</v>
      </c>
      <c r="DU36">
        <v>27404.7</v>
      </c>
      <c r="DV36">
        <v>30873.7</v>
      </c>
      <c r="DW36">
        <v>28353.599999999999</v>
      </c>
      <c r="DX36">
        <v>32635.599999999999</v>
      </c>
      <c r="DY36">
        <v>34631.9</v>
      </c>
      <c r="DZ36">
        <v>39147.9</v>
      </c>
      <c r="EA36">
        <v>41599</v>
      </c>
      <c r="EB36">
        <v>47124.7</v>
      </c>
      <c r="EC36">
        <v>2.1691699999999998</v>
      </c>
      <c r="ED36">
        <v>1.7623</v>
      </c>
      <c r="EE36">
        <v>0.11326700000000001</v>
      </c>
      <c r="EF36">
        <v>0</v>
      </c>
      <c r="EG36">
        <v>24.1601</v>
      </c>
      <c r="EH36">
        <v>999.9</v>
      </c>
      <c r="EI36">
        <v>54.9</v>
      </c>
      <c r="EJ36">
        <v>31.4</v>
      </c>
      <c r="EK36">
        <v>25.354299999999999</v>
      </c>
      <c r="EL36">
        <v>64.025999999999996</v>
      </c>
      <c r="EM36">
        <v>16.999199999999998</v>
      </c>
      <c r="EN36">
        <v>1</v>
      </c>
      <c r="EO36">
        <v>-6.6077200000000003E-2</v>
      </c>
      <c r="EP36">
        <v>1.9971399999999999</v>
      </c>
      <c r="EQ36">
        <v>20.222000000000001</v>
      </c>
      <c r="ER36">
        <v>5.2274700000000003</v>
      </c>
      <c r="ES36">
        <v>12.0099</v>
      </c>
      <c r="ET36">
        <v>4.9896500000000001</v>
      </c>
      <c r="EU36">
        <v>3.3050000000000002</v>
      </c>
      <c r="EV36">
        <v>5438.5</v>
      </c>
      <c r="EW36">
        <v>8660.9</v>
      </c>
      <c r="EX36">
        <v>489.4</v>
      </c>
      <c r="EY36">
        <v>48.7</v>
      </c>
      <c r="EZ36">
        <v>1.85287</v>
      </c>
      <c r="FA36">
        <v>1.8615699999999999</v>
      </c>
      <c r="FB36">
        <v>1.8608</v>
      </c>
      <c r="FC36">
        <v>1.8568199999999999</v>
      </c>
      <c r="FD36">
        <v>1.86111</v>
      </c>
      <c r="FE36">
        <v>1.8573500000000001</v>
      </c>
      <c r="FF36">
        <v>1.85944</v>
      </c>
      <c r="FG36">
        <v>1.8623499999999999</v>
      </c>
      <c r="FH36">
        <v>0</v>
      </c>
      <c r="FI36">
        <v>0</v>
      </c>
      <c r="FJ36">
        <v>0</v>
      </c>
      <c r="FK36">
        <v>0</v>
      </c>
      <c r="FL36" t="s">
        <v>351</v>
      </c>
      <c r="FM36" t="s">
        <v>352</v>
      </c>
      <c r="FN36" t="s">
        <v>353</v>
      </c>
      <c r="FO36" t="s">
        <v>353</v>
      </c>
      <c r="FP36" t="s">
        <v>353</v>
      </c>
      <c r="FQ36" t="s">
        <v>353</v>
      </c>
      <c r="FR36">
        <v>0</v>
      </c>
      <c r="FS36">
        <v>100</v>
      </c>
      <c r="FT36">
        <v>100</v>
      </c>
      <c r="FU36">
        <v>-2.4889999999999999</v>
      </c>
      <c r="FV36">
        <v>0.1714</v>
      </c>
      <c r="FW36">
        <v>-1.104057149946017</v>
      </c>
      <c r="FX36">
        <v>-4.0117494158234393E-3</v>
      </c>
      <c r="FY36">
        <v>1.087516141204025E-6</v>
      </c>
      <c r="FZ36">
        <v>-8.657206703991749E-11</v>
      </c>
      <c r="GA36">
        <v>0.1714150000000032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0.6</v>
      </c>
      <c r="GJ36">
        <v>0.5</v>
      </c>
      <c r="GK36">
        <v>1.00952</v>
      </c>
      <c r="GL36">
        <v>2.3938000000000001</v>
      </c>
      <c r="GM36">
        <v>1.5942400000000001</v>
      </c>
      <c r="GN36">
        <v>2.3156699999999999</v>
      </c>
      <c r="GO36">
        <v>1.40015</v>
      </c>
      <c r="GP36">
        <v>2.3767100000000001</v>
      </c>
      <c r="GQ36">
        <v>34.0092</v>
      </c>
      <c r="GR36">
        <v>15.1477</v>
      </c>
      <c r="GS36">
        <v>18</v>
      </c>
      <c r="GT36">
        <v>643.83399999999995</v>
      </c>
      <c r="GU36">
        <v>396.88099999999997</v>
      </c>
      <c r="GV36">
        <v>22.1587</v>
      </c>
      <c r="GW36">
        <v>26.409600000000001</v>
      </c>
      <c r="GX36">
        <v>29.999600000000001</v>
      </c>
      <c r="GY36">
        <v>26.253900000000002</v>
      </c>
      <c r="GZ36">
        <v>26.196899999999999</v>
      </c>
      <c r="HA36">
        <v>20.253599999999999</v>
      </c>
      <c r="HB36">
        <v>-30</v>
      </c>
      <c r="HC36">
        <v>-30</v>
      </c>
      <c r="HD36">
        <v>22.2743</v>
      </c>
      <c r="HE36">
        <v>400</v>
      </c>
      <c r="HF36">
        <v>0</v>
      </c>
      <c r="HG36">
        <v>104.07599999999999</v>
      </c>
      <c r="HH36">
        <v>103.751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2023-07-17T20:47:00Z</dcterms:created>
  <dcterms:modified xsi:type="dcterms:W3CDTF">2023-07-18T06:08:23Z</dcterms:modified>
</cp:coreProperties>
</file>