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A74F9956-3FB6-3B4A-A229-E2E6C0AFB4D1}" xr6:coauthVersionLast="47" xr6:coauthVersionMax="47" xr10:uidLastSave="{00000000-0000-0000-0000-000000000000}"/>
  <bookViews>
    <workbookView xWindow="240" yWindow="760" windowWidth="20440" windowHeight="143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 s="1"/>
  <c r="U36" i="1"/>
  <c r="S36" i="1"/>
  <c r="N36" i="1"/>
  <c r="M36" i="1" s="1"/>
  <c r="AR35" i="1"/>
  <c r="AQ35" i="1"/>
  <c r="AO35" i="1"/>
  <c r="AP35" i="1" s="1"/>
  <c r="AN35" i="1"/>
  <c r="AL35" i="1"/>
  <c r="AD35" i="1"/>
  <c r="AC35" i="1"/>
  <c r="AB35" i="1"/>
  <c r="U35" i="1"/>
  <c r="AR34" i="1"/>
  <c r="AQ34" i="1"/>
  <c r="AO34" i="1"/>
  <c r="X34" i="1" s="1"/>
  <c r="AN34" i="1"/>
  <c r="AL34" i="1"/>
  <c r="N34" i="1" s="1"/>
  <c r="M34" i="1" s="1"/>
  <c r="AF34" i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S33" i="1" s="1"/>
  <c r="AD33" i="1"/>
  <c r="AC33" i="1"/>
  <c r="AB33" i="1" s="1"/>
  <c r="U33" i="1"/>
  <c r="AR32" i="1"/>
  <c r="AQ32" i="1"/>
  <c r="AO32" i="1"/>
  <c r="AP32" i="1" s="1"/>
  <c r="AN32" i="1"/>
  <c r="AL32" i="1"/>
  <c r="AD32" i="1"/>
  <c r="AC32" i="1"/>
  <c r="AB32" i="1"/>
  <c r="U32" i="1"/>
  <c r="S32" i="1"/>
  <c r="N32" i="1"/>
  <c r="M32" i="1" s="1"/>
  <c r="AR31" i="1"/>
  <c r="AQ31" i="1"/>
  <c r="AO31" i="1"/>
  <c r="AN31" i="1"/>
  <c r="AL31" i="1"/>
  <c r="AD31" i="1"/>
  <c r="AC31" i="1"/>
  <c r="AB31" i="1"/>
  <c r="U31" i="1"/>
  <c r="S31" i="1"/>
  <c r="AR30" i="1"/>
  <c r="AQ30" i="1"/>
  <c r="AO30" i="1"/>
  <c r="X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O29" i="1"/>
  <c r="AP29" i="1" s="1"/>
  <c r="AN29" i="1"/>
  <c r="AL29" i="1" s="1"/>
  <c r="S29" i="1" s="1"/>
  <c r="AD29" i="1"/>
  <c r="AC29" i="1"/>
  <c r="AB29" i="1" s="1"/>
  <c r="X29" i="1"/>
  <c r="U29" i="1"/>
  <c r="AR28" i="1"/>
  <c r="AQ28" i="1"/>
  <c r="AO28" i="1"/>
  <c r="AN28" i="1"/>
  <c r="AL28" i="1"/>
  <c r="P28" i="1" s="1"/>
  <c r="AD28" i="1"/>
  <c r="AC28" i="1"/>
  <c r="AB28" i="1"/>
  <c r="U28" i="1"/>
  <c r="S28" i="1"/>
  <c r="O28" i="1"/>
  <c r="N28" i="1"/>
  <c r="M28" i="1" s="1"/>
  <c r="AR27" i="1"/>
  <c r="AQ27" i="1"/>
  <c r="AO27" i="1"/>
  <c r="AP27" i="1" s="1"/>
  <c r="AN27" i="1"/>
  <c r="AL27" i="1"/>
  <c r="AM27" i="1" s="1"/>
  <c r="AD27" i="1"/>
  <c r="AC27" i="1"/>
  <c r="AB27" i="1"/>
  <c r="U27" i="1"/>
  <c r="AR26" i="1"/>
  <c r="AQ26" i="1"/>
  <c r="AP26" i="1" s="1"/>
  <c r="AO26" i="1"/>
  <c r="AN26" i="1"/>
  <c r="AL26" i="1"/>
  <c r="N26" i="1" s="1"/>
  <c r="M26" i="1" s="1"/>
  <c r="AF26" i="1"/>
  <c r="AD26" i="1"/>
  <c r="AC26" i="1"/>
  <c r="AB26" i="1"/>
  <c r="X26" i="1"/>
  <c r="U26" i="1"/>
  <c r="S26" i="1"/>
  <c r="P26" i="1"/>
  <c r="O26" i="1"/>
  <c r="AR25" i="1"/>
  <c r="AQ25" i="1"/>
  <c r="AO25" i="1"/>
  <c r="AP25" i="1" s="1"/>
  <c r="AN25" i="1"/>
  <c r="AL25" i="1" s="1"/>
  <c r="S25" i="1" s="1"/>
  <c r="AM25" i="1"/>
  <c r="AD25" i="1"/>
  <c r="AC25" i="1"/>
  <c r="X25" i="1"/>
  <c r="U25" i="1"/>
  <c r="AR24" i="1"/>
  <c r="AQ24" i="1"/>
  <c r="AO24" i="1"/>
  <c r="AN24" i="1"/>
  <c r="AL24" i="1" s="1"/>
  <c r="AD24" i="1"/>
  <c r="AC24" i="1"/>
  <c r="AB24" i="1"/>
  <c r="U24" i="1"/>
  <c r="AR23" i="1"/>
  <c r="AQ23" i="1"/>
  <c r="AO23" i="1"/>
  <c r="AP23" i="1" s="1"/>
  <c r="AN23" i="1"/>
  <c r="AM23" i="1"/>
  <c r="AL23" i="1"/>
  <c r="AD23" i="1"/>
  <c r="AC23" i="1"/>
  <c r="AB23" i="1"/>
  <c r="U23" i="1"/>
  <c r="AR22" i="1"/>
  <c r="AQ22" i="1"/>
  <c r="AP22" i="1"/>
  <c r="AO22" i="1"/>
  <c r="AN22" i="1"/>
  <c r="AL22" i="1"/>
  <c r="N22" i="1" s="1"/>
  <c r="M22" i="1" s="1"/>
  <c r="AF22" i="1"/>
  <c r="AD22" i="1"/>
  <c r="AC22" i="1"/>
  <c r="AB22" i="1"/>
  <c r="X22" i="1"/>
  <c r="U22" i="1"/>
  <c r="S22" i="1"/>
  <c r="P22" i="1"/>
  <c r="O22" i="1"/>
  <c r="AR21" i="1"/>
  <c r="AQ21" i="1"/>
  <c r="AP21" i="1" s="1"/>
  <c r="AO21" i="1"/>
  <c r="AN21" i="1"/>
  <c r="AL21" i="1" s="1"/>
  <c r="S21" i="1" s="1"/>
  <c r="AM21" i="1"/>
  <c r="AD21" i="1"/>
  <c r="AC21" i="1"/>
  <c r="X21" i="1"/>
  <c r="U21" i="1"/>
  <c r="P21" i="1"/>
  <c r="O21" i="1"/>
  <c r="AR20" i="1"/>
  <c r="AQ20" i="1"/>
  <c r="AO20" i="1"/>
  <c r="AN20" i="1"/>
  <c r="AL20" i="1" s="1"/>
  <c r="AD20" i="1"/>
  <c r="AC20" i="1"/>
  <c r="AB20" i="1"/>
  <c r="U20" i="1"/>
  <c r="AR19" i="1"/>
  <c r="AQ19" i="1"/>
  <c r="AO19" i="1"/>
  <c r="AN19" i="1"/>
  <c r="AL19" i="1"/>
  <c r="AD19" i="1"/>
  <c r="AC19" i="1"/>
  <c r="AB19" i="1"/>
  <c r="U19" i="1"/>
  <c r="S19" i="1"/>
  <c r="P24" i="1" l="1"/>
  <c r="AM24" i="1"/>
  <c r="S24" i="1"/>
  <c r="N24" i="1"/>
  <c r="M24" i="1" s="1"/>
  <c r="O24" i="1"/>
  <c r="Y30" i="1"/>
  <c r="Z30" i="1" s="1"/>
  <c r="P20" i="1"/>
  <c r="AM20" i="1"/>
  <c r="N20" i="1"/>
  <c r="M20" i="1" s="1"/>
  <c r="S20" i="1"/>
  <c r="O20" i="1"/>
  <c r="AG25" i="1"/>
  <c r="AF28" i="1"/>
  <c r="AF32" i="1"/>
  <c r="AF36" i="1"/>
  <c r="AG21" i="1"/>
  <c r="Y34" i="1"/>
  <c r="Z34" i="1" s="1"/>
  <c r="AP24" i="1"/>
  <c r="X24" i="1"/>
  <c r="Y22" i="1"/>
  <c r="Z22" i="1" s="1"/>
  <c r="P23" i="1"/>
  <c r="O23" i="1"/>
  <c r="N23" i="1"/>
  <c r="M23" i="1" s="1"/>
  <c r="AM29" i="1"/>
  <c r="X33" i="1"/>
  <c r="P35" i="1"/>
  <c r="N35" i="1"/>
  <c r="M35" i="1" s="1"/>
  <c r="AM35" i="1"/>
  <c r="O35" i="1"/>
  <c r="P36" i="1"/>
  <c r="O36" i="1"/>
  <c r="Y26" i="1"/>
  <c r="Z26" i="1" s="1"/>
  <c r="AM36" i="1"/>
  <c r="V26" i="1"/>
  <c r="T26" i="1" s="1"/>
  <c r="W26" i="1" s="1"/>
  <c r="Q26" i="1" s="1"/>
  <c r="R26" i="1" s="1"/>
  <c r="AP30" i="1"/>
  <c r="N33" i="1"/>
  <c r="M33" i="1" s="1"/>
  <c r="X20" i="1"/>
  <c r="AP20" i="1"/>
  <c r="P19" i="1"/>
  <c r="O19" i="1"/>
  <c r="N19" i="1"/>
  <c r="M19" i="1" s="1"/>
  <c r="Y29" i="1"/>
  <c r="Z29" i="1" s="1"/>
  <c r="AP28" i="1"/>
  <c r="X28" i="1"/>
  <c r="P27" i="1"/>
  <c r="O27" i="1"/>
  <c r="N27" i="1"/>
  <c r="M27" i="1" s="1"/>
  <c r="AP34" i="1"/>
  <c r="AM19" i="1"/>
  <c r="N29" i="1"/>
  <c r="M29" i="1" s="1"/>
  <c r="N25" i="1"/>
  <c r="M25" i="1" s="1"/>
  <c r="Y25" i="1"/>
  <c r="Z25" i="1" s="1"/>
  <c r="S27" i="1"/>
  <c r="O29" i="1"/>
  <c r="P31" i="1"/>
  <c r="O31" i="1"/>
  <c r="N31" i="1"/>
  <c r="M31" i="1" s="1"/>
  <c r="AM31" i="1"/>
  <c r="P32" i="1"/>
  <c r="O32" i="1"/>
  <c r="O33" i="1"/>
  <c r="AP19" i="1"/>
  <c r="N21" i="1"/>
  <c r="M21" i="1" s="1"/>
  <c r="Y21" i="1"/>
  <c r="Z21" i="1" s="1"/>
  <c r="S23" i="1"/>
  <c r="O25" i="1"/>
  <c r="AB25" i="1"/>
  <c r="AM28" i="1"/>
  <c r="P29" i="1"/>
  <c r="AF30" i="1"/>
  <c r="AM32" i="1"/>
  <c r="P33" i="1"/>
  <c r="V34" i="1"/>
  <c r="T34" i="1" s="1"/>
  <c r="W34" i="1" s="1"/>
  <c r="Q34" i="1" s="1"/>
  <c r="R34" i="1" s="1"/>
  <c r="S35" i="1"/>
  <c r="AB21" i="1"/>
  <c r="P25" i="1"/>
  <c r="AP31" i="1"/>
  <c r="AM33" i="1"/>
  <c r="X32" i="1"/>
  <c r="AM22" i="1"/>
  <c r="AM26" i="1"/>
  <c r="AM30" i="1"/>
  <c r="AM34" i="1"/>
  <c r="X36" i="1"/>
  <c r="X19" i="1"/>
  <c r="X23" i="1"/>
  <c r="X27" i="1"/>
  <c r="X31" i="1"/>
  <c r="X35" i="1"/>
  <c r="Y20" i="1" l="1"/>
  <c r="Z20" i="1" s="1"/>
  <c r="AA30" i="1"/>
  <c r="AE30" i="1" s="1"/>
  <c r="AG30" i="1"/>
  <c r="AH30" i="1"/>
  <c r="AI30" i="1" s="1"/>
  <c r="AH29" i="1"/>
  <c r="AI29" i="1" s="1"/>
  <c r="AA29" i="1"/>
  <c r="AE29" i="1" s="1"/>
  <c r="AF33" i="1"/>
  <c r="Y35" i="1"/>
  <c r="Z35" i="1" s="1"/>
  <c r="AH25" i="1"/>
  <c r="AA25" i="1"/>
  <c r="AE25" i="1" s="1"/>
  <c r="V30" i="1"/>
  <c r="T30" i="1" s="1"/>
  <c r="W30" i="1" s="1"/>
  <c r="Q30" i="1" s="1"/>
  <c r="R30" i="1" s="1"/>
  <c r="AA22" i="1"/>
  <c r="AE22" i="1" s="1"/>
  <c r="AH22" i="1"/>
  <c r="AI22" i="1" s="1"/>
  <c r="AG22" i="1"/>
  <c r="AG29" i="1"/>
  <c r="Y31" i="1"/>
  <c r="Z31" i="1" s="1"/>
  <c r="AF25" i="1"/>
  <c r="V25" i="1"/>
  <c r="T25" i="1" s="1"/>
  <c r="W25" i="1" s="1"/>
  <c r="Q25" i="1" s="1"/>
  <c r="R25" i="1" s="1"/>
  <c r="AF27" i="1"/>
  <c r="V27" i="1"/>
  <c r="T27" i="1" s="1"/>
  <c r="W27" i="1" s="1"/>
  <c r="Q27" i="1" s="1"/>
  <c r="R27" i="1" s="1"/>
  <c r="AF35" i="1"/>
  <c r="V35" i="1"/>
  <c r="T35" i="1" s="1"/>
  <c r="W35" i="1" s="1"/>
  <c r="Q35" i="1" s="1"/>
  <c r="R35" i="1" s="1"/>
  <c r="Y24" i="1"/>
  <c r="Z24" i="1" s="1"/>
  <c r="Y27" i="1"/>
  <c r="Z27" i="1" s="1"/>
  <c r="Y32" i="1"/>
  <c r="Z32" i="1" s="1"/>
  <c r="AF19" i="1"/>
  <c r="AF20" i="1"/>
  <c r="V20" i="1"/>
  <c r="T20" i="1" s="1"/>
  <c r="W20" i="1" s="1"/>
  <c r="Q20" i="1" s="1"/>
  <c r="R20" i="1" s="1"/>
  <c r="AF24" i="1"/>
  <c r="V24" i="1"/>
  <c r="T24" i="1" s="1"/>
  <c r="W24" i="1" s="1"/>
  <c r="Q24" i="1" s="1"/>
  <c r="R24" i="1" s="1"/>
  <c r="Y23" i="1"/>
  <c r="Z23" i="1" s="1"/>
  <c r="AA21" i="1"/>
  <c r="AE21" i="1" s="1"/>
  <c r="AH21" i="1"/>
  <c r="AF31" i="1"/>
  <c r="V31" i="1"/>
  <c r="T31" i="1" s="1"/>
  <c r="W31" i="1" s="1"/>
  <c r="Q31" i="1" s="1"/>
  <c r="R31" i="1" s="1"/>
  <c r="V22" i="1"/>
  <c r="T22" i="1" s="1"/>
  <c r="W22" i="1" s="1"/>
  <c r="Q22" i="1" s="1"/>
  <c r="R22" i="1" s="1"/>
  <c r="Y33" i="1"/>
  <c r="Z33" i="1" s="1"/>
  <c r="Y19" i="1"/>
  <c r="Z19" i="1" s="1"/>
  <c r="V21" i="1"/>
  <c r="T21" i="1" s="1"/>
  <c r="W21" i="1" s="1"/>
  <c r="Q21" i="1" s="1"/>
  <c r="R21" i="1" s="1"/>
  <c r="AF21" i="1"/>
  <c r="V29" i="1"/>
  <c r="T29" i="1" s="1"/>
  <c r="W29" i="1" s="1"/>
  <c r="Q29" i="1" s="1"/>
  <c r="R29" i="1" s="1"/>
  <c r="AF29" i="1"/>
  <c r="Y28" i="1"/>
  <c r="Z28" i="1" s="1"/>
  <c r="AA26" i="1"/>
  <c r="AE26" i="1" s="1"/>
  <c r="AG26" i="1"/>
  <c r="AH26" i="1"/>
  <c r="AI26" i="1" s="1"/>
  <c r="Y36" i="1"/>
  <c r="Z36" i="1" s="1"/>
  <c r="AF23" i="1"/>
  <c r="AA34" i="1"/>
  <c r="AE34" i="1" s="1"/>
  <c r="AH34" i="1"/>
  <c r="AI34" i="1" s="1"/>
  <c r="AG34" i="1"/>
  <c r="AA19" i="1" l="1"/>
  <c r="AE19" i="1" s="1"/>
  <c r="AH19" i="1"/>
  <c r="AG19" i="1"/>
  <c r="AA23" i="1"/>
  <c r="AE23" i="1" s="1"/>
  <c r="AH23" i="1"/>
  <c r="AG23" i="1"/>
  <c r="AH28" i="1"/>
  <c r="AI28" i="1" s="1"/>
  <c r="AA28" i="1"/>
  <c r="AE28" i="1" s="1"/>
  <c r="V28" i="1"/>
  <c r="T28" i="1" s="1"/>
  <c r="W28" i="1" s="1"/>
  <c r="Q28" i="1" s="1"/>
  <c r="R28" i="1" s="1"/>
  <c r="AG28" i="1"/>
  <c r="AI25" i="1"/>
  <c r="AH36" i="1"/>
  <c r="AA36" i="1"/>
  <c r="AE36" i="1" s="1"/>
  <c r="AG36" i="1"/>
  <c r="V36" i="1"/>
  <c r="T36" i="1" s="1"/>
  <c r="W36" i="1" s="1"/>
  <c r="Q36" i="1" s="1"/>
  <c r="R36" i="1" s="1"/>
  <c r="AI21" i="1"/>
  <c r="V19" i="1"/>
  <c r="T19" i="1" s="1"/>
  <c r="W19" i="1" s="1"/>
  <c r="Q19" i="1" s="1"/>
  <c r="R19" i="1" s="1"/>
  <c r="AG35" i="1"/>
  <c r="AH35" i="1"/>
  <c r="AI35" i="1" s="1"/>
  <c r="AA35" i="1"/>
  <c r="AE35" i="1" s="1"/>
  <c r="AA33" i="1"/>
  <c r="AE33" i="1" s="1"/>
  <c r="AH33" i="1"/>
  <c r="AG33" i="1"/>
  <c r="AH32" i="1"/>
  <c r="AI32" i="1" s="1"/>
  <c r="AA32" i="1"/>
  <c r="AE32" i="1" s="1"/>
  <c r="AG32" i="1"/>
  <c r="V32" i="1"/>
  <c r="T32" i="1" s="1"/>
  <c r="W32" i="1" s="1"/>
  <c r="Q32" i="1" s="1"/>
  <c r="R32" i="1" s="1"/>
  <c r="V23" i="1"/>
  <c r="T23" i="1" s="1"/>
  <c r="W23" i="1" s="1"/>
  <c r="Q23" i="1" s="1"/>
  <c r="R23" i="1" s="1"/>
  <c r="AH27" i="1"/>
  <c r="AA27" i="1"/>
  <c r="AE27" i="1" s="1"/>
  <c r="AG27" i="1"/>
  <c r="AA31" i="1"/>
  <c r="AE31" i="1" s="1"/>
  <c r="AH31" i="1"/>
  <c r="AI31" i="1" s="1"/>
  <c r="AG31" i="1"/>
  <c r="AH24" i="1"/>
  <c r="AA24" i="1"/>
  <c r="AE24" i="1" s="1"/>
  <c r="AG24" i="1"/>
  <c r="V33" i="1"/>
  <c r="T33" i="1" s="1"/>
  <c r="W33" i="1" s="1"/>
  <c r="Q33" i="1" s="1"/>
  <c r="R33" i="1" s="1"/>
  <c r="AH20" i="1"/>
  <c r="AI20" i="1" s="1"/>
  <c r="AA20" i="1"/>
  <c r="AE20" i="1" s="1"/>
  <c r="AG20" i="1"/>
  <c r="AI33" i="1" l="1"/>
  <c r="AI27" i="1"/>
  <c r="AI23" i="1"/>
  <c r="AI19" i="1"/>
  <c r="AI36" i="1"/>
  <c r="AI24" i="1"/>
</calcChain>
</file>

<file path=xl/sharedStrings.xml><?xml version="1.0" encoding="utf-8"?>
<sst xmlns="http://schemas.openxmlformats.org/spreadsheetml/2006/main" count="984" uniqueCount="410">
  <si>
    <t>File opened</t>
  </si>
  <si>
    <t>2023-07-17 13:29:25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</si>
  <si>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</si>
  <si>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</si>
  <si>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</si>
  <si>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</si>
  <si>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</si>
  <si>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</si>
  <si>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</si>
  <si>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</si>
  <si>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</si>
  <si>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</si>
  <si>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</si>
  <si>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</si>
  <si>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</si>
  <si>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</si>
  <si>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</si>
  <si>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</si>
  <si>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</si>
  <si>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</si>
  <si>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</si>
  <si>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</si>
  <si>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</si>
  <si>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</si>
  <si>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</si>
  <si>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</si>
  <si>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</si>
  <si>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13:29:25</t>
  </si>
  <si>
    <t>Stability Definition:	CO2_r (Meas): Per=20	A (GasEx): Std&lt;0.2 Per=20	Qin (LeafQ): Std&lt;1 Per=20</t>
  </si>
  <si>
    <t>13:38:59</t>
  </si>
  <si>
    <t>Stability Definition:	CO2_r (Meas): Std&lt;0.75 Per=20	A (GasEx): Std&lt;0.2 Per=20	Qin (LeafQ): Std&lt;1 Per=20</t>
  </si>
  <si>
    <t>13:39:00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</si>
  <si>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</si>
  <si>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</si>
  <si>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</si>
  <si>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</si>
  <si>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</si>
  <si>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</si>
  <si>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</si>
  <si>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</si>
  <si>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</si>
  <si>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</si>
  <si>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</si>
  <si>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</si>
  <si>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</si>
  <si>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</si>
  <si>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</si>
  <si>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</si>
  <si>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</si>
  <si>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</si>
  <si>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</si>
  <si>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</si>
  <si>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</si>
  <si>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</si>
  <si>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</si>
  <si>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</si>
  <si>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</si>
  <si>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</si>
  <si>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</si>
  <si>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</si>
  <si>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</si>
  <si>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</si>
  <si>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</si>
  <si>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</si>
  <si>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</si>
  <si>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</si>
  <si>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</si>
  <si>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</si>
  <si>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</si>
  <si>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</si>
  <si>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</si>
  <si>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</si>
  <si>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</si>
  <si>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</si>
  <si>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</si>
  <si>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</si>
  <si>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</si>
  <si>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</si>
  <si>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</si>
  <si>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</si>
  <si>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</si>
  <si>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</si>
  <si>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</si>
  <si>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</si>
  <si>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</si>
  <si>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</si>
  <si>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</si>
  <si>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</si>
  <si>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</si>
  <si>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</si>
  <si>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</si>
  <si>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2.76119 78.6648 382.433 627.292 883.69 1083.7 1274.17 1401.54</t>
  </si>
  <si>
    <t>Fs_true</t>
  </si>
  <si>
    <t>0.423121 100.346 404.866 601.294 802.989 1000.82 1201.55 1401.45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</si>
  <si>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</si>
  <si>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</si>
  <si>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</si>
  <si>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</si>
  <si>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</si>
  <si>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</si>
  <si>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</si>
  <si>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</si>
  <si>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</si>
  <si>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</si>
  <si>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</si>
  <si>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</si>
  <si>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</si>
  <si>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</si>
  <si>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</si>
  <si>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</si>
  <si>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</si>
  <si>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</si>
  <si>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</si>
  <si>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</si>
  <si>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</si>
  <si>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</si>
  <si>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</si>
  <si>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</si>
  <si>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</si>
  <si>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</si>
  <si>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</si>
  <si>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</si>
  <si>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</si>
  <si>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</si>
  <si>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</si>
  <si>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</si>
  <si>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</si>
  <si>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</si>
  <si>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</si>
  <si>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</si>
  <si>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</si>
  <si>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</si>
  <si>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</si>
  <si>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</si>
  <si>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</si>
  <si>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</si>
  <si>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</si>
  <si>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</si>
  <si>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</si>
  <si>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</si>
  <si>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</si>
  <si>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</si>
  <si>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</si>
  <si>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</si>
  <si>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</si>
  <si>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</si>
  <si>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</si>
  <si>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</si>
  <si>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</si>
  <si>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</si>
  <si>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</si>
  <si>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</si>
  <si>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</si>
  <si>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</si>
  <si>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</si>
  <si>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</si>
  <si>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</si>
  <si>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</si>
  <si>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</si>
  <si>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</si>
  <si>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</si>
  <si>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</si>
  <si>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</si>
  <si>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</si>
  <si>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</si>
  <si>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</si>
  <si>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</si>
  <si>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</si>
  <si>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</si>
  <si>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</si>
  <si>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</si>
  <si>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</si>
  <si>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</si>
  <si>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</si>
  <si>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</si>
  <si>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</si>
  <si>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</si>
  <si>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</si>
  <si>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</si>
  <si>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</si>
  <si>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</si>
  <si>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</si>
  <si>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</si>
  <si>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</si>
  <si>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</si>
  <si>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</si>
  <si>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</si>
  <si>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</si>
  <si>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</si>
  <si>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</si>
  <si>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</si>
  <si>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</si>
  <si>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</si>
  <si>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</si>
  <si>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</si>
  <si>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</si>
  <si>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</si>
  <si>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</si>
  <si>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</si>
  <si>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</si>
  <si>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</si>
  <si>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</si>
  <si>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</si>
  <si>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</si>
  <si>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</si>
  <si>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</si>
  <si>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</si>
  <si>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</si>
  <si>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</si>
  <si>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</si>
  <si>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</si>
  <si>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</si>
  <si>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</si>
  <si>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</si>
  <si>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</si>
  <si>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</si>
  <si>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</si>
  <si>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</si>
  <si>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</si>
  <si>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</si>
  <si>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</si>
  <si>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</si>
  <si>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</si>
  <si>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</si>
  <si>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</si>
  <si>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</si>
  <si>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</si>
  <si>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</si>
  <si>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</si>
  <si>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</si>
  <si>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</si>
  <si>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</si>
  <si>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</si>
  <si>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</si>
  <si>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</si>
  <si>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</si>
  <si>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</si>
  <si>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</si>
  <si>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</si>
  <si>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</si>
  <si>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</si>
  <si>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</si>
  <si>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</si>
  <si>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</si>
  <si>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</si>
  <si>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</si>
  <si>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</si>
  <si>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</si>
  <si>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</si>
  <si>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</si>
  <si>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</si>
  <si>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</si>
  <si>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</si>
  <si>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</si>
  <si>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</si>
  <si>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</si>
  <si>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</si>
  <si>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</si>
  <si>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</si>
  <si>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</si>
  <si>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</si>
  <si>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</si>
  <si>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</si>
  <si>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</si>
  <si>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</si>
  <si>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</si>
  <si>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</si>
  <si>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</si>
  <si>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</si>
  <si>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</si>
  <si>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</si>
  <si>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</si>
  <si>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</si>
  <si>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</si>
  <si>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</si>
  <si>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</si>
  <si>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</si>
  <si>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</si>
  <si>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</si>
  <si>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</si>
  <si>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</si>
  <si>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</si>
  <si>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</si>
  <si>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</si>
  <si>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</si>
  <si>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</si>
  <si>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</si>
  <si>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</si>
  <si>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</si>
  <si>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</si>
  <si>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</si>
  <si>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</si>
  <si>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</si>
  <si>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</si>
  <si>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</si>
  <si>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</si>
  <si>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</si>
  <si>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</si>
  <si>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</si>
  <si>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</si>
  <si>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</si>
  <si>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</si>
  <si>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</si>
  <si>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</si>
  <si>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</si>
  <si>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</si>
  <si>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</si>
  <si>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</si>
  <si>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</si>
  <si>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</si>
  <si>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</si>
  <si>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</si>
  <si>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</si>
  <si>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</si>
  <si>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</si>
  <si>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</si>
  <si>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</si>
  <si>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</si>
  <si>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</si>
  <si>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</si>
  <si>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</si>
  <si>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</si>
  <si>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</si>
  <si>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</si>
  <si>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</si>
  <si>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</si>
  <si>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</si>
  <si>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</si>
  <si>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</si>
  <si>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</si>
  <si>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</si>
  <si>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</si>
  <si>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</si>
  <si>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</si>
  <si>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</si>
  <si>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</si>
  <si>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</si>
  <si>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</si>
  <si>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</si>
  <si>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</si>
  <si>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</si>
  <si>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</si>
  <si>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</si>
  <si>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</si>
  <si>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</si>
  <si>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</si>
  <si>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14:05:13</t>
  </si>
  <si>
    <t>14:05:13</t>
  </si>
  <si>
    <t>none</t>
  </si>
  <si>
    <t>Picabo</t>
  </si>
  <si>
    <t>20230717</t>
  </si>
  <si>
    <t>AR</t>
  </si>
  <si>
    <t>BNL21843</t>
  </si>
  <si>
    <t>14:04:47</t>
  </si>
  <si>
    <t>2/2</t>
  </si>
  <si>
    <t>00000000</t>
  </si>
  <si>
    <t>iiiiiiii</t>
  </si>
  <si>
    <t>off</t>
  </si>
  <si>
    <t>20230717 14:06:39</t>
  </si>
  <si>
    <t>14:06:39</t>
  </si>
  <si>
    <t>14:06:12</t>
  </si>
  <si>
    <t>20230717 14:08:02</t>
  </si>
  <si>
    <t>14:08:02</t>
  </si>
  <si>
    <t>14:07:36</t>
  </si>
  <si>
    <t>20230717 14:09:28</t>
  </si>
  <si>
    <t>14:09:28</t>
  </si>
  <si>
    <t>14:09:02</t>
  </si>
  <si>
    <t>20230717 14:10:50</t>
  </si>
  <si>
    <t>14:10:50</t>
  </si>
  <si>
    <t>14:10:24</t>
  </si>
  <si>
    <t>20230717 14:11:56</t>
  </si>
  <si>
    <t>14:11:56</t>
  </si>
  <si>
    <t>14:11:51</t>
  </si>
  <si>
    <t>20230717 14:13:06</t>
  </si>
  <si>
    <t>14:13:06</t>
  </si>
  <si>
    <t>14:13:01</t>
  </si>
  <si>
    <t>20230717 14:14:42</t>
  </si>
  <si>
    <t>14:14:42</t>
  </si>
  <si>
    <t>14:14:15</t>
  </si>
  <si>
    <t>20230717 14:16:07</t>
  </si>
  <si>
    <t>14:16:07</t>
  </si>
  <si>
    <t>14:15:41</t>
  </si>
  <si>
    <t>20230717 14:17:29</t>
  </si>
  <si>
    <t>14:17:29</t>
  </si>
  <si>
    <t>14:17:03</t>
  </si>
  <si>
    <t>20230717 14:19:01</t>
  </si>
  <si>
    <t>14:19:01</t>
  </si>
  <si>
    <t>14:18:34</t>
  </si>
  <si>
    <t>20230717 14:20:38</t>
  </si>
  <si>
    <t>14:20:38</t>
  </si>
  <si>
    <t>14:20:11</t>
  </si>
  <si>
    <t>20230717 14:22:16</t>
  </si>
  <si>
    <t>14:22:16</t>
  </si>
  <si>
    <t>14:21:49</t>
  </si>
  <si>
    <t>20230717 14:23:53</t>
  </si>
  <si>
    <t>14:23:53</t>
  </si>
  <si>
    <t>14:23:25</t>
  </si>
  <si>
    <t>20230717 14:25:18</t>
  </si>
  <si>
    <t>14:25:18</t>
  </si>
  <si>
    <t>14:24:50</t>
  </si>
  <si>
    <t>20230717 14:26:49</t>
  </si>
  <si>
    <t>14:26:49</t>
  </si>
  <si>
    <t>14:26:15</t>
  </si>
  <si>
    <t>20230717 14:28:31</t>
  </si>
  <si>
    <t>14:28:31</t>
  </si>
  <si>
    <t>14:27:51</t>
  </si>
  <si>
    <t>20230717 14:30:01</t>
  </si>
  <si>
    <t>14:30:01</t>
  </si>
  <si>
    <t>14:29:34</t>
  </si>
  <si>
    <t>SARE2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</si>
</sst>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F21" sqref="F21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1689631513.5999999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409</v>
      </c>
      <c r="K19" t="s">
        <v>352</v>
      </c>
      <c r="L19">
        <v>1689631513.5999999</v>
      </c>
      <c r="M19">
        <f t="shared" ref="M19:M36" si="0">(N19)/1000</f>
        <v>1.8281300498963037E-3</v>
      </c>
      <c r="N19">
        <f t="shared" ref="N19:N36" si="1">1000*AZ19*AL19*(AV19-AW19)/(100*$B$7*(1000-AL19*AV19))</f>
        <v>1.8281300498963038</v>
      </c>
      <c r="O19">
        <f t="shared" ref="O19:O36" si="2">AZ19*AL19*(AU19-AT19*(1000-AL19*AW19)/(1000-AL19*AV19))/(100*$B$7)</f>
        <v>12.424062499466579</v>
      </c>
      <c r="P19">
        <f t="shared" ref="P19:P36" si="3">AT19 - IF(AL19&gt;1, O19*$B$7*100/(AN19*BH19), 0)</f>
        <v>386.87099999999998</v>
      </c>
      <c r="Q19">
        <f t="shared" ref="Q19:Q36" si="4">((W19-M19/2)*P19-O19)/(W19+M19/2)</f>
        <v>243.25951878320151</v>
      </c>
      <c r="R19">
        <f t="shared" ref="R19:R36" si="5">Q19*(BA19+BB19)/1000</f>
        <v>24.340952500871872</v>
      </c>
      <c r="S19">
        <f t="shared" ref="S19:S36" si="6">(AT19 - IF(AL19&gt;1, O19*$B$7*100/(AN19*BH19), 0))*(BA19+BB19)/1000</f>
        <v>38.710956438902095</v>
      </c>
      <c r="T19">
        <f t="shared" ref="T19:T36" si="7">2/((1/V19-1/U19)+SIGN(V19)*SQRT((1/V19-1/U19)*(1/V19-1/U19) + 4*$C$7/(($C$7+1)*($C$7+1))*(2*1/V19*1/U19-1/U19*1/U19)))</f>
        <v>0.14830675928238249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2.9382075466178752</v>
      </c>
      <c r="V19">
        <f t="shared" ref="V19:V36" si="9">M19*(1000-(1000*0.61365*EXP(17.502*Z19/(240.97+Z19))/(BA19+BB19)+AV19)/2)/(1000*0.61365*EXP(17.502*Z19/(240.97+Z19))/(BA19+BB19)-AV19)</f>
        <v>0.14427004333819093</v>
      </c>
      <c r="W19">
        <f t="shared" ref="W19:W36" si="10">1/(($C$7+1)/(T19/1.6)+1/(U19/1.37)) + $C$7/(($C$7+1)/(T19/1.6) + $C$7/(U19/1.37))</f>
        <v>9.0522308228362561E-2</v>
      </c>
      <c r="X19">
        <f t="shared" ref="X19:X36" si="11">(AO19*AR19)</f>
        <v>297.69024899999994</v>
      </c>
      <c r="Y19">
        <f t="shared" ref="Y19:Y36" si="12">(BC19+(X19+2*0.95*0.0000000567*(((BC19+$B$9)+273)^4-(BC19+273)^4)-44100*M19)/(1.84*29.3*U19+8*0.95*0.0000000567*(BC19+273)^3))</f>
        <v>28.069864788979196</v>
      </c>
      <c r="Z19">
        <f t="shared" ref="Z19:Z36" si="13">($C$9*BD19+$D$9*BE19+$E$9*Y19)</f>
        <v>27.010100000000001</v>
      </c>
      <c r="AA19">
        <f t="shared" ref="AA19:AA36" si="14">0.61365*EXP(17.502*Z19/(240.97+Z19))</f>
        <v>3.5812833929309797</v>
      </c>
      <c r="AB19">
        <f t="shared" ref="AB19:AB36" si="15">(AC19/AD19*100)</f>
        <v>66.487486871396982</v>
      </c>
      <c r="AC19">
        <f t="shared" ref="AC19:AC36" si="16">AV19*(BA19+BB19)/1000</f>
        <v>2.3509288091914802</v>
      </c>
      <c r="AD19">
        <f t="shared" ref="AD19:AD36" si="17">0.61365*EXP(17.502*BC19/(240.97+BC19))</f>
        <v>3.5358966323072942</v>
      </c>
      <c r="AE19">
        <f t="shared" ref="AE19:AE36" si="18">(AA19-AV19*(BA19+BB19)/1000)</f>
        <v>1.2303545837394996</v>
      </c>
      <c r="AF19">
        <f t="shared" ref="AF19:AF36" si="19">(-M19*44100)</f>
        <v>-80.620535200427</v>
      </c>
      <c r="AG19">
        <f t="shared" ref="AG19:AG36" si="20">2*29.3*U19*0.92*(BC19-Z19)</f>
        <v>-34.373808019958418</v>
      </c>
      <c r="AH19">
        <f t="shared" ref="AH19:AH36" si="21">2*0.95*0.0000000567*(((BC19+$B$9)+273)^4-(Z19+273)^4)</f>
        <v>-2.5222770608046146</v>
      </c>
      <c r="AI19">
        <f t="shared" ref="AI19:AI36" si="22">X19+AH19+AF19+AG19</f>
        <v>180.17362871880988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53164.256476195042</v>
      </c>
      <c r="AO19">
        <f t="shared" ref="AO19:AO36" si="26">$B$13*BI19+$C$13*BJ19+$F$13*BU19*(1-BX19)</f>
        <v>1799.93</v>
      </c>
      <c r="AP19">
        <f t="shared" ref="AP19:AP36" si="27">AO19*AQ19</f>
        <v>1517.3408999999999</v>
      </c>
      <c r="AQ19">
        <f t="shared" ref="AQ19:AQ36" si="28">($B$13*$D$11+$C$13*$D$11+$F$13*((CH19+BZ19)/MAX(CH19+BZ19+CI19, 0.1)*$I$11+CI19/MAX(CH19+BZ19+CI19, 0.1)*$J$11))/($B$13+$C$13+$F$13)</f>
        <v>0.84299994999805539</v>
      </c>
      <c r="AR19">
        <f t="shared" ref="AR19:AR36" si="29">($B$13*$K$11+$C$13*$K$11+$F$13*((CH19+BZ19)/MAX(CH19+BZ19+CI19, 0.1)*$P$11+CI19/MAX(CH19+BZ19+CI19, 0.1)*$Q$11))/($B$13+$C$13+$F$13)</f>
        <v>0.16538990349624705</v>
      </c>
      <c r="AS19">
        <v>1689631513.5999999</v>
      </c>
      <c r="AT19">
        <v>386.87099999999998</v>
      </c>
      <c r="AU19">
        <v>400.00099999999998</v>
      </c>
      <c r="AV19">
        <v>23.494800000000001</v>
      </c>
      <c r="AW19">
        <v>21.709800000000001</v>
      </c>
      <c r="AX19">
        <v>388.815</v>
      </c>
      <c r="AY19">
        <v>23.474</v>
      </c>
      <c r="AZ19">
        <v>600.05999999999995</v>
      </c>
      <c r="BA19">
        <v>99.994399999999999</v>
      </c>
      <c r="BB19">
        <v>6.7265099999999994E-2</v>
      </c>
      <c r="BC19">
        <v>26.793099999999999</v>
      </c>
      <c r="BD19">
        <v>27.010100000000001</v>
      </c>
      <c r="BE19">
        <v>999.9</v>
      </c>
      <c r="BF19">
        <v>0</v>
      </c>
      <c r="BG19">
        <v>0</v>
      </c>
      <c r="BH19">
        <v>10050</v>
      </c>
      <c r="BI19">
        <v>0</v>
      </c>
      <c r="BJ19">
        <v>162.244</v>
      </c>
      <c r="BK19">
        <v>-13.1296</v>
      </c>
      <c r="BL19">
        <v>396.18</v>
      </c>
      <c r="BM19">
        <v>408.87799999999999</v>
      </c>
      <c r="BN19">
        <v>1.7850900000000001</v>
      </c>
      <c r="BO19">
        <v>400.00099999999998</v>
      </c>
      <c r="BP19">
        <v>21.709800000000001</v>
      </c>
      <c r="BQ19">
        <v>2.3493499999999998</v>
      </c>
      <c r="BR19">
        <v>2.1708500000000002</v>
      </c>
      <c r="BS19">
        <v>20.018799999999999</v>
      </c>
      <c r="BT19">
        <v>18.748799999999999</v>
      </c>
      <c r="BU19">
        <v>1799.93</v>
      </c>
      <c r="BV19">
        <v>0.90000199999999997</v>
      </c>
      <c r="BW19">
        <v>9.9998400000000001E-2</v>
      </c>
      <c r="BX19">
        <v>0</v>
      </c>
      <c r="BY19">
        <v>2.6078000000000001</v>
      </c>
      <c r="BZ19">
        <v>0</v>
      </c>
      <c r="CA19">
        <v>17685.8</v>
      </c>
      <c r="CB19">
        <v>14599.8</v>
      </c>
      <c r="CC19">
        <v>39.561999999999998</v>
      </c>
      <c r="CD19">
        <v>41.625</v>
      </c>
      <c r="CE19">
        <v>39.75</v>
      </c>
      <c r="CF19">
        <v>40</v>
      </c>
      <c r="CG19">
        <v>39.186999999999998</v>
      </c>
      <c r="CH19">
        <v>1619.94</v>
      </c>
      <c r="CI19">
        <v>179.99</v>
      </c>
      <c r="CJ19">
        <v>0</v>
      </c>
      <c r="CK19">
        <v>1689631525.0999999</v>
      </c>
      <c r="CL19">
        <v>0</v>
      </c>
      <c r="CM19">
        <v>1689631487.0999999</v>
      </c>
      <c r="CN19" t="s">
        <v>353</v>
      </c>
      <c r="CO19">
        <v>1689631482.5999999</v>
      </c>
      <c r="CP19">
        <v>1689631487.0999999</v>
      </c>
      <c r="CQ19">
        <v>23</v>
      </c>
      <c r="CR19">
        <v>4.0000000000000001E-3</v>
      </c>
      <c r="CS19">
        <v>-4.0000000000000001E-3</v>
      </c>
      <c r="CT19">
        <v>-1.9850000000000001</v>
      </c>
      <c r="CU19">
        <v>2.1000000000000001E-2</v>
      </c>
      <c r="CV19">
        <v>400</v>
      </c>
      <c r="CW19">
        <v>22</v>
      </c>
      <c r="CX19">
        <v>0.16</v>
      </c>
      <c r="CY19">
        <v>0.05</v>
      </c>
      <c r="CZ19">
        <v>12.41631064709304</v>
      </c>
      <c r="DA19">
        <v>0.65822978391762665</v>
      </c>
      <c r="DB19">
        <v>0.1178259886827733</v>
      </c>
      <c r="DC19">
        <v>1</v>
      </c>
      <c r="DD19">
        <v>399.98785365853661</v>
      </c>
      <c r="DE19">
        <v>1.8668989546269551E-2</v>
      </c>
      <c r="DF19">
        <v>2.2752711953724851E-2</v>
      </c>
      <c r="DG19">
        <v>1</v>
      </c>
      <c r="DH19">
        <v>1799.9985365853661</v>
      </c>
      <c r="DI19">
        <v>-1.321740238823337E-2</v>
      </c>
      <c r="DJ19">
        <v>0.12164644843809989</v>
      </c>
      <c r="DK19">
        <v>-1</v>
      </c>
      <c r="DL19">
        <v>2</v>
      </c>
      <c r="DM19">
        <v>2</v>
      </c>
      <c r="DN19" t="s">
        <v>354</v>
      </c>
      <c r="DO19">
        <v>3.1974800000000001</v>
      </c>
      <c r="DP19">
        <v>2.6766299999999998</v>
      </c>
      <c r="DQ19">
        <v>9.00923E-2</v>
      </c>
      <c r="DR19">
        <v>9.1665499999999997E-2</v>
      </c>
      <c r="DS19">
        <v>0.111332</v>
      </c>
      <c r="DT19">
        <v>0.103979</v>
      </c>
      <c r="DU19">
        <v>27232.799999999999</v>
      </c>
      <c r="DV19">
        <v>30723.599999999999</v>
      </c>
      <c r="DW19">
        <v>28191.4</v>
      </c>
      <c r="DX19">
        <v>32461.8</v>
      </c>
      <c r="DY19">
        <v>34804.199999999997</v>
      </c>
      <c r="DZ19">
        <v>39447.800000000003</v>
      </c>
      <c r="EA19">
        <v>41357.9</v>
      </c>
      <c r="EB19">
        <v>46880</v>
      </c>
      <c r="EC19">
        <v>2.1193</v>
      </c>
      <c r="ED19">
        <v>1.6823699999999999</v>
      </c>
      <c r="EE19">
        <v>9.7967700000000005E-2</v>
      </c>
      <c r="EF19">
        <v>0</v>
      </c>
      <c r="EG19">
        <v>25.405899999999999</v>
      </c>
      <c r="EH19">
        <v>999.9</v>
      </c>
      <c r="EI19">
        <v>42.4</v>
      </c>
      <c r="EJ19">
        <v>35.9</v>
      </c>
      <c r="EK19">
        <v>25.1709</v>
      </c>
      <c r="EL19">
        <v>63.719700000000003</v>
      </c>
      <c r="EM19">
        <v>17.347799999999999</v>
      </c>
      <c r="EN19">
        <v>1</v>
      </c>
      <c r="EO19">
        <v>0.26176300000000002</v>
      </c>
      <c r="EP19">
        <v>3.0173199999999998</v>
      </c>
      <c r="EQ19">
        <v>20.200600000000001</v>
      </c>
      <c r="ER19">
        <v>5.2229799999999997</v>
      </c>
      <c r="ES19">
        <v>12.0144</v>
      </c>
      <c r="ET19">
        <v>4.9888000000000003</v>
      </c>
      <c r="EU19">
        <v>3.3050000000000002</v>
      </c>
      <c r="EV19">
        <v>5547.1</v>
      </c>
      <c r="EW19">
        <v>8770.7999999999993</v>
      </c>
      <c r="EX19">
        <v>489.4</v>
      </c>
      <c r="EY19">
        <v>50.1</v>
      </c>
      <c r="EZ19">
        <v>1.85303</v>
      </c>
      <c r="FA19">
        <v>1.8615900000000001</v>
      </c>
      <c r="FB19">
        <v>1.8609500000000001</v>
      </c>
      <c r="FC19">
        <v>1.8569899999999999</v>
      </c>
      <c r="FD19">
        <v>1.8612599999999999</v>
      </c>
      <c r="FE19">
        <v>1.85745</v>
      </c>
      <c r="FF19">
        <v>1.8595600000000001</v>
      </c>
      <c r="FG19">
        <v>1.86249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-1.944</v>
      </c>
      <c r="FV19">
        <v>2.0799999999999999E-2</v>
      </c>
      <c r="FW19">
        <v>-0.54265352980726411</v>
      </c>
      <c r="FX19">
        <v>-4.0117494158234393E-3</v>
      </c>
      <c r="FY19">
        <v>1.087516141204025E-6</v>
      </c>
      <c r="FZ19">
        <v>-8.657206703991749E-11</v>
      </c>
      <c r="GA19">
        <v>2.085714285714246E-2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0.4</v>
      </c>
      <c r="GK19">
        <v>1.01318</v>
      </c>
      <c r="GL19">
        <v>2.4108900000000002</v>
      </c>
      <c r="GM19">
        <v>1.5942400000000001</v>
      </c>
      <c r="GN19">
        <v>2.3107899999999999</v>
      </c>
      <c r="GO19">
        <v>1.39893</v>
      </c>
      <c r="GP19">
        <v>2.36084</v>
      </c>
      <c r="GQ19">
        <v>37.989100000000001</v>
      </c>
      <c r="GR19">
        <v>14.245900000000001</v>
      </c>
      <c r="GS19">
        <v>18</v>
      </c>
      <c r="GT19">
        <v>649.49699999999996</v>
      </c>
      <c r="GU19">
        <v>377.85300000000001</v>
      </c>
      <c r="GV19">
        <v>23.526</v>
      </c>
      <c r="GW19">
        <v>30.474499999999999</v>
      </c>
      <c r="GX19">
        <v>30.001000000000001</v>
      </c>
      <c r="GY19">
        <v>30.224399999999999</v>
      </c>
      <c r="GZ19">
        <v>30.151599999999998</v>
      </c>
      <c r="HA19">
        <v>20.3398</v>
      </c>
      <c r="HB19">
        <v>10</v>
      </c>
      <c r="HC19">
        <v>-30</v>
      </c>
      <c r="HD19">
        <v>23.5167</v>
      </c>
      <c r="HE19">
        <v>400</v>
      </c>
      <c r="HF19">
        <v>0</v>
      </c>
      <c r="HG19">
        <v>103.476</v>
      </c>
      <c r="HH19">
        <v>103.20699999999999</v>
      </c>
    </row>
    <row r="20" spans="1:216" x14ac:dyDescent="0.2">
      <c r="A20">
        <v>2</v>
      </c>
      <c r="B20">
        <v>1689631599.5999999</v>
      </c>
      <c r="C20">
        <v>86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409</v>
      </c>
      <c r="K20" t="s">
        <v>352</v>
      </c>
      <c r="L20">
        <v>1689631599.5999999</v>
      </c>
      <c r="M20">
        <f t="shared" si="0"/>
        <v>1.8206052608177442E-3</v>
      </c>
      <c r="N20">
        <f t="shared" si="1"/>
        <v>1.8206052608177443</v>
      </c>
      <c r="O20">
        <f t="shared" si="2"/>
        <v>8.8597992669959655</v>
      </c>
      <c r="P20">
        <f t="shared" si="3"/>
        <v>290.64</v>
      </c>
      <c r="Q20">
        <f t="shared" si="4"/>
        <v>187.92608627128209</v>
      </c>
      <c r="R20">
        <f t="shared" si="5"/>
        <v>18.805110015372623</v>
      </c>
      <c r="S20">
        <f t="shared" si="6"/>
        <v>29.083334215655995</v>
      </c>
      <c r="T20">
        <f t="shared" si="7"/>
        <v>0.14827812458797457</v>
      </c>
      <c r="U20">
        <f t="shared" si="8"/>
        <v>2.9286566657789415</v>
      </c>
      <c r="V20">
        <f t="shared" si="9"/>
        <v>0.14423017186195594</v>
      </c>
      <c r="W20">
        <f t="shared" si="10"/>
        <v>9.0498345323533999E-2</v>
      </c>
      <c r="X20">
        <f t="shared" si="11"/>
        <v>297.72492299999999</v>
      </c>
      <c r="Y20">
        <f t="shared" si="12"/>
        <v>28.077504262771527</v>
      </c>
      <c r="Z20">
        <f t="shared" si="13"/>
        <v>27.004899999999999</v>
      </c>
      <c r="AA20">
        <f t="shared" si="14"/>
        <v>3.5801898654188693</v>
      </c>
      <c r="AB20">
        <f t="shared" si="15"/>
        <v>66.582649513518305</v>
      </c>
      <c r="AC20">
        <f t="shared" si="16"/>
        <v>2.3545152505755493</v>
      </c>
      <c r="AD20">
        <f t="shared" si="17"/>
        <v>3.5362294348132108</v>
      </c>
      <c r="AE20">
        <f t="shared" si="18"/>
        <v>1.22567461484332</v>
      </c>
      <c r="AF20">
        <f t="shared" si="19"/>
        <v>-80.288692002062518</v>
      </c>
      <c r="AG20">
        <f t="shared" si="20"/>
        <v>-33.188422962382759</v>
      </c>
      <c r="AH20">
        <f t="shared" si="21"/>
        <v>-2.4431939517950836</v>
      </c>
      <c r="AI20">
        <f t="shared" si="22"/>
        <v>181.80461408375962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52887.528619517543</v>
      </c>
      <c r="AO20">
        <f t="shared" si="26"/>
        <v>1800.14</v>
      </c>
      <c r="AP20">
        <f t="shared" si="27"/>
        <v>1517.5179000000001</v>
      </c>
      <c r="AQ20">
        <f t="shared" si="28"/>
        <v>0.84299993333851808</v>
      </c>
      <c r="AR20">
        <f t="shared" si="29"/>
        <v>0.16538987134333996</v>
      </c>
      <c r="AS20">
        <v>1689631599.5999999</v>
      </c>
      <c r="AT20">
        <v>290.64</v>
      </c>
      <c r="AU20">
        <v>300.02699999999999</v>
      </c>
      <c r="AV20">
        <v>23.529499999999999</v>
      </c>
      <c r="AW20">
        <v>21.752099999999999</v>
      </c>
      <c r="AX20">
        <v>292.38600000000002</v>
      </c>
      <c r="AY20">
        <v>23.509499999999999</v>
      </c>
      <c r="AZ20">
        <v>600.12400000000002</v>
      </c>
      <c r="BA20">
        <v>99.999099999999999</v>
      </c>
      <c r="BB20">
        <v>6.7422899999999994E-2</v>
      </c>
      <c r="BC20">
        <v>26.794699999999999</v>
      </c>
      <c r="BD20">
        <v>27.004899999999999</v>
      </c>
      <c r="BE20">
        <v>999.9</v>
      </c>
      <c r="BF20">
        <v>0</v>
      </c>
      <c r="BG20">
        <v>0</v>
      </c>
      <c r="BH20">
        <v>9995</v>
      </c>
      <c r="BI20">
        <v>0</v>
      </c>
      <c r="BJ20">
        <v>153.102</v>
      </c>
      <c r="BK20">
        <v>-9.3872400000000003</v>
      </c>
      <c r="BL20">
        <v>297.64299999999997</v>
      </c>
      <c r="BM20">
        <v>306.69900000000001</v>
      </c>
      <c r="BN20">
        <v>1.7773300000000001</v>
      </c>
      <c r="BO20">
        <v>300.02699999999999</v>
      </c>
      <c r="BP20">
        <v>21.752099999999999</v>
      </c>
      <c r="BQ20">
        <v>2.3529300000000002</v>
      </c>
      <c r="BR20">
        <v>2.1751900000000002</v>
      </c>
      <c r="BS20">
        <v>20.043399999999998</v>
      </c>
      <c r="BT20">
        <v>18.780799999999999</v>
      </c>
      <c r="BU20">
        <v>1800.14</v>
      </c>
      <c r="BV20">
        <v>0.90000199999999997</v>
      </c>
      <c r="BW20">
        <v>9.9998199999999995E-2</v>
      </c>
      <c r="BX20">
        <v>0</v>
      </c>
      <c r="BY20">
        <v>2.3740000000000001</v>
      </c>
      <c r="BZ20">
        <v>0</v>
      </c>
      <c r="CA20">
        <v>17459.400000000001</v>
      </c>
      <c r="CB20">
        <v>14601.5</v>
      </c>
      <c r="CC20">
        <v>39.625</v>
      </c>
      <c r="CD20">
        <v>41.686999999999998</v>
      </c>
      <c r="CE20">
        <v>39.875</v>
      </c>
      <c r="CF20">
        <v>40.125</v>
      </c>
      <c r="CG20">
        <v>39.25</v>
      </c>
      <c r="CH20">
        <v>1620.13</v>
      </c>
      <c r="CI20">
        <v>180.01</v>
      </c>
      <c r="CJ20">
        <v>0</v>
      </c>
      <c r="CK20">
        <v>1689631610.9000001</v>
      </c>
      <c r="CL20">
        <v>0</v>
      </c>
      <c r="CM20">
        <v>1689631572.0999999</v>
      </c>
      <c r="CN20" t="s">
        <v>360</v>
      </c>
      <c r="CO20">
        <v>1689631569.0999999</v>
      </c>
      <c r="CP20">
        <v>1689631572.0999999</v>
      </c>
      <c r="CQ20">
        <v>24</v>
      </c>
      <c r="CR20">
        <v>-0.122</v>
      </c>
      <c r="CS20">
        <v>-1E-3</v>
      </c>
      <c r="CT20">
        <v>-1.778</v>
      </c>
      <c r="CU20">
        <v>0.02</v>
      </c>
      <c r="CV20">
        <v>300</v>
      </c>
      <c r="CW20">
        <v>22</v>
      </c>
      <c r="CX20">
        <v>0.2</v>
      </c>
      <c r="CY20">
        <v>7.0000000000000007E-2</v>
      </c>
      <c r="CZ20">
        <v>8.8951417000947277</v>
      </c>
      <c r="DA20">
        <v>0.2073844399711896</v>
      </c>
      <c r="DB20">
        <v>3.4567167561303243E-2</v>
      </c>
      <c r="DC20">
        <v>1</v>
      </c>
      <c r="DD20">
        <v>299.97421951219508</v>
      </c>
      <c r="DE20">
        <v>0.23153310104476801</v>
      </c>
      <c r="DF20">
        <v>2.9870870217771461E-2</v>
      </c>
      <c r="DG20">
        <v>1</v>
      </c>
      <c r="DH20">
        <v>1799.97875</v>
      </c>
      <c r="DI20">
        <v>3.2793367316913728E-2</v>
      </c>
      <c r="DJ20">
        <v>0.14009260330225071</v>
      </c>
      <c r="DK20">
        <v>-1</v>
      </c>
      <c r="DL20">
        <v>2</v>
      </c>
      <c r="DM20">
        <v>2</v>
      </c>
      <c r="DN20" t="s">
        <v>354</v>
      </c>
      <c r="DO20">
        <v>3.1974300000000002</v>
      </c>
      <c r="DP20">
        <v>2.67631</v>
      </c>
      <c r="DQ20">
        <v>7.1780800000000006E-2</v>
      </c>
      <c r="DR20">
        <v>7.2998599999999997E-2</v>
      </c>
      <c r="DS20">
        <v>0.11142000000000001</v>
      </c>
      <c r="DT20">
        <v>0.104093</v>
      </c>
      <c r="DU20">
        <v>27775.9</v>
      </c>
      <c r="DV20">
        <v>31348.3</v>
      </c>
      <c r="DW20">
        <v>28187.1</v>
      </c>
      <c r="DX20">
        <v>32455.599999999999</v>
      </c>
      <c r="DY20">
        <v>34795.4</v>
      </c>
      <c r="DZ20">
        <v>39434.699999999997</v>
      </c>
      <c r="EA20">
        <v>41351.199999999997</v>
      </c>
      <c r="EB20">
        <v>46870.7</v>
      </c>
      <c r="EC20">
        <v>2.1175999999999999</v>
      </c>
      <c r="ED20">
        <v>1.6799500000000001</v>
      </c>
      <c r="EE20">
        <v>9.8042199999999996E-2</v>
      </c>
      <c r="EF20">
        <v>0</v>
      </c>
      <c r="EG20">
        <v>25.3994</v>
      </c>
      <c r="EH20">
        <v>999.9</v>
      </c>
      <c r="EI20">
        <v>42.3</v>
      </c>
      <c r="EJ20">
        <v>36</v>
      </c>
      <c r="EK20">
        <v>25.248000000000001</v>
      </c>
      <c r="EL20">
        <v>63.399799999999999</v>
      </c>
      <c r="EM20">
        <v>17.1234</v>
      </c>
      <c r="EN20">
        <v>1</v>
      </c>
      <c r="EO20">
        <v>0.27177099999999998</v>
      </c>
      <c r="EP20">
        <v>3.04142</v>
      </c>
      <c r="EQ20">
        <v>20.200299999999999</v>
      </c>
      <c r="ER20">
        <v>5.2226800000000004</v>
      </c>
      <c r="ES20">
        <v>12.0144</v>
      </c>
      <c r="ET20">
        <v>4.9891500000000004</v>
      </c>
      <c r="EU20">
        <v>3.3050000000000002</v>
      </c>
      <c r="EV20">
        <v>5548.8</v>
      </c>
      <c r="EW20">
        <v>8774.2999999999993</v>
      </c>
      <c r="EX20">
        <v>489.4</v>
      </c>
      <c r="EY20">
        <v>50.1</v>
      </c>
      <c r="EZ20">
        <v>1.85303</v>
      </c>
      <c r="FA20">
        <v>1.8615699999999999</v>
      </c>
      <c r="FB20">
        <v>1.86093</v>
      </c>
      <c r="FC20">
        <v>1.8569899999999999</v>
      </c>
      <c r="FD20">
        <v>1.8612500000000001</v>
      </c>
      <c r="FE20">
        <v>1.85745</v>
      </c>
      <c r="FF20">
        <v>1.85958</v>
      </c>
      <c r="FG20">
        <v>1.86249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-1.746</v>
      </c>
      <c r="FV20">
        <v>0.02</v>
      </c>
      <c r="FW20">
        <v>-0.6641781328049976</v>
      </c>
      <c r="FX20">
        <v>-4.0117494158234393E-3</v>
      </c>
      <c r="FY20">
        <v>1.087516141204025E-6</v>
      </c>
      <c r="FZ20">
        <v>-8.657206703991749E-11</v>
      </c>
      <c r="GA20">
        <v>1.994999999999791E-2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0.5</v>
      </c>
      <c r="GK20">
        <v>0.80688499999999996</v>
      </c>
      <c r="GL20">
        <v>2.4255399999999998</v>
      </c>
      <c r="GM20">
        <v>1.5942400000000001</v>
      </c>
      <c r="GN20">
        <v>2.3095699999999999</v>
      </c>
      <c r="GO20">
        <v>1.40015</v>
      </c>
      <c r="GP20">
        <v>2.3584000000000001</v>
      </c>
      <c r="GQ20">
        <v>38.061999999999998</v>
      </c>
      <c r="GR20">
        <v>14.228300000000001</v>
      </c>
      <c r="GS20">
        <v>18</v>
      </c>
      <c r="GT20">
        <v>649.66</v>
      </c>
      <c r="GU20">
        <v>377.35500000000002</v>
      </c>
      <c r="GV20">
        <v>23.4694</v>
      </c>
      <c r="GW20">
        <v>30.602499999999999</v>
      </c>
      <c r="GX20">
        <v>30.000800000000002</v>
      </c>
      <c r="GY20">
        <v>30.3628</v>
      </c>
      <c r="GZ20">
        <v>30.290500000000002</v>
      </c>
      <c r="HA20">
        <v>16.215900000000001</v>
      </c>
      <c r="HB20">
        <v>10</v>
      </c>
      <c r="HC20">
        <v>-30</v>
      </c>
      <c r="HD20">
        <v>23.461500000000001</v>
      </c>
      <c r="HE20">
        <v>300</v>
      </c>
      <c r="HF20">
        <v>0</v>
      </c>
      <c r="HG20">
        <v>103.46</v>
      </c>
      <c r="HH20">
        <v>103.187</v>
      </c>
    </row>
    <row r="21" spans="1:216" x14ac:dyDescent="0.2">
      <c r="A21">
        <v>3</v>
      </c>
      <c r="B21">
        <v>1689631682.5999999</v>
      </c>
      <c r="C21">
        <v>169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409</v>
      </c>
      <c r="K21" t="s">
        <v>352</v>
      </c>
      <c r="L21">
        <v>1689631682.5999999</v>
      </c>
      <c r="M21">
        <f t="shared" si="0"/>
        <v>1.8152190040684245E-3</v>
      </c>
      <c r="N21">
        <f t="shared" si="1"/>
        <v>1.8152190040684244</v>
      </c>
      <c r="O21">
        <f t="shared" si="2"/>
        <v>7.0408040936775595</v>
      </c>
      <c r="P21">
        <f t="shared" si="3"/>
        <v>242.55099999999999</v>
      </c>
      <c r="Q21">
        <f t="shared" si="4"/>
        <v>160.8251594929803</v>
      </c>
      <c r="R21">
        <f t="shared" si="5"/>
        <v>16.093867584108136</v>
      </c>
      <c r="S21">
        <f t="shared" si="6"/>
        <v>24.2722201470187</v>
      </c>
      <c r="T21">
        <f t="shared" si="7"/>
        <v>0.14850474171888575</v>
      </c>
      <c r="U21">
        <f t="shared" si="8"/>
        <v>2.9256347309252666</v>
      </c>
      <c r="V21">
        <f t="shared" si="9"/>
        <v>0.1444405185828653</v>
      </c>
      <c r="W21">
        <f t="shared" si="10"/>
        <v>9.0631213860581261E-2</v>
      </c>
      <c r="X21">
        <f t="shared" si="11"/>
        <v>297.70359599999995</v>
      </c>
      <c r="Y21">
        <f t="shared" si="12"/>
        <v>28.076018745150623</v>
      </c>
      <c r="Z21">
        <f t="shared" si="13"/>
        <v>27.002600000000001</v>
      </c>
      <c r="AA21">
        <f t="shared" si="14"/>
        <v>3.5797062827671464</v>
      </c>
      <c r="AB21">
        <f t="shared" si="15"/>
        <v>66.736886040555206</v>
      </c>
      <c r="AC21">
        <f t="shared" si="16"/>
        <v>2.3594141871867502</v>
      </c>
      <c r="AD21">
        <f t="shared" si="17"/>
        <v>3.5353974798179264</v>
      </c>
      <c r="AE21">
        <f t="shared" si="18"/>
        <v>1.2202920955803962</v>
      </c>
      <c r="AF21">
        <f t="shared" si="19"/>
        <v>-80.051158079417519</v>
      </c>
      <c r="AG21">
        <f t="shared" si="20"/>
        <v>-33.422313076130948</v>
      </c>
      <c r="AH21">
        <f t="shared" si="21"/>
        <v>-2.4628757668354533</v>
      </c>
      <c r="AI21">
        <f t="shared" si="22"/>
        <v>181.76724907761604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52800.915759773299</v>
      </c>
      <c r="AO21">
        <f t="shared" si="26"/>
        <v>1800.01</v>
      </c>
      <c r="AP21">
        <f t="shared" si="27"/>
        <v>1517.4083999999998</v>
      </c>
      <c r="AQ21">
        <f t="shared" si="28"/>
        <v>0.84299998333342585</v>
      </c>
      <c r="AR21">
        <f t="shared" si="29"/>
        <v>0.16538996783351201</v>
      </c>
      <c r="AS21">
        <v>1689631682.5999999</v>
      </c>
      <c r="AT21">
        <v>242.55099999999999</v>
      </c>
      <c r="AU21">
        <v>250.03200000000001</v>
      </c>
      <c r="AV21">
        <v>23.577500000000001</v>
      </c>
      <c r="AW21">
        <v>21.805099999999999</v>
      </c>
      <c r="AX21">
        <v>244.255</v>
      </c>
      <c r="AY21">
        <v>23.5578</v>
      </c>
      <c r="AZ21">
        <v>600.00699999999995</v>
      </c>
      <c r="BA21">
        <v>100.002</v>
      </c>
      <c r="BB21">
        <v>6.8583699999999997E-2</v>
      </c>
      <c r="BC21">
        <v>26.790700000000001</v>
      </c>
      <c r="BD21">
        <v>27.002600000000001</v>
      </c>
      <c r="BE21">
        <v>999.9</v>
      </c>
      <c r="BF21">
        <v>0</v>
      </c>
      <c r="BG21">
        <v>0</v>
      </c>
      <c r="BH21">
        <v>9977.5</v>
      </c>
      <c r="BI21">
        <v>0</v>
      </c>
      <c r="BJ21">
        <v>164.20500000000001</v>
      </c>
      <c r="BK21">
        <v>-7.4811199999999998</v>
      </c>
      <c r="BL21">
        <v>248.40799999999999</v>
      </c>
      <c r="BM21">
        <v>255.60599999999999</v>
      </c>
      <c r="BN21">
        <v>1.77247</v>
      </c>
      <c r="BO21">
        <v>250.03200000000001</v>
      </c>
      <c r="BP21">
        <v>21.805099999999999</v>
      </c>
      <c r="BQ21">
        <v>2.3578000000000001</v>
      </c>
      <c r="BR21">
        <v>2.1805500000000002</v>
      </c>
      <c r="BS21">
        <v>20.076799999999999</v>
      </c>
      <c r="BT21">
        <v>18.8201</v>
      </c>
      <c r="BU21">
        <v>1800.01</v>
      </c>
      <c r="BV21">
        <v>0.90000199999999997</v>
      </c>
      <c r="BW21">
        <v>9.9998199999999995E-2</v>
      </c>
      <c r="BX21">
        <v>0</v>
      </c>
      <c r="BY21">
        <v>2.4398</v>
      </c>
      <c r="BZ21">
        <v>0</v>
      </c>
      <c r="CA21">
        <v>17362</v>
      </c>
      <c r="CB21">
        <v>14600.5</v>
      </c>
      <c r="CC21">
        <v>39.811999999999998</v>
      </c>
      <c r="CD21">
        <v>41.811999999999998</v>
      </c>
      <c r="CE21">
        <v>39.936999999999998</v>
      </c>
      <c r="CF21">
        <v>40.25</v>
      </c>
      <c r="CG21">
        <v>39.375</v>
      </c>
      <c r="CH21">
        <v>1620.01</v>
      </c>
      <c r="CI21">
        <v>180</v>
      </c>
      <c r="CJ21">
        <v>0</v>
      </c>
      <c r="CK21">
        <v>1689631694.3</v>
      </c>
      <c r="CL21">
        <v>0</v>
      </c>
      <c r="CM21">
        <v>1689631656.0999999</v>
      </c>
      <c r="CN21" t="s">
        <v>363</v>
      </c>
      <c r="CO21">
        <v>1689631652.0999999</v>
      </c>
      <c r="CP21">
        <v>1689631656.0999999</v>
      </c>
      <c r="CQ21">
        <v>25</v>
      </c>
      <c r="CR21">
        <v>-0.123</v>
      </c>
      <c r="CS21">
        <v>0</v>
      </c>
      <c r="CT21">
        <v>-1.7290000000000001</v>
      </c>
      <c r="CU21">
        <v>0.02</v>
      </c>
      <c r="CV21">
        <v>250</v>
      </c>
      <c r="CW21">
        <v>22</v>
      </c>
      <c r="CX21">
        <v>0.19</v>
      </c>
      <c r="CY21">
        <v>0.06</v>
      </c>
      <c r="CZ21">
        <v>6.9930528812221011</v>
      </c>
      <c r="DA21">
        <v>-1.545587755010716E-3</v>
      </c>
      <c r="DB21">
        <v>3.6453801974895068E-2</v>
      </c>
      <c r="DC21">
        <v>1</v>
      </c>
      <c r="DD21">
        <v>249.98965853658541</v>
      </c>
      <c r="DE21">
        <v>-2.5693379791316959E-2</v>
      </c>
      <c r="DF21">
        <v>2.9440812684381319E-2</v>
      </c>
      <c r="DG21">
        <v>1</v>
      </c>
      <c r="DH21">
        <v>1799.9934146341459</v>
      </c>
      <c r="DI21">
        <v>0.1193332213208248</v>
      </c>
      <c r="DJ21">
        <v>7.9651979477097914E-2</v>
      </c>
      <c r="DK21">
        <v>-1</v>
      </c>
      <c r="DL21">
        <v>2</v>
      </c>
      <c r="DM21">
        <v>2</v>
      </c>
      <c r="DN21" t="s">
        <v>354</v>
      </c>
      <c r="DO21">
        <v>3.1969799999999999</v>
      </c>
      <c r="DP21">
        <v>2.6773099999999999</v>
      </c>
      <c r="DQ21">
        <v>6.1736699999999999E-2</v>
      </c>
      <c r="DR21">
        <v>6.2712799999999999E-2</v>
      </c>
      <c r="DS21">
        <v>0.111552</v>
      </c>
      <c r="DT21">
        <v>0.104243</v>
      </c>
      <c r="DU21">
        <v>28071.200000000001</v>
      </c>
      <c r="DV21">
        <v>31691.9</v>
      </c>
      <c r="DW21">
        <v>28182.400000000001</v>
      </c>
      <c r="DX21">
        <v>32451.9</v>
      </c>
      <c r="DY21">
        <v>34784.699999999997</v>
      </c>
      <c r="DZ21">
        <v>39423.199999999997</v>
      </c>
      <c r="EA21">
        <v>41344.400000000001</v>
      </c>
      <c r="EB21">
        <v>46865</v>
      </c>
      <c r="EC21">
        <v>2.1162299999999998</v>
      </c>
      <c r="ED21">
        <v>1.6782699999999999</v>
      </c>
      <c r="EE21">
        <v>9.7379099999999996E-2</v>
      </c>
      <c r="EF21">
        <v>0</v>
      </c>
      <c r="EG21">
        <v>25.408000000000001</v>
      </c>
      <c r="EH21">
        <v>999.9</v>
      </c>
      <c r="EI21">
        <v>42.2</v>
      </c>
      <c r="EJ21">
        <v>36.1</v>
      </c>
      <c r="EK21">
        <v>25.326699999999999</v>
      </c>
      <c r="EL21">
        <v>63.469799999999999</v>
      </c>
      <c r="EM21">
        <v>17.239599999999999</v>
      </c>
      <c r="EN21">
        <v>1</v>
      </c>
      <c r="EO21">
        <v>0.28088400000000002</v>
      </c>
      <c r="EP21">
        <v>3.0350299999999999</v>
      </c>
      <c r="EQ21">
        <v>20.2</v>
      </c>
      <c r="ER21">
        <v>5.2234299999999996</v>
      </c>
      <c r="ES21">
        <v>12.0158</v>
      </c>
      <c r="ET21">
        <v>4.9889000000000001</v>
      </c>
      <c r="EU21">
        <v>3.3050000000000002</v>
      </c>
      <c r="EV21">
        <v>5550.5</v>
      </c>
      <c r="EW21">
        <v>8777.7999999999993</v>
      </c>
      <c r="EX21">
        <v>489.4</v>
      </c>
      <c r="EY21">
        <v>50.1</v>
      </c>
      <c r="EZ21">
        <v>1.85303</v>
      </c>
      <c r="FA21">
        <v>1.86158</v>
      </c>
      <c r="FB21">
        <v>1.8609599999999999</v>
      </c>
      <c r="FC21">
        <v>1.8569899999999999</v>
      </c>
      <c r="FD21">
        <v>1.8612200000000001</v>
      </c>
      <c r="FE21">
        <v>1.85745</v>
      </c>
      <c r="FF21">
        <v>1.85958</v>
      </c>
      <c r="FG21">
        <v>1.8624799999999999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-1.704</v>
      </c>
      <c r="FV21">
        <v>1.9699999999999999E-2</v>
      </c>
      <c r="FW21">
        <v>-0.78706506023875167</v>
      </c>
      <c r="FX21">
        <v>-4.0117494158234393E-3</v>
      </c>
      <c r="FY21">
        <v>1.087516141204025E-6</v>
      </c>
      <c r="FZ21">
        <v>-8.657206703991749E-11</v>
      </c>
      <c r="GA21">
        <v>1.9725000000001099E-2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0.4</v>
      </c>
      <c r="GK21">
        <v>0.70068399999999997</v>
      </c>
      <c r="GL21">
        <v>2.4267599999999998</v>
      </c>
      <c r="GM21">
        <v>1.5942400000000001</v>
      </c>
      <c r="GN21">
        <v>2.3107899999999999</v>
      </c>
      <c r="GO21">
        <v>1.39893</v>
      </c>
      <c r="GP21">
        <v>2.3950200000000001</v>
      </c>
      <c r="GQ21">
        <v>38.110599999999998</v>
      </c>
      <c r="GR21">
        <v>14.2196</v>
      </c>
      <c r="GS21">
        <v>18</v>
      </c>
      <c r="GT21">
        <v>649.91099999999994</v>
      </c>
      <c r="GU21">
        <v>377.20499999999998</v>
      </c>
      <c r="GV21">
        <v>23.426500000000001</v>
      </c>
      <c r="GW21">
        <v>30.717700000000001</v>
      </c>
      <c r="GX21">
        <v>30.000499999999999</v>
      </c>
      <c r="GY21">
        <v>30.4862</v>
      </c>
      <c r="GZ21">
        <v>30.416399999999999</v>
      </c>
      <c r="HA21">
        <v>14.0885</v>
      </c>
      <c r="HB21">
        <v>10</v>
      </c>
      <c r="HC21">
        <v>-30</v>
      </c>
      <c r="HD21">
        <v>23.4268</v>
      </c>
      <c r="HE21">
        <v>250</v>
      </c>
      <c r="HF21">
        <v>0</v>
      </c>
      <c r="HG21">
        <v>103.443</v>
      </c>
      <c r="HH21">
        <v>103.175</v>
      </c>
    </row>
    <row r="22" spans="1:216" x14ac:dyDescent="0.2">
      <c r="A22">
        <v>4</v>
      </c>
      <c r="B22">
        <v>1689631768.5999999</v>
      </c>
      <c r="C22">
        <v>255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409</v>
      </c>
      <c r="K22" t="s">
        <v>352</v>
      </c>
      <c r="L22">
        <v>1689631768.5999999</v>
      </c>
      <c r="M22">
        <f t="shared" si="0"/>
        <v>1.8318301508914968E-3</v>
      </c>
      <c r="N22">
        <f t="shared" si="1"/>
        <v>1.8318301508914967</v>
      </c>
      <c r="O22">
        <f t="shared" si="2"/>
        <v>4.3274191264707023</v>
      </c>
      <c r="P22">
        <f t="shared" si="3"/>
        <v>170.405</v>
      </c>
      <c r="Q22">
        <f t="shared" si="4"/>
        <v>120.84529729173686</v>
      </c>
      <c r="R22">
        <f t="shared" si="5"/>
        <v>12.093269212735706</v>
      </c>
      <c r="S22">
        <f t="shared" si="6"/>
        <v>17.052823621438002</v>
      </c>
      <c r="T22">
        <f t="shared" si="7"/>
        <v>0.1519733037284402</v>
      </c>
      <c r="U22">
        <f t="shared" si="8"/>
        <v>2.9291988243161966</v>
      </c>
      <c r="V22">
        <f t="shared" si="9"/>
        <v>0.14772495791786627</v>
      </c>
      <c r="W22">
        <f t="shared" si="10"/>
        <v>9.2699903619927637E-2</v>
      </c>
      <c r="X22">
        <f t="shared" si="11"/>
        <v>297.66848400000003</v>
      </c>
      <c r="Y22">
        <f t="shared" si="12"/>
        <v>28.021476349370896</v>
      </c>
      <c r="Z22">
        <f t="shared" si="13"/>
        <v>26.956900000000001</v>
      </c>
      <c r="AA22">
        <f t="shared" si="14"/>
        <v>3.5701095203122679</v>
      </c>
      <c r="AB22">
        <f t="shared" si="15"/>
        <v>67.114512589681198</v>
      </c>
      <c r="AC22">
        <f t="shared" si="16"/>
        <v>2.3659898378388804</v>
      </c>
      <c r="AD22">
        <f t="shared" si="17"/>
        <v>3.5253028689992294</v>
      </c>
      <c r="AE22">
        <f t="shared" si="18"/>
        <v>1.2041196824733875</v>
      </c>
      <c r="AF22">
        <f t="shared" si="19"/>
        <v>-80.783709654315004</v>
      </c>
      <c r="AG22">
        <f t="shared" si="20"/>
        <v>-33.920994115151728</v>
      </c>
      <c r="AH22">
        <f t="shared" si="21"/>
        <v>-2.4954045974500101</v>
      </c>
      <c r="AI22">
        <f t="shared" si="22"/>
        <v>180.46837563308327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52912.622401857305</v>
      </c>
      <c r="AO22">
        <f t="shared" si="26"/>
        <v>1799.79</v>
      </c>
      <c r="AP22">
        <f t="shared" si="27"/>
        <v>1517.2235999999998</v>
      </c>
      <c r="AQ22">
        <f t="shared" si="28"/>
        <v>0.84300035004083806</v>
      </c>
      <c r="AR22">
        <f t="shared" si="29"/>
        <v>0.16539067557881754</v>
      </c>
      <c r="AS22">
        <v>1689631768.5999999</v>
      </c>
      <c r="AT22">
        <v>170.405</v>
      </c>
      <c r="AU22">
        <v>175.04400000000001</v>
      </c>
      <c r="AV22">
        <v>23.642800000000001</v>
      </c>
      <c r="AW22">
        <v>21.854500000000002</v>
      </c>
      <c r="AX22">
        <v>171.82499999999999</v>
      </c>
      <c r="AY22">
        <v>23.621400000000001</v>
      </c>
      <c r="AZ22">
        <v>600.07399999999996</v>
      </c>
      <c r="BA22">
        <v>100.005</v>
      </c>
      <c r="BB22">
        <v>6.7319599999999993E-2</v>
      </c>
      <c r="BC22">
        <v>26.742100000000001</v>
      </c>
      <c r="BD22">
        <v>26.956900000000001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182.28100000000001</v>
      </c>
      <c r="BK22">
        <v>-4.6396199999999999</v>
      </c>
      <c r="BL22">
        <v>174.53100000000001</v>
      </c>
      <c r="BM22">
        <v>178.95500000000001</v>
      </c>
      <c r="BN22">
        <v>1.7883</v>
      </c>
      <c r="BO22">
        <v>175.04400000000001</v>
      </c>
      <c r="BP22">
        <v>21.854500000000002</v>
      </c>
      <c r="BQ22">
        <v>2.3643999999999998</v>
      </c>
      <c r="BR22">
        <v>2.1855600000000002</v>
      </c>
      <c r="BS22">
        <v>20.122</v>
      </c>
      <c r="BT22">
        <v>18.8569</v>
      </c>
      <c r="BU22">
        <v>1799.79</v>
      </c>
      <c r="BV22">
        <v>0.89998599999999995</v>
      </c>
      <c r="BW22">
        <v>0.10001400000000001</v>
      </c>
      <c r="BX22">
        <v>0</v>
      </c>
      <c r="BY22">
        <v>2.6092</v>
      </c>
      <c r="BZ22">
        <v>0</v>
      </c>
      <c r="CA22">
        <v>17139.400000000001</v>
      </c>
      <c r="CB22">
        <v>14598.6</v>
      </c>
      <c r="CC22">
        <v>39.75</v>
      </c>
      <c r="CD22">
        <v>41.811999999999998</v>
      </c>
      <c r="CE22">
        <v>39.936999999999998</v>
      </c>
      <c r="CF22">
        <v>40.125</v>
      </c>
      <c r="CG22">
        <v>39.375</v>
      </c>
      <c r="CH22">
        <v>1619.79</v>
      </c>
      <c r="CI22">
        <v>180</v>
      </c>
      <c r="CJ22">
        <v>0</v>
      </c>
      <c r="CK22">
        <v>1689631780.0999999</v>
      </c>
      <c r="CL22">
        <v>0</v>
      </c>
      <c r="CM22">
        <v>1689631742.0999999</v>
      </c>
      <c r="CN22" t="s">
        <v>366</v>
      </c>
      <c r="CO22">
        <v>1689631739.0999999</v>
      </c>
      <c r="CP22">
        <v>1689631742.0999999</v>
      </c>
      <c r="CQ22">
        <v>26</v>
      </c>
      <c r="CR22">
        <v>2.4E-2</v>
      </c>
      <c r="CS22">
        <v>2E-3</v>
      </c>
      <c r="CT22">
        <v>-1.4370000000000001</v>
      </c>
      <c r="CU22">
        <v>2.1000000000000001E-2</v>
      </c>
      <c r="CV22">
        <v>175</v>
      </c>
      <c r="CW22">
        <v>22</v>
      </c>
      <c r="CX22">
        <v>0.56000000000000005</v>
      </c>
      <c r="CY22">
        <v>0.03</v>
      </c>
      <c r="CZ22">
        <v>4.2452590250224658</v>
      </c>
      <c r="DA22">
        <v>0.32891147620341987</v>
      </c>
      <c r="DB22">
        <v>6.2418640526315121E-2</v>
      </c>
      <c r="DC22">
        <v>1</v>
      </c>
      <c r="DD22">
        <v>174.97029268292681</v>
      </c>
      <c r="DE22">
        <v>0.16053658536586549</v>
      </c>
      <c r="DF22">
        <v>2.185120848635428E-2</v>
      </c>
      <c r="DG22">
        <v>1</v>
      </c>
      <c r="DH22">
        <v>1800.00487804878</v>
      </c>
      <c r="DI22">
        <v>-9.8878899778710137E-3</v>
      </c>
      <c r="DJ22">
        <v>0.12052976459068999</v>
      </c>
      <c r="DK22">
        <v>-1</v>
      </c>
      <c r="DL22">
        <v>2</v>
      </c>
      <c r="DM22">
        <v>2</v>
      </c>
      <c r="DN22" t="s">
        <v>354</v>
      </c>
      <c r="DO22">
        <v>3.1970200000000002</v>
      </c>
      <c r="DP22">
        <v>2.6762299999999999</v>
      </c>
      <c r="DQ22">
        <v>4.53087E-2</v>
      </c>
      <c r="DR22">
        <v>4.5893700000000003E-2</v>
      </c>
      <c r="DS22">
        <v>0.111745</v>
      </c>
      <c r="DT22">
        <v>0.104392</v>
      </c>
      <c r="DU22">
        <v>28558.799999999999</v>
      </c>
      <c r="DV22">
        <v>32256.9</v>
      </c>
      <c r="DW22">
        <v>28179.1</v>
      </c>
      <c r="DX22">
        <v>32448.9</v>
      </c>
      <c r="DY22">
        <v>34773.199999999997</v>
      </c>
      <c r="DZ22">
        <v>39412.5</v>
      </c>
      <c r="EA22">
        <v>41339.699999999997</v>
      </c>
      <c r="EB22">
        <v>46860.3</v>
      </c>
      <c r="EC22">
        <v>2.1152500000000001</v>
      </c>
      <c r="ED22">
        <v>1.6769000000000001</v>
      </c>
      <c r="EE22">
        <v>9.8001199999999997E-2</v>
      </c>
      <c r="EF22">
        <v>0</v>
      </c>
      <c r="EG22">
        <v>25.352</v>
      </c>
      <c r="EH22">
        <v>999.9</v>
      </c>
      <c r="EI22">
        <v>42.1</v>
      </c>
      <c r="EJ22">
        <v>36.200000000000003</v>
      </c>
      <c r="EK22">
        <v>25.404299999999999</v>
      </c>
      <c r="EL22">
        <v>63.329799999999999</v>
      </c>
      <c r="EM22">
        <v>17.019200000000001</v>
      </c>
      <c r="EN22">
        <v>1</v>
      </c>
      <c r="EO22">
        <v>0.28459899999999999</v>
      </c>
      <c r="EP22">
        <v>2.6551100000000001</v>
      </c>
      <c r="EQ22">
        <v>20.206299999999999</v>
      </c>
      <c r="ER22">
        <v>5.2225299999999999</v>
      </c>
      <c r="ES22">
        <v>12.0158</v>
      </c>
      <c r="ET22">
        <v>4.9884000000000004</v>
      </c>
      <c r="EU22">
        <v>3.3050000000000002</v>
      </c>
      <c r="EV22">
        <v>5552.2</v>
      </c>
      <c r="EW22">
        <v>8781.4</v>
      </c>
      <c r="EX22">
        <v>489.4</v>
      </c>
      <c r="EY22">
        <v>50.1</v>
      </c>
      <c r="EZ22">
        <v>1.85303</v>
      </c>
      <c r="FA22">
        <v>1.8615699999999999</v>
      </c>
      <c r="FB22">
        <v>1.8608800000000001</v>
      </c>
      <c r="FC22">
        <v>1.8569899999999999</v>
      </c>
      <c r="FD22">
        <v>1.8612299999999999</v>
      </c>
      <c r="FE22">
        <v>1.85745</v>
      </c>
      <c r="FF22">
        <v>1.8595600000000001</v>
      </c>
      <c r="FG22">
        <v>1.86249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-1.42</v>
      </c>
      <c r="FV22">
        <v>2.1399999999999999E-2</v>
      </c>
      <c r="FW22">
        <v>-0.76286166950436174</v>
      </c>
      <c r="FX22">
        <v>-4.0117494158234393E-3</v>
      </c>
      <c r="FY22">
        <v>1.087516141204025E-6</v>
      </c>
      <c r="FZ22">
        <v>-8.657206703991749E-11</v>
      </c>
      <c r="GA22">
        <v>2.135000000000176E-2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0.5</v>
      </c>
      <c r="GJ22">
        <v>0.4</v>
      </c>
      <c r="GK22">
        <v>0.53710899999999995</v>
      </c>
      <c r="GL22">
        <v>2.4438499999999999</v>
      </c>
      <c r="GM22">
        <v>1.5942400000000001</v>
      </c>
      <c r="GN22">
        <v>2.3107899999999999</v>
      </c>
      <c r="GO22">
        <v>1.39893</v>
      </c>
      <c r="GP22">
        <v>2.3132299999999999</v>
      </c>
      <c r="GQ22">
        <v>38.183700000000002</v>
      </c>
      <c r="GR22">
        <v>14.2021</v>
      </c>
      <c r="GS22">
        <v>18</v>
      </c>
      <c r="GT22">
        <v>650.10299999999995</v>
      </c>
      <c r="GU22">
        <v>376.95100000000002</v>
      </c>
      <c r="GV22">
        <v>23.5061</v>
      </c>
      <c r="GW22">
        <v>30.792100000000001</v>
      </c>
      <c r="GX22">
        <v>29.999600000000001</v>
      </c>
      <c r="GY22">
        <v>30.574999999999999</v>
      </c>
      <c r="GZ22">
        <v>30.4998</v>
      </c>
      <c r="HA22">
        <v>10.8041</v>
      </c>
      <c r="HB22">
        <v>10</v>
      </c>
      <c r="HC22">
        <v>-30</v>
      </c>
      <c r="HD22">
        <v>23.525300000000001</v>
      </c>
      <c r="HE22">
        <v>175</v>
      </c>
      <c r="HF22">
        <v>0</v>
      </c>
      <c r="HG22">
        <v>103.431</v>
      </c>
      <c r="HH22">
        <v>103.16500000000001</v>
      </c>
    </row>
    <row r="23" spans="1:216" x14ac:dyDescent="0.2">
      <c r="A23">
        <v>5</v>
      </c>
      <c r="B23">
        <v>1689631850.0999999</v>
      </c>
      <c r="C23">
        <v>336.5</v>
      </c>
      <c r="D23" t="s">
        <v>367</v>
      </c>
      <c r="E23" t="s">
        <v>368</v>
      </c>
      <c r="F23" t="s">
        <v>348</v>
      </c>
      <c r="G23" t="s">
        <v>349</v>
      </c>
      <c r="H23" t="s">
        <v>350</v>
      </c>
      <c r="I23" t="s">
        <v>351</v>
      </c>
      <c r="J23" t="s">
        <v>409</v>
      </c>
      <c r="K23" t="s">
        <v>352</v>
      </c>
      <c r="L23">
        <v>1689631850.0999999</v>
      </c>
      <c r="M23">
        <f t="shared" si="0"/>
        <v>1.8539017253622787E-3</v>
      </c>
      <c r="N23">
        <f t="shared" si="1"/>
        <v>1.8539017253622787</v>
      </c>
      <c r="O23">
        <f t="shared" si="2"/>
        <v>2.5194163585738174</v>
      </c>
      <c r="P23">
        <f t="shared" si="3"/>
        <v>122.289</v>
      </c>
      <c r="Q23">
        <f t="shared" si="4"/>
        <v>93.244840853548737</v>
      </c>
      <c r="R23">
        <f t="shared" si="5"/>
        <v>9.3309998949664585</v>
      </c>
      <c r="S23">
        <f t="shared" si="6"/>
        <v>12.237445371886501</v>
      </c>
      <c r="T23">
        <f t="shared" si="7"/>
        <v>0.15352394709173717</v>
      </c>
      <c r="U23">
        <f t="shared" si="8"/>
        <v>2.9296023428251297</v>
      </c>
      <c r="V23">
        <f t="shared" si="9"/>
        <v>0.14919037387307993</v>
      </c>
      <c r="W23">
        <f t="shared" si="10"/>
        <v>9.362314896357532E-2</v>
      </c>
      <c r="X23">
        <f t="shared" si="11"/>
        <v>297.69875009967831</v>
      </c>
      <c r="Y23">
        <f t="shared" si="12"/>
        <v>28.073199555189895</v>
      </c>
      <c r="Z23">
        <f t="shared" si="13"/>
        <v>26.990300000000001</v>
      </c>
      <c r="AA23">
        <f t="shared" si="14"/>
        <v>3.5771211345187339</v>
      </c>
      <c r="AB23">
        <f t="shared" si="15"/>
        <v>67.017206997870048</v>
      </c>
      <c r="AC23">
        <f t="shared" si="16"/>
        <v>2.3705653587743498</v>
      </c>
      <c r="AD23">
        <f t="shared" si="17"/>
        <v>3.5372488126067259</v>
      </c>
      <c r="AE23">
        <f t="shared" si="18"/>
        <v>1.2065557757443841</v>
      </c>
      <c r="AF23">
        <f t="shared" si="19"/>
        <v>-81.757066088476492</v>
      </c>
      <c r="AG23">
        <f t="shared" si="20"/>
        <v>-30.119295591268212</v>
      </c>
      <c r="AH23">
        <f t="shared" si="21"/>
        <v>-2.2164342165645294</v>
      </c>
      <c r="AI23">
        <f t="shared" si="22"/>
        <v>183.60595420336904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52914.104343453917</v>
      </c>
      <c r="AO23">
        <f t="shared" si="26"/>
        <v>1799.98</v>
      </c>
      <c r="AP23">
        <f t="shared" si="27"/>
        <v>1517.3831699998334</v>
      </c>
      <c r="AQ23">
        <f t="shared" si="28"/>
        <v>0.84300001666675928</v>
      </c>
      <c r="AR23">
        <f t="shared" si="29"/>
        <v>0.16539003216684536</v>
      </c>
      <c r="AS23">
        <v>1689631850.0999999</v>
      </c>
      <c r="AT23">
        <v>122.289</v>
      </c>
      <c r="AU23">
        <v>125.035</v>
      </c>
      <c r="AV23">
        <v>23.6891</v>
      </c>
      <c r="AW23">
        <v>21.879200000000001</v>
      </c>
      <c r="AX23">
        <v>123.54600000000001</v>
      </c>
      <c r="AY23">
        <v>23.6737</v>
      </c>
      <c r="AZ23">
        <v>600.02800000000002</v>
      </c>
      <c r="BA23">
        <v>100.003</v>
      </c>
      <c r="BB23">
        <v>6.6878499999999994E-2</v>
      </c>
      <c r="BC23">
        <v>26.799600000000002</v>
      </c>
      <c r="BD23">
        <v>26.990300000000001</v>
      </c>
      <c r="BE23">
        <v>999.9</v>
      </c>
      <c r="BF23">
        <v>0</v>
      </c>
      <c r="BG23">
        <v>0</v>
      </c>
      <c r="BH23">
        <v>10000</v>
      </c>
      <c r="BI23">
        <v>0</v>
      </c>
      <c r="BJ23">
        <v>155.02199999999999</v>
      </c>
      <c r="BK23">
        <v>-2.7467999999999999</v>
      </c>
      <c r="BL23">
        <v>125.256</v>
      </c>
      <c r="BM23">
        <v>127.83199999999999</v>
      </c>
      <c r="BN23">
        <v>1.8099099999999999</v>
      </c>
      <c r="BO23">
        <v>125.035</v>
      </c>
      <c r="BP23">
        <v>21.879200000000001</v>
      </c>
      <c r="BQ23">
        <v>2.36897</v>
      </c>
      <c r="BR23">
        <v>2.18798</v>
      </c>
      <c r="BS23">
        <v>20.153199999999998</v>
      </c>
      <c r="BT23">
        <v>18.874600000000001</v>
      </c>
      <c r="BU23">
        <v>1799.98</v>
      </c>
      <c r="BV23">
        <v>0.90000199999999997</v>
      </c>
      <c r="BW23">
        <v>9.9998400000000001E-2</v>
      </c>
      <c r="BX23">
        <v>0</v>
      </c>
      <c r="BY23">
        <v>2.4922</v>
      </c>
      <c r="BZ23">
        <v>0</v>
      </c>
      <c r="CA23">
        <v>17242.599999999999</v>
      </c>
      <c r="CB23">
        <v>14600.2</v>
      </c>
      <c r="CC23">
        <v>39.5</v>
      </c>
      <c r="CD23">
        <v>41.5</v>
      </c>
      <c r="CE23">
        <v>39.75</v>
      </c>
      <c r="CF23">
        <v>39.811999999999998</v>
      </c>
      <c r="CG23">
        <v>39.186999999999998</v>
      </c>
      <c r="CH23">
        <v>1619.99</v>
      </c>
      <c r="CI23">
        <v>180</v>
      </c>
      <c r="CJ23">
        <v>0</v>
      </c>
      <c r="CK23">
        <v>1689631861.7</v>
      </c>
      <c r="CL23">
        <v>0</v>
      </c>
      <c r="CM23">
        <v>1689631824.0999999</v>
      </c>
      <c r="CN23" t="s">
        <v>369</v>
      </c>
      <c r="CO23">
        <v>1689631822.0999999</v>
      </c>
      <c r="CP23">
        <v>1689631824.0999999</v>
      </c>
      <c r="CQ23">
        <v>27</v>
      </c>
      <c r="CR23">
        <v>-1.6E-2</v>
      </c>
      <c r="CS23">
        <v>-6.0000000000000001E-3</v>
      </c>
      <c r="CT23">
        <v>-1.268</v>
      </c>
      <c r="CU23">
        <v>1.4999999999999999E-2</v>
      </c>
      <c r="CV23">
        <v>125</v>
      </c>
      <c r="CW23">
        <v>22</v>
      </c>
      <c r="CX23">
        <v>0.48</v>
      </c>
      <c r="CY23">
        <v>0.04</v>
      </c>
      <c r="CZ23">
        <v>2.4039377026997668</v>
      </c>
      <c r="DA23">
        <v>0.50515652977656011</v>
      </c>
      <c r="DB23">
        <v>0.12782799978120929</v>
      </c>
      <c r="DC23">
        <v>1</v>
      </c>
      <c r="DD23">
        <v>124.98275</v>
      </c>
      <c r="DE23">
        <v>0.1526904315198358</v>
      </c>
      <c r="DF23">
        <v>2.9461627585726222E-2</v>
      </c>
      <c r="DG23">
        <v>1</v>
      </c>
      <c r="DH23">
        <v>1800.0012195121949</v>
      </c>
      <c r="DI23">
        <v>-2.0226659190370332E-2</v>
      </c>
      <c r="DJ23">
        <v>4.6966263031836472E-2</v>
      </c>
      <c r="DK23">
        <v>-1</v>
      </c>
      <c r="DL23">
        <v>2</v>
      </c>
      <c r="DM23">
        <v>2</v>
      </c>
      <c r="DN23" t="s">
        <v>354</v>
      </c>
      <c r="DO23">
        <v>3.1970200000000002</v>
      </c>
      <c r="DP23">
        <v>2.6758099999999998</v>
      </c>
      <c r="DQ23">
        <v>3.3405799999999999E-2</v>
      </c>
      <c r="DR23">
        <v>3.3657600000000003E-2</v>
      </c>
      <c r="DS23">
        <v>0.111926</v>
      </c>
      <c r="DT23">
        <v>0.104481</v>
      </c>
      <c r="DU23">
        <v>28920.6</v>
      </c>
      <c r="DV23">
        <v>32677</v>
      </c>
      <c r="DW23">
        <v>28184.7</v>
      </c>
      <c r="DX23">
        <v>32455.4</v>
      </c>
      <c r="DY23">
        <v>34772.699999999997</v>
      </c>
      <c r="DZ23">
        <v>39416.1</v>
      </c>
      <c r="EA23">
        <v>41347.9</v>
      </c>
      <c r="EB23">
        <v>46869.2</v>
      </c>
      <c r="EC23">
        <v>2.1158299999999999</v>
      </c>
      <c r="ED23">
        <v>1.6776500000000001</v>
      </c>
      <c r="EE23">
        <v>0.108905</v>
      </c>
      <c r="EF23">
        <v>0</v>
      </c>
      <c r="EG23">
        <v>25.206700000000001</v>
      </c>
      <c r="EH23">
        <v>999.9</v>
      </c>
      <c r="EI23">
        <v>41.9</v>
      </c>
      <c r="EJ23">
        <v>36.299999999999997</v>
      </c>
      <c r="EK23">
        <v>25.4238</v>
      </c>
      <c r="EL23">
        <v>63.4998</v>
      </c>
      <c r="EM23">
        <v>17.399799999999999</v>
      </c>
      <c r="EN23">
        <v>1</v>
      </c>
      <c r="EO23">
        <v>0.27332299999999998</v>
      </c>
      <c r="EP23">
        <v>2.23082</v>
      </c>
      <c r="EQ23">
        <v>20.2121</v>
      </c>
      <c r="ER23">
        <v>5.2220800000000001</v>
      </c>
      <c r="ES23">
        <v>12.0146</v>
      </c>
      <c r="ET23">
        <v>4.9884000000000004</v>
      </c>
      <c r="EU23">
        <v>3.3050000000000002</v>
      </c>
      <c r="EV23">
        <v>5554</v>
      </c>
      <c r="EW23">
        <v>8784.9</v>
      </c>
      <c r="EX23">
        <v>489.4</v>
      </c>
      <c r="EY23">
        <v>50.2</v>
      </c>
      <c r="EZ23">
        <v>1.85303</v>
      </c>
      <c r="FA23">
        <v>1.8615900000000001</v>
      </c>
      <c r="FB23">
        <v>1.86094</v>
      </c>
      <c r="FC23">
        <v>1.8569899999999999</v>
      </c>
      <c r="FD23">
        <v>1.8612500000000001</v>
      </c>
      <c r="FE23">
        <v>1.85745</v>
      </c>
      <c r="FF23">
        <v>1.8595699999999999</v>
      </c>
      <c r="FG23">
        <v>1.86249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-1.2569999999999999</v>
      </c>
      <c r="FV23">
        <v>1.54E-2</v>
      </c>
      <c r="FW23">
        <v>-0.77863341624300153</v>
      </c>
      <c r="FX23">
        <v>-4.0117494158234393E-3</v>
      </c>
      <c r="FY23">
        <v>1.087516141204025E-6</v>
      </c>
      <c r="FZ23">
        <v>-8.657206703991749E-11</v>
      </c>
      <c r="GA23">
        <v>1.533000000000229E-2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0.5</v>
      </c>
      <c r="GJ23">
        <v>0.4</v>
      </c>
      <c r="GK23">
        <v>0.42602499999999999</v>
      </c>
      <c r="GL23">
        <v>2.4475099999999999</v>
      </c>
      <c r="GM23">
        <v>1.5942400000000001</v>
      </c>
      <c r="GN23">
        <v>2.3107899999999999</v>
      </c>
      <c r="GO23">
        <v>1.40015</v>
      </c>
      <c r="GP23">
        <v>2.3938000000000001</v>
      </c>
      <c r="GQ23">
        <v>38.232399999999998</v>
      </c>
      <c r="GR23">
        <v>14.210800000000001</v>
      </c>
      <c r="GS23">
        <v>18</v>
      </c>
      <c r="GT23">
        <v>650.17899999999997</v>
      </c>
      <c r="GU23">
        <v>377.14600000000002</v>
      </c>
      <c r="GV23">
        <v>23.970700000000001</v>
      </c>
      <c r="GW23">
        <v>30.7193</v>
      </c>
      <c r="GX23">
        <v>29.999300000000002</v>
      </c>
      <c r="GY23">
        <v>30.5396</v>
      </c>
      <c r="GZ23">
        <v>30.462700000000002</v>
      </c>
      <c r="HA23">
        <v>8.5768900000000006</v>
      </c>
      <c r="HB23">
        <v>10</v>
      </c>
      <c r="HC23">
        <v>-30</v>
      </c>
      <c r="HD23">
        <v>23.9832</v>
      </c>
      <c r="HE23">
        <v>125</v>
      </c>
      <c r="HF23">
        <v>0</v>
      </c>
      <c r="HG23">
        <v>103.45099999999999</v>
      </c>
      <c r="HH23">
        <v>103.184</v>
      </c>
    </row>
    <row r="24" spans="1:216" x14ac:dyDescent="0.2">
      <c r="A24">
        <v>6</v>
      </c>
      <c r="B24">
        <v>1689631916.5999999</v>
      </c>
      <c r="C24">
        <v>403</v>
      </c>
      <c r="D24" t="s">
        <v>370</v>
      </c>
      <c r="E24" t="s">
        <v>371</v>
      </c>
      <c r="F24" t="s">
        <v>348</v>
      </c>
      <c r="G24" t="s">
        <v>349</v>
      </c>
      <c r="H24" t="s">
        <v>350</v>
      </c>
      <c r="I24" t="s">
        <v>351</v>
      </c>
      <c r="J24" t="s">
        <v>409</v>
      </c>
      <c r="K24" t="s">
        <v>352</v>
      </c>
      <c r="L24">
        <v>1689631916.5999999</v>
      </c>
      <c r="M24">
        <f t="shared" si="0"/>
        <v>1.7611446642576691E-3</v>
      </c>
      <c r="N24">
        <f t="shared" si="1"/>
        <v>1.7611446642576691</v>
      </c>
      <c r="O24">
        <f t="shared" si="2"/>
        <v>0.34408179064480676</v>
      </c>
      <c r="P24">
        <f t="shared" si="3"/>
        <v>69.436099999999996</v>
      </c>
      <c r="Q24">
        <f t="shared" si="4"/>
        <v>64.236140900179961</v>
      </c>
      <c r="R24">
        <f t="shared" si="5"/>
        <v>6.4281692610540375</v>
      </c>
      <c r="S24">
        <f t="shared" si="6"/>
        <v>6.9485339152156902</v>
      </c>
      <c r="T24">
        <f t="shared" si="7"/>
        <v>0.14543939238246073</v>
      </c>
      <c r="U24">
        <f t="shared" si="8"/>
        <v>2.929830386573272</v>
      </c>
      <c r="V24">
        <f t="shared" si="9"/>
        <v>0.14154427213359033</v>
      </c>
      <c r="W24">
        <f t="shared" si="10"/>
        <v>8.880644226050681E-2</v>
      </c>
      <c r="X24">
        <f t="shared" si="11"/>
        <v>297.67690199999993</v>
      </c>
      <c r="Y24">
        <f t="shared" si="12"/>
        <v>28.094105097016389</v>
      </c>
      <c r="Z24">
        <f t="shared" si="13"/>
        <v>26.958400000000001</v>
      </c>
      <c r="AA24">
        <f t="shared" si="14"/>
        <v>3.5704241556674714</v>
      </c>
      <c r="AB24">
        <f t="shared" si="15"/>
        <v>66.79289281666783</v>
      </c>
      <c r="AC24">
        <f t="shared" si="16"/>
        <v>2.3622139273696603</v>
      </c>
      <c r="AD24">
        <f t="shared" si="17"/>
        <v>3.5366246733068309</v>
      </c>
      <c r="AE24">
        <f t="shared" si="18"/>
        <v>1.2082102282978111</v>
      </c>
      <c r="AF24">
        <f t="shared" si="19"/>
        <v>-77.666479693763208</v>
      </c>
      <c r="AG24">
        <f t="shared" si="20"/>
        <v>-25.556797956591726</v>
      </c>
      <c r="AH24">
        <f t="shared" si="21"/>
        <v>-1.8802121069009095</v>
      </c>
      <c r="AI24">
        <f t="shared" si="22"/>
        <v>192.57341224274407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52921.25315246416</v>
      </c>
      <c r="AO24">
        <f t="shared" si="26"/>
        <v>1799.85</v>
      </c>
      <c r="AP24">
        <f t="shared" si="27"/>
        <v>1517.2733999999996</v>
      </c>
      <c r="AQ24">
        <f t="shared" si="28"/>
        <v>0.84299991665972152</v>
      </c>
      <c r="AR24">
        <f t="shared" si="29"/>
        <v>0.16538983915326275</v>
      </c>
      <c r="AS24">
        <v>1689631916.5999999</v>
      </c>
      <c r="AT24">
        <v>69.436099999999996</v>
      </c>
      <c r="AU24">
        <v>69.901499999999999</v>
      </c>
      <c r="AV24">
        <v>23.605399999999999</v>
      </c>
      <c r="AW24">
        <v>21.889399999999998</v>
      </c>
      <c r="AX24">
        <v>70.661500000000004</v>
      </c>
      <c r="AY24">
        <v>23.583500000000001</v>
      </c>
      <c r="AZ24">
        <v>601.24900000000002</v>
      </c>
      <c r="BA24">
        <v>100.004</v>
      </c>
      <c r="BB24">
        <v>6.6912899999999997E-2</v>
      </c>
      <c r="BC24">
        <v>26.796600000000002</v>
      </c>
      <c r="BD24">
        <v>26.958400000000001</v>
      </c>
      <c r="BE24">
        <v>999.9</v>
      </c>
      <c r="BF24">
        <v>0</v>
      </c>
      <c r="BG24">
        <v>0</v>
      </c>
      <c r="BH24">
        <v>10001.200000000001</v>
      </c>
      <c r="BI24">
        <v>0</v>
      </c>
      <c r="BJ24">
        <v>185.58099999999999</v>
      </c>
      <c r="BK24">
        <v>-0.465416</v>
      </c>
      <c r="BL24">
        <v>71.114800000000002</v>
      </c>
      <c r="BM24">
        <v>71.465900000000005</v>
      </c>
      <c r="BN24">
        <v>1.7160200000000001</v>
      </c>
      <c r="BO24">
        <v>69.901499999999999</v>
      </c>
      <c r="BP24">
        <v>21.889399999999998</v>
      </c>
      <c r="BQ24">
        <v>2.36063</v>
      </c>
      <c r="BR24">
        <v>2.1890200000000002</v>
      </c>
      <c r="BS24">
        <v>20.0962</v>
      </c>
      <c r="BT24">
        <v>18.882200000000001</v>
      </c>
      <c r="BU24">
        <v>1799.85</v>
      </c>
      <c r="BV24">
        <v>0.90000100000000005</v>
      </c>
      <c r="BW24">
        <v>9.9998600000000007E-2</v>
      </c>
      <c r="BX24">
        <v>0</v>
      </c>
      <c r="BY24">
        <v>2.6600999999999999</v>
      </c>
      <c r="BZ24">
        <v>0</v>
      </c>
      <c r="CA24">
        <v>17278.599999999999</v>
      </c>
      <c r="CB24">
        <v>14599.1</v>
      </c>
      <c r="CC24">
        <v>39.375</v>
      </c>
      <c r="CD24">
        <v>41.311999999999998</v>
      </c>
      <c r="CE24">
        <v>39.561999999999998</v>
      </c>
      <c r="CF24">
        <v>39.686999999999998</v>
      </c>
      <c r="CG24">
        <v>39</v>
      </c>
      <c r="CH24">
        <v>1619.87</v>
      </c>
      <c r="CI24">
        <v>179.98</v>
      </c>
      <c r="CJ24">
        <v>0</v>
      </c>
      <c r="CK24">
        <v>1689631927.7</v>
      </c>
      <c r="CL24">
        <v>0</v>
      </c>
      <c r="CM24">
        <v>1689631911.0999999</v>
      </c>
      <c r="CN24" t="s">
        <v>372</v>
      </c>
      <c r="CO24">
        <v>1689631904.5999999</v>
      </c>
      <c r="CP24">
        <v>1689631911.0999999</v>
      </c>
      <c r="CQ24">
        <v>28</v>
      </c>
      <c r="CR24">
        <v>-0.16900000000000001</v>
      </c>
      <c r="CS24">
        <v>7.0000000000000001E-3</v>
      </c>
      <c r="CT24">
        <v>-1.2270000000000001</v>
      </c>
      <c r="CU24">
        <v>2.1999999999999999E-2</v>
      </c>
      <c r="CV24">
        <v>70</v>
      </c>
      <c r="CW24">
        <v>22</v>
      </c>
      <c r="CX24">
        <v>0.21</v>
      </c>
      <c r="CY24">
        <v>0.05</v>
      </c>
      <c r="CZ24">
        <v>-5.5158570609712167E-2</v>
      </c>
      <c r="DA24">
        <v>1.106398360227427</v>
      </c>
      <c r="DB24">
        <v>0.12263316242980329</v>
      </c>
      <c r="DC24">
        <v>1</v>
      </c>
      <c r="DD24">
        <v>69.912222500000013</v>
      </c>
      <c r="DE24">
        <v>-1.0308067542248609E-2</v>
      </c>
      <c r="DF24">
        <v>1.7735395223957919E-2</v>
      </c>
      <c r="DG24">
        <v>1</v>
      </c>
      <c r="DH24">
        <v>1799.99775</v>
      </c>
      <c r="DI24">
        <v>0.1026046623607261</v>
      </c>
      <c r="DJ24">
        <v>0.14724957555118701</v>
      </c>
      <c r="DK24">
        <v>-1</v>
      </c>
      <c r="DL24">
        <v>2</v>
      </c>
      <c r="DM24">
        <v>2</v>
      </c>
      <c r="DN24" t="s">
        <v>354</v>
      </c>
      <c r="DO24">
        <v>3.19991</v>
      </c>
      <c r="DP24">
        <v>2.6758600000000001</v>
      </c>
      <c r="DQ24">
        <v>1.9513800000000001E-2</v>
      </c>
      <c r="DR24">
        <v>1.9238399999999999E-2</v>
      </c>
      <c r="DS24">
        <v>0.111633</v>
      </c>
      <c r="DT24">
        <v>0.104522</v>
      </c>
      <c r="DU24">
        <v>29341.5</v>
      </c>
      <c r="DV24">
        <v>33168.5</v>
      </c>
      <c r="DW24">
        <v>28189.8</v>
      </c>
      <c r="DX24">
        <v>32459.3</v>
      </c>
      <c r="DY24">
        <v>34789.9</v>
      </c>
      <c r="DZ24">
        <v>39419.4</v>
      </c>
      <c r="EA24">
        <v>41355</v>
      </c>
      <c r="EB24">
        <v>46875.3</v>
      </c>
      <c r="EC24">
        <v>2.0996700000000001</v>
      </c>
      <c r="ED24">
        <v>1.67052</v>
      </c>
      <c r="EE24">
        <v>0.111461</v>
      </c>
      <c r="EF24">
        <v>0</v>
      </c>
      <c r="EG24">
        <v>25.1328</v>
      </c>
      <c r="EH24">
        <v>999.9</v>
      </c>
      <c r="EI24">
        <v>41.8</v>
      </c>
      <c r="EJ24">
        <v>36.299999999999997</v>
      </c>
      <c r="EK24">
        <v>25.364000000000001</v>
      </c>
      <c r="EL24">
        <v>63.6798</v>
      </c>
      <c r="EM24">
        <v>17.183499999999999</v>
      </c>
      <c r="EN24">
        <v>1</v>
      </c>
      <c r="EO24">
        <v>0.26477899999999999</v>
      </c>
      <c r="EP24">
        <v>2.3675999999999999</v>
      </c>
      <c r="EQ24">
        <v>20.2105</v>
      </c>
      <c r="ER24">
        <v>5.2214799999999997</v>
      </c>
      <c r="ES24">
        <v>12.015000000000001</v>
      </c>
      <c r="ET24">
        <v>4.9885000000000002</v>
      </c>
      <c r="EU24">
        <v>3.3044799999999999</v>
      </c>
      <c r="EV24">
        <v>5555.2</v>
      </c>
      <c r="EW24">
        <v>8787.5</v>
      </c>
      <c r="EX24">
        <v>489.4</v>
      </c>
      <c r="EY24">
        <v>50.2</v>
      </c>
      <c r="EZ24">
        <v>1.85303</v>
      </c>
      <c r="FA24">
        <v>1.8615900000000001</v>
      </c>
      <c r="FB24">
        <v>1.86093</v>
      </c>
      <c r="FC24">
        <v>1.8569899999999999</v>
      </c>
      <c r="FD24">
        <v>1.8612599999999999</v>
      </c>
      <c r="FE24">
        <v>1.85745</v>
      </c>
      <c r="FF24">
        <v>1.85954</v>
      </c>
      <c r="FG24">
        <v>1.86249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-1.2250000000000001</v>
      </c>
      <c r="FV24">
        <v>2.1899999999999999E-2</v>
      </c>
      <c r="FW24">
        <v>-0.94728410281304121</v>
      </c>
      <c r="FX24">
        <v>-4.0117494158234393E-3</v>
      </c>
      <c r="FY24">
        <v>1.087516141204025E-6</v>
      </c>
      <c r="FZ24">
        <v>-8.657206703991749E-11</v>
      </c>
      <c r="GA24">
        <v>2.1899999999998698E-2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0.30395499999999998</v>
      </c>
      <c r="GL24">
        <v>2.4719199999999999</v>
      </c>
      <c r="GM24">
        <v>1.5942400000000001</v>
      </c>
      <c r="GN24">
        <v>2.3095699999999999</v>
      </c>
      <c r="GO24">
        <v>1.39893</v>
      </c>
      <c r="GP24">
        <v>2.3852500000000001</v>
      </c>
      <c r="GQ24">
        <v>38.232399999999998</v>
      </c>
      <c r="GR24">
        <v>14.193300000000001</v>
      </c>
      <c r="GS24">
        <v>18</v>
      </c>
      <c r="GT24">
        <v>636.97400000000005</v>
      </c>
      <c r="GU24">
        <v>372.93099999999998</v>
      </c>
      <c r="GV24">
        <v>23.724399999999999</v>
      </c>
      <c r="GW24">
        <v>30.622699999999998</v>
      </c>
      <c r="GX24">
        <v>29.999300000000002</v>
      </c>
      <c r="GY24">
        <v>30.507999999999999</v>
      </c>
      <c r="GZ24">
        <v>30.443300000000001</v>
      </c>
      <c r="HA24">
        <v>6.1117499999999998</v>
      </c>
      <c r="HB24">
        <v>10</v>
      </c>
      <c r="HC24">
        <v>-30</v>
      </c>
      <c r="HD24">
        <v>23.749099999999999</v>
      </c>
      <c r="HE24">
        <v>70</v>
      </c>
      <c r="HF24">
        <v>0</v>
      </c>
      <c r="HG24">
        <v>103.46899999999999</v>
      </c>
      <c r="HH24">
        <v>103.19799999999999</v>
      </c>
    </row>
    <row r="25" spans="1:216" x14ac:dyDescent="0.2">
      <c r="A25">
        <v>7</v>
      </c>
      <c r="B25">
        <v>1689631986.5999999</v>
      </c>
      <c r="C25">
        <v>473</v>
      </c>
      <c r="D25" t="s">
        <v>373</v>
      </c>
      <c r="E25" t="s">
        <v>374</v>
      </c>
      <c r="F25" t="s">
        <v>348</v>
      </c>
      <c r="G25" t="s">
        <v>349</v>
      </c>
      <c r="H25" t="s">
        <v>350</v>
      </c>
      <c r="I25" t="s">
        <v>351</v>
      </c>
      <c r="J25" t="s">
        <v>409</v>
      </c>
      <c r="K25" t="s">
        <v>352</v>
      </c>
      <c r="L25">
        <v>1689631986.5999999</v>
      </c>
      <c r="M25">
        <f t="shared" si="0"/>
        <v>1.8695971386885491E-3</v>
      </c>
      <c r="N25">
        <f t="shared" si="1"/>
        <v>1.869597138688549</v>
      </c>
      <c r="O25">
        <f t="shared" si="2"/>
        <v>-0.35872417426001041</v>
      </c>
      <c r="P25">
        <f t="shared" si="3"/>
        <v>50.259</v>
      </c>
      <c r="Q25">
        <f t="shared" si="4"/>
        <v>53.038186931400105</v>
      </c>
      <c r="R25">
        <f t="shared" si="5"/>
        <v>5.3074267059709372</v>
      </c>
      <c r="S25">
        <f t="shared" si="6"/>
        <v>5.0293189539152996</v>
      </c>
      <c r="T25">
        <f t="shared" si="7"/>
        <v>0.15471643094733725</v>
      </c>
      <c r="U25">
        <f t="shared" si="8"/>
        <v>2.9269345591821616</v>
      </c>
      <c r="V25">
        <f t="shared" si="9"/>
        <v>0.15031242612864024</v>
      </c>
      <c r="W25">
        <f t="shared" si="10"/>
        <v>9.4330506788608298E-2</v>
      </c>
      <c r="X25">
        <f t="shared" si="11"/>
        <v>297.70852500000001</v>
      </c>
      <c r="Y25">
        <f t="shared" si="12"/>
        <v>28.106720919066202</v>
      </c>
      <c r="Z25">
        <f t="shared" si="13"/>
        <v>26.999099999999999</v>
      </c>
      <c r="AA25">
        <f t="shared" si="14"/>
        <v>3.578970505524198</v>
      </c>
      <c r="AB25">
        <f t="shared" si="15"/>
        <v>66.894844433624513</v>
      </c>
      <c r="AC25">
        <f t="shared" si="16"/>
        <v>2.3713220355125699</v>
      </c>
      <c r="AD25">
        <f t="shared" si="17"/>
        <v>3.5448502131811992</v>
      </c>
      <c r="AE25">
        <f t="shared" si="18"/>
        <v>1.2076484700116281</v>
      </c>
      <c r="AF25">
        <f t="shared" si="19"/>
        <v>-82.44923381616502</v>
      </c>
      <c r="AG25">
        <f t="shared" si="20"/>
        <v>-25.720894040604517</v>
      </c>
      <c r="AH25">
        <f t="shared" si="21"/>
        <v>-1.894916790478834</v>
      </c>
      <c r="AI25">
        <f t="shared" si="22"/>
        <v>187.64348035275165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52830.471899919226</v>
      </c>
      <c r="AO25">
        <f t="shared" si="26"/>
        <v>1800.03</v>
      </c>
      <c r="AP25">
        <f t="shared" si="27"/>
        <v>1517.4260999999999</v>
      </c>
      <c r="AQ25">
        <f t="shared" si="28"/>
        <v>0.84300044999250012</v>
      </c>
      <c r="AR25">
        <f t="shared" si="29"/>
        <v>0.16539086848552526</v>
      </c>
      <c r="AS25">
        <v>1689631986.5999999</v>
      </c>
      <c r="AT25">
        <v>50.259</v>
      </c>
      <c r="AU25">
        <v>49.994500000000002</v>
      </c>
      <c r="AV25">
        <v>23.697099999999999</v>
      </c>
      <c r="AW25">
        <v>21.8736</v>
      </c>
      <c r="AX25">
        <v>51.3765</v>
      </c>
      <c r="AY25">
        <v>23.6709</v>
      </c>
      <c r="AZ25">
        <v>600.59</v>
      </c>
      <c r="BA25">
        <v>100.001</v>
      </c>
      <c r="BB25">
        <v>6.7026699999999995E-2</v>
      </c>
      <c r="BC25">
        <v>26.836099999999998</v>
      </c>
      <c r="BD25">
        <v>26.999099999999999</v>
      </c>
      <c r="BE25">
        <v>999.9</v>
      </c>
      <c r="BF25">
        <v>0</v>
      </c>
      <c r="BG25">
        <v>0</v>
      </c>
      <c r="BH25">
        <v>9985</v>
      </c>
      <c r="BI25">
        <v>0</v>
      </c>
      <c r="BJ25">
        <v>177.423</v>
      </c>
      <c r="BK25">
        <v>0.26452999999999999</v>
      </c>
      <c r="BL25">
        <v>51.478900000000003</v>
      </c>
      <c r="BM25">
        <v>51.112499999999997</v>
      </c>
      <c r="BN25">
        <v>1.82355</v>
      </c>
      <c r="BO25">
        <v>49.994500000000002</v>
      </c>
      <c r="BP25">
        <v>21.8736</v>
      </c>
      <c r="BQ25">
        <v>2.3697499999999998</v>
      </c>
      <c r="BR25">
        <v>2.1873900000000002</v>
      </c>
      <c r="BS25">
        <v>20.1585</v>
      </c>
      <c r="BT25">
        <v>18.8703</v>
      </c>
      <c r="BU25">
        <v>1800.03</v>
      </c>
      <c r="BV25">
        <v>0.89998500000000003</v>
      </c>
      <c r="BW25">
        <v>0.10001500000000001</v>
      </c>
      <c r="BX25">
        <v>0</v>
      </c>
      <c r="BY25">
        <v>2.3982999999999999</v>
      </c>
      <c r="BZ25">
        <v>0</v>
      </c>
      <c r="CA25">
        <v>17299.099999999999</v>
      </c>
      <c r="CB25">
        <v>14600.5</v>
      </c>
      <c r="CC25">
        <v>39.25</v>
      </c>
      <c r="CD25">
        <v>41.125</v>
      </c>
      <c r="CE25">
        <v>39.436999999999998</v>
      </c>
      <c r="CF25">
        <v>39.436999999999998</v>
      </c>
      <c r="CG25">
        <v>38.875</v>
      </c>
      <c r="CH25">
        <v>1620</v>
      </c>
      <c r="CI25">
        <v>180.03</v>
      </c>
      <c r="CJ25">
        <v>0</v>
      </c>
      <c r="CK25">
        <v>1689631997.9000001</v>
      </c>
      <c r="CL25">
        <v>0</v>
      </c>
      <c r="CM25">
        <v>1689631981.0999999</v>
      </c>
      <c r="CN25" t="s">
        <v>375</v>
      </c>
      <c r="CO25">
        <v>1689631981.0999999</v>
      </c>
      <c r="CP25">
        <v>1689631979.5999999</v>
      </c>
      <c r="CQ25">
        <v>29</v>
      </c>
      <c r="CR25">
        <v>3.3000000000000002E-2</v>
      </c>
      <c r="CS25">
        <v>4.0000000000000001E-3</v>
      </c>
      <c r="CT25">
        <v>-1.1160000000000001</v>
      </c>
      <c r="CU25">
        <v>2.5999999999999999E-2</v>
      </c>
      <c r="CV25">
        <v>50</v>
      </c>
      <c r="CW25">
        <v>22</v>
      </c>
      <c r="CX25">
        <v>0.34</v>
      </c>
      <c r="CY25">
        <v>0.06</v>
      </c>
      <c r="CZ25">
        <v>-1.120618009409626E-2</v>
      </c>
      <c r="DA25">
        <v>-0.18652579045942461</v>
      </c>
      <c r="DB25">
        <v>6.5043980929796547E-2</v>
      </c>
      <c r="DC25">
        <v>1</v>
      </c>
      <c r="DD25">
        <v>49.974672499999997</v>
      </c>
      <c r="DE25">
        <v>-0.17829455909955491</v>
      </c>
      <c r="DF25">
        <v>3.4227861366874821E-2</v>
      </c>
      <c r="DG25">
        <v>1</v>
      </c>
      <c r="DH25">
        <v>1800.01</v>
      </c>
      <c r="DI25">
        <v>-0.16876452552468041</v>
      </c>
      <c r="DJ25">
        <v>7.8554005036757621E-2</v>
      </c>
      <c r="DK25">
        <v>-1</v>
      </c>
      <c r="DL25">
        <v>2</v>
      </c>
      <c r="DM25">
        <v>2</v>
      </c>
      <c r="DN25" t="s">
        <v>354</v>
      </c>
      <c r="DO25">
        <v>3.19862</v>
      </c>
      <c r="DP25">
        <v>2.6758299999999999</v>
      </c>
      <c r="DQ25">
        <v>1.42664E-2</v>
      </c>
      <c r="DR25">
        <v>1.3836899999999999E-2</v>
      </c>
      <c r="DS25">
        <v>0.111947</v>
      </c>
      <c r="DT25">
        <v>0.104487</v>
      </c>
      <c r="DU25">
        <v>29504.5</v>
      </c>
      <c r="DV25">
        <v>33357.300000000003</v>
      </c>
      <c r="DW25">
        <v>28195.1</v>
      </c>
      <c r="DX25">
        <v>32464.9</v>
      </c>
      <c r="DY25">
        <v>34783.9</v>
      </c>
      <c r="DZ25">
        <v>39428</v>
      </c>
      <c r="EA25">
        <v>41363</v>
      </c>
      <c r="EB25">
        <v>46883.5</v>
      </c>
      <c r="EC25">
        <v>2.1035699999999999</v>
      </c>
      <c r="ED25">
        <v>1.6737</v>
      </c>
      <c r="EE25">
        <v>0.118572</v>
      </c>
      <c r="EF25">
        <v>0</v>
      </c>
      <c r="EG25">
        <v>25.056899999999999</v>
      </c>
      <c r="EH25">
        <v>999.9</v>
      </c>
      <c r="EI25">
        <v>41.7</v>
      </c>
      <c r="EJ25">
        <v>36.4</v>
      </c>
      <c r="EK25">
        <v>25.4419</v>
      </c>
      <c r="EL25">
        <v>63.759799999999998</v>
      </c>
      <c r="EM25">
        <v>17.163499999999999</v>
      </c>
      <c r="EN25">
        <v>1</v>
      </c>
      <c r="EO25">
        <v>0.25325199999999998</v>
      </c>
      <c r="EP25">
        <v>2.1023700000000001</v>
      </c>
      <c r="EQ25">
        <v>20.213799999999999</v>
      </c>
      <c r="ER25">
        <v>5.2204300000000003</v>
      </c>
      <c r="ES25">
        <v>12.013400000000001</v>
      </c>
      <c r="ET25">
        <v>4.9884000000000004</v>
      </c>
      <c r="EU25">
        <v>3.3044799999999999</v>
      </c>
      <c r="EV25">
        <v>5556.6</v>
      </c>
      <c r="EW25">
        <v>8790.5</v>
      </c>
      <c r="EX25">
        <v>489.4</v>
      </c>
      <c r="EY25">
        <v>50.2</v>
      </c>
      <c r="EZ25">
        <v>1.85303</v>
      </c>
      <c r="FA25">
        <v>1.8615699999999999</v>
      </c>
      <c r="FB25">
        <v>1.8609500000000001</v>
      </c>
      <c r="FC25">
        <v>1.8569899999999999</v>
      </c>
      <c r="FD25">
        <v>1.8612200000000001</v>
      </c>
      <c r="FE25">
        <v>1.85745</v>
      </c>
      <c r="FF25">
        <v>1.85958</v>
      </c>
      <c r="FG25">
        <v>1.86249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-1.117</v>
      </c>
      <c r="FV25">
        <v>2.6200000000000001E-2</v>
      </c>
      <c r="FW25">
        <v>-0.91422122465367583</v>
      </c>
      <c r="FX25">
        <v>-4.0117494158234393E-3</v>
      </c>
      <c r="FY25">
        <v>1.087516141204025E-6</v>
      </c>
      <c r="FZ25">
        <v>-8.657206703991749E-11</v>
      </c>
      <c r="GA25">
        <v>2.6266666666668211E-2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0.1</v>
      </c>
      <c r="GK25">
        <v>0.26001000000000002</v>
      </c>
      <c r="GL25">
        <v>2.4841299999999999</v>
      </c>
      <c r="GM25">
        <v>1.5942400000000001</v>
      </c>
      <c r="GN25">
        <v>2.3095699999999999</v>
      </c>
      <c r="GO25">
        <v>1.40015</v>
      </c>
      <c r="GP25">
        <v>2.3767100000000001</v>
      </c>
      <c r="GQ25">
        <v>38.256799999999998</v>
      </c>
      <c r="GR25">
        <v>14.1846</v>
      </c>
      <c r="GS25">
        <v>18</v>
      </c>
      <c r="GT25">
        <v>639.04600000000005</v>
      </c>
      <c r="GU25">
        <v>374.19499999999999</v>
      </c>
      <c r="GV25">
        <v>24.060600000000001</v>
      </c>
      <c r="GW25">
        <v>30.501999999999999</v>
      </c>
      <c r="GX25">
        <v>29.999500000000001</v>
      </c>
      <c r="GY25">
        <v>30.415500000000002</v>
      </c>
      <c r="GZ25">
        <v>30.358499999999999</v>
      </c>
      <c r="HA25">
        <v>5.2268999999999997</v>
      </c>
      <c r="HB25">
        <v>10</v>
      </c>
      <c r="HC25">
        <v>-30</v>
      </c>
      <c r="HD25">
        <v>24.0626</v>
      </c>
      <c r="HE25">
        <v>50</v>
      </c>
      <c r="HF25">
        <v>0</v>
      </c>
      <c r="HG25">
        <v>103.489</v>
      </c>
      <c r="HH25">
        <v>103.215</v>
      </c>
    </row>
    <row r="26" spans="1:216" x14ac:dyDescent="0.2">
      <c r="A26">
        <v>8</v>
      </c>
      <c r="B26">
        <v>1689632082.0999999</v>
      </c>
      <c r="C26">
        <v>568.5</v>
      </c>
      <c r="D26" t="s">
        <v>376</v>
      </c>
      <c r="E26" t="s">
        <v>377</v>
      </c>
      <c r="F26" t="s">
        <v>348</v>
      </c>
      <c r="G26" t="s">
        <v>349</v>
      </c>
      <c r="H26" t="s">
        <v>350</v>
      </c>
      <c r="I26" t="s">
        <v>351</v>
      </c>
      <c r="J26" t="s">
        <v>409</v>
      </c>
      <c r="K26" t="s">
        <v>352</v>
      </c>
      <c r="L26">
        <v>1689632082.0999999</v>
      </c>
      <c r="M26">
        <f t="shared" si="0"/>
        <v>1.8907017491567146E-3</v>
      </c>
      <c r="N26">
        <f t="shared" si="1"/>
        <v>1.8907017491567146</v>
      </c>
      <c r="O26">
        <f t="shared" si="2"/>
        <v>12.735447567635234</v>
      </c>
      <c r="P26">
        <f t="shared" si="3"/>
        <v>386.52800000000002</v>
      </c>
      <c r="Q26">
        <f t="shared" si="4"/>
        <v>247.80211680923662</v>
      </c>
      <c r="R26">
        <f t="shared" si="5"/>
        <v>24.796635063577735</v>
      </c>
      <c r="S26">
        <f t="shared" si="6"/>
        <v>38.678417607033602</v>
      </c>
      <c r="T26">
        <f t="shared" si="7"/>
        <v>0.15773109454132389</v>
      </c>
      <c r="U26">
        <f t="shared" si="8"/>
        <v>2.9304126466675036</v>
      </c>
      <c r="V26">
        <f t="shared" si="9"/>
        <v>0.15316178481715767</v>
      </c>
      <c r="W26">
        <f t="shared" si="10"/>
        <v>9.6125624084115485E-2</v>
      </c>
      <c r="X26">
        <f t="shared" si="11"/>
        <v>297.69184500000006</v>
      </c>
      <c r="Y26">
        <f t="shared" si="12"/>
        <v>28.104825659824503</v>
      </c>
      <c r="Z26">
        <f t="shared" si="13"/>
        <v>26.9621</v>
      </c>
      <c r="AA26">
        <f t="shared" si="14"/>
        <v>3.5712003597056805</v>
      </c>
      <c r="AB26">
        <f t="shared" si="15"/>
        <v>66.911431079712202</v>
      </c>
      <c r="AC26">
        <f t="shared" si="16"/>
        <v>2.3726214418401002</v>
      </c>
      <c r="AD26">
        <f t="shared" si="17"/>
        <v>3.5459134613539716</v>
      </c>
      <c r="AE26">
        <f t="shared" si="18"/>
        <v>1.1985789178655804</v>
      </c>
      <c r="AF26">
        <f t="shared" si="19"/>
        <v>-83.379947137811115</v>
      </c>
      <c r="AG26">
        <f t="shared" si="20"/>
        <v>-19.100314758802867</v>
      </c>
      <c r="AH26">
        <f t="shared" si="21"/>
        <v>-1.4052692241881575</v>
      </c>
      <c r="AI26">
        <f t="shared" si="22"/>
        <v>193.80631387919794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52930.121982683042</v>
      </c>
      <c r="AO26">
        <f t="shared" si="26"/>
        <v>1799.94</v>
      </c>
      <c r="AP26">
        <f t="shared" si="27"/>
        <v>1517.3493000000001</v>
      </c>
      <c r="AQ26">
        <f t="shared" si="28"/>
        <v>0.84299993333111101</v>
      </c>
      <c r="AR26">
        <f t="shared" si="29"/>
        <v>0.16538987132904431</v>
      </c>
      <c r="AS26">
        <v>1689632082.0999999</v>
      </c>
      <c r="AT26">
        <v>386.52800000000002</v>
      </c>
      <c r="AU26">
        <v>399.99299999999999</v>
      </c>
      <c r="AV26">
        <v>23.7105</v>
      </c>
      <c r="AW26">
        <v>21.864799999999999</v>
      </c>
      <c r="AX26">
        <v>388.42399999999998</v>
      </c>
      <c r="AY26">
        <v>23.682200000000002</v>
      </c>
      <c r="AZ26">
        <v>600.05600000000004</v>
      </c>
      <c r="BA26">
        <v>99.999200000000002</v>
      </c>
      <c r="BB26">
        <v>6.7076200000000002E-2</v>
      </c>
      <c r="BC26">
        <v>26.841200000000001</v>
      </c>
      <c r="BD26">
        <v>26.9621</v>
      </c>
      <c r="BE26">
        <v>999.9</v>
      </c>
      <c r="BF26">
        <v>0</v>
      </c>
      <c r="BG26">
        <v>0</v>
      </c>
      <c r="BH26">
        <v>10005</v>
      </c>
      <c r="BI26">
        <v>0</v>
      </c>
      <c r="BJ26">
        <v>176.566</v>
      </c>
      <c r="BK26">
        <v>-13.4649</v>
      </c>
      <c r="BL26">
        <v>395.91500000000002</v>
      </c>
      <c r="BM26">
        <v>408.93400000000003</v>
      </c>
      <c r="BN26">
        <v>1.8456999999999999</v>
      </c>
      <c r="BO26">
        <v>399.99299999999999</v>
      </c>
      <c r="BP26">
        <v>21.864799999999999</v>
      </c>
      <c r="BQ26">
        <v>2.3710300000000002</v>
      </c>
      <c r="BR26">
        <v>2.1864699999999999</v>
      </c>
      <c r="BS26">
        <v>20.167300000000001</v>
      </c>
      <c r="BT26">
        <v>18.863499999999998</v>
      </c>
      <c r="BU26">
        <v>1799.94</v>
      </c>
      <c r="BV26">
        <v>0.90000100000000005</v>
      </c>
      <c r="BW26">
        <v>9.9998900000000002E-2</v>
      </c>
      <c r="BX26">
        <v>0</v>
      </c>
      <c r="BY26">
        <v>2.2772999999999999</v>
      </c>
      <c r="BZ26">
        <v>0</v>
      </c>
      <c r="CA26">
        <v>17619</v>
      </c>
      <c r="CB26">
        <v>14599.9</v>
      </c>
      <c r="CC26">
        <v>39</v>
      </c>
      <c r="CD26">
        <v>40.875</v>
      </c>
      <c r="CE26">
        <v>39.186999999999998</v>
      </c>
      <c r="CF26">
        <v>39.186999999999998</v>
      </c>
      <c r="CG26">
        <v>38.686999999999998</v>
      </c>
      <c r="CH26">
        <v>1619.95</v>
      </c>
      <c r="CI26">
        <v>179.99</v>
      </c>
      <c r="CJ26">
        <v>0</v>
      </c>
      <c r="CK26">
        <v>1689632093.3</v>
      </c>
      <c r="CL26">
        <v>0</v>
      </c>
      <c r="CM26">
        <v>1689632055.5999999</v>
      </c>
      <c r="CN26" t="s">
        <v>378</v>
      </c>
      <c r="CO26">
        <v>1689632055.5999999</v>
      </c>
      <c r="CP26">
        <v>1689632047.0999999</v>
      </c>
      <c r="CQ26">
        <v>30</v>
      </c>
      <c r="CR26">
        <v>0.41699999999999998</v>
      </c>
      <c r="CS26">
        <v>2E-3</v>
      </c>
      <c r="CT26">
        <v>-1.94</v>
      </c>
      <c r="CU26">
        <v>2.8000000000000001E-2</v>
      </c>
      <c r="CV26">
        <v>400</v>
      </c>
      <c r="CW26">
        <v>22</v>
      </c>
      <c r="CX26">
        <v>0.15</v>
      </c>
      <c r="CY26">
        <v>0.04</v>
      </c>
      <c r="CZ26">
        <v>12.660691493760581</v>
      </c>
      <c r="DA26">
        <v>1.0467421248726601</v>
      </c>
      <c r="DB26">
        <v>0.18579250265647121</v>
      </c>
      <c r="DC26">
        <v>1</v>
      </c>
      <c r="DD26">
        <v>400.03134999999997</v>
      </c>
      <c r="DE26">
        <v>-0.33001125703728518</v>
      </c>
      <c r="DF26">
        <v>4.0659285532335783E-2</v>
      </c>
      <c r="DG26">
        <v>1</v>
      </c>
      <c r="DH26">
        <v>1800.000243902439</v>
      </c>
      <c r="DI26">
        <v>0.1528932774521379</v>
      </c>
      <c r="DJ26">
        <v>0.1331693915772581</v>
      </c>
      <c r="DK26">
        <v>-1</v>
      </c>
      <c r="DL26">
        <v>2</v>
      </c>
      <c r="DM26">
        <v>2</v>
      </c>
      <c r="DN26" t="s">
        <v>354</v>
      </c>
      <c r="DO26">
        <v>3.19767</v>
      </c>
      <c r="DP26">
        <v>2.67605</v>
      </c>
      <c r="DQ26">
        <v>9.0019799999999997E-2</v>
      </c>
      <c r="DR26">
        <v>9.1656199999999993E-2</v>
      </c>
      <c r="DS26">
        <v>0.112023</v>
      </c>
      <c r="DT26">
        <v>0.104491</v>
      </c>
      <c r="DU26">
        <v>27245.8</v>
      </c>
      <c r="DV26">
        <v>30733.9</v>
      </c>
      <c r="DW26">
        <v>28202.2</v>
      </c>
      <c r="DX26">
        <v>32471.8</v>
      </c>
      <c r="DY26">
        <v>34790</v>
      </c>
      <c r="DZ26">
        <v>39436.800000000003</v>
      </c>
      <c r="EA26">
        <v>41373.9</v>
      </c>
      <c r="EB26">
        <v>46893.5</v>
      </c>
      <c r="EC26">
        <v>2.12032</v>
      </c>
      <c r="ED26">
        <v>1.6819500000000001</v>
      </c>
      <c r="EE26">
        <v>0.11924700000000001</v>
      </c>
      <c r="EF26">
        <v>0</v>
      </c>
      <c r="EG26">
        <v>25.008700000000001</v>
      </c>
      <c r="EH26">
        <v>999.9</v>
      </c>
      <c r="EI26">
        <v>41.5</v>
      </c>
      <c r="EJ26">
        <v>36.5</v>
      </c>
      <c r="EK26">
        <v>25.460999999999999</v>
      </c>
      <c r="EL26">
        <v>63.819800000000001</v>
      </c>
      <c r="EM26">
        <v>17.1995</v>
      </c>
      <c r="EN26">
        <v>1</v>
      </c>
      <c r="EO26">
        <v>0.23982200000000001</v>
      </c>
      <c r="EP26">
        <v>2.0097299999999998</v>
      </c>
      <c r="EQ26">
        <v>20.215599999999998</v>
      </c>
      <c r="ER26">
        <v>5.2234299999999996</v>
      </c>
      <c r="ES26">
        <v>12.013400000000001</v>
      </c>
      <c r="ET26">
        <v>4.9892000000000003</v>
      </c>
      <c r="EU26">
        <v>3.3050000000000002</v>
      </c>
      <c r="EV26">
        <v>5558.5</v>
      </c>
      <c r="EW26">
        <v>8794.5</v>
      </c>
      <c r="EX26">
        <v>489.4</v>
      </c>
      <c r="EY26">
        <v>50.2</v>
      </c>
      <c r="EZ26">
        <v>1.85303</v>
      </c>
      <c r="FA26">
        <v>1.86158</v>
      </c>
      <c r="FB26">
        <v>1.86094</v>
      </c>
      <c r="FC26">
        <v>1.8569899999999999</v>
      </c>
      <c r="FD26">
        <v>1.86127</v>
      </c>
      <c r="FE26">
        <v>1.85745</v>
      </c>
      <c r="FF26">
        <v>1.8595699999999999</v>
      </c>
      <c r="FG26">
        <v>1.86249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-1.8959999999999999</v>
      </c>
      <c r="FV26">
        <v>2.8299999999999999E-2</v>
      </c>
      <c r="FW26">
        <v>-0.49686309320858579</v>
      </c>
      <c r="FX26">
        <v>-4.0117494158234393E-3</v>
      </c>
      <c r="FY26">
        <v>1.087516141204025E-6</v>
      </c>
      <c r="FZ26">
        <v>-8.657206703991749E-11</v>
      </c>
      <c r="GA26">
        <v>2.8314999999999198E-2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0.4</v>
      </c>
      <c r="GJ26">
        <v>0.6</v>
      </c>
      <c r="GK26">
        <v>1.0144</v>
      </c>
      <c r="GL26">
        <v>2.4389599999999998</v>
      </c>
      <c r="GM26">
        <v>1.5942400000000001</v>
      </c>
      <c r="GN26">
        <v>2.3095699999999999</v>
      </c>
      <c r="GO26">
        <v>1.39893</v>
      </c>
      <c r="GP26">
        <v>2.34253</v>
      </c>
      <c r="GQ26">
        <v>38.256799999999998</v>
      </c>
      <c r="GR26">
        <v>14.175800000000001</v>
      </c>
      <c r="GS26">
        <v>18</v>
      </c>
      <c r="GT26">
        <v>650.74199999999996</v>
      </c>
      <c r="GU26">
        <v>377.98899999999998</v>
      </c>
      <c r="GV26">
        <v>24.008299999999998</v>
      </c>
      <c r="GW26">
        <v>30.338999999999999</v>
      </c>
      <c r="GX26">
        <v>29.999400000000001</v>
      </c>
      <c r="GY26">
        <v>30.262</v>
      </c>
      <c r="GZ26">
        <v>30.209599999999998</v>
      </c>
      <c r="HA26">
        <v>20.369399999999999</v>
      </c>
      <c r="HB26">
        <v>10</v>
      </c>
      <c r="HC26">
        <v>-30</v>
      </c>
      <c r="HD26">
        <v>24.0289</v>
      </c>
      <c r="HE26">
        <v>400</v>
      </c>
      <c r="HF26">
        <v>0</v>
      </c>
      <c r="HG26">
        <v>103.51600000000001</v>
      </c>
      <c r="HH26">
        <v>103.238</v>
      </c>
    </row>
    <row r="27" spans="1:216" x14ac:dyDescent="0.2">
      <c r="A27">
        <v>9</v>
      </c>
      <c r="B27">
        <v>1689632167.5999999</v>
      </c>
      <c r="C27">
        <v>654</v>
      </c>
      <c r="D27" t="s">
        <v>379</v>
      </c>
      <c r="E27" t="s">
        <v>380</v>
      </c>
      <c r="F27" t="s">
        <v>348</v>
      </c>
      <c r="G27" t="s">
        <v>349</v>
      </c>
      <c r="H27" t="s">
        <v>350</v>
      </c>
      <c r="I27" t="s">
        <v>351</v>
      </c>
      <c r="J27" t="s">
        <v>409</v>
      </c>
      <c r="K27" t="s">
        <v>352</v>
      </c>
      <c r="L27">
        <v>1689632167.5999999</v>
      </c>
      <c r="M27">
        <f t="shared" si="0"/>
        <v>1.8937350880362778E-3</v>
      </c>
      <c r="N27">
        <f t="shared" si="1"/>
        <v>1.8937350880362778</v>
      </c>
      <c r="O27">
        <f t="shared" si="2"/>
        <v>12.993266932961808</v>
      </c>
      <c r="P27">
        <f t="shared" si="3"/>
        <v>386.298</v>
      </c>
      <c r="Q27">
        <f t="shared" si="4"/>
        <v>243.98240948846566</v>
      </c>
      <c r="R27">
        <f t="shared" si="5"/>
        <v>24.415356168482738</v>
      </c>
      <c r="S27">
        <f t="shared" si="6"/>
        <v>38.6568985729212</v>
      </c>
      <c r="T27">
        <f t="shared" si="7"/>
        <v>0.15666077560801908</v>
      </c>
      <c r="U27">
        <f t="shared" si="8"/>
        <v>2.934089303373185</v>
      </c>
      <c r="V27">
        <f t="shared" si="9"/>
        <v>0.15215778802362812</v>
      </c>
      <c r="W27">
        <f t="shared" si="10"/>
        <v>9.5492411952121686E-2</v>
      </c>
      <c r="X27">
        <f t="shared" si="11"/>
        <v>297.67225499999995</v>
      </c>
      <c r="Y27">
        <f t="shared" si="12"/>
        <v>28.131422333692775</v>
      </c>
      <c r="Z27">
        <f t="shared" si="13"/>
        <v>26.998100000000001</v>
      </c>
      <c r="AA27">
        <f t="shared" si="14"/>
        <v>3.5787603077038557</v>
      </c>
      <c r="AB27">
        <f t="shared" si="15"/>
        <v>66.732690683425403</v>
      </c>
      <c r="AC27">
        <f t="shared" si="16"/>
        <v>2.3703216007780403</v>
      </c>
      <c r="AD27">
        <f t="shared" si="17"/>
        <v>3.5519646765371089</v>
      </c>
      <c r="AE27">
        <f t="shared" si="18"/>
        <v>1.2084387069258153</v>
      </c>
      <c r="AF27">
        <f t="shared" si="19"/>
        <v>-83.513717382399847</v>
      </c>
      <c r="AG27">
        <f t="shared" si="20"/>
        <v>-20.231557420749969</v>
      </c>
      <c r="AH27">
        <f t="shared" si="21"/>
        <v>-1.4871164074392607</v>
      </c>
      <c r="AI27">
        <f t="shared" si="22"/>
        <v>192.43986378941088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53031.490880482503</v>
      </c>
      <c r="AO27">
        <f t="shared" si="26"/>
        <v>1799.81</v>
      </c>
      <c r="AP27">
        <f t="shared" si="27"/>
        <v>1517.2406999999998</v>
      </c>
      <c r="AQ27">
        <f t="shared" si="28"/>
        <v>0.84300048338435718</v>
      </c>
      <c r="AR27">
        <f t="shared" si="29"/>
        <v>0.16539093293180945</v>
      </c>
      <c r="AS27">
        <v>1689632167.5999999</v>
      </c>
      <c r="AT27">
        <v>386.298</v>
      </c>
      <c r="AU27">
        <v>400.02</v>
      </c>
      <c r="AV27">
        <v>23.686599999999999</v>
      </c>
      <c r="AW27">
        <v>21.838100000000001</v>
      </c>
      <c r="AX27">
        <v>388.28500000000003</v>
      </c>
      <c r="AY27">
        <v>23.659600000000001</v>
      </c>
      <c r="AZ27">
        <v>600.12300000000005</v>
      </c>
      <c r="BA27">
        <v>100.003</v>
      </c>
      <c r="BB27">
        <v>6.7149399999999998E-2</v>
      </c>
      <c r="BC27">
        <v>26.870200000000001</v>
      </c>
      <c r="BD27">
        <v>26.998100000000001</v>
      </c>
      <c r="BE27">
        <v>999.9</v>
      </c>
      <c r="BF27">
        <v>0</v>
      </c>
      <c r="BG27">
        <v>0</v>
      </c>
      <c r="BH27">
        <v>10025.6</v>
      </c>
      <c r="BI27">
        <v>0</v>
      </c>
      <c r="BJ27">
        <v>178.78700000000001</v>
      </c>
      <c r="BK27">
        <v>-13.722</v>
      </c>
      <c r="BL27">
        <v>395.67</v>
      </c>
      <c r="BM27">
        <v>408.95100000000002</v>
      </c>
      <c r="BN27">
        <v>1.84857</v>
      </c>
      <c r="BO27">
        <v>400.02</v>
      </c>
      <c r="BP27">
        <v>21.838100000000001</v>
      </c>
      <c r="BQ27">
        <v>2.3687200000000002</v>
      </c>
      <c r="BR27">
        <v>2.1838600000000001</v>
      </c>
      <c r="BS27">
        <v>20.151499999999999</v>
      </c>
      <c r="BT27">
        <v>18.8444</v>
      </c>
      <c r="BU27">
        <v>1799.81</v>
      </c>
      <c r="BV27">
        <v>0.89998500000000003</v>
      </c>
      <c r="BW27">
        <v>0.10001500000000001</v>
      </c>
      <c r="BX27">
        <v>0</v>
      </c>
      <c r="BY27">
        <v>2.3574999999999999</v>
      </c>
      <c r="BZ27">
        <v>0</v>
      </c>
      <c r="CA27">
        <v>17749.599999999999</v>
      </c>
      <c r="CB27">
        <v>14598.7</v>
      </c>
      <c r="CC27">
        <v>38.875</v>
      </c>
      <c r="CD27">
        <v>40.686999999999998</v>
      </c>
      <c r="CE27">
        <v>39.061999999999998</v>
      </c>
      <c r="CF27">
        <v>39.061999999999998</v>
      </c>
      <c r="CG27">
        <v>38.561999999999998</v>
      </c>
      <c r="CH27">
        <v>1619.8</v>
      </c>
      <c r="CI27">
        <v>180.01</v>
      </c>
      <c r="CJ27">
        <v>0</v>
      </c>
      <c r="CK27">
        <v>1689632179.0999999</v>
      </c>
      <c r="CL27">
        <v>0</v>
      </c>
      <c r="CM27">
        <v>1689632141.0999999</v>
      </c>
      <c r="CN27" t="s">
        <v>381</v>
      </c>
      <c r="CO27">
        <v>1689632141.0999999</v>
      </c>
      <c r="CP27">
        <v>1689632134.0999999</v>
      </c>
      <c r="CQ27">
        <v>31</v>
      </c>
      <c r="CR27">
        <v>-9.0999999999999998E-2</v>
      </c>
      <c r="CS27">
        <v>-1E-3</v>
      </c>
      <c r="CT27">
        <v>-2.0310000000000001</v>
      </c>
      <c r="CU27">
        <v>2.7E-2</v>
      </c>
      <c r="CV27">
        <v>400</v>
      </c>
      <c r="CW27">
        <v>22</v>
      </c>
      <c r="CX27">
        <v>0.15</v>
      </c>
      <c r="CY27">
        <v>7.0000000000000007E-2</v>
      </c>
      <c r="CZ27">
        <v>12.96178107701467</v>
      </c>
      <c r="DA27">
        <v>0.38753437941182639</v>
      </c>
      <c r="DB27">
        <v>5.7859700848521517E-2</v>
      </c>
      <c r="DC27">
        <v>1</v>
      </c>
      <c r="DD27">
        <v>399.99168292682918</v>
      </c>
      <c r="DE27">
        <v>0.14759581881469369</v>
      </c>
      <c r="DF27">
        <v>3.6223182864006977E-2</v>
      </c>
      <c r="DG27">
        <v>1</v>
      </c>
      <c r="DH27">
        <v>1799.99487804878</v>
      </c>
      <c r="DI27">
        <v>-0.120801058759474</v>
      </c>
      <c r="DJ27">
        <v>0.10845077451890971</v>
      </c>
      <c r="DK27">
        <v>-1</v>
      </c>
      <c r="DL27">
        <v>2</v>
      </c>
      <c r="DM27">
        <v>2</v>
      </c>
      <c r="DN27" t="s">
        <v>354</v>
      </c>
      <c r="DO27">
        <v>3.1980300000000002</v>
      </c>
      <c r="DP27">
        <v>2.6762999999999999</v>
      </c>
      <c r="DQ27">
        <v>9.0025999999999995E-2</v>
      </c>
      <c r="DR27">
        <v>9.1691599999999998E-2</v>
      </c>
      <c r="DS27">
        <v>0.111983</v>
      </c>
      <c r="DT27">
        <v>0.104433</v>
      </c>
      <c r="DU27">
        <v>27250.400000000001</v>
      </c>
      <c r="DV27">
        <v>30738.1</v>
      </c>
      <c r="DW27">
        <v>28206.6</v>
      </c>
      <c r="DX27">
        <v>32476.9</v>
      </c>
      <c r="DY27">
        <v>34796.5</v>
      </c>
      <c r="DZ27">
        <v>39445.300000000003</v>
      </c>
      <c r="EA27">
        <v>41380.1</v>
      </c>
      <c r="EB27">
        <v>46900.5</v>
      </c>
      <c r="EC27">
        <v>2.12235</v>
      </c>
      <c r="ED27">
        <v>1.6829799999999999</v>
      </c>
      <c r="EE27">
        <v>0.12234200000000001</v>
      </c>
      <c r="EF27">
        <v>0</v>
      </c>
      <c r="EG27">
        <v>24.994</v>
      </c>
      <c r="EH27">
        <v>999.9</v>
      </c>
      <c r="EI27">
        <v>41.3</v>
      </c>
      <c r="EJ27">
        <v>36.6</v>
      </c>
      <c r="EK27">
        <v>25.475200000000001</v>
      </c>
      <c r="EL27">
        <v>63.509799999999998</v>
      </c>
      <c r="EM27">
        <v>17.103400000000001</v>
      </c>
      <c r="EN27">
        <v>1</v>
      </c>
      <c r="EO27">
        <v>0.22911300000000001</v>
      </c>
      <c r="EP27">
        <v>2.17998</v>
      </c>
      <c r="EQ27">
        <v>20.2134</v>
      </c>
      <c r="ER27">
        <v>5.2259799999999998</v>
      </c>
      <c r="ES27">
        <v>12.012499999999999</v>
      </c>
      <c r="ET27">
        <v>4.9893999999999998</v>
      </c>
      <c r="EU27">
        <v>3.3050000000000002</v>
      </c>
      <c r="EV27">
        <v>5560.2</v>
      </c>
      <c r="EW27">
        <v>8797.9</v>
      </c>
      <c r="EX27">
        <v>489.4</v>
      </c>
      <c r="EY27">
        <v>50.2</v>
      </c>
      <c r="EZ27">
        <v>1.85301</v>
      </c>
      <c r="FA27">
        <v>1.8615699999999999</v>
      </c>
      <c r="FB27">
        <v>1.8609</v>
      </c>
      <c r="FC27">
        <v>1.8569800000000001</v>
      </c>
      <c r="FD27">
        <v>1.86124</v>
      </c>
      <c r="FE27">
        <v>1.85745</v>
      </c>
      <c r="FF27">
        <v>1.85951</v>
      </c>
      <c r="FG27">
        <v>1.8624700000000001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-1.9870000000000001</v>
      </c>
      <c r="FV27">
        <v>2.7E-2</v>
      </c>
      <c r="FW27">
        <v>-0.58817026219326807</v>
      </c>
      <c r="FX27">
        <v>-4.0117494158234393E-3</v>
      </c>
      <c r="FY27">
        <v>1.087516141204025E-6</v>
      </c>
      <c r="FZ27">
        <v>-8.657206703991749E-11</v>
      </c>
      <c r="GA27">
        <v>2.699523809524251E-2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0.4</v>
      </c>
      <c r="GJ27">
        <v>0.6</v>
      </c>
      <c r="GK27">
        <v>1.0144</v>
      </c>
      <c r="GL27">
        <v>2.4414099999999999</v>
      </c>
      <c r="GM27">
        <v>1.5942400000000001</v>
      </c>
      <c r="GN27">
        <v>2.3107899999999999</v>
      </c>
      <c r="GO27">
        <v>1.39893</v>
      </c>
      <c r="GP27">
        <v>2.34741</v>
      </c>
      <c r="GQ27">
        <v>38.256799999999998</v>
      </c>
      <c r="GR27">
        <v>14.158300000000001</v>
      </c>
      <c r="GS27">
        <v>18</v>
      </c>
      <c r="GT27">
        <v>651.00400000000002</v>
      </c>
      <c r="GU27">
        <v>377.79599999999999</v>
      </c>
      <c r="GV27">
        <v>24.012899999999998</v>
      </c>
      <c r="GW27">
        <v>30.2014</v>
      </c>
      <c r="GX27">
        <v>29.999500000000001</v>
      </c>
      <c r="GY27">
        <v>30.138500000000001</v>
      </c>
      <c r="GZ27">
        <v>30.089500000000001</v>
      </c>
      <c r="HA27">
        <v>20.3687</v>
      </c>
      <c r="HB27">
        <v>10</v>
      </c>
      <c r="HC27">
        <v>-30</v>
      </c>
      <c r="HD27">
        <v>24.007300000000001</v>
      </c>
      <c r="HE27">
        <v>400</v>
      </c>
      <c r="HF27">
        <v>0</v>
      </c>
      <c r="HG27">
        <v>103.532</v>
      </c>
      <c r="HH27">
        <v>103.253</v>
      </c>
    </row>
    <row r="28" spans="1:216" x14ac:dyDescent="0.2">
      <c r="A28">
        <v>10</v>
      </c>
      <c r="B28">
        <v>1689632249.5</v>
      </c>
      <c r="C28">
        <v>735.90000009536743</v>
      </c>
      <c r="D28" t="s">
        <v>382</v>
      </c>
      <c r="E28" t="s">
        <v>383</v>
      </c>
      <c r="F28" t="s">
        <v>348</v>
      </c>
      <c r="G28" t="s">
        <v>349</v>
      </c>
      <c r="H28" t="s">
        <v>350</v>
      </c>
      <c r="I28" t="s">
        <v>351</v>
      </c>
      <c r="J28" t="s">
        <v>409</v>
      </c>
      <c r="K28" t="s">
        <v>352</v>
      </c>
      <c r="L28">
        <v>1689632249.5</v>
      </c>
      <c r="M28">
        <f t="shared" si="0"/>
        <v>1.9026107237985319E-3</v>
      </c>
      <c r="N28">
        <f t="shared" si="1"/>
        <v>1.9026107237985319</v>
      </c>
      <c r="O28">
        <f t="shared" si="2"/>
        <v>13.146714777548308</v>
      </c>
      <c r="P28">
        <f t="shared" si="3"/>
        <v>386.11799999999999</v>
      </c>
      <c r="Q28">
        <f t="shared" si="4"/>
        <v>242.70994163024153</v>
      </c>
      <c r="R28">
        <f t="shared" si="5"/>
        <v>24.288370350249323</v>
      </c>
      <c r="S28">
        <f t="shared" si="6"/>
        <v>38.639443114303198</v>
      </c>
      <c r="T28">
        <f t="shared" si="7"/>
        <v>0.1572561139082157</v>
      </c>
      <c r="U28">
        <f t="shared" si="8"/>
        <v>2.932267471467942</v>
      </c>
      <c r="V28">
        <f t="shared" si="9"/>
        <v>0.1527166394730459</v>
      </c>
      <c r="W28">
        <f t="shared" si="10"/>
        <v>9.5844838333239202E-2</v>
      </c>
      <c r="X28">
        <f t="shared" si="11"/>
        <v>297.73028999999997</v>
      </c>
      <c r="Y28">
        <f t="shared" si="12"/>
        <v>28.134284263901421</v>
      </c>
      <c r="Z28">
        <f t="shared" si="13"/>
        <v>27.003599999999999</v>
      </c>
      <c r="AA28">
        <f t="shared" si="14"/>
        <v>3.5799165290875541</v>
      </c>
      <c r="AB28">
        <f t="shared" si="15"/>
        <v>66.714471545000578</v>
      </c>
      <c r="AC28">
        <f t="shared" si="16"/>
        <v>2.3702457017902003</v>
      </c>
      <c r="AD28">
        <f t="shared" si="17"/>
        <v>3.5528209201078815</v>
      </c>
      <c r="AE28">
        <f t="shared" si="18"/>
        <v>1.2096708272973538</v>
      </c>
      <c r="AF28">
        <f t="shared" si="19"/>
        <v>-83.905132919515253</v>
      </c>
      <c r="AG28">
        <f t="shared" si="20"/>
        <v>-20.440313427085652</v>
      </c>
      <c r="AH28">
        <f t="shared" si="21"/>
        <v>-1.5034666418091298</v>
      </c>
      <c r="AI28">
        <f t="shared" si="22"/>
        <v>191.8813770115899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52978.074136066345</v>
      </c>
      <c r="AO28">
        <f t="shared" si="26"/>
        <v>1800.17</v>
      </c>
      <c r="AP28">
        <f t="shared" si="27"/>
        <v>1517.5434</v>
      </c>
      <c r="AQ28">
        <f t="shared" si="28"/>
        <v>0.84300004999527822</v>
      </c>
      <c r="AR28">
        <f t="shared" si="29"/>
        <v>0.16539009649088696</v>
      </c>
      <c r="AS28">
        <v>1689632249.5</v>
      </c>
      <c r="AT28">
        <v>386.11799999999999</v>
      </c>
      <c r="AU28">
        <v>399.99900000000002</v>
      </c>
      <c r="AV28">
        <v>23.685500000000001</v>
      </c>
      <c r="AW28">
        <v>21.827999999999999</v>
      </c>
      <c r="AX28">
        <v>388.089</v>
      </c>
      <c r="AY28">
        <v>23.6555</v>
      </c>
      <c r="AZ28">
        <v>600.01499999999999</v>
      </c>
      <c r="BA28">
        <v>100.005</v>
      </c>
      <c r="BB28">
        <v>6.6592399999999996E-2</v>
      </c>
      <c r="BC28">
        <v>26.874300000000002</v>
      </c>
      <c r="BD28">
        <v>27.003599999999999</v>
      </c>
      <c r="BE28">
        <v>999.9</v>
      </c>
      <c r="BF28">
        <v>0</v>
      </c>
      <c r="BG28">
        <v>0</v>
      </c>
      <c r="BH28">
        <v>10015</v>
      </c>
      <c r="BI28">
        <v>0</v>
      </c>
      <c r="BJ28">
        <v>184.14500000000001</v>
      </c>
      <c r="BK28">
        <v>-13.881</v>
      </c>
      <c r="BL28">
        <v>395.48599999999999</v>
      </c>
      <c r="BM28">
        <v>408.92500000000001</v>
      </c>
      <c r="BN28">
        <v>1.8575200000000001</v>
      </c>
      <c r="BO28">
        <v>399.99900000000002</v>
      </c>
      <c r="BP28">
        <v>21.827999999999999</v>
      </c>
      <c r="BQ28">
        <v>2.3686699999999998</v>
      </c>
      <c r="BR28">
        <v>2.1829100000000001</v>
      </c>
      <c r="BS28">
        <v>20.151199999999999</v>
      </c>
      <c r="BT28">
        <v>18.837399999999999</v>
      </c>
      <c r="BU28">
        <v>1800.17</v>
      </c>
      <c r="BV28">
        <v>0.90000100000000005</v>
      </c>
      <c r="BW28">
        <v>9.9998900000000002E-2</v>
      </c>
      <c r="BX28">
        <v>0</v>
      </c>
      <c r="BY28">
        <v>2.8098999999999998</v>
      </c>
      <c r="BZ28">
        <v>0</v>
      </c>
      <c r="CA28">
        <v>17828.099999999999</v>
      </c>
      <c r="CB28">
        <v>14601.8</v>
      </c>
      <c r="CC28">
        <v>38.811999999999998</v>
      </c>
      <c r="CD28">
        <v>40.625</v>
      </c>
      <c r="CE28">
        <v>39</v>
      </c>
      <c r="CF28">
        <v>39</v>
      </c>
      <c r="CG28">
        <v>38.5</v>
      </c>
      <c r="CH28">
        <v>1620.15</v>
      </c>
      <c r="CI28">
        <v>180.02</v>
      </c>
      <c r="CJ28">
        <v>0</v>
      </c>
      <c r="CK28">
        <v>1689632260.7</v>
      </c>
      <c r="CL28">
        <v>0</v>
      </c>
      <c r="CM28">
        <v>1689632223</v>
      </c>
      <c r="CN28" t="s">
        <v>384</v>
      </c>
      <c r="CO28">
        <v>1689632221.5</v>
      </c>
      <c r="CP28">
        <v>1689632223</v>
      </c>
      <c r="CQ28">
        <v>32</v>
      </c>
      <c r="CR28">
        <v>1.6E-2</v>
      </c>
      <c r="CS28">
        <v>3.0000000000000001E-3</v>
      </c>
      <c r="CT28">
        <v>-2.0150000000000001</v>
      </c>
      <c r="CU28">
        <v>0.03</v>
      </c>
      <c r="CV28">
        <v>400</v>
      </c>
      <c r="CW28">
        <v>22</v>
      </c>
      <c r="CX28">
        <v>0.22</v>
      </c>
      <c r="CY28">
        <v>0.05</v>
      </c>
      <c r="CZ28">
        <v>13.06938751588031</v>
      </c>
      <c r="DA28">
        <v>0.25878051523233259</v>
      </c>
      <c r="DB28">
        <v>9.379971596648963E-2</v>
      </c>
      <c r="DC28">
        <v>1</v>
      </c>
      <c r="DD28">
        <v>399.99068292682921</v>
      </c>
      <c r="DE28">
        <v>5.4585365854409172E-2</v>
      </c>
      <c r="DF28">
        <v>1.9760071867633771E-2</v>
      </c>
      <c r="DG28">
        <v>1</v>
      </c>
      <c r="DH28">
        <v>1800.0297560975609</v>
      </c>
      <c r="DI28">
        <v>-5.6904768143876253E-2</v>
      </c>
      <c r="DJ28">
        <v>0.1393799475530898</v>
      </c>
      <c r="DK28">
        <v>-1</v>
      </c>
      <c r="DL28">
        <v>2</v>
      </c>
      <c r="DM28">
        <v>2</v>
      </c>
      <c r="DN28" t="s">
        <v>354</v>
      </c>
      <c r="DO28">
        <v>3.1979299999999999</v>
      </c>
      <c r="DP28">
        <v>2.6756500000000001</v>
      </c>
      <c r="DQ28">
        <v>9.0013999999999997E-2</v>
      </c>
      <c r="DR28">
        <v>9.1709299999999994E-2</v>
      </c>
      <c r="DS28">
        <v>0.111996</v>
      </c>
      <c r="DT28">
        <v>0.104422</v>
      </c>
      <c r="DU28">
        <v>27254.1</v>
      </c>
      <c r="DV28">
        <v>30740.5</v>
      </c>
      <c r="DW28">
        <v>28209.7</v>
      </c>
      <c r="DX28">
        <v>32479.7</v>
      </c>
      <c r="DY28">
        <v>34800</v>
      </c>
      <c r="DZ28">
        <v>39449.5</v>
      </c>
      <c r="EA28">
        <v>41385.1</v>
      </c>
      <c r="EB28">
        <v>46904.800000000003</v>
      </c>
      <c r="EC28">
        <v>2.1232199999999999</v>
      </c>
      <c r="ED28">
        <v>1.6833499999999999</v>
      </c>
      <c r="EE28">
        <v>0.12242400000000001</v>
      </c>
      <c r="EF28">
        <v>0</v>
      </c>
      <c r="EG28">
        <v>24.998200000000001</v>
      </c>
      <c r="EH28">
        <v>999.9</v>
      </c>
      <c r="EI28">
        <v>41.1</v>
      </c>
      <c r="EJ28">
        <v>36.6</v>
      </c>
      <c r="EK28">
        <v>25.353100000000001</v>
      </c>
      <c r="EL28">
        <v>63.529800000000002</v>
      </c>
      <c r="EM28">
        <v>17.624199999999998</v>
      </c>
      <c r="EN28">
        <v>1</v>
      </c>
      <c r="EO28">
        <v>0.222576</v>
      </c>
      <c r="EP28">
        <v>2.2696000000000001</v>
      </c>
      <c r="EQ28">
        <v>20.212399999999999</v>
      </c>
      <c r="ER28">
        <v>5.2238800000000003</v>
      </c>
      <c r="ES28">
        <v>12.013500000000001</v>
      </c>
      <c r="ET28">
        <v>4.9892000000000003</v>
      </c>
      <c r="EU28">
        <v>3.3050000000000002</v>
      </c>
      <c r="EV28">
        <v>5561.9</v>
      </c>
      <c r="EW28">
        <v>8801.4</v>
      </c>
      <c r="EX28">
        <v>489.4</v>
      </c>
      <c r="EY28">
        <v>50.3</v>
      </c>
      <c r="EZ28">
        <v>1.853</v>
      </c>
      <c r="FA28">
        <v>1.8615699999999999</v>
      </c>
      <c r="FB28">
        <v>1.8609199999999999</v>
      </c>
      <c r="FC28">
        <v>1.8569899999999999</v>
      </c>
      <c r="FD28">
        <v>1.8612299999999999</v>
      </c>
      <c r="FE28">
        <v>1.85745</v>
      </c>
      <c r="FF28">
        <v>1.85951</v>
      </c>
      <c r="FG28">
        <v>1.8624799999999999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-1.9710000000000001</v>
      </c>
      <c r="FV28">
        <v>0.03</v>
      </c>
      <c r="FW28">
        <v>-0.57259419980967219</v>
      </c>
      <c r="FX28">
        <v>-4.0117494158234393E-3</v>
      </c>
      <c r="FY28">
        <v>1.087516141204025E-6</v>
      </c>
      <c r="FZ28">
        <v>-8.657206703991749E-11</v>
      </c>
      <c r="GA28">
        <v>3.0035000000001592E-2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0.4</v>
      </c>
      <c r="GK28">
        <v>1.0144</v>
      </c>
      <c r="GL28">
        <v>2.4340799999999998</v>
      </c>
      <c r="GM28">
        <v>1.5942400000000001</v>
      </c>
      <c r="GN28">
        <v>2.3107899999999999</v>
      </c>
      <c r="GO28">
        <v>1.39893</v>
      </c>
      <c r="GP28">
        <v>2.4060100000000002</v>
      </c>
      <c r="GQ28">
        <v>38.256799999999998</v>
      </c>
      <c r="GR28">
        <v>14.158300000000001</v>
      </c>
      <c r="GS28">
        <v>18</v>
      </c>
      <c r="GT28">
        <v>650.69799999999998</v>
      </c>
      <c r="GU28">
        <v>377.47</v>
      </c>
      <c r="GV28">
        <v>23.9559</v>
      </c>
      <c r="GW28">
        <v>30.106100000000001</v>
      </c>
      <c r="GX28">
        <v>29.9999</v>
      </c>
      <c r="GY28">
        <v>30.047499999999999</v>
      </c>
      <c r="GZ28">
        <v>30.006900000000002</v>
      </c>
      <c r="HA28">
        <v>20.3705</v>
      </c>
      <c r="HB28">
        <v>10</v>
      </c>
      <c r="HC28">
        <v>-30</v>
      </c>
      <c r="HD28">
        <v>23.960100000000001</v>
      </c>
      <c r="HE28">
        <v>400</v>
      </c>
      <c r="HF28">
        <v>0</v>
      </c>
      <c r="HG28">
        <v>103.544</v>
      </c>
      <c r="HH28">
        <v>103.262</v>
      </c>
    </row>
    <row r="29" spans="1:216" x14ac:dyDescent="0.2">
      <c r="A29">
        <v>11</v>
      </c>
      <c r="B29">
        <v>1689632341</v>
      </c>
      <c r="C29">
        <v>827.40000009536743</v>
      </c>
      <c r="D29" t="s">
        <v>385</v>
      </c>
      <c r="E29" t="s">
        <v>386</v>
      </c>
      <c r="F29" t="s">
        <v>348</v>
      </c>
      <c r="G29" t="s">
        <v>349</v>
      </c>
      <c r="H29" t="s">
        <v>350</v>
      </c>
      <c r="I29" t="s">
        <v>351</v>
      </c>
      <c r="J29" t="s">
        <v>409</v>
      </c>
      <c r="K29" t="s">
        <v>352</v>
      </c>
      <c r="L29">
        <v>1689632341</v>
      </c>
      <c r="M29">
        <f t="shared" si="0"/>
        <v>1.9313732731733059E-3</v>
      </c>
      <c r="N29">
        <f t="shared" si="1"/>
        <v>1.931373273173306</v>
      </c>
      <c r="O29">
        <f t="shared" si="2"/>
        <v>16.366352147163475</v>
      </c>
      <c r="P29">
        <f t="shared" si="3"/>
        <v>457.726</v>
      </c>
      <c r="Q29">
        <f t="shared" si="4"/>
        <v>283.21080534974936</v>
      </c>
      <c r="R29">
        <f t="shared" si="5"/>
        <v>28.342205398872455</v>
      </c>
      <c r="S29">
        <f t="shared" si="6"/>
        <v>45.806742056975601</v>
      </c>
      <c r="T29">
        <f t="shared" si="7"/>
        <v>0.16068276590149663</v>
      </c>
      <c r="U29">
        <f t="shared" si="8"/>
        <v>2.9338618443888915</v>
      </c>
      <c r="V29">
        <f t="shared" si="9"/>
        <v>0.15594900309735077</v>
      </c>
      <c r="W29">
        <f t="shared" si="10"/>
        <v>9.7881820278624077E-2</v>
      </c>
      <c r="X29">
        <f t="shared" si="11"/>
        <v>297.70533299999994</v>
      </c>
      <c r="Y29">
        <f t="shared" si="12"/>
        <v>28.11234060904804</v>
      </c>
      <c r="Z29">
        <f t="shared" si="13"/>
        <v>26.984100000000002</v>
      </c>
      <c r="AA29">
        <f t="shared" si="14"/>
        <v>3.5758186695404897</v>
      </c>
      <c r="AB29">
        <f t="shared" si="15"/>
        <v>66.853389041570026</v>
      </c>
      <c r="AC29">
        <f t="shared" si="16"/>
        <v>2.3732689160789997</v>
      </c>
      <c r="AD29">
        <f t="shared" si="17"/>
        <v>3.5499605182368246</v>
      </c>
      <c r="AE29">
        <f t="shared" si="18"/>
        <v>1.20254975346149</v>
      </c>
      <c r="AF29">
        <f t="shared" si="19"/>
        <v>-85.17356134694279</v>
      </c>
      <c r="AG29">
        <f t="shared" si="20"/>
        <v>-19.534039429704691</v>
      </c>
      <c r="AH29">
        <f t="shared" si="21"/>
        <v>-1.4357873346545389</v>
      </c>
      <c r="AI29">
        <f t="shared" si="22"/>
        <v>191.56194488869789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53026.712995856928</v>
      </c>
      <c r="AO29">
        <f t="shared" si="26"/>
        <v>1800.01</v>
      </c>
      <c r="AP29">
        <f t="shared" si="27"/>
        <v>1517.4093</v>
      </c>
      <c r="AQ29">
        <f t="shared" si="28"/>
        <v>0.84300048333064814</v>
      </c>
      <c r="AR29">
        <f t="shared" si="29"/>
        <v>0.16539093282815093</v>
      </c>
      <c r="AS29">
        <v>1689632341</v>
      </c>
      <c r="AT29">
        <v>457.726</v>
      </c>
      <c r="AU29">
        <v>474.97300000000001</v>
      </c>
      <c r="AV29">
        <v>23.715</v>
      </c>
      <c r="AW29">
        <v>21.829799999999999</v>
      </c>
      <c r="AX29">
        <v>459.97300000000001</v>
      </c>
      <c r="AY29">
        <v>23.686299999999999</v>
      </c>
      <c r="AZ29">
        <v>600.11800000000005</v>
      </c>
      <c r="BA29">
        <v>100.008</v>
      </c>
      <c r="BB29">
        <v>6.65906E-2</v>
      </c>
      <c r="BC29">
        <v>26.860600000000002</v>
      </c>
      <c r="BD29">
        <v>26.984100000000002</v>
      </c>
      <c r="BE29">
        <v>999.9</v>
      </c>
      <c r="BF29">
        <v>0</v>
      </c>
      <c r="BG29">
        <v>0</v>
      </c>
      <c r="BH29">
        <v>10023.799999999999</v>
      </c>
      <c r="BI29">
        <v>0</v>
      </c>
      <c r="BJ29">
        <v>174.435</v>
      </c>
      <c r="BK29">
        <v>-17.2468</v>
      </c>
      <c r="BL29">
        <v>468.84500000000003</v>
      </c>
      <c r="BM29">
        <v>485.57299999999998</v>
      </c>
      <c r="BN29">
        <v>1.8851800000000001</v>
      </c>
      <c r="BO29">
        <v>474.97300000000001</v>
      </c>
      <c r="BP29">
        <v>21.829799999999999</v>
      </c>
      <c r="BQ29">
        <v>2.3716900000000001</v>
      </c>
      <c r="BR29">
        <v>2.18316</v>
      </c>
      <c r="BS29">
        <v>20.171800000000001</v>
      </c>
      <c r="BT29">
        <v>18.839300000000001</v>
      </c>
      <c r="BU29">
        <v>1800.01</v>
      </c>
      <c r="BV29">
        <v>0.89998500000000003</v>
      </c>
      <c r="BW29">
        <v>0.10001500000000001</v>
      </c>
      <c r="BX29">
        <v>0</v>
      </c>
      <c r="BY29">
        <v>2.5604</v>
      </c>
      <c r="BZ29">
        <v>0</v>
      </c>
      <c r="CA29">
        <v>18159.900000000001</v>
      </c>
      <c r="CB29">
        <v>14600.3</v>
      </c>
      <c r="CC29">
        <v>38.75</v>
      </c>
      <c r="CD29">
        <v>40.561999999999998</v>
      </c>
      <c r="CE29">
        <v>38.875</v>
      </c>
      <c r="CF29">
        <v>38.936999999999998</v>
      </c>
      <c r="CG29">
        <v>38.436999999999998</v>
      </c>
      <c r="CH29">
        <v>1619.98</v>
      </c>
      <c r="CI29">
        <v>180.03</v>
      </c>
      <c r="CJ29">
        <v>0</v>
      </c>
      <c r="CK29">
        <v>1689632352.5</v>
      </c>
      <c r="CL29">
        <v>0</v>
      </c>
      <c r="CM29">
        <v>1689632314</v>
      </c>
      <c r="CN29" t="s">
        <v>387</v>
      </c>
      <c r="CO29">
        <v>1689632314</v>
      </c>
      <c r="CP29">
        <v>1689632307</v>
      </c>
      <c r="CQ29">
        <v>33</v>
      </c>
      <c r="CR29">
        <v>-0.05</v>
      </c>
      <c r="CS29">
        <v>-1E-3</v>
      </c>
      <c r="CT29">
        <v>-2.2989999999999999</v>
      </c>
      <c r="CU29">
        <v>2.9000000000000001E-2</v>
      </c>
      <c r="CV29">
        <v>475</v>
      </c>
      <c r="CW29">
        <v>22</v>
      </c>
      <c r="CX29">
        <v>0.11</v>
      </c>
      <c r="CY29">
        <v>0.06</v>
      </c>
      <c r="CZ29">
        <v>16.344256327316909</v>
      </c>
      <c r="DA29">
        <v>0.43998568823961581</v>
      </c>
      <c r="DB29">
        <v>5.9219970419058077E-2</v>
      </c>
      <c r="DC29">
        <v>1</v>
      </c>
      <c r="DD29">
        <v>474.99907500000012</v>
      </c>
      <c r="DE29">
        <v>-1.5388367730585649E-2</v>
      </c>
      <c r="DF29">
        <v>2.1646463336997331E-2</v>
      </c>
      <c r="DG29">
        <v>1</v>
      </c>
      <c r="DH29">
        <v>1800.0145</v>
      </c>
      <c r="DI29">
        <v>-0.16442076122795321</v>
      </c>
      <c r="DJ29">
        <v>0.10938349966972349</v>
      </c>
      <c r="DK29">
        <v>-1</v>
      </c>
      <c r="DL29">
        <v>2</v>
      </c>
      <c r="DM29">
        <v>2</v>
      </c>
      <c r="DN29" t="s">
        <v>354</v>
      </c>
      <c r="DO29">
        <v>3.1982499999999998</v>
      </c>
      <c r="DP29">
        <v>2.6757200000000001</v>
      </c>
      <c r="DQ29">
        <v>0.102395</v>
      </c>
      <c r="DR29">
        <v>0.104366</v>
      </c>
      <c r="DS29">
        <v>0.112121</v>
      </c>
      <c r="DT29">
        <v>0.10445</v>
      </c>
      <c r="DU29">
        <v>26884.7</v>
      </c>
      <c r="DV29">
        <v>30315</v>
      </c>
      <c r="DW29">
        <v>28210.9</v>
      </c>
      <c r="DX29">
        <v>32482.5</v>
      </c>
      <c r="DY29">
        <v>34796.699999999997</v>
      </c>
      <c r="DZ29">
        <v>39451.4</v>
      </c>
      <c r="EA29">
        <v>41387.199999999997</v>
      </c>
      <c r="EB29">
        <v>46908.2</v>
      </c>
      <c r="EC29">
        <v>2.1243500000000002</v>
      </c>
      <c r="ED29">
        <v>1.6836199999999999</v>
      </c>
      <c r="EE29">
        <v>0.122935</v>
      </c>
      <c r="EF29">
        <v>0</v>
      </c>
      <c r="EG29">
        <v>24.970300000000002</v>
      </c>
      <c r="EH29">
        <v>999.9</v>
      </c>
      <c r="EI29">
        <v>41</v>
      </c>
      <c r="EJ29">
        <v>36.700000000000003</v>
      </c>
      <c r="EK29">
        <v>25.427900000000001</v>
      </c>
      <c r="EL29">
        <v>63.479799999999997</v>
      </c>
      <c r="EM29">
        <v>17.227599999999999</v>
      </c>
      <c r="EN29">
        <v>1</v>
      </c>
      <c r="EO29">
        <v>0.21715400000000001</v>
      </c>
      <c r="EP29">
        <v>2.0520800000000001</v>
      </c>
      <c r="EQ29">
        <v>20.215399999999999</v>
      </c>
      <c r="ER29">
        <v>5.22478</v>
      </c>
      <c r="ES29">
        <v>12.0131</v>
      </c>
      <c r="ET29">
        <v>4.9893000000000001</v>
      </c>
      <c r="EU29">
        <v>3.3050000000000002</v>
      </c>
      <c r="EV29">
        <v>5563.5</v>
      </c>
      <c r="EW29">
        <v>8804.9</v>
      </c>
      <c r="EX29">
        <v>489.4</v>
      </c>
      <c r="EY29">
        <v>50.3</v>
      </c>
      <c r="EZ29">
        <v>1.85303</v>
      </c>
      <c r="FA29">
        <v>1.8615699999999999</v>
      </c>
      <c r="FB29">
        <v>1.8608899999999999</v>
      </c>
      <c r="FC29">
        <v>1.8569899999999999</v>
      </c>
      <c r="FD29">
        <v>1.86121</v>
      </c>
      <c r="FE29">
        <v>1.85745</v>
      </c>
      <c r="FF29">
        <v>1.8594900000000001</v>
      </c>
      <c r="FG29">
        <v>1.8624799999999999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-2.2469999999999999</v>
      </c>
      <c r="FV29">
        <v>2.87E-2</v>
      </c>
      <c r="FW29">
        <v>-0.62263874979558476</v>
      </c>
      <c r="FX29">
        <v>-4.0117494158234393E-3</v>
      </c>
      <c r="FY29">
        <v>1.087516141204025E-6</v>
      </c>
      <c r="FZ29">
        <v>-8.657206703991749E-11</v>
      </c>
      <c r="GA29">
        <v>2.8654999999996988E-2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0.6</v>
      </c>
      <c r="GK29">
        <v>1.16455</v>
      </c>
      <c r="GL29">
        <v>2.4377399999999998</v>
      </c>
      <c r="GM29">
        <v>1.5942400000000001</v>
      </c>
      <c r="GN29">
        <v>2.3107899999999999</v>
      </c>
      <c r="GO29">
        <v>1.40015</v>
      </c>
      <c r="GP29">
        <v>2.3791500000000001</v>
      </c>
      <c r="GQ29">
        <v>38.281199999999998</v>
      </c>
      <c r="GR29">
        <v>14.1408</v>
      </c>
      <c r="GS29">
        <v>18</v>
      </c>
      <c r="GT29">
        <v>650.81100000000004</v>
      </c>
      <c r="GU29">
        <v>377.13900000000001</v>
      </c>
      <c r="GV29">
        <v>24.101700000000001</v>
      </c>
      <c r="GW29">
        <v>30.0427</v>
      </c>
      <c r="GX29">
        <v>29.9998</v>
      </c>
      <c r="GY29">
        <v>29.976199999999999</v>
      </c>
      <c r="GZ29">
        <v>29.932400000000001</v>
      </c>
      <c r="HA29">
        <v>23.3687</v>
      </c>
      <c r="HB29">
        <v>10</v>
      </c>
      <c r="HC29">
        <v>-30</v>
      </c>
      <c r="HD29">
        <v>24.109400000000001</v>
      </c>
      <c r="HE29">
        <v>475</v>
      </c>
      <c r="HF29">
        <v>0</v>
      </c>
      <c r="HG29">
        <v>103.54900000000001</v>
      </c>
      <c r="HH29">
        <v>103.271</v>
      </c>
    </row>
    <row r="30" spans="1:216" x14ac:dyDescent="0.2">
      <c r="A30">
        <v>12</v>
      </c>
      <c r="B30">
        <v>1689632438.5</v>
      </c>
      <c r="C30">
        <v>924.90000009536743</v>
      </c>
      <c r="D30" t="s">
        <v>388</v>
      </c>
      <c r="E30" t="s">
        <v>389</v>
      </c>
      <c r="F30" t="s">
        <v>348</v>
      </c>
      <c r="G30" t="s">
        <v>349</v>
      </c>
      <c r="H30" t="s">
        <v>350</v>
      </c>
      <c r="I30" t="s">
        <v>351</v>
      </c>
      <c r="J30" t="s">
        <v>409</v>
      </c>
      <c r="K30" t="s">
        <v>352</v>
      </c>
      <c r="L30">
        <v>1689632438.5</v>
      </c>
      <c r="M30">
        <f t="shared" si="0"/>
        <v>1.9317999040302832E-3</v>
      </c>
      <c r="N30">
        <f t="shared" si="1"/>
        <v>1.9317999040302833</v>
      </c>
      <c r="O30">
        <f t="shared" si="2"/>
        <v>20.241171718802363</v>
      </c>
      <c r="P30">
        <f t="shared" si="3"/>
        <v>553.66999999999996</v>
      </c>
      <c r="Q30">
        <f t="shared" si="4"/>
        <v>337.53568509844212</v>
      </c>
      <c r="R30">
        <f t="shared" si="5"/>
        <v>33.779410309402486</v>
      </c>
      <c r="S30">
        <f t="shared" si="6"/>
        <v>55.409389085933995</v>
      </c>
      <c r="T30">
        <f t="shared" si="7"/>
        <v>0.16027414784495991</v>
      </c>
      <c r="U30">
        <f t="shared" si="8"/>
        <v>2.9273118589487215</v>
      </c>
      <c r="V30">
        <f t="shared" si="9"/>
        <v>0.15555384567167893</v>
      </c>
      <c r="W30">
        <f t="shared" si="10"/>
        <v>9.7633674027587131E-2</v>
      </c>
      <c r="X30">
        <f t="shared" si="11"/>
        <v>297.70040399999999</v>
      </c>
      <c r="Y30">
        <f t="shared" si="12"/>
        <v>28.140786867715985</v>
      </c>
      <c r="Z30">
        <f t="shared" si="13"/>
        <v>27.002400000000002</v>
      </c>
      <c r="AA30">
        <f t="shared" si="14"/>
        <v>3.5796642347965135</v>
      </c>
      <c r="AB30">
        <f t="shared" si="15"/>
        <v>66.766107343087626</v>
      </c>
      <c r="AC30">
        <f t="shared" si="16"/>
        <v>2.3737959926319601</v>
      </c>
      <c r="AD30">
        <f t="shared" si="17"/>
        <v>3.5553907320578904</v>
      </c>
      <c r="AE30">
        <f t="shared" si="18"/>
        <v>1.2058682421645535</v>
      </c>
      <c r="AF30">
        <f t="shared" si="19"/>
        <v>-85.192375767735484</v>
      </c>
      <c r="AG30">
        <f t="shared" si="20"/>
        <v>-18.275236037610735</v>
      </c>
      <c r="AH30">
        <f t="shared" si="21"/>
        <v>-1.3465669009724186</v>
      </c>
      <c r="AI30">
        <f t="shared" si="22"/>
        <v>192.88622529368138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52832.674487799297</v>
      </c>
      <c r="AO30">
        <f t="shared" si="26"/>
        <v>1799.99</v>
      </c>
      <c r="AP30">
        <f t="shared" si="27"/>
        <v>1517.3916000000002</v>
      </c>
      <c r="AQ30">
        <f t="shared" si="28"/>
        <v>0.84300001666675928</v>
      </c>
      <c r="AR30">
        <f t="shared" si="29"/>
        <v>0.16539003216684536</v>
      </c>
      <c r="AS30">
        <v>1689632438.5</v>
      </c>
      <c r="AT30">
        <v>553.66999999999996</v>
      </c>
      <c r="AU30">
        <v>574.98099999999999</v>
      </c>
      <c r="AV30">
        <v>23.719799999999999</v>
      </c>
      <c r="AW30">
        <v>21.8338</v>
      </c>
      <c r="AX30">
        <v>556.12900000000002</v>
      </c>
      <c r="AY30">
        <v>23.690300000000001</v>
      </c>
      <c r="AZ30">
        <v>599.99300000000005</v>
      </c>
      <c r="BA30">
        <v>100.01</v>
      </c>
      <c r="BB30">
        <v>6.65602E-2</v>
      </c>
      <c r="BC30">
        <v>26.886600000000001</v>
      </c>
      <c r="BD30">
        <v>27.002400000000002</v>
      </c>
      <c r="BE30">
        <v>999.9</v>
      </c>
      <c r="BF30">
        <v>0</v>
      </c>
      <c r="BG30">
        <v>0</v>
      </c>
      <c r="BH30">
        <v>9986.25</v>
      </c>
      <c r="BI30">
        <v>0</v>
      </c>
      <c r="BJ30">
        <v>167.84</v>
      </c>
      <c r="BK30">
        <v>-21.311900000000001</v>
      </c>
      <c r="BL30">
        <v>567.12199999999996</v>
      </c>
      <c r="BM30">
        <v>587.81600000000003</v>
      </c>
      <c r="BN30">
        <v>1.8859900000000001</v>
      </c>
      <c r="BO30">
        <v>574.98099999999999</v>
      </c>
      <c r="BP30">
        <v>21.8338</v>
      </c>
      <c r="BQ30">
        <v>2.37222</v>
      </c>
      <c r="BR30">
        <v>2.1836000000000002</v>
      </c>
      <c r="BS30">
        <v>20.1754</v>
      </c>
      <c r="BT30">
        <v>18.842500000000001</v>
      </c>
      <c r="BU30">
        <v>1799.99</v>
      </c>
      <c r="BV30">
        <v>0.90000100000000005</v>
      </c>
      <c r="BW30">
        <v>9.9999099999999994E-2</v>
      </c>
      <c r="BX30">
        <v>0</v>
      </c>
      <c r="BY30">
        <v>2.0171999999999999</v>
      </c>
      <c r="BZ30">
        <v>0</v>
      </c>
      <c r="CA30">
        <v>18339.900000000001</v>
      </c>
      <c r="CB30">
        <v>14600.3</v>
      </c>
      <c r="CC30">
        <v>38.686999999999998</v>
      </c>
      <c r="CD30">
        <v>40.5</v>
      </c>
      <c r="CE30">
        <v>38.811999999999998</v>
      </c>
      <c r="CF30">
        <v>38.875</v>
      </c>
      <c r="CG30">
        <v>38.375</v>
      </c>
      <c r="CH30">
        <v>1619.99</v>
      </c>
      <c r="CI30">
        <v>180</v>
      </c>
      <c r="CJ30">
        <v>0</v>
      </c>
      <c r="CK30">
        <v>1689632449.7</v>
      </c>
      <c r="CL30">
        <v>0</v>
      </c>
      <c r="CM30">
        <v>1689632411.5</v>
      </c>
      <c r="CN30" t="s">
        <v>390</v>
      </c>
      <c r="CO30">
        <v>1689632411.5</v>
      </c>
      <c r="CP30">
        <v>1689632400</v>
      </c>
      <c r="CQ30">
        <v>34</v>
      </c>
      <c r="CR30">
        <v>7.2999999999999995E-2</v>
      </c>
      <c r="CS30">
        <v>1E-3</v>
      </c>
      <c r="CT30">
        <v>-2.5209999999999999</v>
      </c>
      <c r="CU30">
        <v>0.03</v>
      </c>
      <c r="CV30">
        <v>575</v>
      </c>
      <c r="CW30">
        <v>22</v>
      </c>
      <c r="CX30">
        <v>0.09</v>
      </c>
      <c r="CY30">
        <v>0.04</v>
      </c>
      <c r="CZ30">
        <v>20.213931501552281</v>
      </c>
      <c r="DA30">
        <v>0.47522698743296471</v>
      </c>
      <c r="DB30">
        <v>6.2049089391139053E-2</v>
      </c>
      <c r="DC30">
        <v>1</v>
      </c>
      <c r="DD30">
        <v>574.99921951219505</v>
      </c>
      <c r="DE30">
        <v>6.3198606270671281E-2</v>
      </c>
      <c r="DF30">
        <v>3.0581767400247609E-2</v>
      </c>
      <c r="DG30">
        <v>1</v>
      </c>
      <c r="DH30">
        <v>1799.9882926829271</v>
      </c>
      <c r="DI30">
        <v>0.15725220328554229</v>
      </c>
      <c r="DJ30">
        <v>2.094154920355723E-2</v>
      </c>
      <c r="DK30">
        <v>-1</v>
      </c>
      <c r="DL30">
        <v>2</v>
      </c>
      <c r="DM30">
        <v>2</v>
      </c>
      <c r="DN30" t="s">
        <v>354</v>
      </c>
      <c r="DO30">
        <v>3.19807</v>
      </c>
      <c r="DP30">
        <v>2.67537</v>
      </c>
      <c r="DQ30">
        <v>0.117589</v>
      </c>
      <c r="DR30">
        <v>0.11983099999999999</v>
      </c>
      <c r="DS30">
        <v>0.112155</v>
      </c>
      <c r="DT30">
        <v>0.10448200000000001</v>
      </c>
      <c r="DU30">
        <v>26432.9</v>
      </c>
      <c r="DV30">
        <v>29793.9</v>
      </c>
      <c r="DW30">
        <v>28214.2</v>
      </c>
      <c r="DX30">
        <v>32484.799999999999</v>
      </c>
      <c r="DY30">
        <v>34799.4</v>
      </c>
      <c r="DZ30">
        <v>39453.1</v>
      </c>
      <c r="EA30">
        <v>41392.199999999997</v>
      </c>
      <c r="EB30">
        <v>46911.9</v>
      </c>
      <c r="EC30">
        <v>2.1250300000000002</v>
      </c>
      <c r="ED30">
        <v>1.6844699999999999</v>
      </c>
      <c r="EE30">
        <v>0.123248</v>
      </c>
      <c r="EF30">
        <v>0</v>
      </c>
      <c r="EG30">
        <v>24.983499999999999</v>
      </c>
      <c r="EH30">
        <v>999.9</v>
      </c>
      <c r="EI30">
        <v>40.9</v>
      </c>
      <c r="EJ30">
        <v>36.700000000000003</v>
      </c>
      <c r="EK30">
        <v>25.364000000000001</v>
      </c>
      <c r="EL30">
        <v>63.799799999999998</v>
      </c>
      <c r="EM30">
        <v>17.4559</v>
      </c>
      <c r="EN30">
        <v>1</v>
      </c>
      <c r="EO30">
        <v>0.21268500000000001</v>
      </c>
      <c r="EP30">
        <v>2.07802</v>
      </c>
      <c r="EQ30">
        <v>20.215</v>
      </c>
      <c r="ER30">
        <v>5.2241799999999996</v>
      </c>
      <c r="ES30">
        <v>12.0129</v>
      </c>
      <c r="ET30">
        <v>4.9886999999999997</v>
      </c>
      <c r="EU30">
        <v>3.3050000000000002</v>
      </c>
      <c r="EV30">
        <v>5565.6</v>
      </c>
      <c r="EW30">
        <v>8809.2000000000007</v>
      </c>
      <c r="EX30">
        <v>489.4</v>
      </c>
      <c r="EY30">
        <v>50.3</v>
      </c>
      <c r="EZ30">
        <v>1.85303</v>
      </c>
      <c r="FA30">
        <v>1.8615699999999999</v>
      </c>
      <c r="FB30">
        <v>1.86094</v>
      </c>
      <c r="FC30">
        <v>1.8569899999999999</v>
      </c>
      <c r="FD30">
        <v>1.8612</v>
      </c>
      <c r="FE30">
        <v>1.85745</v>
      </c>
      <c r="FF30">
        <v>1.8595600000000001</v>
      </c>
      <c r="FG30">
        <v>1.86249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-2.4590000000000001</v>
      </c>
      <c r="FV30">
        <v>2.9499999999999998E-2</v>
      </c>
      <c r="FW30">
        <v>-0.55018009820222225</v>
      </c>
      <c r="FX30">
        <v>-4.0117494158234393E-3</v>
      </c>
      <c r="FY30">
        <v>1.087516141204025E-6</v>
      </c>
      <c r="FZ30">
        <v>-8.657206703991749E-11</v>
      </c>
      <c r="GA30">
        <v>2.952857142857113E-2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0.6</v>
      </c>
      <c r="GK30">
        <v>1.3598600000000001</v>
      </c>
      <c r="GL30">
        <v>2.4279799999999998</v>
      </c>
      <c r="GM30">
        <v>1.5942400000000001</v>
      </c>
      <c r="GN30">
        <v>2.3095699999999999</v>
      </c>
      <c r="GO30">
        <v>1.39893</v>
      </c>
      <c r="GP30">
        <v>2.3327599999999999</v>
      </c>
      <c r="GQ30">
        <v>38.305599999999998</v>
      </c>
      <c r="GR30">
        <v>14.132</v>
      </c>
      <c r="GS30">
        <v>18</v>
      </c>
      <c r="GT30">
        <v>650.55399999999997</v>
      </c>
      <c r="GU30">
        <v>377.154</v>
      </c>
      <c r="GV30">
        <v>24.014800000000001</v>
      </c>
      <c r="GW30">
        <v>29.978899999999999</v>
      </c>
      <c r="GX30">
        <v>29.9998</v>
      </c>
      <c r="GY30">
        <v>29.904399999999999</v>
      </c>
      <c r="GZ30">
        <v>29.86</v>
      </c>
      <c r="HA30">
        <v>27.2697</v>
      </c>
      <c r="HB30">
        <v>10</v>
      </c>
      <c r="HC30">
        <v>-30</v>
      </c>
      <c r="HD30">
        <v>24.0426</v>
      </c>
      <c r="HE30">
        <v>575</v>
      </c>
      <c r="HF30">
        <v>0</v>
      </c>
      <c r="HG30">
        <v>103.56100000000001</v>
      </c>
      <c r="HH30">
        <v>103.27800000000001</v>
      </c>
    </row>
    <row r="31" spans="1:216" x14ac:dyDescent="0.2">
      <c r="A31">
        <v>13</v>
      </c>
      <c r="B31">
        <v>1689632536</v>
      </c>
      <c r="C31">
        <v>1022.400000095367</v>
      </c>
      <c r="D31" t="s">
        <v>391</v>
      </c>
      <c r="E31" t="s">
        <v>392</v>
      </c>
      <c r="F31" t="s">
        <v>348</v>
      </c>
      <c r="G31" t="s">
        <v>349</v>
      </c>
      <c r="H31" t="s">
        <v>350</v>
      </c>
      <c r="I31" t="s">
        <v>351</v>
      </c>
      <c r="J31" t="s">
        <v>409</v>
      </c>
      <c r="K31" t="s">
        <v>352</v>
      </c>
      <c r="L31">
        <v>1689632536</v>
      </c>
      <c r="M31">
        <f t="shared" si="0"/>
        <v>1.9756507258872156E-3</v>
      </c>
      <c r="N31">
        <f t="shared" si="1"/>
        <v>1.9756507258872158</v>
      </c>
      <c r="O31">
        <f t="shared" si="2"/>
        <v>24.055881299718905</v>
      </c>
      <c r="P31">
        <f t="shared" si="3"/>
        <v>649.61599999999999</v>
      </c>
      <c r="Q31">
        <f t="shared" si="4"/>
        <v>398.95611520811605</v>
      </c>
      <c r="R31">
        <f t="shared" si="5"/>
        <v>39.925362236861233</v>
      </c>
      <c r="S31">
        <f t="shared" si="6"/>
        <v>65.010042774582402</v>
      </c>
      <c r="T31">
        <f t="shared" si="7"/>
        <v>0.1644293146201932</v>
      </c>
      <c r="U31">
        <f t="shared" si="8"/>
        <v>2.9310054221876753</v>
      </c>
      <c r="V31">
        <f t="shared" si="9"/>
        <v>0.15947122176851639</v>
      </c>
      <c r="W31">
        <f t="shared" si="10"/>
        <v>0.10010252518399523</v>
      </c>
      <c r="X31">
        <f t="shared" si="11"/>
        <v>297.67530599999998</v>
      </c>
      <c r="Y31">
        <f t="shared" si="12"/>
        <v>28.135660293639891</v>
      </c>
      <c r="Z31">
        <f t="shared" si="13"/>
        <v>27.004000000000001</v>
      </c>
      <c r="AA31">
        <f t="shared" si="14"/>
        <v>3.5800006306338323</v>
      </c>
      <c r="AB31">
        <f t="shared" si="15"/>
        <v>66.82803403542465</v>
      </c>
      <c r="AC31">
        <f t="shared" si="16"/>
        <v>2.3771013168356196</v>
      </c>
      <c r="AD31">
        <f t="shared" si="17"/>
        <v>3.557042117347863</v>
      </c>
      <c r="AE31">
        <f t="shared" si="18"/>
        <v>1.2028993137982127</v>
      </c>
      <c r="AF31">
        <f t="shared" si="19"/>
        <v>-87.126197011626203</v>
      </c>
      <c r="AG31">
        <f t="shared" si="20"/>
        <v>-17.302791893147621</v>
      </c>
      <c r="AH31">
        <f t="shared" si="21"/>
        <v>-1.2733685691941241</v>
      </c>
      <c r="AI31">
        <f t="shared" si="22"/>
        <v>191.97294852603201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52938.053961829602</v>
      </c>
      <c r="AO31">
        <f t="shared" si="26"/>
        <v>1799.84</v>
      </c>
      <c r="AP31">
        <f t="shared" si="27"/>
        <v>1517.2650000000001</v>
      </c>
      <c r="AQ31">
        <f t="shared" si="28"/>
        <v>0.84299993332740697</v>
      </c>
      <c r="AR31">
        <f t="shared" si="29"/>
        <v>0.16538987132189528</v>
      </c>
      <c r="AS31">
        <v>1689632536</v>
      </c>
      <c r="AT31">
        <v>649.61599999999999</v>
      </c>
      <c r="AU31">
        <v>674.95500000000004</v>
      </c>
      <c r="AV31">
        <v>23.753299999999999</v>
      </c>
      <c r="AW31">
        <v>21.8246</v>
      </c>
      <c r="AX31">
        <v>652.38699999999994</v>
      </c>
      <c r="AY31">
        <v>23.722300000000001</v>
      </c>
      <c r="AZ31">
        <v>600.00699999999995</v>
      </c>
      <c r="BA31">
        <v>100.008</v>
      </c>
      <c r="BB31">
        <v>6.6571400000000003E-2</v>
      </c>
      <c r="BC31">
        <v>26.894500000000001</v>
      </c>
      <c r="BD31">
        <v>27.004000000000001</v>
      </c>
      <c r="BE31">
        <v>999.9</v>
      </c>
      <c r="BF31">
        <v>0</v>
      </c>
      <c r="BG31">
        <v>0</v>
      </c>
      <c r="BH31">
        <v>10007.5</v>
      </c>
      <c r="BI31">
        <v>0</v>
      </c>
      <c r="BJ31">
        <v>181.10400000000001</v>
      </c>
      <c r="BK31">
        <v>-25.339300000000001</v>
      </c>
      <c r="BL31">
        <v>665.42200000000003</v>
      </c>
      <c r="BM31">
        <v>690.01400000000001</v>
      </c>
      <c r="BN31">
        <v>1.9286799999999999</v>
      </c>
      <c r="BO31">
        <v>674.95500000000004</v>
      </c>
      <c r="BP31">
        <v>21.8246</v>
      </c>
      <c r="BQ31">
        <v>2.3755099999999998</v>
      </c>
      <c r="BR31">
        <v>2.1826300000000001</v>
      </c>
      <c r="BS31">
        <v>20.197800000000001</v>
      </c>
      <c r="BT31">
        <v>18.8354</v>
      </c>
      <c r="BU31">
        <v>1799.84</v>
      </c>
      <c r="BV31">
        <v>0.90000100000000005</v>
      </c>
      <c r="BW31">
        <v>9.9999299999999999E-2</v>
      </c>
      <c r="BX31">
        <v>0</v>
      </c>
      <c r="BY31">
        <v>2.3485999999999998</v>
      </c>
      <c r="BZ31">
        <v>0</v>
      </c>
      <c r="CA31">
        <v>18905.7</v>
      </c>
      <c r="CB31">
        <v>14599</v>
      </c>
      <c r="CC31">
        <v>38.561999999999998</v>
      </c>
      <c r="CD31">
        <v>40.311999999999998</v>
      </c>
      <c r="CE31">
        <v>38.75</v>
      </c>
      <c r="CF31">
        <v>38.75</v>
      </c>
      <c r="CG31">
        <v>38.25</v>
      </c>
      <c r="CH31">
        <v>1619.86</v>
      </c>
      <c r="CI31">
        <v>179.98</v>
      </c>
      <c r="CJ31">
        <v>0</v>
      </c>
      <c r="CK31">
        <v>1689632547.5</v>
      </c>
      <c r="CL31">
        <v>0</v>
      </c>
      <c r="CM31">
        <v>1689632509</v>
      </c>
      <c r="CN31" t="s">
        <v>393</v>
      </c>
      <c r="CO31">
        <v>1689632509</v>
      </c>
      <c r="CP31">
        <v>1689632500.5</v>
      </c>
      <c r="CQ31">
        <v>35</v>
      </c>
      <c r="CR31">
        <v>-4.2999999999999997E-2</v>
      </c>
      <c r="CS31">
        <v>1E-3</v>
      </c>
      <c r="CT31">
        <v>-2.84</v>
      </c>
      <c r="CU31">
        <v>3.1E-2</v>
      </c>
      <c r="CV31">
        <v>675</v>
      </c>
      <c r="CW31">
        <v>22</v>
      </c>
      <c r="CX31">
        <v>0.15</v>
      </c>
      <c r="CY31">
        <v>0.06</v>
      </c>
      <c r="CZ31">
        <v>24.057190666669921</v>
      </c>
      <c r="DA31">
        <v>0.15625086276666381</v>
      </c>
      <c r="DB31">
        <v>3.7490354421261883E-2</v>
      </c>
      <c r="DC31">
        <v>1</v>
      </c>
      <c r="DD31">
        <v>674.99892499999999</v>
      </c>
      <c r="DE31">
        <v>-0.1066378986873915</v>
      </c>
      <c r="DF31">
        <v>2.7964609330364501E-2</v>
      </c>
      <c r="DG31">
        <v>1</v>
      </c>
      <c r="DH31">
        <v>1799.9845</v>
      </c>
      <c r="DI31">
        <v>1.9675067468222861E-2</v>
      </c>
      <c r="DJ31">
        <v>0.15708198496333239</v>
      </c>
      <c r="DK31">
        <v>-1</v>
      </c>
      <c r="DL31">
        <v>2</v>
      </c>
      <c r="DM31">
        <v>2</v>
      </c>
      <c r="DN31" t="s">
        <v>354</v>
      </c>
      <c r="DO31">
        <v>3.1982599999999999</v>
      </c>
      <c r="DP31">
        <v>2.6755599999999999</v>
      </c>
      <c r="DQ31">
        <v>0.131549</v>
      </c>
      <c r="DR31">
        <v>0.13400699999999999</v>
      </c>
      <c r="DS31">
        <v>0.11228399999999999</v>
      </c>
      <c r="DT31">
        <v>0.104473</v>
      </c>
      <c r="DU31">
        <v>26018.7</v>
      </c>
      <c r="DV31">
        <v>29318.5</v>
      </c>
      <c r="DW31">
        <v>28218.2</v>
      </c>
      <c r="DX31">
        <v>32489.4</v>
      </c>
      <c r="DY31">
        <v>34798.6</v>
      </c>
      <c r="DZ31">
        <v>39459.1</v>
      </c>
      <c r="EA31">
        <v>41397.599999999999</v>
      </c>
      <c r="EB31">
        <v>46918.3</v>
      </c>
      <c r="EC31">
        <v>2.12622</v>
      </c>
      <c r="ED31">
        <v>1.6856500000000001</v>
      </c>
      <c r="EE31">
        <v>0.12603400000000001</v>
      </c>
      <c r="EF31">
        <v>0</v>
      </c>
      <c r="EG31">
        <v>24.939399999999999</v>
      </c>
      <c r="EH31">
        <v>999.9</v>
      </c>
      <c r="EI31">
        <v>40.799999999999997</v>
      </c>
      <c r="EJ31">
        <v>36.799999999999997</v>
      </c>
      <c r="EK31">
        <v>25.441199999999998</v>
      </c>
      <c r="EL31">
        <v>63.449800000000003</v>
      </c>
      <c r="EM31">
        <v>17.568100000000001</v>
      </c>
      <c r="EN31">
        <v>1</v>
      </c>
      <c r="EO31">
        <v>0.20272100000000001</v>
      </c>
      <c r="EP31">
        <v>1.8369500000000001</v>
      </c>
      <c r="EQ31">
        <v>20.217600000000001</v>
      </c>
      <c r="ER31">
        <v>5.22403</v>
      </c>
      <c r="ES31">
        <v>12.011100000000001</v>
      </c>
      <c r="ET31">
        <v>4.9891500000000004</v>
      </c>
      <c r="EU31">
        <v>3.3050000000000002</v>
      </c>
      <c r="EV31">
        <v>5567.5</v>
      </c>
      <c r="EW31">
        <v>8813.1</v>
      </c>
      <c r="EX31">
        <v>489.4</v>
      </c>
      <c r="EY31">
        <v>50.4</v>
      </c>
      <c r="EZ31">
        <v>1.85303</v>
      </c>
      <c r="FA31">
        <v>1.8615999999999999</v>
      </c>
      <c r="FB31">
        <v>1.86094</v>
      </c>
      <c r="FC31">
        <v>1.8569899999999999</v>
      </c>
      <c r="FD31">
        <v>1.8612500000000001</v>
      </c>
      <c r="FE31">
        <v>1.85745</v>
      </c>
      <c r="FF31">
        <v>1.8595900000000001</v>
      </c>
      <c r="FG31">
        <v>1.86249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-2.7709999999999999</v>
      </c>
      <c r="FV31">
        <v>3.1E-2</v>
      </c>
      <c r="FW31">
        <v>-0.59305928534412522</v>
      </c>
      <c r="FX31">
        <v>-4.0117494158234393E-3</v>
      </c>
      <c r="FY31">
        <v>1.087516141204025E-6</v>
      </c>
      <c r="FZ31">
        <v>-8.657206703991749E-11</v>
      </c>
      <c r="GA31">
        <v>3.0990476190474681E-2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0.6</v>
      </c>
      <c r="GK31">
        <v>1.5490699999999999</v>
      </c>
      <c r="GL31">
        <v>2.4230999999999998</v>
      </c>
      <c r="GM31">
        <v>1.5942400000000001</v>
      </c>
      <c r="GN31">
        <v>2.3107899999999999</v>
      </c>
      <c r="GO31">
        <v>1.39893</v>
      </c>
      <c r="GP31">
        <v>2.4035600000000001</v>
      </c>
      <c r="GQ31">
        <v>38.330100000000002</v>
      </c>
      <c r="GR31">
        <v>14.1233</v>
      </c>
      <c r="GS31">
        <v>18</v>
      </c>
      <c r="GT31">
        <v>650.43600000000004</v>
      </c>
      <c r="GU31">
        <v>377.17700000000002</v>
      </c>
      <c r="GV31">
        <v>24.313700000000001</v>
      </c>
      <c r="GW31">
        <v>29.881599999999999</v>
      </c>
      <c r="GX31">
        <v>29.9998</v>
      </c>
      <c r="GY31">
        <v>29.807200000000002</v>
      </c>
      <c r="GZ31">
        <v>29.760300000000001</v>
      </c>
      <c r="HA31">
        <v>31.053599999999999</v>
      </c>
      <c r="HB31">
        <v>10</v>
      </c>
      <c r="HC31">
        <v>-30</v>
      </c>
      <c r="HD31">
        <v>24.308199999999999</v>
      </c>
      <c r="HE31">
        <v>675</v>
      </c>
      <c r="HF31">
        <v>0</v>
      </c>
      <c r="HG31">
        <v>103.575</v>
      </c>
      <c r="HH31">
        <v>103.29300000000001</v>
      </c>
    </row>
    <row r="32" spans="1:216" x14ac:dyDescent="0.2">
      <c r="A32">
        <v>14</v>
      </c>
      <c r="B32">
        <v>1689632633</v>
      </c>
      <c r="C32">
        <v>1119.400000095367</v>
      </c>
      <c r="D32" t="s">
        <v>394</v>
      </c>
      <c r="E32" t="s">
        <v>395</v>
      </c>
      <c r="F32" t="s">
        <v>348</v>
      </c>
      <c r="G32" t="s">
        <v>349</v>
      </c>
      <c r="H32" t="s">
        <v>350</v>
      </c>
      <c r="I32" t="s">
        <v>351</v>
      </c>
      <c r="J32" t="s">
        <v>409</v>
      </c>
      <c r="K32" t="s">
        <v>352</v>
      </c>
      <c r="L32">
        <v>1689632633</v>
      </c>
      <c r="M32">
        <f t="shared" si="0"/>
        <v>1.9769156191497793E-3</v>
      </c>
      <c r="N32">
        <f t="shared" si="1"/>
        <v>1.9769156191497794</v>
      </c>
      <c r="O32">
        <f t="shared" si="2"/>
        <v>28.358904340393018</v>
      </c>
      <c r="P32">
        <f t="shared" si="3"/>
        <v>770.13199999999995</v>
      </c>
      <c r="Q32">
        <f t="shared" si="4"/>
        <v>474.46533784589587</v>
      </c>
      <c r="R32">
        <f t="shared" si="5"/>
        <v>47.481978290634558</v>
      </c>
      <c r="S32">
        <f t="shared" si="6"/>
        <v>77.070732017941197</v>
      </c>
      <c r="T32">
        <f t="shared" si="7"/>
        <v>0.16439014623421538</v>
      </c>
      <c r="U32">
        <f t="shared" si="8"/>
        <v>2.9272767918991072</v>
      </c>
      <c r="V32">
        <f t="shared" si="9"/>
        <v>0.15942826957763917</v>
      </c>
      <c r="W32">
        <f t="shared" si="10"/>
        <v>0.10007599802828226</v>
      </c>
      <c r="X32">
        <f t="shared" si="11"/>
        <v>297.72013499999997</v>
      </c>
      <c r="Y32">
        <f t="shared" si="12"/>
        <v>28.152854668408168</v>
      </c>
      <c r="Z32">
        <f t="shared" si="13"/>
        <v>27.009899999999998</v>
      </c>
      <c r="AA32">
        <f t="shared" si="14"/>
        <v>3.5812413287898806</v>
      </c>
      <c r="AB32">
        <f t="shared" si="15"/>
        <v>66.770307777618541</v>
      </c>
      <c r="AC32">
        <f t="shared" si="16"/>
        <v>2.3772545809546797</v>
      </c>
      <c r="AD32">
        <f t="shared" si="17"/>
        <v>3.5603468968156191</v>
      </c>
      <c r="AE32">
        <f t="shared" si="18"/>
        <v>1.2039867478352009</v>
      </c>
      <c r="AF32">
        <f t="shared" si="19"/>
        <v>-87.181978804505263</v>
      </c>
      <c r="AG32">
        <f t="shared" si="20"/>
        <v>-15.718408501924332</v>
      </c>
      <c r="AH32">
        <f t="shared" si="21"/>
        <v>-1.1583677842259983</v>
      </c>
      <c r="AI32">
        <f t="shared" si="22"/>
        <v>193.66137990934436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52827.442993838173</v>
      </c>
      <c r="AO32">
        <f t="shared" si="26"/>
        <v>1800.11</v>
      </c>
      <c r="AP32">
        <f t="shared" si="27"/>
        <v>1517.4926999999998</v>
      </c>
      <c r="AQ32">
        <f t="shared" si="28"/>
        <v>0.84299998333435167</v>
      </c>
      <c r="AR32">
        <f t="shared" si="29"/>
        <v>0.16538996783529894</v>
      </c>
      <c r="AS32">
        <v>1689632633</v>
      </c>
      <c r="AT32">
        <v>770.13199999999995</v>
      </c>
      <c r="AU32">
        <v>800.01099999999997</v>
      </c>
      <c r="AV32">
        <v>23.754799999999999</v>
      </c>
      <c r="AW32">
        <v>21.824999999999999</v>
      </c>
      <c r="AX32">
        <v>773.13599999999997</v>
      </c>
      <c r="AY32">
        <v>23.726500000000001</v>
      </c>
      <c r="AZ32">
        <v>600.048</v>
      </c>
      <c r="BA32">
        <v>100.008</v>
      </c>
      <c r="BB32">
        <v>6.6704100000000002E-2</v>
      </c>
      <c r="BC32">
        <v>26.910299999999999</v>
      </c>
      <c r="BD32">
        <v>27.009899999999998</v>
      </c>
      <c r="BE32">
        <v>999.9</v>
      </c>
      <c r="BF32">
        <v>0</v>
      </c>
      <c r="BG32">
        <v>0</v>
      </c>
      <c r="BH32">
        <v>9986.25</v>
      </c>
      <c r="BI32">
        <v>0</v>
      </c>
      <c r="BJ32">
        <v>172.57599999999999</v>
      </c>
      <c r="BK32">
        <v>-29.878900000000002</v>
      </c>
      <c r="BL32">
        <v>788.87199999999996</v>
      </c>
      <c r="BM32">
        <v>817.86099999999999</v>
      </c>
      <c r="BN32">
        <v>1.9298599999999999</v>
      </c>
      <c r="BO32">
        <v>800.01099999999997</v>
      </c>
      <c r="BP32">
        <v>21.824999999999999</v>
      </c>
      <c r="BQ32">
        <v>2.3756599999999999</v>
      </c>
      <c r="BR32">
        <v>2.1826599999999998</v>
      </c>
      <c r="BS32">
        <v>20.198799999999999</v>
      </c>
      <c r="BT32">
        <v>18.835599999999999</v>
      </c>
      <c r="BU32">
        <v>1800.11</v>
      </c>
      <c r="BV32">
        <v>0.90000100000000005</v>
      </c>
      <c r="BW32">
        <v>9.9999099999999994E-2</v>
      </c>
      <c r="BX32">
        <v>0</v>
      </c>
      <c r="BY32">
        <v>2.4929000000000001</v>
      </c>
      <c r="BZ32">
        <v>0</v>
      </c>
      <c r="CA32">
        <v>19501.7</v>
      </c>
      <c r="CB32">
        <v>14601.3</v>
      </c>
      <c r="CC32">
        <v>38.625</v>
      </c>
      <c r="CD32">
        <v>40.5</v>
      </c>
      <c r="CE32">
        <v>38.811999999999998</v>
      </c>
      <c r="CF32">
        <v>38.875</v>
      </c>
      <c r="CG32">
        <v>38.311999999999998</v>
      </c>
      <c r="CH32">
        <v>1620.1</v>
      </c>
      <c r="CI32">
        <v>180.01</v>
      </c>
      <c r="CJ32">
        <v>0</v>
      </c>
      <c r="CK32">
        <v>1689632644.7</v>
      </c>
      <c r="CL32">
        <v>0</v>
      </c>
      <c r="CM32">
        <v>1689632605.5</v>
      </c>
      <c r="CN32" t="s">
        <v>396</v>
      </c>
      <c r="CO32">
        <v>1689632605.5</v>
      </c>
      <c r="CP32">
        <v>1689632601</v>
      </c>
      <c r="CQ32">
        <v>36</v>
      </c>
      <c r="CR32">
        <v>8.1000000000000003E-2</v>
      </c>
      <c r="CS32">
        <v>-3.0000000000000001E-3</v>
      </c>
      <c r="CT32">
        <v>-3.0779999999999998</v>
      </c>
      <c r="CU32">
        <v>2.8000000000000001E-2</v>
      </c>
      <c r="CV32">
        <v>800</v>
      </c>
      <c r="CW32">
        <v>22</v>
      </c>
      <c r="CX32">
        <v>0.1</v>
      </c>
      <c r="CY32">
        <v>0.06</v>
      </c>
      <c r="CZ32">
        <v>28.277666313468782</v>
      </c>
      <c r="DA32">
        <v>0.59639229055944187</v>
      </c>
      <c r="DB32">
        <v>8.1225622308263315E-2</v>
      </c>
      <c r="DC32">
        <v>1</v>
      </c>
      <c r="DD32">
        <v>799.97217499999999</v>
      </c>
      <c r="DE32">
        <v>0.19772983114159759</v>
      </c>
      <c r="DF32">
        <v>3.3441656283744341E-2</v>
      </c>
      <c r="DG32">
        <v>1</v>
      </c>
      <c r="DH32">
        <v>1800.008292682927</v>
      </c>
      <c r="DI32">
        <v>-0.1654598837420744</v>
      </c>
      <c r="DJ32">
        <v>0.15436577465714479</v>
      </c>
      <c r="DK32">
        <v>-1</v>
      </c>
      <c r="DL32">
        <v>2</v>
      </c>
      <c r="DM32">
        <v>2</v>
      </c>
      <c r="DN32" t="s">
        <v>354</v>
      </c>
      <c r="DO32">
        <v>3.1983999999999999</v>
      </c>
      <c r="DP32">
        <v>2.6755100000000001</v>
      </c>
      <c r="DQ32">
        <v>0.14763799999999999</v>
      </c>
      <c r="DR32">
        <v>0.15028900000000001</v>
      </c>
      <c r="DS32">
        <v>0.11230999999999999</v>
      </c>
      <c r="DT32">
        <v>0.10448399999999999</v>
      </c>
      <c r="DU32">
        <v>25536.799999999999</v>
      </c>
      <c r="DV32">
        <v>28766.6</v>
      </c>
      <c r="DW32">
        <v>28218.3</v>
      </c>
      <c r="DX32">
        <v>32488.7</v>
      </c>
      <c r="DY32">
        <v>34798.5</v>
      </c>
      <c r="DZ32">
        <v>39457.699999999997</v>
      </c>
      <c r="EA32">
        <v>41398.699999999997</v>
      </c>
      <c r="EB32">
        <v>46917.1</v>
      </c>
      <c r="EC32">
        <v>2.1263000000000001</v>
      </c>
      <c r="ED32">
        <v>1.6858500000000001</v>
      </c>
      <c r="EE32">
        <v>0.123821</v>
      </c>
      <c r="EF32">
        <v>0</v>
      </c>
      <c r="EG32">
        <v>24.9816</v>
      </c>
      <c r="EH32">
        <v>999.9</v>
      </c>
      <c r="EI32">
        <v>40.6</v>
      </c>
      <c r="EJ32">
        <v>36.9</v>
      </c>
      <c r="EK32">
        <v>25.456600000000002</v>
      </c>
      <c r="EL32">
        <v>63.5899</v>
      </c>
      <c r="EM32">
        <v>17.463899999999999</v>
      </c>
      <c r="EN32">
        <v>1</v>
      </c>
      <c r="EO32">
        <v>0.20246400000000001</v>
      </c>
      <c r="EP32">
        <v>2.2166600000000001</v>
      </c>
      <c r="EQ32">
        <v>20.2134</v>
      </c>
      <c r="ER32">
        <v>5.2249299999999996</v>
      </c>
      <c r="ES32">
        <v>12.012</v>
      </c>
      <c r="ET32">
        <v>4.9892500000000002</v>
      </c>
      <c r="EU32">
        <v>3.3050000000000002</v>
      </c>
      <c r="EV32">
        <v>5569.3</v>
      </c>
      <c r="EW32">
        <v>8816.9</v>
      </c>
      <c r="EX32">
        <v>489.4</v>
      </c>
      <c r="EY32">
        <v>50.4</v>
      </c>
      <c r="EZ32">
        <v>1.85303</v>
      </c>
      <c r="FA32">
        <v>1.86158</v>
      </c>
      <c r="FB32">
        <v>1.8609</v>
      </c>
      <c r="FC32">
        <v>1.8569899999999999</v>
      </c>
      <c r="FD32">
        <v>1.86124</v>
      </c>
      <c r="FE32">
        <v>1.85745</v>
      </c>
      <c r="FF32">
        <v>1.85958</v>
      </c>
      <c r="FG32">
        <v>1.86249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-3.004</v>
      </c>
      <c r="FV32">
        <v>2.8299999999999999E-2</v>
      </c>
      <c r="FW32">
        <v>-0.51268115651651924</v>
      </c>
      <c r="FX32">
        <v>-4.0117494158234393E-3</v>
      </c>
      <c r="FY32">
        <v>1.087516141204025E-6</v>
      </c>
      <c r="FZ32">
        <v>-8.657206703991749E-11</v>
      </c>
      <c r="GA32">
        <v>2.8309523809525668E-2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0.5</v>
      </c>
      <c r="GK32">
        <v>1.7785599999999999</v>
      </c>
      <c r="GL32">
        <v>2.4243199999999998</v>
      </c>
      <c r="GM32">
        <v>1.5942400000000001</v>
      </c>
      <c r="GN32">
        <v>2.3095699999999999</v>
      </c>
      <c r="GO32">
        <v>1.40015</v>
      </c>
      <c r="GP32">
        <v>2.4230999999999998</v>
      </c>
      <c r="GQ32">
        <v>38.378999999999998</v>
      </c>
      <c r="GR32">
        <v>14.1058</v>
      </c>
      <c r="GS32">
        <v>18</v>
      </c>
      <c r="GT32">
        <v>650.01400000000001</v>
      </c>
      <c r="GU32">
        <v>377.03100000000001</v>
      </c>
      <c r="GV32">
        <v>24.091100000000001</v>
      </c>
      <c r="GW32">
        <v>29.849</v>
      </c>
      <c r="GX32">
        <v>30.000499999999999</v>
      </c>
      <c r="GY32">
        <v>29.764099999999999</v>
      </c>
      <c r="GZ32">
        <v>29.720800000000001</v>
      </c>
      <c r="HA32">
        <v>35.6633</v>
      </c>
      <c r="HB32">
        <v>10</v>
      </c>
      <c r="HC32">
        <v>-30</v>
      </c>
      <c r="HD32">
        <v>24.069299999999998</v>
      </c>
      <c r="HE32">
        <v>800</v>
      </c>
      <c r="HF32">
        <v>0</v>
      </c>
      <c r="HG32">
        <v>103.577</v>
      </c>
      <c r="HH32">
        <v>103.29</v>
      </c>
    </row>
    <row r="33" spans="1:216" x14ac:dyDescent="0.2">
      <c r="A33">
        <v>15</v>
      </c>
      <c r="B33">
        <v>1689632718.5</v>
      </c>
      <c r="C33">
        <v>1204.900000095367</v>
      </c>
      <c r="D33" t="s">
        <v>397</v>
      </c>
      <c r="E33" t="s">
        <v>398</v>
      </c>
      <c r="F33" t="s">
        <v>348</v>
      </c>
      <c r="G33" t="s">
        <v>349</v>
      </c>
      <c r="H33" t="s">
        <v>350</v>
      </c>
      <c r="I33" t="s">
        <v>351</v>
      </c>
      <c r="J33" t="s">
        <v>409</v>
      </c>
      <c r="K33" t="s">
        <v>352</v>
      </c>
      <c r="L33">
        <v>1689632718.5</v>
      </c>
      <c r="M33">
        <f t="shared" si="0"/>
        <v>1.9636138698815456E-3</v>
      </c>
      <c r="N33">
        <f t="shared" si="1"/>
        <v>1.9636138698815455</v>
      </c>
      <c r="O33">
        <f t="shared" si="2"/>
        <v>33.935336332980029</v>
      </c>
      <c r="P33">
        <f t="shared" si="3"/>
        <v>964.22500000000002</v>
      </c>
      <c r="Q33">
        <f t="shared" si="4"/>
        <v>609.92984364880738</v>
      </c>
      <c r="R33">
        <f t="shared" si="5"/>
        <v>61.039522682873979</v>
      </c>
      <c r="S33">
        <f t="shared" si="6"/>
        <v>96.496071428147502</v>
      </c>
      <c r="T33">
        <f t="shared" si="7"/>
        <v>0.16450530157109167</v>
      </c>
      <c r="U33">
        <f t="shared" si="8"/>
        <v>2.9279702487985491</v>
      </c>
      <c r="V33">
        <f t="shared" si="9"/>
        <v>0.15953772251408316</v>
      </c>
      <c r="W33">
        <f t="shared" si="10"/>
        <v>0.1001448985093516</v>
      </c>
      <c r="X33">
        <f t="shared" si="11"/>
        <v>297.71534699999995</v>
      </c>
      <c r="Y33">
        <f t="shared" si="12"/>
        <v>28.111851365384421</v>
      </c>
      <c r="Z33">
        <f t="shared" si="13"/>
        <v>26.960899999999999</v>
      </c>
      <c r="AA33">
        <f t="shared" si="14"/>
        <v>3.570948601716986</v>
      </c>
      <c r="AB33">
        <f t="shared" si="15"/>
        <v>66.902807874605827</v>
      </c>
      <c r="AC33">
        <f t="shared" si="16"/>
        <v>2.3757913728537803</v>
      </c>
      <c r="AD33">
        <f t="shared" si="17"/>
        <v>3.5511086131192933</v>
      </c>
      <c r="AE33">
        <f t="shared" si="18"/>
        <v>1.1951572288632057</v>
      </c>
      <c r="AF33">
        <f t="shared" si="19"/>
        <v>-86.595371661776156</v>
      </c>
      <c r="AG33">
        <f t="shared" si="20"/>
        <v>-14.96443899864585</v>
      </c>
      <c r="AH33">
        <f t="shared" si="21"/>
        <v>-1.1020290544435918</v>
      </c>
      <c r="AI33">
        <f t="shared" si="22"/>
        <v>195.05350728513434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52855.32180233972</v>
      </c>
      <c r="AO33">
        <f t="shared" si="26"/>
        <v>1800.08</v>
      </c>
      <c r="AP33">
        <f t="shared" si="27"/>
        <v>1517.4675</v>
      </c>
      <c r="AQ33">
        <f t="shared" si="28"/>
        <v>0.84300003333185192</v>
      </c>
      <c r="AR33">
        <f t="shared" si="29"/>
        <v>0.16539006433047418</v>
      </c>
      <c r="AS33">
        <v>1689632718.5</v>
      </c>
      <c r="AT33">
        <v>964.22500000000002</v>
      </c>
      <c r="AU33">
        <v>1000.05</v>
      </c>
      <c r="AV33">
        <v>23.739799999999999</v>
      </c>
      <c r="AW33">
        <v>21.823</v>
      </c>
      <c r="AX33">
        <v>967.55799999999999</v>
      </c>
      <c r="AY33">
        <v>23.714400000000001</v>
      </c>
      <c r="AZ33">
        <v>600.06200000000001</v>
      </c>
      <c r="BA33">
        <v>100.01</v>
      </c>
      <c r="BB33">
        <v>6.6301100000000002E-2</v>
      </c>
      <c r="BC33">
        <v>26.866099999999999</v>
      </c>
      <c r="BD33">
        <v>26.960899999999999</v>
      </c>
      <c r="BE33">
        <v>999.9</v>
      </c>
      <c r="BF33">
        <v>0</v>
      </c>
      <c r="BG33">
        <v>0</v>
      </c>
      <c r="BH33">
        <v>9990</v>
      </c>
      <c r="BI33">
        <v>0</v>
      </c>
      <c r="BJ33">
        <v>185.733</v>
      </c>
      <c r="BK33">
        <v>-35.825699999999998</v>
      </c>
      <c r="BL33">
        <v>987.67200000000003</v>
      </c>
      <c r="BM33">
        <v>1022.36</v>
      </c>
      <c r="BN33">
        <v>1.91686</v>
      </c>
      <c r="BO33">
        <v>1000.05</v>
      </c>
      <c r="BP33">
        <v>21.823</v>
      </c>
      <c r="BQ33">
        <v>2.3742200000000002</v>
      </c>
      <c r="BR33">
        <v>2.1825100000000002</v>
      </c>
      <c r="BS33">
        <v>20.189</v>
      </c>
      <c r="BT33">
        <v>18.834499999999998</v>
      </c>
      <c r="BU33">
        <v>1800.08</v>
      </c>
      <c r="BV33">
        <v>0.90000100000000005</v>
      </c>
      <c r="BW33">
        <v>9.9999299999999999E-2</v>
      </c>
      <c r="BX33">
        <v>0</v>
      </c>
      <c r="BY33">
        <v>2.7715000000000001</v>
      </c>
      <c r="BZ33">
        <v>0</v>
      </c>
      <c r="CA33">
        <v>20600.900000000001</v>
      </c>
      <c r="CB33">
        <v>14601</v>
      </c>
      <c r="CC33">
        <v>38.561999999999998</v>
      </c>
      <c r="CD33">
        <v>40.375</v>
      </c>
      <c r="CE33">
        <v>38.686999999999998</v>
      </c>
      <c r="CF33">
        <v>38.75</v>
      </c>
      <c r="CG33">
        <v>38.25</v>
      </c>
      <c r="CH33">
        <v>1620.07</v>
      </c>
      <c r="CI33">
        <v>180.01</v>
      </c>
      <c r="CJ33">
        <v>0</v>
      </c>
      <c r="CK33">
        <v>1689632729.9000001</v>
      </c>
      <c r="CL33">
        <v>0</v>
      </c>
      <c r="CM33">
        <v>1689632690</v>
      </c>
      <c r="CN33" t="s">
        <v>399</v>
      </c>
      <c r="CO33">
        <v>1689632689.5</v>
      </c>
      <c r="CP33">
        <v>1689632690</v>
      </c>
      <c r="CQ33">
        <v>37</v>
      </c>
      <c r="CR33">
        <v>0.123</v>
      </c>
      <c r="CS33">
        <v>-3.0000000000000001E-3</v>
      </c>
      <c r="CT33">
        <v>-3.4089999999999998</v>
      </c>
      <c r="CU33">
        <v>2.5000000000000001E-2</v>
      </c>
      <c r="CV33">
        <v>1000</v>
      </c>
      <c r="CW33">
        <v>22</v>
      </c>
      <c r="CX33">
        <v>0.06</v>
      </c>
      <c r="CY33">
        <v>0.05</v>
      </c>
      <c r="CZ33">
        <v>33.929305915441468</v>
      </c>
      <c r="DA33">
        <v>0.65968282456129024</v>
      </c>
      <c r="DB33">
        <v>9.3234358961964414E-2</v>
      </c>
      <c r="DC33">
        <v>1</v>
      </c>
      <c r="DD33">
        <v>999.99375609756089</v>
      </c>
      <c r="DE33">
        <v>0.40099651567989042</v>
      </c>
      <c r="DF33">
        <v>5.5719147861656347E-2</v>
      </c>
      <c r="DG33">
        <v>1</v>
      </c>
      <c r="DH33">
        <v>1800.00756097561</v>
      </c>
      <c r="DI33">
        <v>-5.1291448094218109E-2</v>
      </c>
      <c r="DJ33">
        <v>0.1194250553399327</v>
      </c>
      <c r="DK33">
        <v>-1</v>
      </c>
      <c r="DL33">
        <v>2</v>
      </c>
      <c r="DM33">
        <v>2</v>
      </c>
      <c r="DN33" t="s">
        <v>354</v>
      </c>
      <c r="DO33">
        <v>3.1984499999999998</v>
      </c>
      <c r="DP33">
        <v>2.6751399999999999</v>
      </c>
      <c r="DQ33">
        <v>0.17100799999999999</v>
      </c>
      <c r="DR33">
        <v>0.173789</v>
      </c>
      <c r="DS33">
        <v>0.112279</v>
      </c>
      <c r="DT33">
        <v>0.104488</v>
      </c>
      <c r="DU33">
        <v>24836.5</v>
      </c>
      <c r="DV33">
        <v>27971.3</v>
      </c>
      <c r="DW33">
        <v>28218.5</v>
      </c>
      <c r="DX33">
        <v>32489.599999999999</v>
      </c>
      <c r="DY33">
        <v>34799.5</v>
      </c>
      <c r="DZ33">
        <v>39458.199999999997</v>
      </c>
      <c r="EA33">
        <v>41398.300000000003</v>
      </c>
      <c r="EB33">
        <v>46917.7</v>
      </c>
      <c r="EC33">
        <v>2.1271499999999999</v>
      </c>
      <c r="ED33">
        <v>1.68638</v>
      </c>
      <c r="EE33">
        <v>0.12105299999999999</v>
      </c>
      <c r="EF33">
        <v>0</v>
      </c>
      <c r="EG33">
        <v>24.977900000000002</v>
      </c>
      <c r="EH33">
        <v>999.9</v>
      </c>
      <c r="EI33">
        <v>40.5</v>
      </c>
      <c r="EJ33">
        <v>36.9</v>
      </c>
      <c r="EK33">
        <v>25.392900000000001</v>
      </c>
      <c r="EL33">
        <v>63.6999</v>
      </c>
      <c r="EM33">
        <v>17.215499999999999</v>
      </c>
      <c r="EN33">
        <v>1</v>
      </c>
      <c r="EO33">
        <v>0.200351</v>
      </c>
      <c r="EP33">
        <v>1.83352</v>
      </c>
      <c r="EQ33">
        <v>20.2179</v>
      </c>
      <c r="ER33">
        <v>5.2232799999999999</v>
      </c>
      <c r="ES33">
        <v>12.0122</v>
      </c>
      <c r="ET33">
        <v>4.9893999999999998</v>
      </c>
      <c r="EU33">
        <v>3.3050000000000002</v>
      </c>
      <c r="EV33">
        <v>5571</v>
      </c>
      <c r="EW33">
        <v>8820.5</v>
      </c>
      <c r="EX33">
        <v>489.4</v>
      </c>
      <c r="EY33">
        <v>50.4</v>
      </c>
      <c r="EZ33">
        <v>1.85303</v>
      </c>
      <c r="FA33">
        <v>1.8615699999999999</v>
      </c>
      <c r="FB33">
        <v>1.8609</v>
      </c>
      <c r="FC33">
        <v>1.8569800000000001</v>
      </c>
      <c r="FD33">
        <v>1.86121</v>
      </c>
      <c r="FE33">
        <v>1.85745</v>
      </c>
      <c r="FF33">
        <v>1.8595600000000001</v>
      </c>
      <c r="FG33">
        <v>1.86249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-3.3330000000000002</v>
      </c>
      <c r="FV33">
        <v>2.5399999999999999E-2</v>
      </c>
      <c r="FW33">
        <v>-0.39093246076235277</v>
      </c>
      <c r="FX33">
        <v>-4.0117494158234393E-3</v>
      </c>
      <c r="FY33">
        <v>1.087516141204025E-6</v>
      </c>
      <c r="FZ33">
        <v>-8.657206703991749E-11</v>
      </c>
      <c r="GA33">
        <v>2.5452380952380341E-2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2.1350099999999999</v>
      </c>
      <c r="GL33">
        <v>2.4243199999999998</v>
      </c>
      <c r="GM33">
        <v>1.5942400000000001</v>
      </c>
      <c r="GN33">
        <v>2.3095699999999999</v>
      </c>
      <c r="GO33">
        <v>1.39893</v>
      </c>
      <c r="GP33">
        <v>2.3156699999999999</v>
      </c>
      <c r="GQ33">
        <v>38.403399999999998</v>
      </c>
      <c r="GR33">
        <v>14.0883</v>
      </c>
      <c r="GS33">
        <v>18</v>
      </c>
      <c r="GT33">
        <v>650.37</v>
      </c>
      <c r="GU33">
        <v>377.09800000000001</v>
      </c>
      <c r="GV33">
        <v>24.1935</v>
      </c>
      <c r="GW33">
        <v>29.834199999999999</v>
      </c>
      <c r="GX33">
        <v>29.999700000000001</v>
      </c>
      <c r="GY33">
        <v>29.7347</v>
      </c>
      <c r="GZ33">
        <v>29.684799999999999</v>
      </c>
      <c r="HA33">
        <v>42.794899999999998</v>
      </c>
      <c r="HB33">
        <v>10</v>
      </c>
      <c r="HC33">
        <v>-30</v>
      </c>
      <c r="HD33">
        <v>24.209700000000002</v>
      </c>
      <c r="HE33">
        <v>1000</v>
      </c>
      <c r="HF33">
        <v>0</v>
      </c>
      <c r="HG33">
        <v>103.57599999999999</v>
      </c>
      <c r="HH33">
        <v>103.292</v>
      </c>
    </row>
    <row r="34" spans="1:216" x14ac:dyDescent="0.2">
      <c r="A34">
        <v>16</v>
      </c>
      <c r="B34">
        <v>1689632809.5</v>
      </c>
      <c r="C34">
        <v>1295.900000095367</v>
      </c>
      <c r="D34" t="s">
        <v>400</v>
      </c>
      <c r="E34" t="s">
        <v>401</v>
      </c>
      <c r="F34" t="s">
        <v>348</v>
      </c>
      <c r="G34" t="s">
        <v>349</v>
      </c>
      <c r="H34" t="s">
        <v>350</v>
      </c>
      <c r="I34" t="s">
        <v>351</v>
      </c>
      <c r="J34" t="s">
        <v>409</v>
      </c>
      <c r="K34" t="s">
        <v>352</v>
      </c>
      <c r="L34">
        <v>1689632809.5</v>
      </c>
      <c r="M34">
        <f t="shared" si="0"/>
        <v>1.9892937582858231E-3</v>
      </c>
      <c r="N34">
        <f t="shared" si="1"/>
        <v>1.989293758285823</v>
      </c>
      <c r="O34">
        <f t="shared" si="2"/>
        <v>39.704391912959963</v>
      </c>
      <c r="P34">
        <f t="shared" si="3"/>
        <v>1357.58</v>
      </c>
      <c r="Q34">
        <f t="shared" si="4"/>
        <v>939.58718463276796</v>
      </c>
      <c r="R34">
        <f t="shared" si="5"/>
        <v>94.027650243531468</v>
      </c>
      <c r="S34">
        <f t="shared" si="6"/>
        <v>135.85759736336198</v>
      </c>
      <c r="T34">
        <f t="shared" si="7"/>
        <v>0.16502061393255099</v>
      </c>
      <c r="U34">
        <f t="shared" si="8"/>
        <v>2.9325304106425589</v>
      </c>
      <c r="V34">
        <f t="shared" si="9"/>
        <v>0.16002989259909611</v>
      </c>
      <c r="W34">
        <f t="shared" si="10"/>
        <v>0.10045450672910336</v>
      </c>
      <c r="X34">
        <f t="shared" si="11"/>
        <v>297.68865299999999</v>
      </c>
      <c r="Y34">
        <f t="shared" si="12"/>
        <v>28.176954242452322</v>
      </c>
      <c r="Z34">
        <f t="shared" si="13"/>
        <v>27.002199999999998</v>
      </c>
      <c r="AA34">
        <f t="shared" si="14"/>
        <v>3.5796221872570193</v>
      </c>
      <c r="AB34">
        <f t="shared" si="15"/>
        <v>66.524581868889186</v>
      </c>
      <c r="AC34">
        <f t="shared" si="16"/>
        <v>2.3726293773687099</v>
      </c>
      <c r="AD34">
        <f t="shared" si="17"/>
        <v>3.5665453441629089</v>
      </c>
      <c r="AE34">
        <f t="shared" si="18"/>
        <v>1.2069928098883094</v>
      </c>
      <c r="AF34">
        <f t="shared" si="19"/>
        <v>-87.727854740404794</v>
      </c>
      <c r="AG34">
        <f t="shared" si="20"/>
        <v>-9.8495415027599016</v>
      </c>
      <c r="AH34">
        <f t="shared" si="21"/>
        <v>-0.72464071583418943</v>
      </c>
      <c r="AI34">
        <f t="shared" si="22"/>
        <v>199.3866160410011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52974.161038820625</v>
      </c>
      <c r="AO34">
        <f t="shared" si="26"/>
        <v>1799.92</v>
      </c>
      <c r="AP34">
        <f t="shared" si="27"/>
        <v>1517.3325</v>
      </c>
      <c r="AQ34">
        <f t="shared" si="28"/>
        <v>0.84299996666518506</v>
      </c>
      <c r="AR34">
        <f t="shared" si="29"/>
        <v>0.16538993566380727</v>
      </c>
      <c r="AS34">
        <v>1689632809.5</v>
      </c>
      <c r="AT34">
        <v>1357.58</v>
      </c>
      <c r="AU34">
        <v>1399.98</v>
      </c>
      <c r="AV34">
        <v>23.7089</v>
      </c>
      <c r="AW34">
        <v>21.766999999999999</v>
      </c>
      <c r="AX34">
        <v>1361.41</v>
      </c>
      <c r="AY34">
        <v>23.6828</v>
      </c>
      <c r="AZ34">
        <v>600.07100000000003</v>
      </c>
      <c r="BA34">
        <v>100.008</v>
      </c>
      <c r="BB34">
        <v>6.5363900000000003E-2</v>
      </c>
      <c r="BC34">
        <v>26.939900000000002</v>
      </c>
      <c r="BD34">
        <v>27.002199999999998</v>
      </c>
      <c r="BE34">
        <v>999.9</v>
      </c>
      <c r="BF34">
        <v>0</v>
      </c>
      <c r="BG34">
        <v>0</v>
      </c>
      <c r="BH34">
        <v>10016.200000000001</v>
      </c>
      <c r="BI34">
        <v>0</v>
      </c>
      <c r="BJ34">
        <v>185.47499999999999</v>
      </c>
      <c r="BK34">
        <v>-42.398899999999998</v>
      </c>
      <c r="BL34">
        <v>1390.55</v>
      </c>
      <c r="BM34">
        <v>1431.13</v>
      </c>
      <c r="BN34">
        <v>1.9419</v>
      </c>
      <c r="BO34">
        <v>1399.98</v>
      </c>
      <c r="BP34">
        <v>21.766999999999999</v>
      </c>
      <c r="BQ34">
        <v>2.3710800000000001</v>
      </c>
      <c r="BR34">
        <v>2.1768700000000001</v>
      </c>
      <c r="BS34">
        <v>20.1676</v>
      </c>
      <c r="BT34">
        <v>18.793099999999999</v>
      </c>
      <c r="BU34">
        <v>1799.92</v>
      </c>
      <c r="BV34">
        <v>0.9</v>
      </c>
      <c r="BW34">
        <v>9.9999500000000005E-2</v>
      </c>
      <c r="BX34">
        <v>0</v>
      </c>
      <c r="BY34">
        <v>2.9655</v>
      </c>
      <c r="BZ34">
        <v>0</v>
      </c>
      <c r="CA34">
        <v>20091.400000000001</v>
      </c>
      <c r="CB34">
        <v>14599.7</v>
      </c>
      <c r="CC34">
        <v>38.375</v>
      </c>
      <c r="CD34">
        <v>40.186999999999998</v>
      </c>
      <c r="CE34">
        <v>38.561999999999998</v>
      </c>
      <c r="CF34">
        <v>38.561999999999998</v>
      </c>
      <c r="CG34">
        <v>38.125</v>
      </c>
      <c r="CH34">
        <v>1619.93</v>
      </c>
      <c r="CI34">
        <v>179.99</v>
      </c>
      <c r="CJ34">
        <v>0</v>
      </c>
      <c r="CK34">
        <v>1689632821.0999999</v>
      </c>
      <c r="CL34">
        <v>0</v>
      </c>
      <c r="CM34">
        <v>1689632775.5</v>
      </c>
      <c r="CN34" t="s">
        <v>402</v>
      </c>
      <c r="CO34">
        <v>1689632775.5</v>
      </c>
      <c r="CP34">
        <v>1689632774.5</v>
      </c>
      <c r="CQ34">
        <v>38</v>
      </c>
      <c r="CR34">
        <v>0.221</v>
      </c>
      <c r="CS34">
        <v>1E-3</v>
      </c>
      <c r="CT34">
        <v>-3.9009999999999998</v>
      </c>
      <c r="CU34">
        <v>2.5999999999999999E-2</v>
      </c>
      <c r="CV34">
        <v>1400</v>
      </c>
      <c r="CW34">
        <v>22</v>
      </c>
      <c r="CX34">
        <v>0.04</v>
      </c>
      <c r="CY34">
        <v>0.05</v>
      </c>
      <c r="CZ34">
        <v>39.394345849144408</v>
      </c>
      <c r="DA34">
        <v>1.6185784367175231</v>
      </c>
      <c r="DB34">
        <v>0.18033963093993571</v>
      </c>
      <c r="DC34">
        <v>1</v>
      </c>
      <c r="DD34">
        <v>1400.0029268292681</v>
      </c>
      <c r="DE34">
        <v>7.2334494775349617E-2</v>
      </c>
      <c r="DF34">
        <v>7.3658536585357773E-2</v>
      </c>
      <c r="DG34">
        <v>1</v>
      </c>
      <c r="DH34">
        <v>1799.9890243902439</v>
      </c>
      <c r="DI34">
        <v>-0.10514149178032239</v>
      </c>
      <c r="DJ34">
        <v>0.1481232986408102</v>
      </c>
      <c r="DK34">
        <v>-1</v>
      </c>
      <c r="DL34">
        <v>2</v>
      </c>
      <c r="DM34">
        <v>2</v>
      </c>
      <c r="DN34" t="s">
        <v>354</v>
      </c>
      <c r="DO34">
        <v>3.1985999999999999</v>
      </c>
      <c r="DP34">
        <v>2.6744300000000001</v>
      </c>
      <c r="DQ34">
        <v>0.211646</v>
      </c>
      <c r="DR34">
        <v>0.21416199999999999</v>
      </c>
      <c r="DS34">
        <v>0.112193</v>
      </c>
      <c r="DT34">
        <v>0.10431799999999999</v>
      </c>
      <c r="DU34">
        <v>23621.9</v>
      </c>
      <c r="DV34">
        <v>26606.9</v>
      </c>
      <c r="DW34">
        <v>28222.7</v>
      </c>
      <c r="DX34">
        <v>32493.5</v>
      </c>
      <c r="DY34">
        <v>34808.699999999997</v>
      </c>
      <c r="DZ34">
        <v>39470.400000000001</v>
      </c>
      <c r="EA34">
        <v>41405.199999999997</v>
      </c>
      <c r="EB34">
        <v>46922.9</v>
      </c>
      <c r="EC34">
        <v>2.1280800000000002</v>
      </c>
      <c r="ED34">
        <v>1.68862</v>
      </c>
      <c r="EE34">
        <v>0.12690599999999999</v>
      </c>
      <c r="EF34">
        <v>0</v>
      </c>
      <c r="EG34">
        <v>24.923200000000001</v>
      </c>
      <c r="EH34">
        <v>999.9</v>
      </c>
      <c r="EI34">
        <v>40.4</v>
      </c>
      <c r="EJ34">
        <v>37</v>
      </c>
      <c r="EK34">
        <v>25.473800000000001</v>
      </c>
      <c r="EL34">
        <v>63.509900000000002</v>
      </c>
      <c r="EM34">
        <v>17.540099999999999</v>
      </c>
      <c r="EN34">
        <v>1</v>
      </c>
      <c r="EO34">
        <v>0.191834</v>
      </c>
      <c r="EP34">
        <v>1.67357</v>
      </c>
      <c r="EQ34">
        <v>20.219000000000001</v>
      </c>
      <c r="ER34">
        <v>5.2204300000000003</v>
      </c>
      <c r="ES34">
        <v>12.010199999999999</v>
      </c>
      <c r="ET34">
        <v>4.9884000000000004</v>
      </c>
      <c r="EU34">
        <v>3.3042500000000001</v>
      </c>
      <c r="EV34">
        <v>5573</v>
      </c>
      <c r="EW34">
        <v>8824.5</v>
      </c>
      <c r="EX34">
        <v>489.4</v>
      </c>
      <c r="EY34">
        <v>50.4</v>
      </c>
      <c r="EZ34">
        <v>1.85301</v>
      </c>
      <c r="FA34">
        <v>1.8615699999999999</v>
      </c>
      <c r="FB34">
        <v>1.8609100000000001</v>
      </c>
      <c r="FC34">
        <v>1.85697</v>
      </c>
      <c r="FD34">
        <v>1.86124</v>
      </c>
      <c r="FE34">
        <v>1.85745</v>
      </c>
      <c r="FF34">
        <v>1.8595600000000001</v>
      </c>
      <c r="FG34">
        <v>1.86249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-3.83</v>
      </c>
      <c r="FV34">
        <v>2.6100000000000002E-2</v>
      </c>
      <c r="FW34">
        <v>-0.17154060288217091</v>
      </c>
      <c r="FX34">
        <v>-4.0117494158234393E-3</v>
      </c>
      <c r="FY34">
        <v>1.087516141204025E-6</v>
      </c>
      <c r="FZ34">
        <v>-8.657206703991749E-11</v>
      </c>
      <c r="GA34">
        <v>2.608999999999995E-2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0.6</v>
      </c>
      <c r="GJ34">
        <v>0.6</v>
      </c>
      <c r="GK34">
        <v>2.8125</v>
      </c>
      <c r="GL34">
        <v>2.4182100000000002</v>
      </c>
      <c r="GM34">
        <v>1.5942400000000001</v>
      </c>
      <c r="GN34">
        <v>2.3095699999999999</v>
      </c>
      <c r="GO34">
        <v>1.40015</v>
      </c>
      <c r="GP34">
        <v>2.3852500000000001</v>
      </c>
      <c r="GQ34">
        <v>38.403399999999998</v>
      </c>
      <c r="GR34">
        <v>14.0883</v>
      </c>
      <c r="GS34">
        <v>18</v>
      </c>
      <c r="GT34">
        <v>650.21400000000006</v>
      </c>
      <c r="GU34">
        <v>377.85399999999998</v>
      </c>
      <c r="GV34">
        <v>24.498000000000001</v>
      </c>
      <c r="GW34">
        <v>29.747599999999998</v>
      </c>
      <c r="GX34">
        <v>29.999700000000001</v>
      </c>
      <c r="GY34">
        <v>29.654199999999999</v>
      </c>
      <c r="GZ34">
        <v>29.602499999999999</v>
      </c>
      <c r="HA34">
        <v>56.351399999999998</v>
      </c>
      <c r="HB34">
        <v>10</v>
      </c>
      <c r="HC34">
        <v>-30</v>
      </c>
      <c r="HD34">
        <v>24.496200000000002</v>
      </c>
      <c r="HE34">
        <v>1400</v>
      </c>
      <c r="HF34">
        <v>0</v>
      </c>
      <c r="HG34">
        <v>103.593</v>
      </c>
      <c r="HH34">
        <v>103.304</v>
      </c>
    </row>
    <row r="35" spans="1:216" x14ac:dyDescent="0.2">
      <c r="A35">
        <v>17</v>
      </c>
      <c r="B35">
        <v>1689632911.5</v>
      </c>
      <c r="C35">
        <v>1397.900000095367</v>
      </c>
      <c r="D35" t="s">
        <v>403</v>
      </c>
      <c r="E35" t="s">
        <v>404</v>
      </c>
      <c r="F35" t="s">
        <v>348</v>
      </c>
      <c r="G35" t="s">
        <v>349</v>
      </c>
      <c r="H35" t="s">
        <v>350</v>
      </c>
      <c r="I35" t="s">
        <v>351</v>
      </c>
      <c r="J35" t="s">
        <v>409</v>
      </c>
      <c r="K35" t="s">
        <v>352</v>
      </c>
      <c r="L35">
        <v>1689632911.5</v>
      </c>
      <c r="M35">
        <f t="shared" si="0"/>
        <v>1.9960397483950033E-3</v>
      </c>
      <c r="N35">
        <f t="shared" si="1"/>
        <v>1.9960397483950034</v>
      </c>
      <c r="O35">
        <f t="shared" si="2"/>
        <v>42.78928927015069</v>
      </c>
      <c r="P35">
        <f t="shared" si="3"/>
        <v>1753.61</v>
      </c>
      <c r="Q35">
        <f t="shared" si="4"/>
        <v>1297.6827105069115</v>
      </c>
      <c r="R35">
        <f t="shared" si="5"/>
        <v>129.86422313775702</v>
      </c>
      <c r="S35">
        <f t="shared" si="6"/>
        <v>175.49066385237097</v>
      </c>
      <c r="T35">
        <f t="shared" si="7"/>
        <v>0.16514953991688117</v>
      </c>
      <c r="U35">
        <f t="shared" si="8"/>
        <v>2.9318819628557282</v>
      </c>
      <c r="V35">
        <f t="shared" si="9"/>
        <v>0.1601500749800743</v>
      </c>
      <c r="W35">
        <f t="shared" si="10"/>
        <v>0.10053037204285475</v>
      </c>
      <c r="X35">
        <f t="shared" si="11"/>
        <v>297.70838400000002</v>
      </c>
      <c r="Y35">
        <f t="shared" si="12"/>
        <v>28.206945605130194</v>
      </c>
      <c r="Z35">
        <f t="shared" si="13"/>
        <v>26.9969</v>
      </c>
      <c r="AA35">
        <f t="shared" si="14"/>
        <v>3.5785080845443971</v>
      </c>
      <c r="AB35">
        <f t="shared" si="15"/>
        <v>66.280520726903717</v>
      </c>
      <c r="AC35">
        <f t="shared" si="16"/>
        <v>2.36828984570794</v>
      </c>
      <c r="AD35">
        <f t="shared" si="17"/>
        <v>3.5731310190908552</v>
      </c>
      <c r="AE35">
        <f t="shared" si="18"/>
        <v>1.2102182388364571</v>
      </c>
      <c r="AF35">
        <f t="shared" si="19"/>
        <v>-88.025352904219645</v>
      </c>
      <c r="AG35">
        <f t="shared" si="20"/>
        <v>-4.0464286817659527</v>
      </c>
      <c r="AH35">
        <f t="shared" si="21"/>
        <v>-0.29780454859924305</v>
      </c>
      <c r="AI35">
        <f t="shared" si="22"/>
        <v>205.33879786541522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52949.855545262661</v>
      </c>
      <c r="AO35">
        <f t="shared" si="26"/>
        <v>1800.04</v>
      </c>
      <c r="AP35">
        <f t="shared" si="27"/>
        <v>1517.4336000000001</v>
      </c>
      <c r="AQ35">
        <f t="shared" si="28"/>
        <v>0.84299993333481482</v>
      </c>
      <c r="AR35">
        <f t="shared" si="29"/>
        <v>0.16538987133619254</v>
      </c>
      <c r="AS35">
        <v>1689632911.5</v>
      </c>
      <c r="AT35">
        <v>1753.61</v>
      </c>
      <c r="AU35">
        <v>1799.89</v>
      </c>
      <c r="AV35">
        <v>23.665400000000002</v>
      </c>
      <c r="AW35">
        <v>21.716999999999999</v>
      </c>
      <c r="AX35">
        <v>1757.84</v>
      </c>
      <c r="AY35">
        <v>23.642299999999999</v>
      </c>
      <c r="AZ35">
        <v>600.12400000000002</v>
      </c>
      <c r="BA35">
        <v>100.008</v>
      </c>
      <c r="BB35">
        <v>6.5941100000000002E-2</v>
      </c>
      <c r="BC35">
        <v>26.971299999999999</v>
      </c>
      <c r="BD35">
        <v>26.9969</v>
      </c>
      <c r="BE35">
        <v>999.9</v>
      </c>
      <c r="BF35">
        <v>0</v>
      </c>
      <c r="BG35">
        <v>0</v>
      </c>
      <c r="BH35">
        <v>10012.5</v>
      </c>
      <c r="BI35">
        <v>0</v>
      </c>
      <c r="BJ35">
        <v>180.76900000000001</v>
      </c>
      <c r="BK35">
        <v>-46.278700000000001</v>
      </c>
      <c r="BL35">
        <v>1796.12</v>
      </c>
      <c r="BM35">
        <v>1839.85</v>
      </c>
      <c r="BN35">
        <v>1.9484600000000001</v>
      </c>
      <c r="BO35">
        <v>1799.89</v>
      </c>
      <c r="BP35">
        <v>21.716999999999999</v>
      </c>
      <c r="BQ35">
        <v>2.3667199999999999</v>
      </c>
      <c r="BR35">
        <v>2.1718600000000001</v>
      </c>
      <c r="BS35">
        <v>20.137899999999998</v>
      </c>
      <c r="BT35">
        <v>18.7563</v>
      </c>
      <c r="BU35">
        <v>1800.04</v>
      </c>
      <c r="BV35">
        <v>0.9</v>
      </c>
      <c r="BW35">
        <v>9.9999500000000005E-2</v>
      </c>
      <c r="BX35">
        <v>0</v>
      </c>
      <c r="BY35">
        <v>2.5870000000000002</v>
      </c>
      <c r="BZ35">
        <v>0</v>
      </c>
      <c r="CA35">
        <v>19713.5</v>
      </c>
      <c r="CB35">
        <v>14600.7</v>
      </c>
      <c r="CC35">
        <v>38.25</v>
      </c>
      <c r="CD35">
        <v>40</v>
      </c>
      <c r="CE35">
        <v>38.375</v>
      </c>
      <c r="CF35">
        <v>38.436999999999998</v>
      </c>
      <c r="CG35">
        <v>38</v>
      </c>
      <c r="CH35">
        <v>1620.04</v>
      </c>
      <c r="CI35">
        <v>180</v>
      </c>
      <c r="CJ35">
        <v>0</v>
      </c>
      <c r="CK35">
        <v>1689632923.0999999</v>
      </c>
      <c r="CL35">
        <v>0</v>
      </c>
      <c r="CM35">
        <v>1689632871</v>
      </c>
      <c r="CN35" t="s">
        <v>405</v>
      </c>
      <c r="CO35">
        <v>1689632871</v>
      </c>
      <c r="CP35">
        <v>1689632862</v>
      </c>
      <c r="CQ35">
        <v>39</v>
      </c>
      <c r="CR35">
        <v>0.104</v>
      </c>
      <c r="CS35">
        <v>-3.0000000000000001E-3</v>
      </c>
      <c r="CT35">
        <v>-4.274</v>
      </c>
      <c r="CU35">
        <v>2.3E-2</v>
      </c>
      <c r="CV35">
        <v>1800</v>
      </c>
      <c r="CW35">
        <v>22</v>
      </c>
      <c r="CX35">
        <v>0.06</v>
      </c>
      <c r="CY35">
        <v>0.04</v>
      </c>
      <c r="CZ35">
        <v>42.61625736467429</v>
      </c>
      <c r="DA35">
        <v>1.734343256729489</v>
      </c>
      <c r="DB35">
        <v>0.17817109175480511</v>
      </c>
      <c r="DC35">
        <v>1</v>
      </c>
      <c r="DD35">
        <v>1799.9929268292681</v>
      </c>
      <c r="DE35">
        <v>5.8954703828664898E-2</v>
      </c>
      <c r="DF35">
        <v>4.0257942857456652E-2</v>
      </c>
      <c r="DG35">
        <v>1</v>
      </c>
      <c r="DH35">
        <v>1800.016829268292</v>
      </c>
      <c r="DI35">
        <v>7.9896909555618942E-2</v>
      </c>
      <c r="DJ35">
        <v>1.218536194808335E-2</v>
      </c>
      <c r="DK35">
        <v>-1</v>
      </c>
      <c r="DL35">
        <v>2</v>
      </c>
      <c r="DM35">
        <v>2</v>
      </c>
      <c r="DN35" t="s">
        <v>354</v>
      </c>
      <c r="DO35">
        <v>3.1989000000000001</v>
      </c>
      <c r="DP35">
        <v>2.6749800000000001</v>
      </c>
      <c r="DQ35">
        <v>0.24624299999999999</v>
      </c>
      <c r="DR35">
        <v>0.24834800000000001</v>
      </c>
      <c r="DS35">
        <v>0.112085</v>
      </c>
      <c r="DT35">
        <v>0.104174</v>
      </c>
      <c r="DU35">
        <v>22588.3</v>
      </c>
      <c r="DV35">
        <v>25453.200000000001</v>
      </c>
      <c r="DW35">
        <v>28227.5</v>
      </c>
      <c r="DX35">
        <v>32499.5</v>
      </c>
      <c r="DY35">
        <v>34819.4</v>
      </c>
      <c r="DZ35">
        <v>39483.800000000003</v>
      </c>
      <c r="EA35">
        <v>41413</v>
      </c>
      <c r="EB35">
        <v>46931</v>
      </c>
      <c r="EC35">
        <v>2.1297000000000001</v>
      </c>
      <c r="ED35">
        <v>1.69167</v>
      </c>
      <c r="EE35">
        <v>0.13019900000000001</v>
      </c>
      <c r="EF35">
        <v>0</v>
      </c>
      <c r="EG35">
        <v>24.863900000000001</v>
      </c>
      <c r="EH35">
        <v>999.9</v>
      </c>
      <c r="EI35">
        <v>40.200000000000003</v>
      </c>
      <c r="EJ35">
        <v>37</v>
      </c>
      <c r="EK35">
        <v>25.343399999999999</v>
      </c>
      <c r="EL35">
        <v>63.359900000000003</v>
      </c>
      <c r="EM35">
        <v>17.291699999999999</v>
      </c>
      <c r="EN35">
        <v>1</v>
      </c>
      <c r="EO35">
        <v>0.182088</v>
      </c>
      <c r="EP35">
        <v>1.8309299999999999</v>
      </c>
      <c r="EQ35">
        <v>20.218299999999999</v>
      </c>
      <c r="ER35">
        <v>5.2237299999999998</v>
      </c>
      <c r="ES35">
        <v>12.0108</v>
      </c>
      <c r="ET35">
        <v>4.9893000000000001</v>
      </c>
      <c r="EU35">
        <v>3.3050000000000002</v>
      </c>
      <c r="EV35">
        <v>5575.1</v>
      </c>
      <c r="EW35">
        <v>8828.9</v>
      </c>
      <c r="EX35">
        <v>489.4</v>
      </c>
      <c r="EY35">
        <v>50.5</v>
      </c>
      <c r="EZ35">
        <v>1.85303</v>
      </c>
      <c r="FA35">
        <v>1.86161</v>
      </c>
      <c r="FB35">
        <v>1.8609599999999999</v>
      </c>
      <c r="FC35">
        <v>1.8569899999999999</v>
      </c>
      <c r="FD35">
        <v>1.86127</v>
      </c>
      <c r="FE35">
        <v>1.85745</v>
      </c>
      <c r="FF35">
        <v>1.8595900000000001</v>
      </c>
      <c r="FG35">
        <v>1.86249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-4.2300000000000004</v>
      </c>
      <c r="FV35">
        <v>2.3099999999999999E-2</v>
      </c>
      <c r="FW35">
        <v>-6.6993478118489547E-2</v>
      </c>
      <c r="FX35">
        <v>-4.0117494158234393E-3</v>
      </c>
      <c r="FY35">
        <v>1.087516141204025E-6</v>
      </c>
      <c r="FZ35">
        <v>-8.657206703991749E-11</v>
      </c>
      <c r="GA35">
        <v>2.3160000000007841E-2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0.7</v>
      </c>
      <c r="GJ35">
        <v>0.8</v>
      </c>
      <c r="GK35">
        <v>3.44604</v>
      </c>
      <c r="GL35">
        <v>2.4060100000000002</v>
      </c>
      <c r="GM35">
        <v>1.5942400000000001</v>
      </c>
      <c r="GN35">
        <v>2.3095699999999999</v>
      </c>
      <c r="GO35">
        <v>1.40015</v>
      </c>
      <c r="GP35">
        <v>2.4279799999999998</v>
      </c>
      <c r="GQ35">
        <v>38.427900000000001</v>
      </c>
      <c r="GR35">
        <v>14.0707</v>
      </c>
      <c r="GS35">
        <v>18</v>
      </c>
      <c r="GT35">
        <v>650.33399999999995</v>
      </c>
      <c r="GU35">
        <v>378.93099999999998</v>
      </c>
      <c r="GV35">
        <v>24.505500000000001</v>
      </c>
      <c r="GW35">
        <v>29.6313</v>
      </c>
      <c r="GX35">
        <v>29.999700000000001</v>
      </c>
      <c r="GY35">
        <v>29.548400000000001</v>
      </c>
      <c r="GZ35">
        <v>29.498799999999999</v>
      </c>
      <c r="HA35">
        <v>69.020399999999995</v>
      </c>
      <c r="HB35">
        <v>10</v>
      </c>
      <c r="HC35">
        <v>-30</v>
      </c>
      <c r="HD35">
        <v>24.412800000000001</v>
      </c>
      <c r="HE35">
        <v>1800</v>
      </c>
      <c r="HF35">
        <v>0</v>
      </c>
      <c r="HG35">
        <v>103.61199999999999</v>
      </c>
      <c r="HH35">
        <v>103.322</v>
      </c>
    </row>
    <row r="36" spans="1:216" x14ac:dyDescent="0.2">
      <c r="A36">
        <v>18</v>
      </c>
      <c r="B36">
        <v>1689633001</v>
      </c>
      <c r="C36">
        <v>1487.400000095367</v>
      </c>
      <c r="D36" t="s">
        <v>406</v>
      </c>
      <c r="E36" t="s">
        <v>407</v>
      </c>
      <c r="F36" t="s">
        <v>348</v>
      </c>
      <c r="G36" t="s">
        <v>349</v>
      </c>
      <c r="H36" t="s">
        <v>350</v>
      </c>
      <c r="I36" t="s">
        <v>351</v>
      </c>
      <c r="J36" t="s">
        <v>409</v>
      </c>
      <c r="K36" t="s">
        <v>352</v>
      </c>
      <c r="L36">
        <v>1689633001</v>
      </c>
      <c r="M36">
        <f t="shared" si="0"/>
        <v>1.9965138190118398E-3</v>
      </c>
      <c r="N36">
        <f t="shared" si="1"/>
        <v>1.9965138190118397</v>
      </c>
      <c r="O36">
        <f t="shared" si="2"/>
        <v>13.114503057419274</v>
      </c>
      <c r="P36">
        <f t="shared" si="3"/>
        <v>386.03199999999998</v>
      </c>
      <c r="Q36">
        <f t="shared" si="4"/>
        <v>249.38120585750994</v>
      </c>
      <c r="R36">
        <f t="shared" si="5"/>
        <v>24.957777485725938</v>
      </c>
      <c r="S36">
        <f t="shared" si="6"/>
        <v>38.6336280845264</v>
      </c>
      <c r="T36">
        <f t="shared" si="7"/>
        <v>0.16528664615312735</v>
      </c>
      <c r="U36">
        <f t="shared" si="8"/>
        <v>2.9330737364640749</v>
      </c>
      <c r="V36">
        <f t="shared" si="9"/>
        <v>0.16028098057332366</v>
      </c>
      <c r="W36">
        <f t="shared" si="10"/>
        <v>0.10061272433017494</v>
      </c>
      <c r="X36">
        <f t="shared" si="11"/>
        <v>297.73028999999997</v>
      </c>
      <c r="Y36">
        <f t="shared" si="12"/>
        <v>28.139940183171039</v>
      </c>
      <c r="Z36">
        <f t="shared" si="13"/>
        <v>26.983499999999999</v>
      </c>
      <c r="AA36">
        <f t="shared" si="14"/>
        <v>3.5756926465151371</v>
      </c>
      <c r="AB36">
        <f t="shared" si="15"/>
        <v>66.47842150269183</v>
      </c>
      <c r="AC36">
        <f t="shared" si="16"/>
        <v>2.36608354203794</v>
      </c>
      <c r="AD36">
        <f t="shared" si="17"/>
        <v>3.5591752760587632</v>
      </c>
      <c r="AE36">
        <f t="shared" si="18"/>
        <v>1.2096091044771971</v>
      </c>
      <c r="AF36">
        <f t="shared" si="19"/>
        <v>-88.046259418422139</v>
      </c>
      <c r="AG36">
        <f t="shared" si="20"/>
        <v>-12.460476256883968</v>
      </c>
      <c r="AH36">
        <f t="shared" si="21"/>
        <v>-0.91631299790764942</v>
      </c>
      <c r="AI36">
        <f t="shared" si="22"/>
        <v>196.3072413267862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52996.21276801153</v>
      </c>
      <c r="AO36">
        <f t="shared" si="26"/>
        <v>1800.17</v>
      </c>
      <c r="AP36">
        <f t="shared" si="27"/>
        <v>1517.5434</v>
      </c>
      <c r="AQ36">
        <f t="shared" si="28"/>
        <v>0.84300004999527822</v>
      </c>
      <c r="AR36">
        <f t="shared" si="29"/>
        <v>0.16539009649088696</v>
      </c>
      <c r="AS36">
        <v>1689633001</v>
      </c>
      <c r="AT36">
        <v>386.03199999999998</v>
      </c>
      <c r="AU36">
        <v>399.91500000000002</v>
      </c>
      <c r="AV36">
        <v>23.642199999999999</v>
      </c>
      <c r="AW36">
        <v>21.693200000000001</v>
      </c>
      <c r="AX36">
        <v>388.28699999999998</v>
      </c>
      <c r="AY36">
        <v>23.615100000000002</v>
      </c>
      <c r="AZ36">
        <v>600.096</v>
      </c>
      <c r="BA36">
        <v>100.01300000000001</v>
      </c>
      <c r="BB36">
        <v>6.5822699999999998E-2</v>
      </c>
      <c r="BC36">
        <v>26.904699999999998</v>
      </c>
      <c r="BD36">
        <v>26.983499999999999</v>
      </c>
      <c r="BE36">
        <v>999.9</v>
      </c>
      <c r="BF36">
        <v>0</v>
      </c>
      <c r="BG36">
        <v>0</v>
      </c>
      <c r="BH36">
        <v>10018.799999999999</v>
      </c>
      <c r="BI36">
        <v>0</v>
      </c>
      <c r="BJ36">
        <v>186.17500000000001</v>
      </c>
      <c r="BK36">
        <v>-13.8828</v>
      </c>
      <c r="BL36">
        <v>395.38</v>
      </c>
      <c r="BM36">
        <v>408.78300000000002</v>
      </c>
      <c r="BN36">
        <v>1.9489799999999999</v>
      </c>
      <c r="BO36">
        <v>399.91500000000002</v>
      </c>
      <c r="BP36">
        <v>21.693200000000001</v>
      </c>
      <c r="BQ36">
        <v>2.3645200000000002</v>
      </c>
      <c r="BR36">
        <v>2.1696</v>
      </c>
      <c r="BS36">
        <v>20.122800000000002</v>
      </c>
      <c r="BT36">
        <v>18.739599999999999</v>
      </c>
      <c r="BU36">
        <v>1800.17</v>
      </c>
      <c r="BV36">
        <v>0.90000100000000005</v>
      </c>
      <c r="BW36">
        <v>9.9999299999999999E-2</v>
      </c>
      <c r="BX36">
        <v>0</v>
      </c>
      <c r="BY36">
        <v>2.7890000000000001</v>
      </c>
      <c r="BZ36">
        <v>0</v>
      </c>
      <c r="CA36">
        <v>17653.8</v>
      </c>
      <c r="CB36">
        <v>14601.7</v>
      </c>
      <c r="CC36">
        <v>38.311999999999998</v>
      </c>
      <c r="CD36">
        <v>40.061999999999998</v>
      </c>
      <c r="CE36">
        <v>38.436999999999998</v>
      </c>
      <c r="CF36">
        <v>38.436999999999998</v>
      </c>
      <c r="CG36">
        <v>38</v>
      </c>
      <c r="CH36">
        <v>1620.15</v>
      </c>
      <c r="CI36">
        <v>180.02</v>
      </c>
      <c r="CJ36">
        <v>0</v>
      </c>
      <c r="CK36">
        <v>1689633012.5</v>
      </c>
      <c r="CL36">
        <v>0</v>
      </c>
      <c r="CM36">
        <v>1689632974</v>
      </c>
      <c r="CN36" t="s">
        <v>408</v>
      </c>
      <c r="CO36">
        <v>1689632967.5</v>
      </c>
      <c r="CP36">
        <v>1689632974</v>
      </c>
      <c r="CQ36">
        <v>40</v>
      </c>
      <c r="CR36">
        <v>-0.79</v>
      </c>
      <c r="CS36">
        <v>4.0000000000000001E-3</v>
      </c>
      <c r="CT36">
        <v>-2.2970000000000002</v>
      </c>
      <c r="CU36">
        <v>2.7E-2</v>
      </c>
      <c r="CV36">
        <v>399</v>
      </c>
      <c r="CW36">
        <v>22</v>
      </c>
      <c r="CX36">
        <v>0.42</v>
      </c>
      <c r="CY36">
        <v>0.05</v>
      </c>
      <c r="CZ36">
        <v>13.32644618104537</v>
      </c>
      <c r="DA36">
        <v>-0.66867236075265146</v>
      </c>
      <c r="DB36">
        <v>0.19786737320485301</v>
      </c>
      <c r="DC36">
        <v>1</v>
      </c>
      <c r="DD36">
        <v>399.85222499999998</v>
      </c>
      <c r="DE36">
        <v>1.393542213883578</v>
      </c>
      <c r="DF36">
        <v>0.1638570241857224</v>
      </c>
      <c r="DG36">
        <v>1</v>
      </c>
      <c r="DH36">
        <v>1800.0109756097561</v>
      </c>
      <c r="DI36">
        <v>-8.4932086026077422E-2</v>
      </c>
      <c r="DJ36">
        <v>0.15463260751723509</v>
      </c>
      <c r="DK36">
        <v>-1</v>
      </c>
      <c r="DL36">
        <v>2</v>
      </c>
      <c r="DM36">
        <v>2</v>
      </c>
      <c r="DN36" t="s">
        <v>354</v>
      </c>
      <c r="DO36">
        <v>3.1989299999999998</v>
      </c>
      <c r="DP36">
        <v>2.6749200000000002</v>
      </c>
      <c r="DQ36">
        <v>9.0184200000000006E-2</v>
      </c>
      <c r="DR36">
        <v>9.1830499999999995E-2</v>
      </c>
      <c r="DS36">
        <v>0.112015</v>
      </c>
      <c r="DT36">
        <v>0.104113</v>
      </c>
      <c r="DU36">
        <v>27269.1</v>
      </c>
      <c r="DV36">
        <v>30757.599999999999</v>
      </c>
      <c r="DW36">
        <v>28228.5</v>
      </c>
      <c r="DX36">
        <v>32499.9</v>
      </c>
      <c r="DY36">
        <v>34822.400000000001</v>
      </c>
      <c r="DZ36">
        <v>39486.400000000001</v>
      </c>
      <c r="EA36">
        <v>41414.300000000003</v>
      </c>
      <c r="EB36">
        <v>46931.7</v>
      </c>
      <c r="EC36">
        <v>2.1301299999999999</v>
      </c>
      <c r="ED36">
        <v>1.6862699999999999</v>
      </c>
      <c r="EE36">
        <v>0.12934999999999999</v>
      </c>
      <c r="EF36">
        <v>0</v>
      </c>
      <c r="EG36">
        <v>24.8644</v>
      </c>
      <c r="EH36">
        <v>999.9</v>
      </c>
      <c r="EI36">
        <v>40</v>
      </c>
      <c r="EJ36">
        <v>37.1</v>
      </c>
      <c r="EK36">
        <v>25.3538</v>
      </c>
      <c r="EL36">
        <v>63.359900000000003</v>
      </c>
      <c r="EM36">
        <v>17.600200000000001</v>
      </c>
      <c r="EN36">
        <v>1</v>
      </c>
      <c r="EO36">
        <v>0.17740900000000001</v>
      </c>
      <c r="EP36">
        <v>1.4722999999999999</v>
      </c>
      <c r="EQ36">
        <v>20.221900000000002</v>
      </c>
      <c r="ER36">
        <v>5.2232799999999999</v>
      </c>
      <c r="ES36">
        <v>12.011900000000001</v>
      </c>
      <c r="ET36">
        <v>4.9892000000000003</v>
      </c>
      <c r="EU36">
        <v>3.3050000000000002</v>
      </c>
      <c r="EV36">
        <v>5576.8</v>
      </c>
      <c r="EW36">
        <v>8832.4</v>
      </c>
      <c r="EX36">
        <v>489.4</v>
      </c>
      <c r="EY36">
        <v>50.5</v>
      </c>
      <c r="EZ36">
        <v>1.85303</v>
      </c>
      <c r="FA36">
        <v>1.8615699999999999</v>
      </c>
      <c r="FB36">
        <v>1.8609199999999999</v>
      </c>
      <c r="FC36">
        <v>1.8569899999999999</v>
      </c>
      <c r="FD36">
        <v>1.86127</v>
      </c>
      <c r="FE36">
        <v>1.85745</v>
      </c>
      <c r="FF36">
        <v>1.8595699999999999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-2.2549999999999999</v>
      </c>
      <c r="FV36">
        <v>2.7099999999999999E-2</v>
      </c>
      <c r="FW36">
        <v>-0.8564113329655092</v>
      </c>
      <c r="FX36">
        <v>-4.0117494158234393E-3</v>
      </c>
      <c r="FY36">
        <v>1.087516141204025E-6</v>
      </c>
      <c r="FZ36">
        <v>-8.657206703991749E-11</v>
      </c>
      <c r="GA36">
        <v>2.7045000000001099E-2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0.6</v>
      </c>
      <c r="GJ36">
        <v>0.5</v>
      </c>
      <c r="GK36">
        <v>1.0144</v>
      </c>
      <c r="GL36">
        <v>2.4169900000000002</v>
      </c>
      <c r="GM36">
        <v>1.5942400000000001</v>
      </c>
      <c r="GN36">
        <v>2.3095699999999999</v>
      </c>
      <c r="GO36">
        <v>1.40015</v>
      </c>
      <c r="GP36">
        <v>2.4169900000000002</v>
      </c>
      <c r="GQ36">
        <v>38.427900000000001</v>
      </c>
      <c r="GR36">
        <v>14.0707</v>
      </c>
      <c r="GS36">
        <v>18</v>
      </c>
      <c r="GT36">
        <v>650.00199999999995</v>
      </c>
      <c r="GU36">
        <v>375.45699999999999</v>
      </c>
      <c r="GV36">
        <v>24.119499999999999</v>
      </c>
      <c r="GW36">
        <v>29.572900000000001</v>
      </c>
      <c r="GX36">
        <v>29.9983</v>
      </c>
      <c r="GY36">
        <v>29.488399999999999</v>
      </c>
      <c r="GZ36">
        <v>29.4452</v>
      </c>
      <c r="HA36">
        <v>20.3687</v>
      </c>
      <c r="HB36">
        <v>10</v>
      </c>
      <c r="HC36">
        <v>-30</v>
      </c>
      <c r="HD36">
        <v>24.184699999999999</v>
      </c>
      <c r="HE36">
        <v>400</v>
      </c>
      <c r="HF36">
        <v>0</v>
      </c>
      <c r="HG36">
        <v>103.61499999999999</v>
      </c>
      <c r="HH36">
        <v>103.324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2023-07-17T22:34:37Z</dcterms:created>
  <dcterms:modified xsi:type="dcterms:W3CDTF">2023-07-18T06:07:59Z</dcterms:modified>
</cp:coreProperties>
</file>