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13_ncr:1_{6A357E54-F88C-7845-9287-5EEA51F08F72}" xr6:coauthVersionLast="47" xr6:coauthVersionMax="47" xr10:uidLastSave="{00000000-0000-0000-0000-000000000000}"/>
  <bookViews>
    <workbookView xWindow="240" yWindow="760" windowWidth="19500" windowHeight="1264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6" i="1" l="1"/>
  <c r="AQ36" i="1"/>
  <c r="AO36" i="1"/>
  <c r="AP36" i="1" s="1"/>
  <c r="AN36" i="1"/>
  <c r="AL36" i="1" s="1"/>
  <c r="AM36" i="1" s="1"/>
  <c r="AD36" i="1"/>
  <c r="AC36" i="1"/>
  <c r="U36" i="1"/>
  <c r="AR35" i="1"/>
  <c r="AQ35" i="1"/>
  <c r="AO35" i="1"/>
  <c r="AP35" i="1" s="1"/>
  <c r="AN35" i="1"/>
  <c r="AL35" i="1"/>
  <c r="AD35" i="1"/>
  <c r="AC35" i="1"/>
  <c r="AB35" i="1"/>
  <c r="U35" i="1"/>
  <c r="S35" i="1"/>
  <c r="AR34" i="1"/>
  <c r="AQ34" i="1"/>
  <c r="AP34" i="1" s="1"/>
  <c r="AO34" i="1"/>
  <c r="AN34" i="1"/>
  <c r="AL34" i="1"/>
  <c r="N34" i="1" s="1"/>
  <c r="M34" i="1" s="1"/>
  <c r="AF34" i="1"/>
  <c r="AD34" i="1"/>
  <c r="AC34" i="1"/>
  <c r="AB34" i="1"/>
  <c r="X34" i="1"/>
  <c r="U34" i="1"/>
  <c r="S34" i="1"/>
  <c r="P34" i="1"/>
  <c r="AR33" i="1"/>
  <c r="AQ33" i="1"/>
  <c r="AP33" i="1"/>
  <c r="AO33" i="1"/>
  <c r="X33" i="1" s="1"/>
  <c r="AN33" i="1"/>
  <c r="AL33" i="1" s="1"/>
  <c r="AD33" i="1"/>
  <c r="AC33" i="1"/>
  <c r="AB33" i="1" s="1"/>
  <c r="U33" i="1"/>
  <c r="AR32" i="1"/>
  <c r="AQ32" i="1"/>
  <c r="AO32" i="1"/>
  <c r="X32" i="1" s="1"/>
  <c r="AN32" i="1"/>
  <c r="AL32" i="1" s="1"/>
  <c r="AD32" i="1"/>
  <c r="AC32" i="1"/>
  <c r="AB32" i="1"/>
  <c r="U32" i="1"/>
  <c r="AR31" i="1"/>
  <c r="AQ31" i="1"/>
  <c r="AO31" i="1"/>
  <c r="AP31" i="1" s="1"/>
  <c r="AN31" i="1"/>
  <c r="AL31" i="1"/>
  <c r="S31" i="1" s="1"/>
  <c r="AD31" i="1"/>
  <c r="AC31" i="1"/>
  <c r="AB31" i="1"/>
  <c r="U31" i="1"/>
  <c r="AR30" i="1"/>
  <c r="AQ30" i="1"/>
  <c r="AP30" i="1"/>
  <c r="AO30" i="1"/>
  <c r="AN30" i="1"/>
  <c r="AL30" i="1"/>
  <c r="N30" i="1" s="1"/>
  <c r="M30" i="1" s="1"/>
  <c r="Y30" i="1" s="1"/>
  <c r="Z30" i="1" s="1"/>
  <c r="AD30" i="1"/>
  <c r="AC30" i="1"/>
  <c r="AB30" i="1"/>
  <c r="X30" i="1"/>
  <c r="U30" i="1"/>
  <c r="S30" i="1"/>
  <c r="P30" i="1"/>
  <c r="AR29" i="1"/>
  <c r="AQ29" i="1"/>
  <c r="AO29" i="1"/>
  <c r="AP29" i="1" s="1"/>
  <c r="AN29" i="1"/>
  <c r="AL29" i="1" s="1"/>
  <c r="AD29" i="1"/>
  <c r="AC29" i="1"/>
  <c r="X29" i="1"/>
  <c r="U29" i="1"/>
  <c r="P29" i="1"/>
  <c r="O29" i="1"/>
  <c r="AR28" i="1"/>
  <c r="AQ28" i="1"/>
  <c r="AO28" i="1"/>
  <c r="AN28" i="1"/>
  <c r="AL28" i="1"/>
  <c r="O28" i="1" s="1"/>
  <c r="AD28" i="1"/>
  <c r="AC28" i="1"/>
  <c r="AB28" i="1"/>
  <c r="U28" i="1"/>
  <c r="AR27" i="1"/>
  <c r="AQ27" i="1"/>
  <c r="AO27" i="1"/>
  <c r="AP27" i="1" s="1"/>
  <c r="AN27" i="1"/>
  <c r="AM27" i="1"/>
  <c r="AL27" i="1"/>
  <c r="AD27" i="1"/>
  <c r="AC27" i="1"/>
  <c r="AB27" i="1" s="1"/>
  <c r="U27" i="1"/>
  <c r="AR26" i="1"/>
  <c r="AQ26" i="1"/>
  <c r="AP26" i="1"/>
  <c r="AO26" i="1"/>
  <c r="AN26" i="1"/>
  <c r="AL26" i="1"/>
  <c r="N26" i="1" s="1"/>
  <c r="M26" i="1" s="1"/>
  <c r="AF26" i="1"/>
  <c r="AD26" i="1"/>
  <c r="AC26" i="1"/>
  <c r="AB26" i="1"/>
  <c r="X26" i="1"/>
  <c r="U26" i="1"/>
  <c r="S26" i="1"/>
  <c r="P26" i="1"/>
  <c r="AR25" i="1"/>
  <c r="AQ25" i="1"/>
  <c r="AO25" i="1"/>
  <c r="AP25" i="1" s="1"/>
  <c r="AN25" i="1"/>
  <c r="AL25" i="1" s="1"/>
  <c r="N25" i="1" s="1"/>
  <c r="M25" i="1" s="1"/>
  <c r="AD25" i="1"/>
  <c r="AC25" i="1"/>
  <c r="AB25" i="1" s="1"/>
  <c r="X25" i="1"/>
  <c r="U25" i="1"/>
  <c r="AR24" i="1"/>
  <c r="AQ24" i="1"/>
  <c r="AO24" i="1"/>
  <c r="AN24" i="1"/>
  <c r="AL24" i="1"/>
  <c r="AD24" i="1"/>
  <c r="AC24" i="1"/>
  <c r="AB24" i="1"/>
  <c r="U24" i="1"/>
  <c r="O24" i="1"/>
  <c r="N24" i="1"/>
  <c r="M24" i="1" s="1"/>
  <c r="AF24" i="1" s="1"/>
  <c r="AR23" i="1"/>
  <c r="AQ23" i="1"/>
  <c r="AO23" i="1"/>
  <c r="AP23" i="1" s="1"/>
  <c r="AN23" i="1"/>
  <c r="AL23" i="1"/>
  <c r="AM23" i="1" s="1"/>
  <c r="AD23" i="1"/>
  <c r="AC23" i="1"/>
  <c r="AB23" i="1" s="1"/>
  <c r="U23" i="1"/>
  <c r="S23" i="1"/>
  <c r="AR22" i="1"/>
  <c r="AQ22" i="1"/>
  <c r="AP22" i="1" s="1"/>
  <c r="AO22" i="1"/>
  <c r="AN22" i="1"/>
  <c r="AL22" i="1"/>
  <c r="N22" i="1" s="1"/>
  <c r="M22" i="1" s="1"/>
  <c r="Y22" i="1" s="1"/>
  <c r="Z22" i="1" s="1"/>
  <c r="AD22" i="1"/>
  <c r="AC22" i="1"/>
  <c r="AB22" i="1"/>
  <c r="X22" i="1"/>
  <c r="U22" i="1"/>
  <c r="S22" i="1"/>
  <c r="P22" i="1"/>
  <c r="AR21" i="1"/>
  <c r="AQ21" i="1"/>
  <c r="AO21" i="1"/>
  <c r="AP21" i="1" s="1"/>
  <c r="AN21" i="1"/>
  <c r="AL21" i="1" s="1"/>
  <c r="AD21" i="1"/>
  <c r="AC21" i="1"/>
  <c r="X21" i="1"/>
  <c r="U21" i="1"/>
  <c r="P21" i="1"/>
  <c r="O21" i="1"/>
  <c r="AR20" i="1"/>
  <c r="AQ20" i="1"/>
  <c r="AO20" i="1"/>
  <c r="AN20" i="1"/>
  <c r="AL20" i="1"/>
  <c r="O20" i="1" s="1"/>
  <c r="AD20" i="1"/>
  <c r="AC20" i="1"/>
  <c r="AB20" i="1"/>
  <c r="U20" i="1"/>
  <c r="AR19" i="1"/>
  <c r="AQ19" i="1"/>
  <c r="AO19" i="1"/>
  <c r="AP19" i="1" s="1"/>
  <c r="AN19" i="1"/>
  <c r="AM19" i="1"/>
  <c r="AL19" i="1"/>
  <c r="AD19" i="1"/>
  <c r="AC19" i="1"/>
  <c r="AB19" i="1"/>
  <c r="U19" i="1"/>
  <c r="Y34" i="1" l="1"/>
  <c r="Z34" i="1" s="1"/>
  <c r="AG22" i="1"/>
  <c r="AA22" i="1"/>
  <c r="AE22" i="1" s="1"/>
  <c r="AH22" i="1"/>
  <c r="AG30" i="1"/>
  <c r="AA30" i="1"/>
  <c r="AE30" i="1" s="1"/>
  <c r="AH30" i="1"/>
  <c r="AA34" i="1"/>
  <c r="AE34" i="1" s="1"/>
  <c r="AH34" i="1"/>
  <c r="AG34" i="1"/>
  <c r="AF25" i="1"/>
  <c r="P32" i="1"/>
  <c r="S32" i="1"/>
  <c r="O32" i="1"/>
  <c r="AM32" i="1"/>
  <c r="N32" i="1"/>
  <c r="M32" i="1" s="1"/>
  <c r="P19" i="1"/>
  <c r="O19" i="1"/>
  <c r="N19" i="1"/>
  <c r="M19" i="1" s="1"/>
  <c r="AB21" i="1"/>
  <c r="AP24" i="1"/>
  <c r="X24" i="1"/>
  <c r="P27" i="1"/>
  <c r="O27" i="1"/>
  <c r="N27" i="1"/>
  <c r="M27" i="1" s="1"/>
  <c r="AB29" i="1"/>
  <c r="S33" i="1"/>
  <c r="AM33" i="1"/>
  <c r="P35" i="1"/>
  <c r="N35" i="1"/>
  <c r="M35" i="1" s="1"/>
  <c r="O35" i="1"/>
  <c r="AM35" i="1"/>
  <c r="S28" i="1"/>
  <c r="P28" i="1"/>
  <c r="V30" i="1"/>
  <c r="T30" i="1" s="1"/>
  <c r="W30" i="1" s="1"/>
  <c r="Q30" i="1" s="1"/>
  <c r="R30" i="1" s="1"/>
  <c r="AB36" i="1"/>
  <c r="P20" i="1"/>
  <c r="S20" i="1"/>
  <c r="Y25" i="1"/>
  <c r="Z25" i="1" s="1"/>
  <c r="V34" i="1"/>
  <c r="T34" i="1" s="1"/>
  <c r="W34" i="1" s="1"/>
  <c r="Q34" i="1" s="1"/>
  <c r="R34" i="1" s="1"/>
  <c r="S25" i="1"/>
  <c r="AM25" i="1"/>
  <c r="V22" i="1"/>
  <c r="T22" i="1" s="1"/>
  <c r="W22" i="1" s="1"/>
  <c r="P31" i="1"/>
  <c r="N31" i="1"/>
  <c r="M31" i="1" s="1"/>
  <c r="O31" i="1"/>
  <c r="AM31" i="1"/>
  <c r="Y32" i="1"/>
  <c r="Z32" i="1" s="1"/>
  <c r="AG32" i="1" s="1"/>
  <c r="AP20" i="1"/>
  <c r="X20" i="1"/>
  <c r="O25" i="1"/>
  <c r="Y26" i="1"/>
  <c r="Z26" i="1" s="1"/>
  <c r="V26" i="1" s="1"/>
  <c r="T26" i="1" s="1"/>
  <c r="W26" i="1" s="1"/>
  <c r="Q26" i="1" s="1"/>
  <c r="R26" i="1" s="1"/>
  <c r="AP28" i="1"/>
  <c r="X28" i="1"/>
  <c r="P36" i="1"/>
  <c r="S36" i="1"/>
  <c r="O36" i="1"/>
  <c r="AM20" i="1"/>
  <c r="AM28" i="1"/>
  <c r="AI34" i="1"/>
  <c r="S21" i="1"/>
  <c r="AM21" i="1"/>
  <c r="P24" i="1"/>
  <c r="S24" i="1"/>
  <c r="P25" i="1"/>
  <c r="S29" i="1"/>
  <c r="AM29" i="1"/>
  <c r="N33" i="1"/>
  <c r="M33" i="1" s="1"/>
  <c r="Y33" i="1" s="1"/>
  <c r="Z33" i="1" s="1"/>
  <c r="P23" i="1"/>
  <c r="O23" i="1"/>
  <c r="N23" i="1"/>
  <c r="M23" i="1" s="1"/>
  <c r="S19" i="1"/>
  <c r="AF22" i="1"/>
  <c r="AM24" i="1"/>
  <c r="S27" i="1"/>
  <c r="AF30" i="1"/>
  <c r="O33" i="1"/>
  <c r="N36" i="1"/>
  <c r="M36" i="1" s="1"/>
  <c r="N20" i="1"/>
  <c r="M20" i="1" s="1"/>
  <c r="N21" i="1"/>
  <c r="M21" i="1" s="1"/>
  <c r="Y21" i="1"/>
  <c r="Z21" i="1" s="1"/>
  <c r="N28" i="1"/>
  <c r="M28" i="1" s="1"/>
  <c r="N29" i="1"/>
  <c r="M29" i="1" s="1"/>
  <c r="Y29" i="1"/>
  <c r="Z29" i="1" s="1"/>
  <c r="AI30" i="1"/>
  <c r="P33" i="1"/>
  <c r="O22" i="1"/>
  <c r="O26" i="1"/>
  <c r="O30" i="1"/>
  <c r="O34" i="1"/>
  <c r="AP32" i="1"/>
  <c r="X36" i="1"/>
  <c r="AM22" i="1"/>
  <c r="AM26" i="1"/>
  <c r="AM30" i="1"/>
  <c r="AM34" i="1"/>
  <c r="X19" i="1"/>
  <c r="X23" i="1"/>
  <c r="X27" i="1"/>
  <c r="X31" i="1"/>
  <c r="X35" i="1"/>
  <c r="AA33" i="1" l="1"/>
  <c r="AE33" i="1" s="1"/>
  <c r="AH33" i="1"/>
  <c r="AG33" i="1"/>
  <c r="Y31" i="1"/>
  <c r="Z31" i="1" s="1"/>
  <c r="AF19" i="1"/>
  <c r="AA25" i="1"/>
  <c r="AE25" i="1" s="1"/>
  <c r="AH25" i="1"/>
  <c r="AG25" i="1"/>
  <c r="Y23" i="1"/>
  <c r="Z23" i="1" s="1"/>
  <c r="AA26" i="1"/>
  <c r="AE26" i="1" s="1"/>
  <c r="AH26" i="1"/>
  <c r="AG26" i="1"/>
  <c r="Y28" i="1"/>
  <c r="Z28" i="1" s="1"/>
  <c r="V28" i="1" s="1"/>
  <c r="T28" i="1" s="1"/>
  <c r="W28" i="1" s="1"/>
  <c r="Q28" i="1" s="1"/>
  <c r="R28" i="1" s="1"/>
  <c r="AF27" i="1"/>
  <c r="V27" i="1"/>
  <c r="T27" i="1" s="1"/>
  <c r="W27" i="1" s="1"/>
  <c r="Q27" i="1" s="1"/>
  <c r="R27" i="1" s="1"/>
  <c r="Y19" i="1"/>
  <c r="Z19" i="1" s="1"/>
  <c r="V19" i="1" s="1"/>
  <c r="T19" i="1" s="1"/>
  <c r="W19" i="1" s="1"/>
  <c r="Q19" i="1" s="1"/>
  <c r="R19" i="1" s="1"/>
  <c r="AF31" i="1"/>
  <c r="V31" i="1"/>
  <c r="T31" i="1" s="1"/>
  <c r="W31" i="1" s="1"/>
  <c r="Q31" i="1" s="1"/>
  <c r="R31" i="1" s="1"/>
  <c r="V25" i="1"/>
  <c r="T25" i="1" s="1"/>
  <c r="W25" i="1" s="1"/>
  <c r="Q25" i="1" s="1"/>
  <c r="R25" i="1" s="1"/>
  <c r="AI22" i="1"/>
  <c r="Y27" i="1"/>
  <c r="Z27" i="1" s="1"/>
  <c r="AF35" i="1"/>
  <c r="Y35" i="1"/>
  <c r="Z35" i="1" s="1"/>
  <c r="V35" i="1" s="1"/>
  <c r="T35" i="1" s="1"/>
  <c r="W35" i="1" s="1"/>
  <c r="Q35" i="1" s="1"/>
  <c r="R35" i="1" s="1"/>
  <c r="AF20" i="1"/>
  <c r="V29" i="1"/>
  <c r="T29" i="1" s="1"/>
  <c r="W29" i="1" s="1"/>
  <c r="Q29" i="1" s="1"/>
  <c r="R29" i="1" s="1"/>
  <c r="AF29" i="1"/>
  <c r="AF36" i="1"/>
  <c r="Y20" i="1"/>
  <c r="Z20" i="1" s="1"/>
  <c r="Q22" i="1"/>
  <c r="R22" i="1" s="1"/>
  <c r="Y24" i="1"/>
  <c r="Z24" i="1" s="1"/>
  <c r="Y36" i="1"/>
  <c r="Z36" i="1" s="1"/>
  <c r="V36" i="1" s="1"/>
  <c r="T36" i="1" s="1"/>
  <c r="W36" i="1" s="1"/>
  <c r="Q36" i="1" s="1"/>
  <c r="R36" i="1" s="1"/>
  <c r="AH32" i="1"/>
  <c r="AA32" i="1"/>
  <c r="AE32" i="1" s="1"/>
  <c r="AA29" i="1"/>
  <c r="AE29" i="1" s="1"/>
  <c r="AH29" i="1"/>
  <c r="AG29" i="1"/>
  <c r="AF33" i="1"/>
  <c r="V33" i="1"/>
  <c r="T33" i="1" s="1"/>
  <c r="W33" i="1" s="1"/>
  <c r="Q33" i="1" s="1"/>
  <c r="R33" i="1" s="1"/>
  <c r="AF28" i="1"/>
  <c r="AH21" i="1"/>
  <c r="AA21" i="1"/>
  <c r="AE21" i="1" s="1"/>
  <c r="AG21" i="1"/>
  <c r="V21" i="1"/>
  <c r="T21" i="1" s="1"/>
  <c r="W21" i="1" s="1"/>
  <c r="Q21" i="1" s="1"/>
  <c r="R21" i="1" s="1"/>
  <c r="AF21" i="1"/>
  <c r="AF23" i="1"/>
  <c r="V23" i="1"/>
  <c r="T23" i="1" s="1"/>
  <c r="W23" i="1" s="1"/>
  <c r="Q23" i="1" s="1"/>
  <c r="R23" i="1" s="1"/>
  <c r="AF32" i="1"/>
  <c r="V32" i="1"/>
  <c r="T32" i="1" s="1"/>
  <c r="W32" i="1" s="1"/>
  <c r="Q32" i="1" s="1"/>
  <c r="R32" i="1" s="1"/>
  <c r="AI29" i="1" l="1"/>
  <c r="AH28" i="1"/>
  <c r="AA28" i="1"/>
  <c r="AE28" i="1" s="1"/>
  <c r="AG28" i="1"/>
  <c r="AI26" i="1"/>
  <c r="AH19" i="1"/>
  <c r="AA19" i="1"/>
  <c r="AE19" i="1" s="1"/>
  <c r="AG19" i="1"/>
  <c r="AA31" i="1"/>
  <c r="AE31" i="1" s="1"/>
  <c r="AH31" i="1"/>
  <c r="AG31" i="1"/>
  <c r="AH20" i="1"/>
  <c r="AA20" i="1"/>
  <c r="AE20" i="1" s="1"/>
  <c r="AG20" i="1"/>
  <c r="AH35" i="1"/>
  <c r="AA35" i="1"/>
  <c r="AE35" i="1" s="1"/>
  <c r="AG35" i="1"/>
  <c r="AI32" i="1"/>
  <c r="AA23" i="1"/>
  <c r="AE23" i="1" s="1"/>
  <c r="AH23" i="1"/>
  <c r="AG23" i="1"/>
  <c r="AH27" i="1"/>
  <c r="AA27" i="1"/>
  <c r="AE27" i="1" s="1"/>
  <c r="AG27" i="1"/>
  <c r="AI33" i="1"/>
  <c r="AI21" i="1"/>
  <c r="AH36" i="1"/>
  <c r="AA36" i="1"/>
  <c r="AE36" i="1" s="1"/>
  <c r="AG36" i="1"/>
  <c r="AH24" i="1"/>
  <c r="AA24" i="1"/>
  <c r="AE24" i="1" s="1"/>
  <c r="V24" i="1"/>
  <c r="T24" i="1" s="1"/>
  <c r="W24" i="1" s="1"/>
  <c r="Q24" i="1" s="1"/>
  <c r="R24" i="1" s="1"/>
  <c r="AG24" i="1"/>
  <c r="V20" i="1"/>
  <c r="T20" i="1" s="1"/>
  <c r="W20" i="1" s="1"/>
  <c r="Q20" i="1" s="1"/>
  <c r="R20" i="1" s="1"/>
  <c r="AI25" i="1"/>
  <c r="AI35" i="1" l="1"/>
  <c r="AI24" i="1"/>
  <c r="AI19" i="1"/>
  <c r="AI20" i="1"/>
  <c r="AI27" i="1"/>
  <c r="AI23" i="1"/>
  <c r="AI36" i="1"/>
  <c r="AI31" i="1"/>
  <c r="AI28" i="1"/>
</calcChain>
</file>

<file path=xl/sharedStrings.xml><?xml version="1.0" encoding="utf-8"?>
<sst xmlns="http://schemas.openxmlformats.org/spreadsheetml/2006/main" count="980" uniqueCount="406">
  <si>
    <t>File opened</t>
  </si>
  <si>
    <t>2023-07-17 11:38:35</t>
  </si>
  <si>
    <t>Console s/n</t>
  </si>
  <si>
    <t>68C-812122</t>
  </si>
  <si>
    <t>Console ver</t>
  </si>
  <si>
    <t>Bluestem v.2.1.08</t>
  </si>
  <si>
    <t>Scripts ver</t>
  </si>
  <si>
    <t>2022.05  2.1.08, Aug 2022</t>
  </si>
  <si>
    <t>Head s/n</t>
  </si>
  <si>
    <t>68H-982112</t>
  </si>
  <si>
    <t>Head ver</t>
  </si>
  <si>
    <t>1.4.22</t>
  </si>
  <si>
    <t>Head cal</t>
  </si>
  <si>
    <t>{"h2obspan1": "1.00295", "tbzero": "0.0309811", "h2oaspan1": "1.00972", "co2aspan1": "1.00275", "h2obspanconc2": "0", "co2azero": "0.93247", "tazero": "-0.061388", "h2obzero": "1.01733", "flowazero": "0.27678", "chamberpressurezero": "2.68218", "co2aspanconc1": "2491", "h2obspan2": "0", "flowbzero": "0.32228", "flowmeterzero": "1.00451", "co2aspan2a": "0.305485", "co2bzero": "0.935154", "oxygen": "21", "co2bspan2a": "0.304297", "co2bspanconc2": "299.3", "ssa_ref": "31724", "co2bspan2": "-0.0338567", "h2oaspanconc2": "0", "ssb_ref": "35739", "h2obspanconc1": "12.12", "co2aspanconc2": "299.3", "co2bspan2b": "0.301941", "h2obspan2a": "0.0707451", "h2oazero": "1.01368", "h2oaspan2b": "0.0726308", "co2bspanconc1": "2491", "co2aspan2b": "0.303179", "co2aspan2": "-0.033707", "co2bspan1": "1.00256", "h2oaspanconc1": "12.13", "h2oaspan2": "0", "h2obspan2b": "0.0709538", "h2oaspan2a": "0.0719315"}</t>
  </si>
  <si>
    <t>CO2 rangematch</t>
  </si>
  <si>
    <t>Mon Jul 10 11:00</t>
  </si>
  <si>
    <t>H2O rangematch</t>
  </si>
  <si>
    <t>Tue Jun  6 13:05</t>
  </si>
  <si>
    <t>Chamber type</t>
  </si>
  <si>
    <t>6800-01A</t>
  </si>
  <si>
    <t>Chamber s/n</t>
  </si>
  <si>
    <t>MPF-281862</t>
  </si>
  <si>
    <t>Chamber rev</t>
  </si>
  <si>
    <t>0</t>
  </si>
  <si>
    <t>Chamber cal</t>
  </si>
  <si>
    <t>Fluorometer</t>
  </si>
  <si>
    <t>Flr. Version</t>
  </si>
  <si>
    <t>11:38:35</t>
  </si>
  <si>
    <t>Stability Definition:	CO2_r (Meas): Std&lt;0.75 Per=20	A (GasEx): Std&lt;0.2 Per=20	Qin (LeafQ):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</si>
  <si>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</si>
  <si>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</si>
  <si>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</si>
  <si>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</si>
  <si>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</si>
  <si>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</si>
  <si>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</si>
  <si>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</si>
  <si>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</si>
  <si>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</si>
  <si>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</si>
  <si>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</si>
  <si>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</si>
  <si>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</si>
  <si>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</si>
  <si>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</si>
  <si>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</si>
  <si>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</si>
  <si>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</si>
  <si>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</si>
  <si>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</si>
  <si>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</si>
  <si>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</si>
  <si>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</si>
  <si>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</si>
  <si>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</si>
  <si>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</si>
  <si>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</si>
  <si>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</si>
  <si>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</si>
  <si>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</si>
  <si>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</si>
  <si>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</si>
  <si>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</si>
  <si>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</si>
  <si>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</si>
  <si>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</si>
  <si>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</si>
  <si>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</si>
  <si>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</si>
  <si>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</si>
  <si>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</si>
  <si>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</si>
  <si>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</si>
  <si>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</si>
  <si>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</si>
  <si>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</si>
  <si>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</si>
  <si>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</si>
  <si>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</si>
  <si>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</si>
  <si>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</si>
  <si>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</si>
  <si>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</si>
  <si>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</si>
  <si>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</si>
  <si>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</si>
  <si>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</si>
  <si>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4.42126 92.5467 386.912 626.246 874.541 1083.99 1306.72 1475.53</t>
  </si>
  <si>
    <t>Fs_true</t>
  </si>
  <si>
    <t>0.106017 104.003 404.1 601.353 802.862 1001.17 1204.52 1401.18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</si>
  <si>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</si>
  <si>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</si>
  <si>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</si>
  <si>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</si>
  <si>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</si>
  <si>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</si>
  <si>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</si>
  <si>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</si>
  <si>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</si>
  <si>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</si>
  <si>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</si>
  <si>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</si>
  <si>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</si>
  <si>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</si>
  <si>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</si>
  <si>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</si>
  <si>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</si>
  <si>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</si>
  <si>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</si>
  <si>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</si>
  <si>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</si>
  <si>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</si>
  <si>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</si>
  <si>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</si>
  <si>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</si>
  <si>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</si>
  <si>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</si>
  <si>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SampleID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</si>
  <si>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</si>
  <si>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</si>
  <si>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</si>
  <si>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</si>
  <si>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</si>
  <si>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</si>
  <si>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</si>
  <si>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</si>
  <si>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</si>
  <si>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</si>
  <si>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</si>
  <si>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</si>
  <si>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</si>
  <si>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</si>
  <si>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</si>
  <si>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</si>
  <si>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</si>
  <si>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</si>
  <si>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</si>
  <si>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</si>
  <si>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</si>
  <si>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</si>
  <si>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</si>
  <si>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</si>
  <si>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</si>
  <si>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</si>
  <si>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</si>
  <si>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</si>
  <si>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</si>
  <si>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</si>
  <si>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</si>
  <si>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</si>
  <si>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</si>
  <si>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</si>
  <si>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</si>
  <si>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</si>
  <si>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</si>
  <si>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</si>
  <si>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</si>
  <si>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</si>
  <si>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</si>
  <si>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</si>
  <si>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</si>
  <si>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</si>
  <si>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</si>
  <si>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</si>
  <si>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</si>
  <si>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</si>
  <si>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</si>
  <si>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</si>
  <si>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</si>
  <si>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</si>
  <si>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</si>
  <si>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</si>
  <si>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</si>
  <si>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</si>
  <si>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</si>
  <si>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</si>
  <si>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</si>
  <si>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</si>
  <si>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</si>
  <si>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</si>
  <si>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</si>
  <si>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</si>
  <si>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</si>
  <si>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</si>
  <si>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</si>
  <si>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</si>
  <si>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</si>
  <si>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</si>
  <si>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</si>
  <si>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</si>
  <si>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</si>
  <si>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</si>
  <si>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</si>
  <si>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</si>
  <si>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</si>
  <si>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</si>
  <si>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</si>
  <si>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</si>
  <si>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</si>
  <si>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</si>
  <si>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</si>
  <si>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</si>
  <si>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</si>
  <si>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</si>
  <si>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</si>
  <si>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</si>
  <si>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</si>
  <si>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</si>
  <si>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</si>
  <si>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</si>
  <si>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</si>
  <si>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</si>
  <si>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</si>
  <si>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</si>
  <si>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</si>
  <si>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</si>
  <si>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</si>
  <si>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</si>
  <si>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</si>
  <si>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</si>
  <si>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</si>
  <si>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</si>
  <si>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</si>
  <si>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</si>
  <si>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</si>
  <si>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</si>
  <si>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</si>
  <si>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</si>
  <si>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</si>
  <si>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</si>
  <si>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</si>
  <si>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</si>
  <si>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</si>
  <si>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</si>
  <si>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</si>
  <si>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</si>
  <si>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</si>
  <si>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</si>
  <si>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</si>
  <si>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</si>
  <si>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</si>
  <si>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</si>
  <si>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</si>
  <si>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</si>
  <si>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</si>
  <si>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</si>
  <si>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</si>
  <si>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</si>
  <si>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</si>
  <si>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</si>
  <si>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</si>
  <si>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</si>
  <si>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</si>
  <si>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</si>
  <si>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</si>
  <si>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AccH2O_hum</t>
  </si>
  <si>
    <t>CO2_hrs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</si>
  <si>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</si>
  <si>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</si>
  <si>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</si>
  <si>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</si>
  <si>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</si>
  <si>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</si>
  <si>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</si>
  <si>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</si>
  <si>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</si>
  <si>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</si>
  <si>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</si>
  <si>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</si>
  <si>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</si>
  <si>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</si>
  <si>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</si>
  <si>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</si>
  <si>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</si>
  <si>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</si>
  <si>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</si>
  <si>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</si>
  <si>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</si>
  <si>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</si>
  <si>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</si>
  <si>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</si>
  <si>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</si>
  <si>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</si>
  <si>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</si>
  <si>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</si>
  <si>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</si>
  <si>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</si>
  <si>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</si>
  <si>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</si>
  <si>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</si>
  <si>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</si>
  <si>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</si>
  <si>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</si>
  <si>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</si>
  <si>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</si>
  <si>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</si>
  <si>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</si>
  <si>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</si>
  <si>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</si>
  <si>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</si>
  <si>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</si>
  <si>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</si>
  <si>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</si>
  <si>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</si>
  <si>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</si>
  <si>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</si>
  <si>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</si>
  <si>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</si>
  <si>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</si>
  <si>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</si>
  <si>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</si>
  <si>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</si>
  <si>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</si>
  <si>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</si>
  <si>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</si>
  <si>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</si>
  <si>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</si>
  <si>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</si>
  <si>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</si>
  <si>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</si>
  <si>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</si>
  <si>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</si>
  <si>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</si>
  <si>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</si>
  <si>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</si>
  <si>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</si>
  <si>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</si>
  <si>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</si>
  <si>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</si>
  <si>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</si>
  <si>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</si>
  <si>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</si>
  <si>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</si>
  <si>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</si>
  <si>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</si>
  <si>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</si>
  <si>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</si>
  <si>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</si>
  <si>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</si>
  <si>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mg</t>
  </si>
  <si>
    <t>hrs</t>
  </si>
  <si>
    <t>min</t>
  </si>
  <si>
    <t>20230717 12:10:22</t>
  </si>
  <si>
    <t>12:10:22</t>
  </si>
  <si>
    <t>none</t>
  </si>
  <si>
    <t>20230717</t>
  </si>
  <si>
    <t>kse</t>
  </si>
  <si>
    <t xml:space="preserve">DROC </t>
  </si>
  <si>
    <t>BNL21837</t>
  </si>
  <si>
    <t>12:09:52</t>
  </si>
  <si>
    <t>2/2</t>
  </si>
  <si>
    <t>00000000</t>
  </si>
  <si>
    <t>iiiiiiii</t>
  </si>
  <si>
    <t>off</t>
  </si>
  <si>
    <t>20230717 12:12:02</t>
  </si>
  <si>
    <t>12:12:02</t>
  </si>
  <si>
    <t>12:11:33</t>
  </si>
  <si>
    <t>20230717 12:13:29</t>
  </si>
  <si>
    <t>12:13:29</t>
  </si>
  <si>
    <t>12:13:01</t>
  </si>
  <si>
    <t>20230717 12:15:06</t>
  </si>
  <si>
    <t>12:15:06</t>
  </si>
  <si>
    <t>12:14:37</t>
  </si>
  <si>
    <t>20230717 12:16:47</t>
  </si>
  <si>
    <t>12:16:47</t>
  </si>
  <si>
    <t>12:16:20</t>
  </si>
  <si>
    <t>20230717 12:18:12</t>
  </si>
  <si>
    <t>12:18:12</t>
  </si>
  <si>
    <t>12:18:01</t>
  </si>
  <si>
    <t>20230717 12:19:37</t>
  </si>
  <si>
    <t>12:19:37</t>
  </si>
  <si>
    <t>12:19:15</t>
  </si>
  <si>
    <t>20230717 12:21:09</t>
  </si>
  <si>
    <t>12:21:09</t>
  </si>
  <si>
    <t>12:20:41</t>
  </si>
  <si>
    <t>20230717 12:22:34</t>
  </si>
  <si>
    <t>12:22:34</t>
  </si>
  <si>
    <t>12:22:05</t>
  </si>
  <si>
    <t>20230717 12:23:55</t>
  </si>
  <si>
    <t>12:23:55</t>
  </si>
  <si>
    <t>12:23:27</t>
  </si>
  <si>
    <t>20230717 12:25:28</t>
  </si>
  <si>
    <t>12:25:28</t>
  </si>
  <si>
    <t>12:24:59</t>
  </si>
  <si>
    <t>20230717 12:26:58</t>
  </si>
  <si>
    <t>12:26:58</t>
  </si>
  <si>
    <t>12:26:28</t>
  </si>
  <si>
    <t>20230717 12:28:28</t>
  </si>
  <si>
    <t>12:28:28</t>
  </si>
  <si>
    <t>12:27:59</t>
  </si>
  <si>
    <t>20230717 12:29:55</t>
  </si>
  <si>
    <t>12:29:55</t>
  </si>
  <si>
    <t>12:29:26</t>
  </si>
  <si>
    <t>20230717 12:31:32</t>
  </si>
  <si>
    <t>12:31:32</t>
  </si>
  <si>
    <t>12:31:02</t>
  </si>
  <si>
    <t>20230717 12:33:19</t>
  </si>
  <si>
    <t>12:33:19</t>
  </si>
  <si>
    <t>12:32:47</t>
  </si>
  <si>
    <t>20230717 12:35:03</t>
  </si>
  <si>
    <t>12:35:03</t>
  </si>
  <si>
    <t>12:34:31</t>
  </si>
  <si>
    <t>20230717 12:36:50</t>
  </si>
  <si>
    <t>12:36:50</t>
  </si>
  <si>
    <t>12:36:20</t>
  </si>
  <si>
    <t>Mikaela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</si>
</sst>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6"/>
  <sheetViews>
    <sheetView tabSelected="1" workbookViewId="0">
      <selection activeCell="B7" sqref="B7"/>
    </sheetView>
  </sheetViews>
  <sheetFormatPr baseColWidth="10" defaultColWidth="8.83203125" defaultRowHeight="15" x14ac:dyDescent="0.2"/>
  <sheetData>
    <row r="2" spans="1:216" x14ac:dyDescent="0.2">
      <c r="A2" t="s">
        <v>29</v>
      </c>
      <c r="B2" t="s">
        <v>30</v>
      </c>
      <c r="C2" t="s">
        <v>32</v>
      </c>
    </row>
    <row r="3" spans="1:216" x14ac:dyDescent="0.2">
      <c r="B3" t="s">
        <v>31</v>
      </c>
      <c r="C3">
        <v>21</v>
      </c>
    </row>
    <row r="4" spans="1:216" x14ac:dyDescent="0.2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16" x14ac:dyDescent="0.2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45</v>
      </c>
      <c r="B6" t="s">
        <v>46</v>
      </c>
      <c r="C6" t="s">
        <v>47</v>
      </c>
      <c r="D6" t="s">
        <v>48</v>
      </c>
      <c r="E6" t="s">
        <v>50</v>
      </c>
    </row>
    <row r="7" spans="1:216" x14ac:dyDescent="0.2">
      <c r="B7">
        <v>2.7930000000000001</v>
      </c>
      <c r="C7">
        <v>0.5</v>
      </c>
      <c r="D7" t="s">
        <v>49</v>
      </c>
      <c r="E7">
        <v>2</v>
      </c>
    </row>
    <row r="8" spans="1:216" x14ac:dyDescent="0.2">
      <c r="A8" t="s">
        <v>51</v>
      </c>
      <c r="B8" t="s">
        <v>52</v>
      </c>
      <c r="C8" t="s">
        <v>53</v>
      </c>
      <c r="D8" t="s">
        <v>54</v>
      </c>
      <c r="E8" t="s">
        <v>55</v>
      </c>
    </row>
    <row r="9" spans="1:216" x14ac:dyDescent="0.2">
      <c r="B9">
        <v>0</v>
      </c>
      <c r="C9">
        <v>1</v>
      </c>
      <c r="D9">
        <v>0</v>
      </c>
      <c r="E9">
        <v>0</v>
      </c>
    </row>
    <row r="10" spans="1:216" x14ac:dyDescent="0.2">
      <c r="A10" t="s">
        <v>56</v>
      </c>
      <c r="B10" t="s">
        <v>57</v>
      </c>
      <c r="C10" t="s">
        <v>59</v>
      </c>
      <c r="D10" t="s">
        <v>61</v>
      </c>
      <c r="E10" t="s">
        <v>62</v>
      </c>
      <c r="F10" t="s">
        <v>63</v>
      </c>
      <c r="G10" t="s">
        <v>64</v>
      </c>
      <c r="H10" t="s">
        <v>65</v>
      </c>
      <c r="I10" t="s">
        <v>66</v>
      </c>
      <c r="J10" t="s">
        <v>67</v>
      </c>
      <c r="K10" t="s">
        <v>68</v>
      </c>
      <c r="L10" t="s">
        <v>69</v>
      </c>
      <c r="M10" t="s">
        <v>70</v>
      </c>
      <c r="N10" t="s">
        <v>71</v>
      </c>
      <c r="O10" t="s">
        <v>72</v>
      </c>
      <c r="P10" t="s">
        <v>73</v>
      </c>
      <c r="Q10" t="s">
        <v>74</v>
      </c>
    </row>
    <row r="11" spans="1:216" x14ac:dyDescent="0.2">
      <c r="B11" t="s">
        <v>58</v>
      </c>
      <c r="C11" t="s">
        <v>60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81</v>
      </c>
      <c r="B14" t="s">
        <v>82</v>
      </c>
      <c r="C14" t="s">
        <v>83</v>
      </c>
      <c r="D14" t="s">
        <v>84</v>
      </c>
      <c r="E14" t="s">
        <v>85</v>
      </c>
      <c r="F14" t="s">
        <v>86</v>
      </c>
      <c r="G14" t="s">
        <v>88</v>
      </c>
      <c r="H14" t="s">
        <v>90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87</v>
      </c>
      <c r="G15" t="s">
        <v>89</v>
      </c>
      <c r="H15">
        <v>0</v>
      </c>
    </row>
    <row r="16" spans="1:216" x14ac:dyDescent="0.2">
      <c r="A16" t="s">
        <v>91</v>
      </c>
      <c r="B16" t="s">
        <v>91</v>
      </c>
      <c r="C16" t="s">
        <v>91</v>
      </c>
      <c r="D16" t="s">
        <v>91</v>
      </c>
      <c r="E16" t="s">
        <v>91</v>
      </c>
      <c r="F16" t="s">
        <v>91</v>
      </c>
      <c r="G16" t="s">
        <v>92</v>
      </c>
      <c r="H16" t="s">
        <v>92</v>
      </c>
      <c r="I16" t="s">
        <v>92</v>
      </c>
      <c r="J16" t="s">
        <v>92</v>
      </c>
      <c r="K16" t="s">
        <v>92</v>
      </c>
      <c r="L16" t="s">
        <v>93</v>
      </c>
      <c r="M16" t="s">
        <v>93</v>
      </c>
      <c r="N16" t="s">
        <v>93</v>
      </c>
      <c r="O16" t="s">
        <v>93</v>
      </c>
      <c r="P16" t="s">
        <v>93</v>
      </c>
      <c r="Q16" t="s">
        <v>93</v>
      </c>
      <c r="R16" t="s">
        <v>93</v>
      </c>
      <c r="S16" t="s">
        <v>93</v>
      </c>
      <c r="T16" t="s">
        <v>93</v>
      </c>
      <c r="U16" t="s">
        <v>93</v>
      </c>
      <c r="V16" t="s">
        <v>93</v>
      </c>
      <c r="W16" t="s">
        <v>93</v>
      </c>
      <c r="X16" t="s">
        <v>93</v>
      </c>
      <c r="Y16" t="s">
        <v>93</v>
      </c>
      <c r="Z16" t="s">
        <v>93</v>
      </c>
      <c r="AA16" t="s">
        <v>93</v>
      </c>
      <c r="AB16" t="s">
        <v>93</v>
      </c>
      <c r="AC16" t="s">
        <v>93</v>
      </c>
      <c r="AD16" t="s">
        <v>93</v>
      </c>
      <c r="AE16" t="s">
        <v>93</v>
      </c>
      <c r="AF16" t="s">
        <v>93</v>
      </c>
      <c r="AG16" t="s">
        <v>93</v>
      </c>
      <c r="AH16" t="s">
        <v>93</v>
      </c>
      <c r="AI16" t="s">
        <v>93</v>
      </c>
      <c r="AJ16" t="s">
        <v>94</v>
      </c>
      <c r="AK16" t="s">
        <v>94</v>
      </c>
      <c r="AL16" t="s">
        <v>94</v>
      </c>
      <c r="AM16" t="s">
        <v>94</v>
      </c>
      <c r="AN16" t="s">
        <v>94</v>
      </c>
      <c r="AO16" t="s">
        <v>95</v>
      </c>
      <c r="AP16" t="s">
        <v>95</v>
      </c>
      <c r="AQ16" t="s">
        <v>95</v>
      </c>
      <c r="AR16" t="s">
        <v>95</v>
      </c>
      <c r="AS16" t="s">
        <v>96</v>
      </c>
      <c r="AT16" t="s">
        <v>96</v>
      </c>
      <c r="AU16" t="s">
        <v>96</v>
      </c>
      <c r="AV16" t="s">
        <v>96</v>
      </c>
      <c r="AW16" t="s">
        <v>96</v>
      </c>
      <c r="AX16" t="s">
        <v>96</v>
      </c>
      <c r="AY16" t="s">
        <v>96</v>
      </c>
      <c r="AZ16" t="s">
        <v>96</v>
      </c>
      <c r="BA16" t="s">
        <v>96</v>
      </c>
      <c r="BB16" t="s">
        <v>96</v>
      </c>
      <c r="BC16" t="s">
        <v>96</v>
      </c>
      <c r="BD16" t="s">
        <v>96</v>
      </c>
      <c r="BE16" t="s">
        <v>96</v>
      </c>
      <c r="BF16" t="s">
        <v>96</v>
      </c>
      <c r="BG16" t="s">
        <v>96</v>
      </c>
      <c r="BH16" t="s">
        <v>96</v>
      </c>
      <c r="BI16" t="s">
        <v>96</v>
      </c>
      <c r="BJ16" t="s">
        <v>96</v>
      </c>
      <c r="BK16" t="s">
        <v>97</v>
      </c>
      <c r="BL16" t="s">
        <v>97</v>
      </c>
      <c r="BM16" t="s">
        <v>97</v>
      </c>
      <c r="BN16" t="s">
        <v>97</v>
      </c>
      <c r="BO16" t="s">
        <v>97</v>
      </c>
      <c r="BP16" t="s">
        <v>97</v>
      </c>
      <c r="BQ16" t="s">
        <v>97</v>
      </c>
      <c r="BR16" t="s">
        <v>97</v>
      </c>
      <c r="BS16" t="s">
        <v>97</v>
      </c>
      <c r="BT16" t="s">
        <v>97</v>
      </c>
      <c r="BU16" t="s">
        <v>98</v>
      </c>
      <c r="BV16" t="s">
        <v>98</v>
      </c>
      <c r="BW16" t="s">
        <v>98</v>
      </c>
      <c r="BX16" t="s">
        <v>98</v>
      </c>
      <c r="BY16" t="s">
        <v>98</v>
      </c>
      <c r="BZ16" t="s">
        <v>98</v>
      </c>
      <c r="CA16" t="s">
        <v>98</v>
      </c>
      <c r="CB16" t="s">
        <v>98</v>
      </c>
      <c r="CC16" t="s">
        <v>98</v>
      </c>
      <c r="CD16" t="s">
        <v>98</v>
      </c>
      <c r="CE16" t="s">
        <v>98</v>
      </c>
      <c r="CF16" t="s">
        <v>98</v>
      </c>
      <c r="CG16" t="s">
        <v>98</v>
      </c>
      <c r="CH16" t="s">
        <v>98</v>
      </c>
      <c r="CI16" t="s">
        <v>98</v>
      </c>
      <c r="CJ16" t="s">
        <v>98</v>
      </c>
      <c r="CK16" t="s">
        <v>98</v>
      </c>
      <c r="CL16" t="s">
        <v>98</v>
      </c>
      <c r="CM16" t="s">
        <v>99</v>
      </c>
      <c r="CN16" t="s">
        <v>99</v>
      </c>
      <c r="CO16" t="s">
        <v>99</v>
      </c>
      <c r="CP16" t="s">
        <v>99</v>
      </c>
      <c r="CQ16" t="s">
        <v>99</v>
      </c>
      <c r="CR16" t="s">
        <v>99</v>
      </c>
      <c r="CS16" t="s">
        <v>99</v>
      </c>
      <c r="CT16" t="s">
        <v>99</v>
      </c>
      <c r="CU16" t="s">
        <v>99</v>
      </c>
      <c r="CV16" t="s">
        <v>99</v>
      </c>
      <c r="CW16" t="s">
        <v>99</v>
      </c>
      <c r="CX16" t="s">
        <v>99</v>
      </c>
      <c r="CY16" t="s">
        <v>99</v>
      </c>
      <c r="CZ16" t="s">
        <v>100</v>
      </c>
      <c r="DA16" t="s">
        <v>100</v>
      </c>
      <c r="DB16" t="s">
        <v>100</v>
      </c>
      <c r="DC16" t="s">
        <v>100</v>
      </c>
      <c r="DD16" t="s">
        <v>100</v>
      </c>
      <c r="DE16" t="s">
        <v>100</v>
      </c>
      <c r="DF16" t="s">
        <v>100</v>
      </c>
      <c r="DG16" t="s">
        <v>100</v>
      </c>
      <c r="DH16" t="s">
        <v>100</v>
      </c>
      <c r="DI16" t="s">
        <v>100</v>
      </c>
      <c r="DJ16" t="s">
        <v>100</v>
      </c>
      <c r="DK16" t="s">
        <v>100</v>
      </c>
      <c r="DL16" t="s">
        <v>100</v>
      </c>
      <c r="DM16" t="s">
        <v>100</v>
      </c>
      <c r="DN16" t="s">
        <v>100</v>
      </c>
      <c r="DO16" t="s">
        <v>101</v>
      </c>
      <c r="DP16" t="s">
        <v>101</v>
      </c>
      <c r="DQ16" t="s">
        <v>101</v>
      </c>
      <c r="DR16" t="s">
        <v>101</v>
      </c>
      <c r="DS16" t="s">
        <v>101</v>
      </c>
      <c r="DT16" t="s">
        <v>101</v>
      </c>
      <c r="DU16" t="s">
        <v>101</v>
      </c>
      <c r="DV16" t="s">
        <v>101</v>
      </c>
      <c r="DW16" t="s">
        <v>101</v>
      </c>
      <c r="DX16" t="s">
        <v>101</v>
      </c>
      <c r="DY16" t="s">
        <v>101</v>
      </c>
      <c r="DZ16" t="s">
        <v>101</v>
      </c>
      <c r="EA16" t="s">
        <v>101</v>
      </c>
      <c r="EB16" t="s">
        <v>101</v>
      </c>
      <c r="EC16" t="s">
        <v>101</v>
      </c>
      <c r="ED16" t="s">
        <v>101</v>
      </c>
      <c r="EE16" t="s">
        <v>101</v>
      </c>
      <c r="EF16" t="s">
        <v>101</v>
      </c>
      <c r="EG16" t="s">
        <v>102</v>
      </c>
      <c r="EH16" t="s">
        <v>102</v>
      </c>
      <c r="EI16" t="s">
        <v>102</v>
      </c>
      <c r="EJ16" t="s">
        <v>102</v>
      </c>
      <c r="EK16" t="s">
        <v>102</v>
      </c>
      <c r="EL16" t="s">
        <v>102</v>
      </c>
      <c r="EM16" t="s">
        <v>102</v>
      </c>
      <c r="EN16" t="s">
        <v>102</v>
      </c>
      <c r="EO16" t="s">
        <v>102</v>
      </c>
      <c r="EP16" t="s">
        <v>102</v>
      </c>
      <c r="EQ16" t="s">
        <v>102</v>
      </c>
      <c r="ER16" t="s">
        <v>102</v>
      </c>
      <c r="ES16" t="s">
        <v>102</v>
      </c>
      <c r="ET16" t="s">
        <v>102</v>
      </c>
      <c r="EU16" t="s">
        <v>102</v>
      </c>
      <c r="EV16" t="s">
        <v>102</v>
      </c>
      <c r="EW16" t="s">
        <v>102</v>
      </c>
      <c r="EX16" t="s">
        <v>102</v>
      </c>
      <c r="EY16" t="s">
        <v>102</v>
      </c>
      <c r="EZ16" t="s">
        <v>103</v>
      </c>
      <c r="FA16" t="s">
        <v>103</v>
      </c>
      <c r="FB16" t="s">
        <v>103</v>
      </c>
      <c r="FC16" t="s">
        <v>103</v>
      </c>
      <c r="FD16" t="s">
        <v>103</v>
      </c>
      <c r="FE16" t="s">
        <v>103</v>
      </c>
      <c r="FF16" t="s">
        <v>103</v>
      </c>
      <c r="FG16" t="s">
        <v>103</v>
      </c>
      <c r="FH16" t="s">
        <v>103</v>
      </c>
      <c r="FI16" t="s">
        <v>103</v>
      </c>
      <c r="FJ16" t="s">
        <v>103</v>
      </c>
      <c r="FK16" t="s">
        <v>103</v>
      </c>
      <c r="FL16" t="s">
        <v>103</v>
      </c>
      <c r="FM16" t="s">
        <v>103</v>
      </c>
      <c r="FN16" t="s">
        <v>103</v>
      </c>
      <c r="FO16" t="s">
        <v>103</v>
      </c>
      <c r="FP16" t="s">
        <v>103</v>
      </c>
      <c r="FQ16" t="s">
        <v>103</v>
      </c>
      <c r="FR16" t="s">
        <v>103</v>
      </c>
      <c r="FS16" t="s">
        <v>104</v>
      </c>
      <c r="FT16" t="s">
        <v>104</v>
      </c>
      <c r="FU16" t="s">
        <v>104</v>
      </c>
      <c r="FV16" t="s">
        <v>104</v>
      </c>
      <c r="FW16" t="s">
        <v>104</v>
      </c>
      <c r="FX16" t="s">
        <v>104</v>
      </c>
      <c r="FY16" t="s">
        <v>104</v>
      </c>
      <c r="FZ16" t="s">
        <v>104</v>
      </c>
      <c r="GA16" t="s">
        <v>104</v>
      </c>
      <c r="GB16" t="s">
        <v>104</v>
      </c>
      <c r="GC16" t="s">
        <v>104</v>
      </c>
      <c r="GD16" t="s">
        <v>104</v>
      </c>
      <c r="GE16" t="s">
        <v>104</v>
      </c>
      <c r="GF16" t="s">
        <v>104</v>
      </c>
      <c r="GG16" t="s">
        <v>104</v>
      </c>
      <c r="GH16" t="s">
        <v>104</v>
      </c>
      <c r="GI16" t="s">
        <v>104</v>
      </c>
      <c r="GJ16" t="s">
        <v>104</v>
      </c>
      <c r="GK16" t="s">
        <v>105</v>
      </c>
      <c r="GL16" t="s">
        <v>105</v>
      </c>
      <c r="GM16" t="s">
        <v>105</v>
      </c>
      <c r="GN16" t="s">
        <v>105</v>
      </c>
      <c r="GO16" t="s">
        <v>105</v>
      </c>
      <c r="GP16" t="s">
        <v>105</v>
      </c>
      <c r="GQ16" t="s">
        <v>105</v>
      </c>
      <c r="GR16" t="s">
        <v>105</v>
      </c>
      <c r="GS16" t="s">
        <v>106</v>
      </c>
      <c r="GT16" t="s">
        <v>106</v>
      </c>
      <c r="GU16" t="s">
        <v>106</v>
      </c>
      <c r="GV16" t="s">
        <v>106</v>
      </c>
      <c r="GW16" t="s">
        <v>106</v>
      </c>
      <c r="GX16" t="s">
        <v>106</v>
      </c>
      <c r="GY16" t="s">
        <v>106</v>
      </c>
      <c r="GZ16" t="s">
        <v>106</v>
      </c>
      <c r="HA16" t="s">
        <v>106</v>
      </c>
      <c r="HB16" t="s">
        <v>106</v>
      </c>
      <c r="HC16" t="s">
        <v>106</v>
      </c>
      <c r="HD16" t="s">
        <v>106</v>
      </c>
      <c r="HE16" t="s">
        <v>106</v>
      </c>
      <c r="HF16" t="s">
        <v>106</v>
      </c>
      <c r="HG16" t="s">
        <v>106</v>
      </c>
      <c r="HH16" t="s">
        <v>106</v>
      </c>
    </row>
    <row r="17" spans="1:216" x14ac:dyDescent="0.2">
      <c r="A17" t="s">
        <v>107</v>
      </c>
      <c r="B17" t="s">
        <v>108</v>
      </c>
      <c r="C17" t="s">
        <v>109</v>
      </c>
      <c r="D17" t="s">
        <v>110</v>
      </c>
      <c r="E17" t="s">
        <v>111</v>
      </c>
      <c r="F17" t="s">
        <v>112</v>
      </c>
      <c r="G17" t="s">
        <v>113</v>
      </c>
      <c r="H17" t="s">
        <v>114</v>
      </c>
      <c r="I17" t="s">
        <v>115</v>
      </c>
      <c r="J17" t="s">
        <v>116</v>
      </c>
      <c r="K17" t="s">
        <v>117</v>
      </c>
      <c r="L17" t="s">
        <v>118</v>
      </c>
      <c r="M17" t="s">
        <v>119</v>
      </c>
      <c r="N17" t="s">
        <v>120</v>
      </c>
      <c r="O17" t="s">
        <v>121</v>
      </c>
      <c r="P17" t="s">
        <v>122</v>
      </c>
      <c r="Q17" t="s">
        <v>123</v>
      </c>
      <c r="R17" t="s">
        <v>124</v>
      </c>
      <c r="S17" t="s">
        <v>125</v>
      </c>
      <c r="T17" t="s">
        <v>126</v>
      </c>
      <c r="U17" t="s">
        <v>127</v>
      </c>
      <c r="V17" t="s">
        <v>128</v>
      </c>
      <c r="W17" t="s">
        <v>129</v>
      </c>
      <c r="X17" t="s">
        <v>130</v>
      </c>
      <c r="Y17" t="s">
        <v>131</v>
      </c>
      <c r="Z17" t="s">
        <v>132</v>
      </c>
      <c r="AA17" t="s">
        <v>133</v>
      </c>
      <c r="AB17" t="s">
        <v>134</v>
      </c>
      <c r="AC17" t="s">
        <v>135</v>
      </c>
      <c r="AD17" t="s">
        <v>136</v>
      </c>
      <c r="AE17" t="s">
        <v>137</v>
      </c>
      <c r="AF17" t="s">
        <v>138</v>
      </c>
      <c r="AG17" t="s">
        <v>139</v>
      </c>
      <c r="AH17" t="s">
        <v>140</v>
      </c>
      <c r="AI17" t="s">
        <v>141</v>
      </c>
      <c r="AJ17" t="s">
        <v>94</v>
      </c>
      <c r="AK17" t="s">
        <v>142</v>
      </c>
      <c r="AL17" t="s">
        <v>143</v>
      </c>
      <c r="AM17" t="s">
        <v>144</v>
      </c>
      <c r="AN17" t="s">
        <v>145</v>
      </c>
      <c r="AO17" t="s">
        <v>146</v>
      </c>
      <c r="AP17" t="s">
        <v>147</v>
      </c>
      <c r="AQ17" t="s">
        <v>148</v>
      </c>
      <c r="AR17" t="s">
        <v>149</v>
      </c>
      <c r="AS17" t="s">
        <v>118</v>
      </c>
      <c r="AT17" t="s">
        <v>150</v>
      </c>
      <c r="AU17" t="s">
        <v>151</v>
      </c>
      <c r="AV17" t="s">
        <v>152</v>
      </c>
      <c r="AW17" t="s">
        <v>153</v>
      </c>
      <c r="AX17" t="s">
        <v>154</v>
      </c>
      <c r="AY17" t="s">
        <v>155</v>
      </c>
      <c r="AZ17" t="s">
        <v>156</v>
      </c>
      <c r="BA17" t="s">
        <v>157</v>
      </c>
      <c r="BB17" t="s">
        <v>158</v>
      </c>
      <c r="BC17" t="s">
        <v>159</v>
      </c>
      <c r="BD17" t="s">
        <v>160</v>
      </c>
      <c r="BE17" t="s">
        <v>161</v>
      </c>
      <c r="BF17" t="s">
        <v>162</v>
      </c>
      <c r="BG17" t="s">
        <v>163</v>
      </c>
      <c r="BH17" t="s">
        <v>164</v>
      </c>
      <c r="BI17" t="s">
        <v>165</v>
      </c>
      <c r="BJ17" t="s">
        <v>166</v>
      </c>
      <c r="BK17" t="s">
        <v>167</v>
      </c>
      <c r="BL17" t="s">
        <v>168</v>
      </c>
      <c r="BM17" t="s">
        <v>169</v>
      </c>
      <c r="BN17" t="s">
        <v>170</v>
      </c>
      <c r="BO17" t="s">
        <v>171</v>
      </c>
      <c r="BP17" t="s">
        <v>172</v>
      </c>
      <c r="BQ17" t="s">
        <v>173</v>
      </c>
      <c r="BR17" t="s">
        <v>174</v>
      </c>
      <c r="BS17" t="s">
        <v>175</v>
      </c>
      <c r="BT17" t="s">
        <v>176</v>
      </c>
      <c r="BU17" t="s">
        <v>177</v>
      </c>
      <c r="BV17" t="s">
        <v>178</v>
      </c>
      <c r="BW17" t="s">
        <v>179</v>
      </c>
      <c r="BX17" t="s">
        <v>180</v>
      </c>
      <c r="BY17" t="s">
        <v>181</v>
      </c>
      <c r="BZ17" t="s">
        <v>182</v>
      </c>
      <c r="CA17" t="s">
        <v>183</v>
      </c>
      <c r="CB17" t="s">
        <v>184</v>
      </c>
      <c r="CC17" t="s">
        <v>185</v>
      </c>
      <c r="CD17" t="s">
        <v>186</v>
      </c>
      <c r="CE17" t="s">
        <v>187</v>
      </c>
      <c r="CF17" t="s">
        <v>188</v>
      </c>
      <c r="CG17" t="s">
        <v>189</v>
      </c>
      <c r="CH17" t="s">
        <v>190</v>
      </c>
      <c r="CI17" t="s">
        <v>191</v>
      </c>
      <c r="CJ17" t="s">
        <v>192</v>
      </c>
      <c r="CK17" t="s">
        <v>193</v>
      </c>
      <c r="CL17" t="s">
        <v>194</v>
      </c>
      <c r="CM17" t="s">
        <v>108</v>
      </c>
      <c r="CN17" t="s">
        <v>111</v>
      </c>
      <c r="CO17" t="s">
        <v>195</v>
      </c>
      <c r="CP17" t="s">
        <v>196</v>
      </c>
      <c r="CQ17" t="s">
        <v>197</v>
      </c>
      <c r="CR17" t="s">
        <v>198</v>
      </c>
      <c r="CS17" t="s">
        <v>199</v>
      </c>
      <c r="CT17" t="s">
        <v>200</v>
      </c>
      <c r="CU17" t="s">
        <v>201</v>
      </c>
      <c r="CV17" t="s">
        <v>202</v>
      </c>
      <c r="CW17" t="s">
        <v>203</v>
      </c>
      <c r="CX17" t="s">
        <v>204</v>
      </c>
      <c r="CY17" t="s">
        <v>205</v>
      </c>
      <c r="CZ17" t="s">
        <v>206</v>
      </c>
      <c r="DA17" t="s">
        <v>207</v>
      </c>
      <c r="DB17" t="s">
        <v>208</v>
      </c>
      <c r="DC17" t="s">
        <v>209</v>
      </c>
      <c r="DD17" t="s">
        <v>210</v>
      </c>
      <c r="DE17" t="s">
        <v>211</v>
      </c>
      <c r="DF17" t="s">
        <v>212</v>
      </c>
      <c r="DG17" t="s">
        <v>213</v>
      </c>
      <c r="DH17" t="s">
        <v>214</v>
      </c>
      <c r="DI17" t="s">
        <v>215</v>
      </c>
      <c r="DJ17" t="s">
        <v>216</v>
      </c>
      <c r="DK17" t="s">
        <v>217</v>
      </c>
      <c r="DL17" t="s">
        <v>218</v>
      </c>
      <c r="DM17" t="s">
        <v>219</v>
      </c>
      <c r="DN17" t="s">
        <v>220</v>
      </c>
      <c r="DO17" t="s">
        <v>221</v>
      </c>
      <c r="DP17" t="s">
        <v>222</v>
      </c>
      <c r="DQ17" t="s">
        <v>223</v>
      </c>
      <c r="DR17" t="s">
        <v>224</v>
      </c>
      <c r="DS17" t="s">
        <v>225</v>
      </c>
      <c r="DT17" t="s">
        <v>226</v>
      </c>
      <c r="DU17" t="s">
        <v>227</v>
      </c>
      <c r="DV17" t="s">
        <v>228</v>
      </c>
      <c r="DW17" t="s">
        <v>229</v>
      </c>
      <c r="DX17" t="s">
        <v>230</v>
      </c>
      <c r="DY17" t="s">
        <v>231</v>
      </c>
      <c r="DZ17" t="s">
        <v>232</v>
      </c>
      <c r="EA17" t="s">
        <v>233</v>
      </c>
      <c r="EB17" t="s">
        <v>234</v>
      </c>
      <c r="EC17" t="s">
        <v>235</v>
      </c>
      <c r="ED17" t="s">
        <v>236</v>
      </c>
      <c r="EE17" t="s">
        <v>237</v>
      </c>
      <c r="EF17" t="s">
        <v>238</v>
      </c>
      <c r="EG17" t="s">
        <v>239</v>
      </c>
      <c r="EH17" t="s">
        <v>240</v>
      </c>
      <c r="EI17" t="s">
        <v>241</v>
      </c>
      <c r="EJ17" t="s">
        <v>242</v>
      </c>
      <c r="EK17" t="s">
        <v>243</v>
      </c>
      <c r="EL17" t="s">
        <v>244</v>
      </c>
      <c r="EM17" t="s">
        <v>245</v>
      </c>
      <c r="EN17" t="s">
        <v>246</v>
      </c>
      <c r="EO17" t="s">
        <v>247</v>
      </c>
      <c r="EP17" t="s">
        <v>248</v>
      </c>
      <c r="EQ17" t="s">
        <v>249</v>
      </c>
      <c r="ER17" t="s">
        <v>250</v>
      </c>
      <c r="ES17" t="s">
        <v>251</v>
      </c>
      <c r="ET17" t="s">
        <v>252</v>
      </c>
      <c r="EU17" t="s">
        <v>253</v>
      </c>
      <c r="EV17" t="s">
        <v>254</v>
      </c>
      <c r="EW17" t="s">
        <v>255</v>
      </c>
      <c r="EX17" t="s">
        <v>256</v>
      </c>
      <c r="EY17" t="s">
        <v>257</v>
      </c>
      <c r="EZ17" t="s">
        <v>258</v>
      </c>
      <c r="FA17" t="s">
        <v>259</v>
      </c>
      <c r="FB17" t="s">
        <v>260</v>
      </c>
      <c r="FC17" t="s">
        <v>261</v>
      </c>
      <c r="FD17" t="s">
        <v>262</v>
      </c>
      <c r="FE17" t="s">
        <v>263</v>
      </c>
      <c r="FF17" t="s">
        <v>264</v>
      </c>
      <c r="FG17" t="s">
        <v>265</v>
      </c>
      <c r="FH17" t="s">
        <v>266</v>
      </c>
      <c r="FI17" t="s">
        <v>267</v>
      </c>
      <c r="FJ17" t="s">
        <v>268</v>
      </c>
      <c r="FK17" t="s">
        <v>269</v>
      </c>
      <c r="FL17" t="s">
        <v>270</v>
      </c>
      <c r="FM17" t="s">
        <v>271</v>
      </c>
      <c r="FN17" t="s">
        <v>272</v>
      </c>
      <c r="FO17" t="s">
        <v>273</v>
      </c>
      <c r="FP17" t="s">
        <v>274</v>
      </c>
      <c r="FQ17" t="s">
        <v>275</v>
      </c>
      <c r="FR17" t="s">
        <v>276</v>
      </c>
      <c r="FS17" t="s">
        <v>277</v>
      </c>
      <c r="FT17" t="s">
        <v>278</v>
      </c>
      <c r="FU17" t="s">
        <v>279</v>
      </c>
      <c r="FV17" t="s">
        <v>280</v>
      </c>
      <c r="FW17" t="s">
        <v>281</v>
      </c>
      <c r="FX17" t="s">
        <v>282</v>
      </c>
      <c r="FY17" t="s">
        <v>283</v>
      </c>
      <c r="FZ17" t="s">
        <v>284</v>
      </c>
      <c r="GA17" t="s">
        <v>285</v>
      </c>
      <c r="GB17" t="s">
        <v>286</v>
      </c>
      <c r="GC17" t="s">
        <v>287</v>
      </c>
      <c r="GD17" t="s">
        <v>288</v>
      </c>
      <c r="GE17" t="s">
        <v>289</v>
      </c>
      <c r="GF17" t="s">
        <v>290</v>
      </c>
      <c r="GG17" t="s">
        <v>291</v>
      </c>
      <c r="GH17" t="s">
        <v>292</v>
      </c>
      <c r="GI17" t="s">
        <v>293</v>
      </c>
      <c r="GJ17" t="s">
        <v>294</v>
      </c>
      <c r="GK17" t="s">
        <v>295</v>
      </c>
      <c r="GL17" t="s">
        <v>296</v>
      </c>
      <c r="GM17" t="s">
        <v>297</v>
      </c>
      <c r="GN17" t="s">
        <v>298</v>
      </c>
      <c r="GO17" t="s">
        <v>299</v>
      </c>
      <c r="GP17" t="s">
        <v>300</v>
      </c>
      <c r="GQ17" t="s">
        <v>301</v>
      </c>
      <c r="GR17" t="s">
        <v>302</v>
      </c>
      <c r="GS17" t="s">
        <v>303</v>
      </c>
      <c r="GT17" t="s">
        <v>304</v>
      </c>
      <c r="GU17" t="s">
        <v>305</v>
      </c>
      <c r="GV17" t="s">
        <v>306</v>
      </c>
      <c r="GW17" t="s">
        <v>307</v>
      </c>
      <c r="GX17" t="s">
        <v>308</v>
      </c>
      <c r="GY17" t="s">
        <v>309</v>
      </c>
      <c r="GZ17" t="s">
        <v>310</v>
      </c>
      <c r="HA17" t="s">
        <v>311</v>
      </c>
      <c r="HB17" t="s">
        <v>312</v>
      </c>
      <c r="HC17" t="s">
        <v>313</v>
      </c>
      <c r="HD17" t="s">
        <v>314</v>
      </c>
      <c r="HE17" t="s">
        <v>315</v>
      </c>
      <c r="HF17" t="s">
        <v>316</v>
      </c>
      <c r="HG17" t="s">
        <v>317</v>
      </c>
      <c r="HH17" t="s">
        <v>318</v>
      </c>
    </row>
    <row r="18" spans="1:216" x14ac:dyDescent="0.2">
      <c r="B18" t="s">
        <v>319</v>
      </c>
      <c r="C18" t="s">
        <v>319</v>
      </c>
      <c r="F18" t="s">
        <v>319</v>
      </c>
      <c r="L18" t="s">
        <v>319</v>
      </c>
      <c r="M18" t="s">
        <v>320</v>
      </c>
      <c r="N18" t="s">
        <v>321</v>
      </c>
      <c r="O18" t="s">
        <v>322</v>
      </c>
      <c r="P18" t="s">
        <v>323</v>
      </c>
      <c r="Q18" t="s">
        <v>323</v>
      </c>
      <c r="R18" t="s">
        <v>157</v>
      </c>
      <c r="S18" t="s">
        <v>157</v>
      </c>
      <c r="T18" t="s">
        <v>320</v>
      </c>
      <c r="U18" t="s">
        <v>320</v>
      </c>
      <c r="V18" t="s">
        <v>320</v>
      </c>
      <c r="W18" t="s">
        <v>320</v>
      </c>
      <c r="X18" t="s">
        <v>324</v>
      </c>
      <c r="Y18" t="s">
        <v>325</v>
      </c>
      <c r="Z18" t="s">
        <v>325</v>
      </c>
      <c r="AA18" t="s">
        <v>326</v>
      </c>
      <c r="AB18" t="s">
        <v>327</v>
      </c>
      <c r="AC18" t="s">
        <v>326</v>
      </c>
      <c r="AD18" t="s">
        <v>326</v>
      </c>
      <c r="AE18" t="s">
        <v>326</v>
      </c>
      <c r="AF18" t="s">
        <v>324</v>
      </c>
      <c r="AG18" t="s">
        <v>324</v>
      </c>
      <c r="AH18" t="s">
        <v>324</v>
      </c>
      <c r="AI18" t="s">
        <v>324</v>
      </c>
      <c r="AJ18" t="s">
        <v>328</v>
      </c>
      <c r="AK18" t="s">
        <v>327</v>
      </c>
      <c r="AM18" t="s">
        <v>327</v>
      </c>
      <c r="AN18" t="s">
        <v>328</v>
      </c>
      <c r="AO18" t="s">
        <v>322</v>
      </c>
      <c r="AP18" t="s">
        <v>322</v>
      </c>
      <c r="AR18" t="s">
        <v>329</v>
      </c>
      <c r="AS18" t="s">
        <v>319</v>
      </c>
      <c r="AT18" t="s">
        <v>323</v>
      </c>
      <c r="AU18" t="s">
        <v>323</v>
      </c>
      <c r="AV18" t="s">
        <v>330</v>
      </c>
      <c r="AW18" t="s">
        <v>330</v>
      </c>
      <c r="AX18" t="s">
        <v>323</v>
      </c>
      <c r="AY18" t="s">
        <v>330</v>
      </c>
      <c r="AZ18" t="s">
        <v>328</v>
      </c>
      <c r="BA18" t="s">
        <v>326</v>
      </c>
      <c r="BB18" t="s">
        <v>326</v>
      </c>
      <c r="BC18" t="s">
        <v>325</v>
      </c>
      <c r="BD18" t="s">
        <v>325</v>
      </c>
      <c r="BE18" t="s">
        <v>325</v>
      </c>
      <c r="BF18" t="s">
        <v>325</v>
      </c>
      <c r="BG18" t="s">
        <v>325</v>
      </c>
      <c r="BH18" t="s">
        <v>331</v>
      </c>
      <c r="BI18" t="s">
        <v>322</v>
      </c>
      <c r="BJ18" t="s">
        <v>322</v>
      </c>
      <c r="BK18" t="s">
        <v>323</v>
      </c>
      <c r="BL18" t="s">
        <v>323</v>
      </c>
      <c r="BM18" t="s">
        <v>323</v>
      </c>
      <c r="BN18" t="s">
        <v>330</v>
      </c>
      <c r="BO18" t="s">
        <v>323</v>
      </c>
      <c r="BP18" t="s">
        <v>330</v>
      </c>
      <c r="BQ18" t="s">
        <v>326</v>
      </c>
      <c r="BR18" t="s">
        <v>326</v>
      </c>
      <c r="BS18" t="s">
        <v>325</v>
      </c>
      <c r="BT18" t="s">
        <v>325</v>
      </c>
      <c r="BU18" t="s">
        <v>322</v>
      </c>
      <c r="BZ18" t="s">
        <v>322</v>
      </c>
      <c r="CC18" t="s">
        <v>325</v>
      </c>
      <c r="CD18" t="s">
        <v>325</v>
      </c>
      <c r="CE18" t="s">
        <v>325</v>
      </c>
      <c r="CF18" t="s">
        <v>325</v>
      </c>
      <c r="CG18" t="s">
        <v>325</v>
      </c>
      <c r="CH18" t="s">
        <v>322</v>
      </c>
      <c r="CI18" t="s">
        <v>322</v>
      </c>
      <c r="CJ18" t="s">
        <v>322</v>
      </c>
      <c r="CK18" t="s">
        <v>319</v>
      </c>
      <c r="CM18" t="s">
        <v>332</v>
      </c>
      <c r="CO18" t="s">
        <v>319</v>
      </c>
      <c r="CP18" t="s">
        <v>319</v>
      </c>
      <c r="CR18" t="s">
        <v>333</v>
      </c>
      <c r="CS18" t="s">
        <v>334</v>
      </c>
      <c r="CT18" t="s">
        <v>333</v>
      </c>
      <c r="CU18" t="s">
        <v>334</v>
      </c>
      <c r="CV18" t="s">
        <v>333</v>
      </c>
      <c r="CW18" t="s">
        <v>334</v>
      </c>
      <c r="CX18" t="s">
        <v>327</v>
      </c>
      <c r="CY18" t="s">
        <v>327</v>
      </c>
      <c r="CZ18" t="s">
        <v>322</v>
      </c>
      <c r="DA18" t="s">
        <v>335</v>
      </c>
      <c r="DB18" t="s">
        <v>322</v>
      </c>
      <c r="DD18" t="s">
        <v>323</v>
      </c>
      <c r="DE18" t="s">
        <v>336</v>
      </c>
      <c r="DF18" t="s">
        <v>323</v>
      </c>
      <c r="DH18" t="s">
        <v>322</v>
      </c>
      <c r="DI18" t="s">
        <v>335</v>
      </c>
      <c r="DJ18" t="s">
        <v>322</v>
      </c>
      <c r="DO18" t="s">
        <v>337</v>
      </c>
      <c r="DP18" t="s">
        <v>337</v>
      </c>
      <c r="EC18" t="s">
        <v>337</v>
      </c>
      <c r="ED18" t="s">
        <v>337</v>
      </c>
      <c r="EE18" t="s">
        <v>338</v>
      </c>
      <c r="EF18" t="s">
        <v>338</v>
      </c>
      <c r="EG18" t="s">
        <v>325</v>
      </c>
      <c r="EH18" t="s">
        <v>325</v>
      </c>
      <c r="EI18" t="s">
        <v>327</v>
      </c>
      <c r="EJ18" t="s">
        <v>325</v>
      </c>
      <c r="EK18" t="s">
        <v>330</v>
      </c>
      <c r="EL18" t="s">
        <v>327</v>
      </c>
      <c r="EM18" t="s">
        <v>327</v>
      </c>
      <c r="EO18" t="s">
        <v>337</v>
      </c>
      <c r="EP18" t="s">
        <v>337</v>
      </c>
      <c r="EQ18" t="s">
        <v>337</v>
      </c>
      <c r="ER18" t="s">
        <v>337</v>
      </c>
      <c r="ES18" t="s">
        <v>337</v>
      </c>
      <c r="ET18" t="s">
        <v>337</v>
      </c>
      <c r="EU18" t="s">
        <v>337</v>
      </c>
      <c r="EV18" t="s">
        <v>339</v>
      </c>
      <c r="EW18" t="s">
        <v>339</v>
      </c>
      <c r="EX18" t="s">
        <v>340</v>
      </c>
      <c r="EY18" t="s">
        <v>339</v>
      </c>
      <c r="EZ18" t="s">
        <v>337</v>
      </c>
      <c r="FA18" t="s">
        <v>337</v>
      </c>
      <c r="FB18" t="s">
        <v>337</v>
      </c>
      <c r="FC18" t="s">
        <v>337</v>
      </c>
      <c r="FD18" t="s">
        <v>337</v>
      </c>
      <c r="FE18" t="s">
        <v>337</v>
      </c>
      <c r="FF18" t="s">
        <v>337</v>
      </c>
      <c r="FG18" t="s">
        <v>337</v>
      </c>
      <c r="FH18" t="s">
        <v>337</v>
      </c>
      <c r="FI18" t="s">
        <v>337</v>
      </c>
      <c r="FJ18" t="s">
        <v>337</v>
      </c>
      <c r="FK18" t="s">
        <v>337</v>
      </c>
      <c r="FR18" t="s">
        <v>337</v>
      </c>
      <c r="FS18" t="s">
        <v>327</v>
      </c>
      <c r="FT18" t="s">
        <v>327</v>
      </c>
      <c r="FU18" t="s">
        <v>333</v>
      </c>
      <c r="FV18" t="s">
        <v>334</v>
      </c>
      <c r="FW18" t="s">
        <v>334</v>
      </c>
      <c r="GA18" t="s">
        <v>334</v>
      </c>
      <c r="GE18" t="s">
        <v>323</v>
      </c>
      <c r="GF18" t="s">
        <v>323</v>
      </c>
      <c r="GG18" t="s">
        <v>330</v>
      </c>
      <c r="GH18" t="s">
        <v>330</v>
      </c>
      <c r="GI18" t="s">
        <v>341</v>
      </c>
      <c r="GJ18" t="s">
        <v>341</v>
      </c>
      <c r="GK18" t="s">
        <v>337</v>
      </c>
      <c r="GL18" t="s">
        <v>337</v>
      </c>
      <c r="GM18" t="s">
        <v>337</v>
      </c>
      <c r="GN18" t="s">
        <v>337</v>
      </c>
      <c r="GO18" t="s">
        <v>337</v>
      </c>
      <c r="GP18" t="s">
        <v>337</v>
      </c>
      <c r="GQ18" t="s">
        <v>325</v>
      </c>
      <c r="GR18" t="s">
        <v>337</v>
      </c>
      <c r="GT18" t="s">
        <v>328</v>
      </c>
      <c r="GU18" t="s">
        <v>328</v>
      </c>
      <c r="GV18" t="s">
        <v>325</v>
      </c>
      <c r="GW18" t="s">
        <v>325</v>
      </c>
      <c r="GX18" t="s">
        <v>325</v>
      </c>
      <c r="GY18" t="s">
        <v>325</v>
      </c>
      <c r="GZ18" t="s">
        <v>325</v>
      </c>
      <c r="HA18" t="s">
        <v>327</v>
      </c>
      <c r="HB18" t="s">
        <v>327</v>
      </c>
      <c r="HC18" t="s">
        <v>327</v>
      </c>
      <c r="HD18" t="s">
        <v>325</v>
      </c>
      <c r="HE18" t="s">
        <v>323</v>
      </c>
      <c r="HF18" t="s">
        <v>330</v>
      </c>
      <c r="HG18" t="s">
        <v>327</v>
      </c>
      <c r="HH18" t="s">
        <v>327</v>
      </c>
    </row>
    <row r="19" spans="1:216" x14ac:dyDescent="0.2">
      <c r="A19">
        <v>1</v>
      </c>
      <c r="B19">
        <v>1689624622.0999999</v>
      </c>
      <c r="C19">
        <v>0</v>
      </c>
      <c r="D19" t="s">
        <v>342</v>
      </c>
      <c r="E19" t="s">
        <v>343</v>
      </c>
      <c r="F19" t="s">
        <v>344</v>
      </c>
      <c r="G19" t="s">
        <v>405</v>
      </c>
      <c r="H19" t="s">
        <v>345</v>
      </c>
      <c r="I19" t="s">
        <v>346</v>
      </c>
      <c r="J19" t="s">
        <v>347</v>
      </c>
      <c r="K19" t="s">
        <v>348</v>
      </c>
      <c r="L19">
        <v>1689624622.0999999</v>
      </c>
      <c r="M19">
        <f t="shared" ref="M19:M36" si="0">(N19)/1000</f>
        <v>3.5194534382399722E-3</v>
      </c>
      <c r="N19">
        <f t="shared" ref="N19:N36" si="1">1000*AZ19*AL19*(AV19-AW19)/(100*$B$7*(1000-AL19*AV19))</f>
        <v>3.5194534382399723</v>
      </c>
      <c r="O19">
        <f t="shared" ref="O19:O36" si="2">AZ19*AL19*(AU19-AT19*(1000-AL19*AW19)/(1000-AL19*AV19))/(100*$B$7)</f>
        <v>15.027623942495099</v>
      </c>
      <c r="P19">
        <f t="shared" ref="P19:P36" si="3">AT19 - IF(AL19&gt;1, O19*$B$7*100/(AN19*BH19), 0)</f>
        <v>390.88900000000001</v>
      </c>
      <c r="Q19">
        <f t="shared" ref="Q19:Q36" si="4">((W19-M19/2)*P19-O19)/(W19+M19/2)</f>
        <v>278.69925486089181</v>
      </c>
      <c r="R19">
        <f t="shared" ref="R19:R36" si="5">Q19*(BA19+BB19)/1000</f>
        <v>27.948555464261599</v>
      </c>
      <c r="S19">
        <f t="shared" ref="S19:S36" si="6">(AT19 - IF(AL19&gt;1, O19*$B$7*100/(AN19*BH19), 0))*(BA19+BB19)/1000</f>
        <v>39.199182295348002</v>
      </c>
      <c r="T19">
        <f t="shared" ref="T19:T36" si="7">2/((1/V19-1/U19)+SIGN(V19)*SQRT((1/V19-1/U19)*(1/V19-1/U19) + 4*$C$7/(($C$7+1)*($C$7+1))*(2*1/V19*1/U19-1/U19*1/U19)))</f>
        <v>0.23781808428893159</v>
      </c>
      <c r="U19">
        <f t="shared" ref="U19:U36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3.8956066616956786</v>
      </c>
      <c r="V19">
        <f t="shared" ref="V19:V36" si="9">M19*(1000-(1000*0.61365*EXP(17.502*Z19/(240.97+Z19))/(BA19+BB19)+AV19)/2)/(1000*0.61365*EXP(17.502*Z19/(240.97+Z19))/(BA19+BB19)-AV19)</f>
        <v>0.23003689405944658</v>
      </c>
      <c r="W19">
        <f t="shared" ref="W19:W36" si="10">1/(($C$7+1)/(T19/1.6)+1/(U19/1.37)) + $C$7/(($C$7+1)/(T19/1.6) + $C$7/(U19/1.37))</f>
        <v>0.14445095908978497</v>
      </c>
      <c r="X19">
        <f t="shared" ref="X19:X36" si="11">(AO19*AR19)</f>
        <v>297.69402000000002</v>
      </c>
      <c r="Y19">
        <f t="shared" ref="Y19:Y36" si="12">(BC19+(X19+2*0.95*0.0000000567*(((BC19+$B$9)+273)^4-(BC19+273)^4)-44100*M19)/(1.84*29.3*U19+8*0.95*0.0000000567*(BC19+273)^3))</f>
        <v>28.125065999309225</v>
      </c>
      <c r="Z19">
        <f t="shared" ref="Z19:Z36" si="13">($C$9*BD19+$D$9*BE19+$E$9*Y19)</f>
        <v>26.982700000000001</v>
      </c>
      <c r="AA19">
        <f t="shared" ref="AA19:AA36" si="14">0.61365*EXP(17.502*Z19/(240.97+Z19))</f>
        <v>3.5755246218456849</v>
      </c>
      <c r="AB19">
        <f t="shared" ref="AB19:AB36" si="15">(AC19/AD19*100)</f>
        <v>56.617364844540297</v>
      </c>
      <c r="AC19">
        <f t="shared" ref="AC19:AC36" si="16">AV19*(BA19+BB19)/1000</f>
        <v>2.0845546496707996</v>
      </c>
      <c r="AD19">
        <f t="shared" ref="AD19:AD36" si="17">0.61365*EXP(17.502*BC19/(240.97+BC19))</f>
        <v>3.6818291621211272</v>
      </c>
      <c r="AE19">
        <f t="shared" ref="AE19:AE36" si="18">(AA19-AV19*(BA19+BB19)/1000)</f>
        <v>1.4909699721748852</v>
      </c>
      <c r="AF19">
        <f t="shared" ref="AF19:AF36" si="19">(-M19*44100)</f>
        <v>-155.20789662638276</v>
      </c>
      <c r="AG19">
        <f t="shared" ref="AG19:AG36" si="20">2*29.3*U19*0.92*(BC19-Z19)</f>
        <v>104.94696718876452</v>
      </c>
      <c r="AH19">
        <f t="shared" ref="AH19:AH36" si="21">2*0.95*0.0000000567*(((BC19+$B$9)+273)^4-(Z19+273)^4)</f>
        <v>5.827464360085818</v>
      </c>
      <c r="AI19">
        <f t="shared" ref="AI19:AI36" si="22">X19+AH19+AF19+AG19</f>
        <v>253.26055492246758</v>
      </c>
      <c r="AJ19">
        <v>0</v>
      </c>
      <c r="AK19">
        <v>0</v>
      </c>
      <c r="AL19">
        <f t="shared" ref="AL19:AL36" si="23">IF(AJ19*$H$15&gt;=AN19,1,(AN19/(AN19-AJ19*$H$15)))</f>
        <v>1</v>
      </c>
      <c r="AM19">
        <f t="shared" ref="AM19:AM36" si="24">(AL19-1)*100</f>
        <v>0</v>
      </c>
      <c r="AN19">
        <f t="shared" ref="AN19:AN36" si="25">MAX(0,($B$15+$C$15*BH19)/(1+$D$15*BH19)*BA19/(BC19+273)*$E$15)</f>
        <v>52856.65630776008</v>
      </c>
      <c r="AO19">
        <f t="shared" ref="AO19:AO36" si="26">$B$13*BI19+$C$13*BJ19+$F$13*BU19*(1-BX19)</f>
        <v>1799.95</v>
      </c>
      <c r="AP19">
        <f t="shared" ref="AP19:AP36" si="27">AO19*AQ19</f>
        <v>1517.3580000000002</v>
      </c>
      <c r="AQ19">
        <f t="shared" ref="AQ19:AQ36" si="28">($B$13*$D$11+$C$13*$D$11+$F$13*((CH19+BZ19)/MAX(CH19+BZ19+CI19, 0.1)*$I$11+CI19/MAX(CH19+BZ19+CI19, 0.1)*$J$11))/($B$13+$C$13+$F$13)</f>
        <v>0.84300008333564824</v>
      </c>
      <c r="AR19">
        <f t="shared" ref="AR19:AR36" si="29">($B$13*$K$11+$C$13*$K$11+$F$13*((CH19+BZ19)/MAX(CH19+BZ19+CI19, 0.1)*$P$11+CI19/MAX(CH19+BZ19+CI19, 0.1)*$Q$11))/($B$13+$C$13+$F$13)</f>
        <v>0.16539016083780106</v>
      </c>
      <c r="AS19">
        <v>1689624622.0999999</v>
      </c>
      <c r="AT19">
        <v>390.88900000000001</v>
      </c>
      <c r="AU19">
        <v>400.05</v>
      </c>
      <c r="AV19">
        <v>20.786899999999999</v>
      </c>
      <c r="AW19">
        <v>18.862200000000001</v>
      </c>
      <c r="AX19">
        <v>393.673</v>
      </c>
      <c r="AY19">
        <v>20.740500000000001</v>
      </c>
      <c r="AZ19">
        <v>500.10399999999998</v>
      </c>
      <c r="BA19">
        <v>100.182</v>
      </c>
      <c r="BB19">
        <v>0.100132</v>
      </c>
      <c r="BC19">
        <v>27.482399999999998</v>
      </c>
      <c r="BD19">
        <v>26.982700000000001</v>
      </c>
      <c r="BE19">
        <v>999.9</v>
      </c>
      <c r="BF19">
        <v>0</v>
      </c>
      <c r="BG19">
        <v>0</v>
      </c>
      <c r="BH19">
        <v>9993.75</v>
      </c>
      <c r="BI19">
        <v>0</v>
      </c>
      <c r="BJ19">
        <v>0.65002800000000005</v>
      </c>
      <c r="BK19">
        <v>-9.1611600000000006</v>
      </c>
      <c r="BL19">
        <v>399.18700000000001</v>
      </c>
      <c r="BM19">
        <v>407.74099999999999</v>
      </c>
      <c r="BN19">
        <v>1.92476</v>
      </c>
      <c r="BO19">
        <v>400.05</v>
      </c>
      <c r="BP19">
        <v>18.862200000000001</v>
      </c>
      <c r="BQ19">
        <v>2.0824699999999998</v>
      </c>
      <c r="BR19">
        <v>1.8896500000000001</v>
      </c>
      <c r="BS19">
        <v>18.085799999999999</v>
      </c>
      <c r="BT19">
        <v>16.5488</v>
      </c>
      <c r="BU19">
        <v>1799.95</v>
      </c>
      <c r="BV19">
        <v>0.89999799999999996</v>
      </c>
      <c r="BW19">
        <v>0.10000100000000001</v>
      </c>
      <c r="BX19">
        <v>0</v>
      </c>
      <c r="BY19">
        <v>2.4908999999999999</v>
      </c>
      <c r="BZ19">
        <v>0</v>
      </c>
      <c r="CA19">
        <v>8260.8799999999992</v>
      </c>
      <c r="CB19">
        <v>13894.6</v>
      </c>
      <c r="CC19">
        <v>39.436999999999998</v>
      </c>
      <c r="CD19">
        <v>41.25</v>
      </c>
      <c r="CE19">
        <v>40.686999999999998</v>
      </c>
      <c r="CF19">
        <v>39.25</v>
      </c>
      <c r="CG19">
        <v>39.375</v>
      </c>
      <c r="CH19">
        <v>1619.95</v>
      </c>
      <c r="CI19">
        <v>180</v>
      </c>
      <c r="CJ19">
        <v>0</v>
      </c>
      <c r="CK19">
        <v>1689624629.5999999</v>
      </c>
      <c r="CL19">
        <v>0</v>
      </c>
      <c r="CM19">
        <v>1689624592.0999999</v>
      </c>
      <c r="CN19" t="s">
        <v>349</v>
      </c>
      <c r="CO19">
        <v>1689624592.0999999</v>
      </c>
      <c r="CP19">
        <v>1689624592.0999999</v>
      </c>
      <c r="CQ19">
        <v>4</v>
      </c>
      <c r="CR19">
        <v>8.1000000000000003E-2</v>
      </c>
      <c r="CS19">
        <v>1E-3</v>
      </c>
      <c r="CT19">
        <v>-2.7839999999999998</v>
      </c>
      <c r="CU19">
        <v>4.5999999999999999E-2</v>
      </c>
      <c r="CV19">
        <v>400</v>
      </c>
      <c r="CW19">
        <v>19</v>
      </c>
      <c r="CX19">
        <v>0.13</v>
      </c>
      <c r="CY19">
        <v>0.05</v>
      </c>
      <c r="CZ19">
        <v>13.868243689304199</v>
      </c>
      <c r="DA19">
        <v>4.6446982104803802E-2</v>
      </c>
      <c r="DB19">
        <v>4.5677312699055901E-2</v>
      </c>
      <c r="DC19">
        <v>1</v>
      </c>
      <c r="DD19">
        <v>399.98534999999998</v>
      </c>
      <c r="DE19">
        <v>1.7007518797161801E-2</v>
      </c>
      <c r="DF19">
        <v>1.98425678781812E-2</v>
      </c>
      <c r="DG19">
        <v>1</v>
      </c>
      <c r="DH19">
        <v>1800.008</v>
      </c>
      <c r="DI19">
        <v>0.14463743106372801</v>
      </c>
      <c r="DJ19">
        <v>9.6156123049944198E-2</v>
      </c>
      <c r="DK19">
        <v>-1</v>
      </c>
      <c r="DL19">
        <v>2</v>
      </c>
      <c r="DM19">
        <v>2</v>
      </c>
      <c r="DN19" t="s">
        <v>350</v>
      </c>
      <c r="DO19">
        <v>3.0017</v>
      </c>
      <c r="DP19">
        <v>2.8306900000000002</v>
      </c>
      <c r="DQ19">
        <v>9.4819700000000007E-2</v>
      </c>
      <c r="DR19">
        <v>9.5522700000000002E-2</v>
      </c>
      <c r="DS19">
        <v>0.10834199999999999</v>
      </c>
      <c r="DT19">
        <v>9.9270499999999998E-2</v>
      </c>
      <c r="DU19">
        <v>26286.799999999999</v>
      </c>
      <c r="DV19">
        <v>27825.8</v>
      </c>
      <c r="DW19">
        <v>27190.1</v>
      </c>
      <c r="DX19">
        <v>28887</v>
      </c>
      <c r="DY19">
        <v>31946.1</v>
      </c>
      <c r="DZ19">
        <v>34699.4</v>
      </c>
      <c r="EA19">
        <v>36339.800000000003</v>
      </c>
      <c r="EB19">
        <v>39203.4</v>
      </c>
      <c r="EC19">
        <v>2.0771500000000001</v>
      </c>
      <c r="ED19">
        <v>1.80063</v>
      </c>
      <c r="EE19">
        <v>0.12435</v>
      </c>
      <c r="EF19">
        <v>0</v>
      </c>
      <c r="EG19">
        <v>24.945599999999999</v>
      </c>
      <c r="EH19">
        <v>999.9</v>
      </c>
      <c r="EI19">
        <v>44.177</v>
      </c>
      <c r="EJ19">
        <v>30.504000000000001</v>
      </c>
      <c r="EK19">
        <v>19.3383</v>
      </c>
      <c r="EL19">
        <v>62.9285</v>
      </c>
      <c r="EM19">
        <v>32.423900000000003</v>
      </c>
      <c r="EN19">
        <v>1</v>
      </c>
      <c r="EO19">
        <v>-6.4019300000000001E-2</v>
      </c>
      <c r="EP19">
        <v>-1.40167</v>
      </c>
      <c r="EQ19">
        <v>19.9161</v>
      </c>
      <c r="ER19">
        <v>5.2171399999999997</v>
      </c>
      <c r="ES19">
        <v>11.9321</v>
      </c>
      <c r="ET19">
        <v>4.9550999999999998</v>
      </c>
      <c r="EU19">
        <v>3.2973300000000001</v>
      </c>
      <c r="EV19">
        <v>9999</v>
      </c>
      <c r="EW19">
        <v>107</v>
      </c>
      <c r="EX19">
        <v>50.2</v>
      </c>
      <c r="EY19">
        <v>3393.2</v>
      </c>
      <c r="EZ19">
        <v>1.86005</v>
      </c>
      <c r="FA19">
        <v>1.85928</v>
      </c>
      <c r="FB19">
        <v>1.8647800000000001</v>
      </c>
      <c r="FC19">
        <v>1.86876</v>
      </c>
      <c r="FD19">
        <v>1.86371</v>
      </c>
      <c r="FE19">
        <v>1.8635900000000001</v>
      </c>
      <c r="FF19">
        <v>1.86371</v>
      </c>
      <c r="FG19">
        <v>1.8634999999999999</v>
      </c>
      <c r="FH19">
        <v>0</v>
      </c>
      <c r="FI19">
        <v>0</v>
      </c>
      <c r="FJ19">
        <v>0</v>
      </c>
      <c r="FK19">
        <v>0</v>
      </c>
      <c r="FL19" t="s">
        <v>351</v>
      </c>
      <c r="FM19" t="s">
        <v>352</v>
      </c>
      <c r="FN19" t="s">
        <v>353</v>
      </c>
      <c r="FO19" t="s">
        <v>353</v>
      </c>
      <c r="FP19" t="s">
        <v>353</v>
      </c>
      <c r="FQ19" t="s">
        <v>353</v>
      </c>
      <c r="FR19">
        <v>0</v>
      </c>
      <c r="FS19">
        <v>100</v>
      </c>
      <c r="FT19">
        <v>100</v>
      </c>
      <c r="FU19">
        <v>-2.7839999999999998</v>
      </c>
      <c r="FV19">
        <v>4.6399999999999997E-2</v>
      </c>
      <c r="FW19">
        <v>-2.78390909090911</v>
      </c>
      <c r="FX19">
        <v>0</v>
      </c>
      <c r="FY19">
        <v>0</v>
      </c>
      <c r="FZ19">
        <v>0</v>
      </c>
      <c r="GA19">
        <v>4.6472727272728803E-2</v>
      </c>
      <c r="GB19">
        <v>0</v>
      </c>
      <c r="GC19">
        <v>0</v>
      </c>
      <c r="GD19">
        <v>0</v>
      </c>
      <c r="GE19">
        <v>-1</v>
      </c>
      <c r="GF19">
        <v>-1</v>
      </c>
      <c r="GG19">
        <v>-1</v>
      </c>
      <c r="GH19">
        <v>-1</v>
      </c>
      <c r="GI19">
        <v>0.5</v>
      </c>
      <c r="GJ19">
        <v>0.5</v>
      </c>
      <c r="GK19">
        <v>1.0412600000000001</v>
      </c>
      <c r="GL19">
        <v>2.6037599999999999</v>
      </c>
      <c r="GM19">
        <v>1.4477500000000001</v>
      </c>
      <c r="GN19">
        <v>2.3083499999999999</v>
      </c>
      <c r="GO19">
        <v>1.5466299999999999</v>
      </c>
      <c r="GP19">
        <v>2.4511699999999998</v>
      </c>
      <c r="GQ19">
        <v>33.535499999999999</v>
      </c>
      <c r="GR19">
        <v>15.480399999999999</v>
      </c>
      <c r="GS19">
        <v>18</v>
      </c>
      <c r="GT19">
        <v>533.58000000000004</v>
      </c>
      <c r="GU19">
        <v>441.94099999999997</v>
      </c>
      <c r="GV19">
        <v>26.782</v>
      </c>
      <c r="GW19">
        <v>26.332100000000001</v>
      </c>
      <c r="GX19">
        <v>30.000399999999999</v>
      </c>
      <c r="GY19">
        <v>26.420100000000001</v>
      </c>
      <c r="GZ19">
        <v>26.4147</v>
      </c>
      <c r="HA19">
        <v>20.8489</v>
      </c>
      <c r="HB19">
        <v>-30</v>
      </c>
      <c r="HC19">
        <v>-30</v>
      </c>
      <c r="HD19">
        <v>26.786999999999999</v>
      </c>
      <c r="HE19">
        <v>400</v>
      </c>
      <c r="HF19">
        <v>0</v>
      </c>
      <c r="HG19">
        <v>100.129</v>
      </c>
      <c r="HH19">
        <v>95.260599999999997</v>
      </c>
    </row>
    <row r="20" spans="1:216" x14ac:dyDescent="0.2">
      <c r="A20">
        <v>2</v>
      </c>
      <c r="B20">
        <v>1689624722.0999999</v>
      </c>
      <c r="C20">
        <v>100</v>
      </c>
      <c r="D20" t="s">
        <v>354</v>
      </c>
      <c r="E20" t="s">
        <v>355</v>
      </c>
      <c r="F20" t="s">
        <v>344</v>
      </c>
      <c r="G20" t="s">
        <v>405</v>
      </c>
      <c r="H20" t="s">
        <v>345</v>
      </c>
      <c r="I20" t="s">
        <v>346</v>
      </c>
      <c r="J20" t="s">
        <v>347</v>
      </c>
      <c r="K20" t="s">
        <v>348</v>
      </c>
      <c r="L20">
        <v>1689624722.0999999</v>
      </c>
      <c r="M20">
        <f t="shared" si="0"/>
        <v>3.5241920363131784E-3</v>
      </c>
      <c r="N20">
        <f t="shared" si="1"/>
        <v>3.5241920363131785</v>
      </c>
      <c r="O20">
        <f t="shared" si="2"/>
        <v>10.593708137248436</v>
      </c>
      <c r="P20">
        <f t="shared" si="3"/>
        <v>293.43799999999999</v>
      </c>
      <c r="Q20">
        <f t="shared" si="4"/>
        <v>213.74516893093639</v>
      </c>
      <c r="R20">
        <f t="shared" si="5"/>
        <v>21.434965929199311</v>
      </c>
      <c r="S20">
        <f t="shared" si="6"/>
        <v>29.4267868779982</v>
      </c>
      <c r="T20">
        <f t="shared" si="7"/>
        <v>0.2372945264855823</v>
      </c>
      <c r="U20">
        <f t="shared" si="8"/>
        <v>3.8997269110608279</v>
      </c>
      <c r="V20">
        <f t="shared" si="9"/>
        <v>0.22955485693388072</v>
      </c>
      <c r="W20">
        <f t="shared" si="10"/>
        <v>0.14414613492325828</v>
      </c>
      <c r="X20">
        <f t="shared" si="11"/>
        <v>297.69707099999999</v>
      </c>
      <c r="Y20">
        <f t="shared" si="12"/>
        <v>28.161682026857868</v>
      </c>
      <c r="Z20">
        <f t="shared" si="13"/>
        <v>27.0063</v>
      </c>
      <c r="AA20">
        <f t="shared" si="14"/>
        <v>3.5804842479954502</v>
      </c>
      <c r="AB20">
        <f t="shared" si="15"/>
        <v>56.486715995428291</v>
      </c>
      <c r="AC20">
        <f t="shared" si="16"/>
        <v>2.0843982395482801</v>
      </c>
      <c r="AD20">
        <f t="shared" si="17"/>
        <v>3.6900680147824119</v>
      </c>
      <c r="AE20">
        <f t="shared" si="18"/>
        <v>1.4960860084471701</v>
      </c>
      <c r="AF20">
        <f t="shared" si="19"/>
        <v>-155.41686880141117</v>
      </c>
      <c r="AG20">
        <f t="shared" si="20"/>
        <v>108.12750031893245</v>
      </c>
      <c r="AH20">
        <f t="shared" si="21"/>
        <v>5.9995807765038238</v>
      </c>
      <c r="AI20">
        <f t="shared" si="22"/>
        <v>256.40728329402509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52926.796951301199</v>
      </c>
      <c r="AO20">
        <f t="shared" si="26"/>
        <v>1799.98</v>
      </c>
      <c r="AP20">
        <f t="shared" si="27"/>
        <v>1517.3823</v>
      </c>
      <c r="AQ20">
        <f t="shared" si="28"/>
        <v>0.84299953332814803</v>
      </c>
      <c r="AR20">
        <f t="shared" si="29"/>
        <v>0.16538909932332579</v>
      </c>
      <c r="AS20">
        <v>1689624722.0999999</v>
      </c>
      <c r="AT20">
        <v>293.43799999999999</v>
      </c>
      <c r="AU20">
        <v>299.93400000000003</v>
      </c>
      <c r="AV20">
        <v>20.7852</v>
      </c>
      <c r="AW20">
        <v>18.857299999999999</v>
      </c>
      <c r="AX20">
        <v>296.108</v>
      </c>
      <c r="AY20">
        <v>20.738199999999999</v>
      </c>
      <c r="AZ20">
        <v>499.947</v>
      </c>
      <c r="BA20">
        <v>100.18300000000001</v>
      </c>
      <c r="BB20">
        <v>9.9808900000000006E-2</v>
      </c>
      <c r="BC20">
        <v>27.520600000000002</v>
      </c>
      <c r="BD20">
        <v>27.0063</v>
      </c>
      <c r="BE20">
        <v>999.9</v>
      </c>
      <c r="BF20">
        <v>0</v>
      </c>
      <c r="BG20">
        <v>0</v>
      </c>
      <c r="BH20">
        <v>10008.799999999999</v>
      </c>
      <c r="BI20">
        <v>0</v>
      </c>
      <c r="BJ20">
        <v>0.82730800000000004</v>
      </c>
      <c r="BK20">
        <v>-6.4953900000000004</v>
      </c>
      <c r="BL20">
        <v>299.66699999999997</v>
      </c>
      <c r="BM20">
        <v>305.69799999999998</v>
      </c>
      <c r="BN20">
        <v>1.9278900000000001</v>
      </c>
      <c r="BO20">
        <v>299.93400000000003</v>
      </c>
      <c r="BP20">
        <v>18.857299999999999</v>
      </c>
      <c r="BQ20">
        <v>2.0823299999999998</v>
      </c>
      <c r="BR20">
        <v>1.8891899999999999</v>
      </c>
      <c r="BS20">
        <v>18.084700000000002</v>
      </c>
      <c r="BT20">
        <v>16.545000000000002</v>
      </c>
      <c r="BU20">
        <v>1799.98</v>
      </c>
      <c r="BV20">
        <v>0.90001299999999995</v>
      </c>
      <c r="BW20">
        <v>9.9987000000000006E-2</v>
      </c>
      <c r="BX20">
        <v>0</v>
      </c>
      <c r="BY20">
        <v>2.2498999999999998</v>
      </c>
      <c r="BZ20">
        <v>0</v>
      </c>
      <c r="CA20">
        <v>8035.58</v>
      </c>
      <c r="CB20">
        <v>13894.8</v>
      </c>
      <c r="CC20">
        <v>39.436999999999998</v>
      </c>
      <c r="CD20">
        <v>41.311999999999998</v>
      </c>
      <c r="CE20">
        <v>40.686999999999998</v>
      </c>
      <c r="CF20">
        <v>39.186999999999998</v>
      </c>
      <c r="CG20">
        <v>39.375</v>
      </c>
      <c r="CH20">
        <v>1620.01</v>
      </c>
      <c r="CI20">
        <v>179.97</v>
      </c>
      <c r="CJ20">
        <v>0</v>
      </c>
      <c r="CK20">
        <v>1689624729.8</v>
      </c>
      <c r="CL20">
        <v>0</v>
      </c>
      <c r="CM20">
        <v>1689624693.0999999</v>
      </c>
      <c r="CN20" t="s">
        <v>356</v>
      </c>
      <c r="CO20">
        <v>1689624693.0999999</v>
      </c>
      <c r="CP20">
        <v>1689624684.0999999</v>
      </c>
      <c r="CQ20">
        <v>5</v>
      </c>
      <c r="CR20">
        <v>0.114</v>
      </c>
      <c r="CS20">
        <v>1E-3</v>
      </c>
      <c r="CT20">
        <v>-2.669</v>
      </c>
      <c r="CU20">
        <v>4.7E-2</v>
      </c>
      <c r="CV20">
        <v>300</v>
      </c>
      <c r="CW20">
        <v>19</v>
      </c>
      <c r="CX20">
        <v>0.45</v>
      </c>
      <c r="CY20">
        <v>0.02</v>
      </c>
      <c r="CZ20">
        <v>10.0214748780521</v>
      </c>
      <c r="DA20">
        <v>-0.126613488192103</v>
      </c>
      <c r="DB20">
        <v>5.4033826479989402E-2</v>
      </c>
      <c r="DC20">
        <v>1</v>
      </c>
      <c r="DD20">
        <v>299.97494999999998</v>
      </c>
      <c r="DE20">
        <v>0.19691729323302301</v>
      </c>
      <c r="DF20">
        <v>3.47339531294635E-2</v>
      </c>
      <c r="DG20">
        <v>1</v>
      </c>
      <c r="DH20">
        <v>1800.00238095238</v>
      </c>
      <c r="DI20">
        <v>1.8658796847957401E-2</v>
      </c>
      <c r="DJ20">
        <v>1.2688488185202001E-2</v>
      </c>
      <c r="DK20">
        <v>-1</v>
      </c>
      <c r="DL20">
        <v>2</v>
      </c>
      <c r="DM20">
        <v>2</v>
      </c>
      <c r="DN20" t="s">
        <v>350</v>
      </c>
      <c r="DO20">
        <v>3.0012500000000002</v>
      </c>
      <c r="DP20">
        <v>2.8304999999999998</v>
      </c>
      <c r="DQ20">
        <v>7.5595099999999998E-2</v>
      </c>
      <c r="DR20">
        <v>7.6018699999999995E-2</v>
      </c>
      <c r="DS20">
        <v>0.108324</v>
      </c>
      <c r="DT20">
        <v>9.9243899999999996E-2</v>
      </c>
      <c r="DU20">
        <v>26844.3</v>
      </c>
      <c r="DV20">
        <v>28423.599999999999</v>
      </c>
      <c r="DW20">
        <v>27189.5</v>
      </c>
      <c r="DX20">
        <v>28884.9</v>
      </c>
      <c r="DY20">
        <v>31945.7</v>
      </c>
      <c r="DZ20">
        <v>34698.1</v>
      </c>
      <c r="EA20">
        <v>36338.5</v>
      </c>
      <c r="EB20">
        <v>39200.699999999997</v>
      </c>
      <c r="EC20">
        <v>2.0763799999999999</v>
      </c>
      <c r="ED20">
        <v>1.79958</v>
      </c>
      <c r="EE20">
        <v>0.12889100000000001</v>
      </c>
      <c r="EF20">
        <v>0</v>
      </c>
      <c r="EG20">
        <v>24.8949</v>
      </c>
      <c r="EH20">
        <v>999.9</v>
      </c>
      <c r="EI20">
        <v>44.067</v>
      </c>
      <c r="EJ20">
        <v>30.565000000000001</v>
      </c>
      <c r="EK20">
        <v>19.357099999999999</v>
      </c>
      <c r="EL20">
        <v>62.648499999999999</v>
      </c>
      <c r="EM20">
        <v>32.427900000000001</v>
      </c>
      <c r="EN20">
        <v>1</v>
      </c>
      <c r="EO20">
        <v>-5.9385199999999999E-2</v>
      </c>
      <c r="EP20">
        <v>-1.65838</v>
      </c>
      <c r="EQ20">
        <v>19.902799999999999</v>
      </c>
      <c r="ER20">
        <v>5.21699</v>
      </c>
      <c r="ES20">
        <v>11.9321</v>
      </c>
      <c r="ET20">
        <v>4.9552500000000004</v>
      </c>
      <c r="EU20">
        <v>3.29738</v>
      </c>
      <c r="EV20">
        <v>9999</v>
      </c>
      <c r="EW20">
        <v>107</v>
      </c>
      <c r="EX20">
        <v>50.2</v>
      </c>
      <c r="EY20">
        <v>3395.1</v>
      </c>
      <c r="EZ20">
        <v>1.86005</v>
      </c>
      <c r="FA20">
        <v>1.85928</v>
      </c>
      <c r="FB20">
        <v>1.8647800000000001</v>
      </c>
      <c r="FC20">
        <v>1.8688499999999999</v>
      </c>
      <c r="FD20">
        <v>1.86371</v>
      </c>
      <c r="FE20">
        <v>1.8636200000000001</v>
      </c>
      <c r="FF20">
        <v>1.86371</v>
      </c>
      <c r="FG20">
        <v>1.86348</v>
      </c>
      <c r="FH20">
        <v>0</v>
      </c>
      <c r="FI20">
        <v>0</v>
      </c>
      <c r="FJ20">
        <v>0</v>
      </c>
      <c r="FK20">
        <v>0</v>
      </c>
      <c r="FL20" t="s">
        <v>351</v>
      </c>
      <c r="FM20" t="s">
        <v>352</v>
      </c>
      <c r="FN20" t="s">
        <v>353</v>
      </c>
      <c r="FO20" t="s">
        <v>353</v>
      </c>
      <c r="FP20" t="s">
        <v>353</v>
      </c>
      <c r="FQ20" t="s">
        <v>353</v>
      </c>
      <c r="FR20">
        <v>0</v>
      </c>
      <c r="FS20">
        <v>100</v>
      </c>
      <c r="FT20">
        <v>100</v>
      </c>
      <c r="FU20">
        <v>-2.67</v>
      </c>
      <c r="FV20">
        <v>4.7E-2</v>
      </c>
      <c r="FW20">
        <v>-2.6692727272727601</v>
      </c>
      <c r="FX20">
        <v>0</v>
      </c>
      <c r="FY20">
        <v>0</v>
      </c>
      <c r="FZ20">
        <v>0</v>
      </c>
      <c r="GA20">
        <v>4.7010000000000197E-2</v>
      </c>
      <c r="GB20">
        <v>0</v>
      </c>
      <c r="GC20">
        <v>0</v>
      </c>
      <c r="GD20">
        <v>0</v>
      </c>
      <c r="GE20">
        <v>-1</v>
      </c>
      <c r="GF20">
        <v>-1</v>
      </c>
      <c r="GG20">
        <v>-1</v>
      </c>
      <c r="GH20">
        <v>-1</v>
      </c>
      <c r="GI20">
        <v>0.5</v>
      </c>
      <c r="GJ20">
        <v>0.6</v>
      </c>
      <c r="GK20">
        <v>0.83252000000000004</v>
      </c>
      <c r="GL20">
        <v>2.5878899999999998</v>
      </c>
      <c r="GM20">
        <v>1.4477500000000001</v>
      </c>
      <c r="GN20">
        <v>2.3059099999999999</v>
      </c>
      <c r="GO20">
        <v>1.5466299999999999</v>
      </c>
      <c r="GP20">
        <v>2.4426299999999999</v>
      </c>
      <c r="GQ20">
        <v>33.490600000000001</v>
      </c>
      <c r="GR20">
        <v>15.4542</v>
      </c>
      <c r="GS20">
        <v>18</v>
      </c>
      <c r="GT20">
        <v>533.51800000000003</v>
      </c>
      <c r="GU20">
        <v>441.58499999999998</v>
      </c>
      <c r="GV20">
        <v>27.176100000000002</v>
      </c>
      <c r="GW20">
        <v>26.3797</v>
      </c>
      <c r="GX20">
        <v>30.0002</v>
      </c>
      <c r="GY20">
        <v>26.465800000000002</v>
      </c>
      <c r="GZ20">
        <v>26.457599999999999</v>
      </c>
      <c r="HA20">
        <v>16.664200000000001</v>
      </c>
      <c r="HB20">
        <v>-30</v>
      </c>
      <c r="HC20">
        <v>-30</v>
      </c>
      <c r="HD20">
        <v>27.171099999999999</v>
      </c>
      <c r="HE20">
        <v>300</v>
      </c>
      <c r="HF20">
        <v>0</v>
      </c>
      <c r="HG20">
        <v>100.126</v>
      </c>
      <c r="HH20">
        <v>95.254000000000005</v>
      </c>
    </row>
    <row r="21" spans="1:216" x14ac:dyDescent="0.2">
      <c r="A21">
        <v>3</v>
      </c>
      <c r="B21">
        <v>1689624809.0999999</v>
      </c>
      <c r="C21">
        <v>187</v>
      </c>
      <c r="D21" t="s">
        <v>357</v>
      </c>
      <c r="E21" t="s">
        <v>358</v>
      </c>
      <c r="F21" t="s">
        <v>344</v>
      </c>
      <c r="G21" t="s">
        <v>405</v>
      </c>
      <c r="H21" t="s">
        <v>345</v>
      </c>
      <c r="I21" t="s">
        <v>346</v>
      </c>
      <c r="J21" t="s">
        <v>347</v>
      </c>
      <c r="K21" t="s">
        <v>348</v>
      </c>
      <c r="L21">
        <v>1689624809.0999999</v>
      </c>
      <c r="M21">
        <f t="shared" si="0"/>
        <v>3.5215397325284404E-3</v>
      </c>
      <c r="N21">
        <f t="shared" si="1"/>
        <v>3.5215397325284403</v>
      </c>
      <c r="O21">
        <f t="shared" si="2"/>
        <v>8.6266016719700591</v>
      </c>
      <c r="P21">
        <f t="shared" si="3"/>
        <v>244.73400000000001</v>
      </c>
      <c r="Q21">
        <f t="shared" si="4"/>
        <v>179.78911528337113</v>
      </c>
      <c r="R21">
        <f t="shared" si="5"/>
        <v>18.030332294042847</v>
      </c>
      <c r="S21">
        <f t="shared" si="6"/>
        <v>24.543395392404001</v>
      </c>
      <c r="T21">
        <f t="shared" si="7"/>
        <v>0.23762759470084655</v>
      </c>
      <c r="U21">
        <f t="shared" si="8"/>
        <v>3.8962239530411926</v>
      </c>
      <c r="V21">
        <f t="shared" si="9"/>
        <v>0.22985983319924769</v>
      </c>
      <c r="W21">
        <f t="shared" si="10"/>
        <v>0.14433914575097295</v>
      </c>
      <c r="X21">
        <f t="shared" si="11"/>
        <v>297.70040399999999</v>
      </c>
      <c r="Y21">
        <f t="shared" si="12"/>
        <v>28.172467226268864</v>
      </c>
      <c r="Z21">
        <f t="shared" si="13"/>
        <v>27.005600000000001</v>
      </c>
      <c r="AA21">
        <f t="shared" si="14"/>
        <v>3.5803370540660588</v>
      </c>
      <c r="AB21">
        <f t="shared" si="15"/>
        <v>56.53415289993243</v>
      </c>
      <c r="AC21">
        <f t="shared" si="16"/>
        <v>2.0873328716828001</v>
      </c>
      <c r="AD21">
        <f t="shared" si="17"/>
        <v>3.6921626390643145</v>
      </c>
      <c r="AE21">
        <f t="shared" si="18"/>
        <v>1.4930041823832587</v>
      </c>
      <c r="AF21">
        <f t="shared" si="19"/>
        <v>-155.29990220450424</v>
      </c>
      <c r="AG21">
        <f t="shared" si="20"/>
        <v>110.21492755436026</v>
      </c>
      <c r="AH21">
        <f t="shared" si="21"/>
        <v>6.1211776484890601</v>
      </c>
      <c r="AI21">
        <f t="shared" si="22"/>
        <v>258.73660699834505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52859.828068569419</v>
      </c>
      <c r="AO21">
        <f t="shared" si="26"/>
        <v>1799.99</v>
      </c>
      <c r="AP21">
        <f t="shared" si="27"/>
        <v>1517.3916000000002</v>
      </c>
      <c r="AQ21">
        <f t="shared" si="28"/>
        <v>0.84300001666675928</v>
      </c>
      <c r="AR21">
        <f t="shared" si="29"/>
        <v>0.16539003216684536</v>
      </c>
      <c r="AS21">
        <v>1689624809.0999999</v>
      </c>
      <c r="AT21">
        <v>244.73400000000001</v>
      </c>
      <c r="AU21">
        <v>250.03399999999999</v>
      </c>
      <c r="AV21">
        <v>20.813800000000001</v>
      </c>
      <c r="AW21">
        <v>18.887699999999999</v>
      </c>
      <c r="AX21">
        <v>247.381</v>
      </c>
      <c r="AY21">
        <v>20.766999999999999</v>
      </c>
      <c r="AZ21">
        <v>500.02300000000002</v>
      </c>
      <c r="BA21">
        <v>100.18600000000001</v>
      </c>
      <c r="BB21">
        <v>0.100006</v>
      </c>
      <c r="BC21">
        <v>27.5303</v>
      </c>
      <c r="BD21">
        <v>27.005600000000001</v>
      </c>
      <c r="BE21">
        <v>999.9</v>
      </c>
      <c r="BF21">
        <v>0</v>
      </c>
      <c r="BG21">
        <v>0</v>
      </c>
      <c r="BH21">
        <v>9995.6200000000008</v>
      </c>
      <c r="BI21">
        <v>0</v>
      </c>
      <c r="BJ21">
        <v>0.88640099999999999</v>
      </c>
      <c r="BK21">
        <v>-5.2998000000000003</v>
      </c>
      <c r="BL21">
        <v>249.93600000000001</v>
      </c>
      <c r="BM21">
        <v>254.84700000000001</v>
      </c>
      <c r="BN21">
        <v>1.9260900000000001</v>
      </c>
      <c r="BO21">
        <v>250.03399999999999</v>
      </c>
      <c r="BP21">
        <v>18.887699999999999</v>
      </c>
      <c r="BQ21">
        <v>2.0852400000000002</v>
      </c>
      <c r="BR21">
        <v>1.8922699999999999</v>
      </c>
      <c r="BS21">
        <v>18.1069</v>
      </c>
      <c r="BT21">
        <v>16.570599999999999</v>
      </c>
      <c r="BU21">
        <v>1799.99</v>
      </c>
      <c r="BV21">
        <v>0.89999799999999996</v>
      </c>
      <c r="BW21">
        <v>0.10000100000000001</v>
      </c>
      <c r="BX21">
        <v>0</v>
      </c>
      <c r="BY21">
        <v>2.2134</v>
      </c>
      <c r="BZ21">
        <v>0</v>
      </c>
      <c r="CA21">
        <v>7926.53</v>
      </c>
      <c r="CB21">
        <v>13894.9</v>
      </c>
      <c r="CC21">
        <v>39.5</v>
      </c>
      <c r="CD21">
        <v>41.375</v>
      </c>
      <c r="CE21">
        <v>40.75</v>
      </c>
      <c r="CF21">
        <v>39.25</v>
      </c>
      <c r="CG21">
        <v>39.436999999999998</v>
      </c>
      <c r="CH21">
        <v>1619.99</v>
      </c>
      <c r="CI21">
        <v>180</v>
      </c>
      <c r="CJ21">
        <v>0</v>
      </c>
      <c r="CK21">
        <v>1689624816.8</v>
      </c>
      <c r="CL21">
        <v>0</v>
      </c>
      <c r="CM21">
        <v>1689624781.0999999</v>
      </c>
      <c r="CN21" t="s">
        <v>359</v>
      </c>
      <c r="CO21">
        <v>1689624780.0999999</v>
      </c>
      <c r="CP21">
        <v>1689624781.0999999</v>
      </c>
      <c r="CQ21">
        <v>6</v>
      </c>
      <c r="CR21">
        <v>2.1999999999999999E-2</v>
      </c>
      <c r="CS21">
        <v>0</v>
      </c>
      <c r="CT21">
        <v>-2.6469999999999998</v>
      </c>
      <c r="CU21">
        <v>4.7E-2</v>
      </c>
      <c r="CV21">
        <v>250</v>
      </c>
      <c r="CW21">
        <v>19</v>
      </c>
      <c r="CX21">
        <v>0.27</v>
      </c>
      <c r="CY21">
        <v>0.06</v>
      </c>
      <c r="CZ21">
        <v>8.0234606710631695</v>
      </c>
      <c r="DA21">
        <v>0.18342799859265599</v>
      </c>
      <c r="DB21">
        <v>5.4783493752296297E-2</v>
      </c>
      <c r="DC21">
        <v>1</v>
      </c>
      <c r="DD21">
        <v>249.977857142857</v>
      </c>
      <c r="DE21">
        <v>0.143532467532904</v>
      </c>
      <c r="DF21">
        <v>2.67052442045983E-2</v>
      </c>
      <c r="DG21">
        <v>1</v>
      </c>
      <c r="DH21">
        <v>1800.0019047619001</v>
      </c>
      <c r="DI21">
        <v>-0.23158027784375501</v>
      </c>
      <c r="DJ21">
        <v>2.62984786123267E-2</v>
      </c>
      <c r="DK21">
        <v>-1</v>
      </c>
      <c r="DL21">
        <v>2</v>
      </c>
      <c r="DM21">
        <v>2</v>
      </c>
      <c r="DN21" t="s">
        <v>350</v>
      </c>
      <c r="DO21">
        <v>3.0013999999999998</v>
      </c>
      <c r="DP21">
        <v>2.8305799999999999</v>
      </c>
      <c r="DQ21">
        <v>6.5018099999999995E-2</v>
      </c>
      <c r="DR21">
        <v>6.5287899999999996E-2</v>
      </c>
      <c r="DS21">
        <v>0.108421</v>
      </c>
      <c r="DT21">
        <v>9.93483E-2</v>
      </c>
      <c r="DU21">
        <v>27149.4</v>
      </c>
      <c r="DV21">
        <v>28750.9</v>
      </c>
      <c r="DW21">
        <v>27187.7</v>
      </c>
      <c r="DX21">
        <v>28882.3</v>
      </c>
      <c r="DY21">
        <v>31940.2</v>
      </c>
      <c r="DZ21">
        <v>34690.5</v>
      </c>
      <c r="EA21">
        <v>36336.1</v>
      </c>
      <c r="EB21">
        <v>39196.699999999997</v>
      </c>
      <c r="EC21">
        <v>2.07612</v>
      </c>
      <c r="ED21">
        <v>1.79925</v>
      </c>
      <c r="EE21">
        <v>0.128053</v>
      </c>
      <c r="EF21">
        <v>0</v>
      </c>
      <c r="EG21">
        <v>24.907900000000001</v>
      </c>
      <c r="EH21">
        <v>999.9</v>
      </c>
      <c r="EI21">
        <v>43.981000000000002</v>
      </c>
      <c r="EJ21">
        <v>30.605</v>
      </c>
      <c r="EK21">
        <v>19.363499999999998</v>
      </c>
      <c r="EL21">
        <v>62.768500000000003</v>
      </c>
      <c r="EM21">
        <v>32.431899999999999</v>
      </c>
      <c r="EN21">
        <v>1</v>
      </c>
      <c r="EO21">
        <v>-5.6094999999999999E-2</v>
      </c>
      <c r="EP21">
        <v>-1.36785</v>
      </c>
      <c r="EQ21">
        <v>19.9176</v>
      </c>
      <c r="ER21">
        <v>5.2171399999999997</v>
      </c>
      <c r="ES21">
        <v>11.9321</v>
      </c>
      <c r="ET21">
        <v>4.9556500000000003</v>
      </c>
      <c r="EU21">
        <v>3.29725</v>
      </c>
      <c r="EV21">
        <v>9999</v>
      </c>
      <c r="EW21">
        <v>107</v>
      </c>
      <c r="EX21">
        <v>50.3</v>
      </c>
      <c r="EY21">
        <v>3396.8</v>
      </c>
      <c r="EZ21">
        <v>1.86005</v>
      </c>
      <c r="FA21">
        <v>1.85928</v>
      </c>
      <c r="FB21">
        <v>1.8647800000000001</v>
      </c>
      <c r="FC21">
        <v>1.86876</v>
      </c>
      <c r="FD21">
        <v>1.86371</v>
      </c>
      <c r="FE21">
        <v>1.86365</v>
      </c>
      <c r="FF21">
        <v>1.86371</v>
      </c>
      <c r="FG21">
        <v>1.86354</v>
      </c>
      <c r="FH21">
        <v>0</v>
      </c>
      <c r="FI21">
        <v>0</v>
      </c>
      <c r="FJ21">
        <v>0</v>
      </c>
      <c r="FK21">
        <v>0</v>
      </c>
      <c r="FL21" t="s">
        <v>351</v>
      </c>
      <c r="FM21" t="s">
        <v>352</v>
      </c>
      <c r="FN21" t="s">
        <v>353</v>
      </c>
      <c r="FO21" t="s">
        <v>353</v>
      </c>
      <c r="FP21" t="s">
        <v>353</v>
      </c>
      <c r="FQ21" t="s">
        <v>353</v>
      </c>
      <c r="FR21">
        <v>0</v>
      </c>
      <c r="FS21">
        <v>100</v>
      </c>
      <c r="FT21">
        <v>100</v>
      </c>
      <c r="FU21">
        <v>-2.6469999999999998</v>
      </c>
      <c r="FV21">
        <v>4.6800000000000001E-2</v>
      </c>
      <c r="FW21">
        <v>-2.64709090909091</v>
      </c>
      <c r="FX21">
        <v>0</v>
      </c>
      <c r="FY21">
        <v>0</v>
      </c>
      <c r="FZ21">
        <v>0</v>
      </c>
      <c r="GA21">
        <v>4.6720000000000497E-2</v>
      </c>
      <c r="GB21">
        <v>0</v>
      </c>
      <c r="GC21">
        <v>0</v>
      </c>
      <c r="GD21">
        <v>0</v>
      </c>
      <c r="GE21">
        <v>-1</v>
      </c>
      <c r="GF21">
        <v>-1</v>
      </c>
      <c r="GG21">
        <v>-1</v>
      </c>
      <c r="GH21">
        <v>-1</v>
      </c>
      <c r="GI21">
        <v>0.5</v>
      </c>
      <c r="GJ21">
        <v>0.5</v>
      </c>
      <c r="GK21">
        <v>0.72387699999999999</v>
      </c>
      <c r="GL21">
        <v>2.5952099999999998</v>
      </c>
      <c r="GM21">
        <v>1.4489700000000001</v>
      </c>
      <c r="GN21">
        <v>2.3022499999999999</v>
      </c>
      <c r="GO21">
        <v>1.5466299999999999</v>
      </c>
      <c r="GP21">
        <v>2.4511699999999998</v>
      </c>
      <c r="GQ21">
        <v>33.490600000000001</v>
      </c>
      <c r="GR21">
        <v>15.445399999999999</v>
      </c>
      <c r="GS21">
        <v>18</v>
      </c>
      <c r="GT21">
        <v>533.75599999999997</v>
      </c>
      <c r="GU21">
        <v>441.72</v>
      </c>
      <c r="GV21">
        <v>26.887699999999999</v>
      </c>
      <c r="GW21">
        <v>26.421199999999999</v>
      </c>
      <c r="GX21">
        <v>30.000399999999999</v>
      </c>
      <c r="GY21">
        <v>26.5091</v>
      </c>
      <c r="GZ21">
        <v>26.501100000000001</v>
      </c>
      <c r="HA21">
        <v>14.4986</v>
      </c>
      <c r="HB21">
        <v>-30</v>
      </c>
      <c r="HC21">
        <v>-30</v>
      </c>
      <c r="HD21">
        <v>26.880500000000001</v>
      </c>
      <c r="HE21">
        <v>250</v>
      </c>
      <c r="HF21">
        <v>0</v>
      </c>
      <c r="HG21">
        <v>100.119</v>
      </c>
      <c r="HH21">
        <v>95.244699999999995</v>
      </c>
    </row>
    <row r="22" spans="1:216" x14ac:dyDescent="0.2">
      <c r="A22">
        <v>4</v>
      </c>
      <c r="B22">
        <v>1689624906.0999999</v>
      </c>
      <c r="C22">
        <v>284</v>
      </c>
      <c r="D22" t="s">
        <v>360</v>
      </c>
      <c r="E22" t="s">
        <v>361</v>
      </c>
      <c r="F22" t="s">
        <v>344</v>
      </c>
      <c r="G22" t="s">
        <v>405</v>
      </c>
      <c r="H22" t="s">
        <v>345</v>
      </c>
      <c r="I22" t="s">
        <v>346</v>
      </c>
      <c r="J22" t="s">
        <v>347</v>
      </c>
      <c r="K22" t="s">
        <v>348</v>
      </c>
      <c r="L22">
        <v>1689624906.0999999</v>
      </c>
      <c r="M22">
        <f t="shared" si="0"/>
        <v>3.5677646594599885E-3</v>
      </c>
      <c r="N22">
        <f t="shared" si="1"/>
        <v>3.5677646594599883</v>
      </c>
      <c r="O22">
        <f t="shared" si="2"/>
        <v>5.2021064359329436</v>
      </c>
      <c r="P22">
        <f t="shared" si="3"/>
        <v>171.751</v>
      </c>
      <c r="Q22">
        <f t="shared" si="4"/>
        <v>132.49530509054</v>
      </c>
      <c r="R22">
        <f t="shared" si="5"/>
        <v>13.287572428556292</v>
      </c>
      <c r="S22">
        <f t="shared" si="6"/>
        <v>17.224412975368999</v>
      </c>
      <c r="T22">
        <f t="shared" si="7"/>
        <v>0.24101975264228731</v>
      </c>
      <c r="U22">
        <f t="shared" si="8"/>
        <v>3.8993189579695047</v>
      </c>
      <c r="V22">
        <f t="shared" si="9"/>
        <v>0.23303876186521427</v>
      </c>
      <c r="W22">
        <f t="shared" si="10"/>
        <v>0.14634427072860673</v>
      </c>
      <c r="X22">
        <f t="shared" si="11"/>
        <v>297.68226899999996</v>
      </c>
      <c r="Y22">
        <f t="shared" si="12"/>
        <v>28.180110909879968</v>
      </c>
      <c r="Z22">
        <f t="shared" si="13"/>
        <v>27.038399999999999</v>
      </c>
      <c r="AA22">
        <f t="shared" si="14"/>
        <v>3.5872398188124075</v>
      </c>
      <c r="AB22">
        <f t="shared" si="15"/>
        <v>56.694070774138261</v>
      </c>
      <c r="AC22">
        <f t="shared" si="16"/>
        <v>2.0953689782503</v>
      </c>
      <c r="AD22">
        <f t="shared" si="17"/>
        <v>3.6959226064361741</v>
      </c>
      <c r="AE22">
        <f t="shared" si="18"/>
        <v>1.4918708405621075</v>
      </c>
      <c r="AF22">
        <f t="shared" si="19"/>
        <v>-157.33842148218548</v>
      </c>
      <c r="AG22">
        <f t="shared" si="20"/>
        <v>107.06508860908298</v>
      </c>
      <c r="AH22">
        <f t="shared" si="21"/>
        <v>5.9430102951309971</v>
      </c>
      <c r="AI22">
        <f t="shared" si="22"/>
        <v>253.35194642202845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52914.503377431247</v>
      </c>
      <c r="AO22">
        <f t="shared" si="26"/>
        <v>1799.88</v>
      </c>
      <c r="AP22">
        <f t="shared" si="27"/>
        <v>1517.2989</v>
      </c>
      <c r="AQ22">
        <f t="shared" si="28"/>
        <v>0.84300003333555562</v>
      </c>
      <c r="AR22">
        <f t="shared" si="29"/>
        <v>0.16539006433762249</v>
      </c>
      <c r="AS22">
        <v>1689624906.0999999</v>
      </c>
      <c r="AT22">
        <v>171.751</v>
      </c>
      <c r="AU22">
        <v>174.999</v>
      </c>
      <c r="AV22">
        <v>20.893699999999999</v>
      </c>
      <c r="AW22">
        <v>18.942499999999999</v>
      </c>
      <c r="AX22">
        <v>174.23699999999999</v>
      </c>
      <c r="AY22">
        <v>20.844799999999999</v>
      </c>
      <c r="AZ22">
        <v>500.029</v>
      </c>
      <c r="BA22">
        <v>100.187</v>
      </c>
      <c r="BB22">
        <v>0.100119</v>
      </c>
      <c r="BC22">
        <v>27.547699999999999</v>
      </c>
      <c r="BD22">
        <v>27.038399999999999</v>
      </c>
      <c r="BE22">
        <v>999.9</v>
      </c>
      <c r="BF22">
        <v>0</v>
      </c>
      <c r="BG22">
        <v>0</v>
      </c>
      <c r="BH22">
        <v>10006.9</v>
      </c>
      <c r="BI22">
        <v>0</v>
      </c>
      <c r="BJ22">
        <v>0.709121</v>
      </c>
      <c r="BK22">
        <v>-3.24878</v>
      </c>
      <c r="BL22">
        <v>175.416</v>
      </c>
      <c r="BM22">
        <v>178.37799999999999</v>
      </c>
      <c r="BN22">
        <v>1.95126</v>
      </c>
      <c r="BO22">
        <v>174.999</v>
      </c>
      <c r="BP22">
        <v>18.942499999999999</v>
      </c>
      <c r="BQ22">
        <v>2.09328</v>
      </c>
      <c r="BR22">
        <v>1.8977900000000001</v>
      </c>
      <c r="BS22">
        <v>18.168199999999999</v>
      </c>
      <c r="BT22">
        <v>16.616399999999999</v>
      </c>
      <c r="BU22">
        <v>1799.88</v>
      </c>
      <c r="BV22">
        <v>0.89999799999999996</v>
      </c>
      <c r="BW22">
        <v>0.10000100000000001</v>
      </c>
      <c r="BX22">
        <v>0</v>
      </c>
      <c r="BY22">
        <v>2.1855000000000002</v>
      </c>
      <c r="BZ22">
        <v>0</v>
      </c>
      <c r="CA22">
        <v>7645.47</v>
      </c>
      <c r="CB22">
        <v>13894</v>
      </c>
      <c r="CC22">
        <v>39.561999999999998</v>
      </c>
      <c r="CD22">
        <v>41.436999999999998</v>
      </c>
      <c r="CE22">
        <v>40.811999999999998</v>
      </c>
      <c r="CF22">
        <v>39.375</v>
      </c>
      <c r="CG22">
        <v>39.5</v>
      </c>
      <c r="CH22">
        <v>1619.89</v>
      </c>
      <c r="CI22">
        <v>179.99</v>
      </c>
      <c r="CJ22">
        <v>0</v>
      </c>
      <c r="CK22">
        <v>1689624913.4000001</v>
      </c>
      <c r="CL22">
        <v>0</v>
      </c>
      <c r="CM22">
        <v>1689624877.0999999</v>
      </c>
      <c r="CN22" t="s">
        <v>362</v>
      </c>
      <c r="CO22">
        <v>1689624877.0999999</v>
      </c>
      <c r="CP22">
        <v>1689624875.0999999</v>
      </c>
      <c r="CQ22">
        <v>7</v>
      </c>
      <c r="CR22">
        <v>0.16</v>
      </c>
      <c r="CS22">
        <v>2E-3</v>
      </c>
      <c r="CT22">
        <v>-2.4870000000000001</v>
      </c>
      <c r="CU22">
        <v>4.9000000000000002E-2</v>
      </c>
      <c r="CV22">
        <v>175</v>
      </c>
      <c r="CW22">
        <v>19</v>
      </c>
      <c r="CX22">
        <v>0.28000000000000003</v>
      </c>
      <c r="CY22">
        <v>0.02</v>
      </c>
      <c r="CZ22">
        <v>4.8262846524392398</v>
      </c>
      <c r="DA22">
        <v>-6.00089471405909E-2</v>
      </c>
      <c r="DB22">
        <v>4.3575756213373597E-2</v>
      </c>
      <c r="DC22">
        <v>1</v>
      </c>
      <c r="DD22">
        <v>174.98330000000001</v>
      </c>
      <c r="DE22">
        <v>-3.1218045112584001E-2</v>
      </c>
      <c r="DF22">
        <v>2.0157132732606001E-2</v>
      </c>
      <c r="DG22">
        <v>1</v>
      </c>
      <c r="DH22">
        <v>1800.0219999999999</v>
      </c>
      <c r="DI22">
        <v>-0.378093279151967</v>
      </c>
      <c r="DJ22">
        <v>0.157403938959573</v>
      </c>
      <c r="DK22">
        <v>-1</v>
      </c>
      <c r="DL22">
        <v>2</v>
      </c>
      <c r="DM22">
        <v>2</v>
      </c>
      <c r="DN22" t="s">
        <v>350</v>
      </c>
      <c r="DO22">
        <v>3.0013200000000002</v>
      </c>
      <c r="DP22">
        <v>2.8307899999999999</v>
      </c>
      <c r="DQ22">
        <v>4.7694300000000002E-2</v>
      </c>
      <c r="DR22">
        <v>4.7643600000000001E-2</v>
      </c>
      <c r="DS22">
        <v>0.108691</v>
      </c>
      <c r="DT22">
        <v>9.9536399999999997E-2</v>
      </c>
      <c r="DU22">
        <v>27647</v>
      </c>
      <c r="DV22">
        <v>29289.8</v>
      </c>
      <c r="DW22">
        <v>27182.7</v>
      </c>
      <c r="DX22">
        <v>28878.9</v>
      </c>
      <c r="DY22">
        <v>31925</v>
      </c>
      <c r="DZ22">
        <v>34678.300000000003</v>
      </c>
      <c r="EA22">
        <v>36329.599999999999</v>
      </c>
      <c r="EB22">
        <v>39191</v>
      </c>
      <c r="EC22">
        <v>2.0754000000000001</v>
      </c>
      <c r="ED22">
        <v>1.7970200000000001</v>
      </c>
      <c r="EE22">
        <v>0.12733800000000001</v>
      </c>
      <c r="EF22">
        <v>0</v>
      </c>
      <c r="EG22">
        <v>24.952500000000001</v>
      </c>
      <c r="EH22">
        <v>999.9</v>
      </c>
      <c r="EI22">
        <v>43.926000000000002</v>
      </c>
      <c r="EJ22">
        <v>30.675000000000001</v>
      </c>
      <c r="EK22">
        <v>19.415800000000001</v>
      </c>
      <c r="EL22">
        <v>62.728499999999997</v>
      </c>
      <c r="EM22">
        <v>32.4559</v>
      </c>
      <c r="EN22">
        <v>1</v>
      </c>
      <c r="EO22">
        <v>-4.8381599999999997E-2</v>
      </c>
      <c r="EP22">
        <v>-1.0169600000000001</v>
      </c>
      <c r="EQ22">
        <v>19.9299</v>
      </c>
      <c r="ER22">
        <v>5.2172900000000002</v>
      </c>
      <c r="ES22">
        <v>11.9321</v>
      </c>
      <c r="ET22">
        <v>4.9550000000000001</v>
      </c>
      <c r="EU22">
        <v>3.29705</v>
      </c>
      <c r="EV22">
        <v>9999</v>
      </c>
      <c r="EW22">
        <v>107</v>
      </c>
      <c r="EX22">
        <v>50.3</v>
      </c>
      <c r="EY22">
        <v>3398.5</v>
      </c>
      <c r="EZ22">
        <v>1.86005</v>
      </c>
      <c r="FA22">
        <v>1.85927</v>
      </c>
      <c r="FB22">
        <v>1.8647800000000001</v>
      </c>
      <c r="FC22">
        <v>1.8688100000000001</v>
      </c>
      <c r="FD22">
        <v>1.86371</v>
      </c>
      <c r="FE22">
        <v>1.8635999999999999</v>
      </c>
      <c r="FF22">
        <v>1.86371</v>
      </c>
      <c r="FG22">
        <v>1.8634999999999999</v>
      </c>
      <c r="FH22">
        <v>0</v>
      </c>
      <c r="FI22">
        <v>0</v>
      </c>
      <c r="FJ22">
        <v>0</v>
      </c>
      <c r="FK22">
        <v>0</v>
      </c>
      <c r="FL22" t="s">
        <v>351</v>
      </c>
      <c r="FM22" t="s">
        <v>352</v>
      </c>
      <c r="FN22" t="s">
        <v>353</v>
      </c>
      <c r="FO22" t="s">
        <v>353</v>
      </c>
      <c r="FP22" t="s">
        <v>353</v>
      </c>
      <c r="FQ22" t="s">
        <v>353</v>
      </c>
      <c r="FR22">
        <v>0</v>
      </c>
      <c r="FS22">
        <v>100</v>
      </c>
      <c r="FT22">
        <v>100</v>
      </c>
      <c r="FU22">
        <v>-2.4860000000000002</v>
      </c>
      <c r="FV22">
        <v>4.8899999999999999E-2</v>
      </c>
      <c r="FW22">
        <v>-2.4868000000000201</v>
      </c>
      <c r="FX22">
        <v>0</v>
      </c>
      <c r="FY22">
        <v>0</v>
      </c>
      <c r="FZ22">
        <v>0</v>
      </c>
      <c r="GA22">
        <v>4.8960000000001003E-2</v>
      </c>
      <c r="GB22">
        <v>0</v>
      </c>
      <c r="GC22">
        <v>0</v>
      </c>
      <c r="GD22">
        <v>0</v>
      </c>
      <c r="GE22">
        <v>-1</v>
      </c>
      <c r="GF22">
        <v>-1</v>
      </c>
      <c r="GG22">
        <v>-1</v>
      </c>
      <c r="GH22">
        <v>-1</v>
      </c>
      <c r="GI22">
        <v>0.5</v>
      </c>
      <c r="GJ22">
        <v>0.5</v>
      </c>
      <c r="GK22">
        <v>0.55786100000000005</v>
      </c>
      <c r="GL22">
        <v>2.6049799999999999</v>
      </c>
      <c r="GM22">
        <v>1.4477500000000001</v>
      </c>
      <c r="GN22">
        <v>2.3059099999999999</v>
      </c>
      <c r="GO22">
        <v>1.5466299999999999</v>
      </c>
      <c r="GP22">
        <v>2.4047900000000002</v>
      </c>
      <c r="GQ22">
        <v>33.558</v>
      </c>
      <c r="GR22">
        <v>15.4192</v>
      </c>
      <c r="GS22">
        <v>18</v>
      </c>
      <c r="GT22">
        <v>533.947</v>
      </c>
      <c r="GU22">
        <v>440.779</v>
      </c>
      <c r="GV22">
        <v>26.702100000000002</v>
      </c>
      <c r="GW22">
        <v>26.502800000000001</v>
      </c>
      <c r="GX22">
        <v>30.000499999999999</v>
      </c>
      <c r="GY22">
        <v>26.5793</v>
      </c>
      <c r="GZ22">
        <v>26.569500000000001</v>
      </c>
      <c r="HA22">
        <v>11.157299999999999</v>
      </c>
      <c r="HB22">
        <v>-30</v>
      </c>
      <c r="HC22">
        <v>-30</v>
      </c>
      <c r="HD22">
        <v>26.683399999999999</v>
      </c>
      <c r="HE22">
        <v>175</v>
      </c>
      <c r="HF22">
        <v>0</v>
      </c>
      <c r="HG22">
        <v>100.101</v>
      </c>
      <c r="HH22">
        <v>95.231999999999999</v>
      </c>
    </row>
    <row r="23" spans="1:216" x14ac:dyDescent="0.2">
      <c r="A23">
        <v>5</v>
      </c>
      <c r="B23">
        <v>1689625007.0999999</v>
      </c>
      <c r="C23">
        <v>385</v>
      </c>
      <c r="D23" t="s">
        <v>363</v>
      </c>
      <c r="E23" t="s">
        <v>364</v>
      </c>
      <c r="F23" t="s">
        <v>344</v>
      </c>
      <c r="G23" t="s">
        <v>405</v>
      </c>
      <c r="H23" t="s">
        <v>345</v>
      </c>
      <c r="I23" t="s">
        <v>346</v>
      </c>
      <c r="J23" t="s">
        <v>347</v>
      </c>
      <c r="K23" t="s">
        <v>348</v>
      </c>
      <c r="L23">
        <v>1689625007.0999999</v>
      </c>
      <c r="M23">
        <f t="shared" si="0"/>
        <v>3.5713938240094774E-3</v>
      </c>
      <c r="N23">
        <f t="shared" si="1"/>
        <v>3.5713938240094776</v>
      </c>
      <c r="O23">
        <f t="shared" si="2"/>
        <v>3.0296714183880473</v>
      </c>
      <c r="P23">
        <f t="shared" si="3"/>
        <v>123.04600000000001</v>
      </c>
      <c r="Q23">
        <f t="shared" si="4"/>
        <v>100.10227909135148</v>
      </c>
      <c r="R23">
        <f t="shared" si="5"/>
        <v>10.039449906590686</v>
      </c>
      <c r="S23">
        <f t="shared" si="6"/>
        <v>12.340519760584401</v>
      </c>
      <c r="T23">
        <f t="shared" si="7"/>
        <v>0.24622913858574527</v>
      </c>
      <c r="U23">
        <f t="shared" si="8"/>
        <v>3.8992644068888076</v>
      </c>
      <c r="V23">
        <f t="shared" si="9"/>
        <v>0.23790571660653431</v>
      </c>
      <c r="W23">
        <f t="shared" si="10"/>
        <v>0.14941545989554023</v>
      </c>
      <c r="X23">
        <f t="shared" si="11"/>
        <v>297.67376789935656</v>
      </c>
      <c r="Y23">
        <f t="shared" si="12"/>
        <v>28.076793873855291</v>
      </c>
      <c r="Z23">
        <f t="shared" si="13"/>
        <v>26.9375</v>
      </c>
      <c r="AA23">
        <f t="shared" si="14"/>
        <v>3.566042416652409</v>
      </c>
      <c r="AB23">
        <f t="shared" si="15"/>
        <v>57.244035564125795</v>
      </c>
      <c r="AC23">
        <f t="shared" si="16"/>
        <v>2.1030313290287399</v>
      </c>
      <c r="AD23">
        <f t="shared" si="17"/>
        <v>3.6737999134824912</v>
      </c>
      <c r="AE23">
        <f t="shared" si="18"/>
        <v>1.463011087623669</v>
      </c>
      <c r="AF23">
        <f t="shared" si="19"/>
        <v>-157.49846763881794</v>
      </c>
      <c r="AG23">
        <f t="shared" si="20"/>
        <v>106.70622163664655</v>
      </c>
      <c r="AH23">
        <f t="shared" si="21"/>
        <v>5.9171541004883874</v>
      </c>
      <c r="AI23">
        <f t="shared" si="22"/>
        <v>252.79867599767357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52931.664033125853</v>
      </c>
      <c r="AO23">
        <f t="shared" si="26"/>
        <v>1799.83</v>
      </c>
      <c r="AP23">
        <f t="shared" si="27"/>
        <v>1517.2566299996665</v>
      </c>
      <c r="AQ23">
        <f t="shared" si="28"/>
        <v>0.84299996666333299</v>
      </c>
      <c r="AR23">
        <f t="shared" si="29"/>
        <v>0.16538993566023269</v>
      </c>
      <c r="AS23">
        <v>1689625007.0999999</v>
      </c>
      <c r="AT23">
        <v>123.04600000000001</v>
      </c>
      <c r="AU23">
        <v>124.98399999999999</v>
      </c>
      <c r="AV23">
        <v>20.969100000000001</v>
      </c>
      <c r="AW23">
        <v>19.015799999999999</v>
      </c>
      <c r="AX23">
        <v>125.414</v>
      </c>
      <c r="AY23">
        <v>20.9208</v>
      </c>
      <c r="AZ23">
        <v>499.96100000000001</v>
      </c>
      <c r="BA23">
        <v>100.19199999999999</v>
      </c>
      <c r="BB23">
        <v>9.9921399999999994E-2</v>
      </c>
      <c r="BC23">
        <v>27.4451</v>
      </c>
      <c r="BD23">
        <v>26.9375</v>
      </c>
      <c r="BE23">
        <v>999.9</v>
      </c>
      <c r="BF23">
        <v>0</v>
      </c>
      <c r="BG23">
        <v>0</v>
      </c>
      <c r="BH23">
        <v>10006.200000000001</v>
      </c>
      <c r="BI23">
        <v>0</v>
      </c>
      <c r="BJ23">
        <v>0.82730800000000004</v>
      </c>
      <c r="BK23">
        <v>-1.93774</v>
      </c>
      <c r="BL23">
        <v>125.682</v>
      </c>
      <c r="BM23">
        <v>127.407</v>
      </c>
      <c r="BN23">
        <v>1.9533700000000001</v>
      </c>
      <c r="BO23">
        <v>124.98399999999999</v>
      </c>
      <c r="BP23">
        <v>19.015799999999999</v>
      </c>
      <c r="BQ23">
        <v>2.1009500000000001</v>
      </c>
      <c r="BR23">
        <v>1.90524</v>
      </c>
      <c r="BS23">
        <v>18.226400000000002</v>
      </c>
      <c r="BT23">
        <v>16.678000000000001</v>
      </c>
      <c r="BU23">
        <v>1799.83</v>
      </c>
      <c r="BV23">
        <v>0.89999799999999996</v>
      </c>
      <c r="BW23">
        <v>0.10000100000000001</v>
      </c>
      <c r="BX23">
        <v>0</v>
      </c>
      <c r="BY23">
        <v>2.3450000000000002</v>
      </c>
      <c r="BZ23">
        <v>0</v>
      </c>
      <c r="CA23">
        <v>7625.64</v>
      </c>
      <c r="CB23">
        <v>13893.6</v>
      </c>
      <c r="CC23">
        <v>39.686999999999998</v>
      </c>
      <c r="CD23">
        <v>41.625</v>
      </c>
      <c r="CE23">
        <v>40.936999999999998</v>
      </c>
      <c r="CF23">
        <v>39.5</v>
      </c>
      <c r="CG23">
        <v>39.625</v>
      </c>
      <c r="CH23">
        <v>1619.84</v>
      </c>
      <c r="CI23">
        <v>179.98</v>
      </c>
      <c r="CJ23">
        <v>0</v>
      </c>
      <c r="CK23">
        <v>1689625014.8</v>
      </c>
      <c r="CL23">
        <v>0</v>
      </c>
      <c r="CM23">
        <v>1689624980.0999999</v>
      </c>
      <c r="CN23" t="s">
        <v>365</v>
      </c>
      <c r="CO23">
        <v>1689624980.0999999</v>
      </c>
      <c r="CP23">
        <v>1689624964.0999999</v>
      </c>
      <c r="CQ23">
        <v>8</v>
      </c>
      <c r="CR23">
        <v>0.11899999999999999</v>
      </c>
      <c r="CS23">
        <v>-1E-3</v>
      </c>
      <c r="CT23">
        <v>-2.3679999999999999</v>
      </c>
      <c r="CU23">
        <v>4.8000000000000001E-2</v>
      </c>
      <c r="CV23">
        <v>125</v>
      </c>
      <c r="CW23">
        <v>19</v>
      </c>
      <c r="CX23">
        <v>0.25</v>
      </c>
      <c r="CY23">
        <v>0.04</v>
      </c>
      <c r="CZ23">
        <v>2.76057742869971</v>
      </c>
      <c r="DA23">
        <v>0.82383256058797605</v>
      </c>
      <c r="DB23">
        <v>0.16100505539982801</v>
      </c>
      <c r="DC23">
        <v>1</v>
      </c>
      <c r="DD23">
        <v>124.980619047619</v>
      </c>
      <c r="DE23">
        <v>7.9636363636327506E-2</v>
      </c>
      <c r="DF23">
        <v>2.19099372768152E-2</v>
      </c>
      <c r="DG23">
        <v>1</v>
      </c>
      <c r="DH23">
        <v>1800.06904761905</v>
      </c>
      <c r="DI23">
        <v>8.2442407157464301E-2</v>
      </c>
      <c r="DJ23">
        <v>0.154238675957169</v>
      </c>
      <c r="DK23">
        <v>-1</v>
      </c>
      <c r="DL23">
        <v>2</v>
      </c>
      <c r="DM23">
        <v>2</v>
      </c>
      <c r="DN23" t="s">
        <v>350</v>
      </c>
      <c r="DO23">
        <v>3.0009999999999999</v>
      </c>
      <c r="DP23">
        <v>2.8305899999999999</v>
      </c>
      <c r="DQ23">
        <v>3.5096099999999998E-2</v>
      </c>
      <c r="DR23">
        <v>3.4801800000000001E-2</v>
      </c>
      <c r="DS23">
        <v>0.108947</v>
      </c>
      <c r="DT23">
        <v>9.9787500000000001E-2</v>
      </c>
      <c r="DU23">
        <v>28005.4</v>
      </c>
      <c r="DV23">
        <v>29677.5</v>
      </c>
      <c r="DW23">
        <v>27176.1</v>
      </c>
      <c r="DX23">
        <v>28872.400000000001</v>
      </c>
      <c r="DY23">
        <v>31908.1</v>
      </c>
      <c r="DZ23">
        <v>34661.300000000003</v>
      </c>
      <c r="EA23">
        <v>36320.5</v>
      </c>
      <c r="EB23">
        <v>39182.5</v>
      </c>
      <c r="EC23">
        <v>2.0741499999999999</v>
      </c>
      <c r="ED23">
        <v>1.7944500000000001</v>
      </c>
      <c r="EE23">
        <v>0.120599</v>
      </c>
      <c r="EF23">
        <v>0</v>
      </c>
      <c r="EG23">
        <v>24.9619</v>
      </c>
      <c r="EH23">
        <v>999.9</v>
      </c>
      <c r="EI23">
        <v>43.871000000000002</v>
      </c>
      <c r="EJ23">
        <v>30.745999999999999</v>
      </c>
      <c r="EK23">
        <v>19.4697</v>
      </c>
      <c r="EL23">
        <v>62.768599999999999</v>
      </c>
      <c r="EM23">
        <v>32.508000000000003</v>
      </c>
      <c r="EN23">
        <v>1</v>
      </c>
      <c r="EO23">
        <v>-3.5952699999999997E-2</v>
      </c>
      <c r="EP23">
        <v>-1.50251</v>
      </c>
      <c r="EQ23">
        <v>19.907</v>
      </c>
      <c r="ER23">
        <v>5.2137000000000002</v>
      </c>
      <c r="ES23">
        <v>11.9321</v>
      </c>
      <c r="ET23">
        <v>4.9551999999999996</v>
      </c>
      <c r="EU23">
        <v>3.2970999999999999</v>
      </c>
      <c r="EV23">
        <v>9999</v>
      </c>
      <c r="EW23">
        <v>107</v>
      </c>
      <c r="EX23">
        <v>50.3</v>
      </c>
      <c r="EY23">
        <v>3400.6</v>
      </c>
      <c r="EZ23">
        <v>1.86006</v>
      </c>
      <c r="FA23">
        <v>1.85928</v>
      </c>
      <c r="FB23">
        <v>1.8647800000000001</v>
      </c>
      <c r="FC23">
        <v>1.8688</v>
      </c>
      <c r="FD23">
        <v>1.86371</v>
      </c>
      <c r="FE23">
        <v>1.8636600000000001</v>
      </c>
      <c r="FF23">
        <v>1.86371</v>
      </c>
      <c r="FG23">
        <v>1.86348</v>
      </c>
      <c r="FH23">
        <v>0</v>
      </c>
      <c r="FI23">
        <v>0</v>
      </c>
      <c r="FJ23">
        <v>0</v>
      </c>
      <c r="FK23">
        <v>0</v>
      </c>
      <c r="FL23" t="s">
        <v>351</v>
      </c>
      <c r="FM23" t="s">
        <v>352</v>
      </c>
      <c r="FN23" t="s">
        <v>353</v>
      </c>
      <c r="FO23" t="s">
        <v>353</v>
      </c>
      <c r="FP23" t="s">
        <v>353</v>
      </c>
      <c r="FQ23" t="s">
        <v>353</v>
      </c>
      <c r="FR23">
        <v>0</v>
      </c>
      <c r="FS23">
        <v>100</v>
      </c>
      <c r="FT23">
        <v>100</v>
      </c>
      <c r="FU23">
        <v>-2.3679999999999999</v>
      </c>
      <c r="FV23">
        <v>4.8300000000000003E-2</v>
      </c>
      <c r="FW23">
        <v>-2.3676999999999899</v>
      </c>
      <c r="FX23">
        <v>0</v>
      </c>
      <c r="FY23">
        <v>0</v>
      </c>
      <c r="FZ23">
        <v>0</v>
      </c>
      <c r="GA23">
        <v>4.8329999999999998E-2</v>
      </c>
      <c r="GB23">
        <v>0</v>
      </c>
      <c r="GC23">
        <v>0</v>
      </c>
      <c r="GD23">
        <v>0</v>
      </c>
      <c r="GE23">
        <v>-1</v>
      </c>
      <c r="GF23">
        <v>-1</v>
      </c>
      <c r="GG23">
        <v>-1</v>
      </c>
      <c r="GH23">
        <v>-1</v>
      </c>
      <c r="GI23">
        <v>0.5</v>
      </c>
      <c r="GJ23">
        <v>0.7</v>
      </c>
      <c r="GK23">
        <v>0.44433600000000001</v>
      </c>
      <c r="GL23">
        <v>2.6135299999999999</v>
      </c>
      <c r="GM23">
        <v>1.4489700000000001</v>
      </c>
      <c r="GN23">
        <v>2.3059099999999999</v>
      </c>
      <c r="GO23">
        <v>1.5466299999999999</v>
      </c>
      <c r="GP23">
        <v>2.4279799999999998</v>
      </c>
      <c r="GQ23">
        <v>33.783200000000001</v>
      </c>
      <c r="GR23">
        <v>15.4016</v>
      </c>
      <c r="GS23">
        <v>18</v>
      </c>
      <c r="GT23">
        <v>534.18299999999999</v>
      </c>
      <c r="GU23">
        <v>439.90600000000001</v>
      </c>
      <c r="GV23">
        <v>26.8217</v>
      </c>
      <c r="GW23">
        <v>26.6355</v>
      </c>
      <c r="GX23">
        <v>30.000699999999998</v>
      </c>
      <c r="GY23">
        <v>26.6906</v>
      </c>
      <c r="GZ23">
        <v>26.675000000000001</v>
      </c>
      <c r="HA23">
        <v>8.8822200000000002</v>
      </c>
      <c r="HB23">
        <v>-30</v>
      </c>
      <c r="HC23">
        <v>-30</v>
      </c>
      <c r="HD23">
        <v>26.835000000000001</v>
      </c>
      <c r="HE23">
        <v>125</v>
      </c>
      <c r="HF23">
        <v>0</v>
      </c>
      <c r="HG23">
        <v>100.07599999999999</v>
      </c>
      <c r="HH23">
        <v>95.211100000000002</v>
      </c>
    </row>
    <row r="24" spans="1:216" x14ac:dyDescent="0.2">
      <c r="A24">
        <v>6</v>
      </c>
      <c r="B24">
        <v>1689625092.0999999</v>
      </c>
      <c r="C24">
        <v>470</v>
      </c>
      <c r="D24" t="s">
        <v>366</v>
      </c>
      <c r="E24" t="s">
        <v>367</v>
      </c>
      <c r="F24" t="s">
        <v>344</v>
      </c>
      <c r="G24" t="s">
        <v>405</v>
      </c>
      <c r="H24" t="s">
        <v>345</v>
      </c>
      <c r="I24" t="s">
        <v>346</v>
      </c>
      <c r="J24" t="s">
        <v>347</v>
      </c>
      <c r="K24" t="s">
        <v>348</v>
      </c>
      <c r="L24">
        <v>1689625092.0999999</v>
      </c>
      <c r="M24">
        <f t="shared" si="0"/>
        <v>3.6594505578797314E-3</v>
      </c>
      <c r="N24">
        <f t="shared" si="1"/>
        <v>3.6594505578797314</v>
      </c>
      <c r="O24">
        <f t="shared" si="2"/>
        <v>0.41203366938845243</v>
      </c>
      <c r="P24">
        <f t="shared" si="3"/>
        <v>69.613</v>
      </c>
      <c r="Q24">
        <f t="shared" si="4"/>
        <v>65.284769433723866</v>
      </c>
      <c r="R24">
        <f t="shared" si="5"/>
        <v>6.5476628444705236</v>
      </c>
      <c r="S24">
        <f t="shared" si="6"/>
        <v>6.9817578823625999</v>
      </c>
      <c r="T24">
        <f t="shared" si="7"/>
        <v>0.25100431717380595</v>
      </c>
      <c r="U24">
        <f t="shared" si="8"/>
        <v>3.8961037282250834</v>
      </c>
      <c r="V24">
        <f t="shared" si="9"/>
        <v>0.24235427413283581</v>
      </c>
      <c r="W24">
        <f t="shared" si="10"/>
        <v>0.15222375936428018</v>
      </c>
      <c r="X24">
        <f t="shared" si="11"/>
        <v>297.72976889807018</v>
      </c>
      <c r="Y24">
        <f t="shared" si="12"/>
        <v>28.156387295616394</v>
      </c>
      <c r="Z24">
        <f t="shared" si="13"/>
        <v>27.025400000000001</v>
      </c>
      <c r="AA24">
        <f t="shared" si="14"/>
        <v>3.5845025784916387</v>
      </c>
      <c r="AB24">
        <f t="shared" si="15"/>
        <v>57.195146411075314</v>
      </c>
      <c r="AC24">
        <f t="shared" si="16"/>
        <v>2.1131218500978597</v>
      </c>
      <c r="AD24">
        <f t="shared" si="17"/>
        <v>3.6945824649356487</v>
      </c>
      <c r="AE24">
        <f t="shared" si="18"/>
        <v>1.471380728393779</v>
      </c>
      <c r="AF24">
        <f t="shared" si="19"/>
        <v>-161.38176960249615</v>
      </c>
      <c r="AG24">
        <f t="shared" si="20"/>
        <v>108.40512467959167</v>
      </c>
      <c r="AH24">
        <f t="shared" si="21"/>
        <v>6.0217818957166509</v>
      </c>
      <c r="AI24">
        <f t="shared" si="22"/>
        <v>250.77490587088232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52855.788426791027</v>
      </c>
      <c r="AO24">
        <f t="shared" si="26"/>
        <v>1800.17</v>
      </c>
      <c r="AP24">
        <f t="shared" si="27"/>
        <v>1517.543129999</v>
      </c>
      <c r="AQ24">
        <f t="shared" si="28"/>
        <v>0.84299990000888803</v>
      </c>
      <c r="AR24">
        <f t="shared" si="29"/>
        <v>0.16538980701715403</v>
      </c>
      <c r="AS24">
        <v>1689625092.0999999</v>
      </c>
      <c r="AT24">
        <v>69.613</v>
      </c>
      <c r="AU24">
        <v>69.985500000000002</v>
      </c>
      <c r="AV24">
        <v>21.069299999999998</v>
      </c>
      <c r="AW24">
        <v>19.068000000000001</v>
      </c>
      <c r="AX24">
        <v>71.953699999999998</v>
      </c>
      <c r="AY24">
        <v>21.023599999999998</v>
      </c>
      <c r="AZ24">
        <v>499.95</v>
      </c>
      <c r="BA24">
        <v>100.194</v>
      </c>
      <c r="BB24">
        <v>9.9880200000000002E-2</v>
      </c>
      <c r="BC24">
        <v>27.541499999999999</v>
      </c>
      <c r="BD24">
        <v>27.025400000000001</v>
      </c>
      <c r="BE24">
        <v>999.9</v>
      </c>
      <c r="BF24">
        <v>0</v>
      </c>
      <c r="BG24">
        <v>0</v>
      </c>
      <c r="BH24">
        <v>9994.3799999999992</v>
      </c>
      <c r="BI24">
        <v>0</v>
      </c>
      <c r="BJ24">
        <v>0.88640099999999999</v>
      </c>
      <c r="BK24">
        <v>-0.372475</v>
      </c>
      <c r="BL24">
        <v>71.1113</v>
      </c>
      <c r="BM24">
        <v>71.3459</v>
      </c>
      <c r="BN24">
        <v>2.0013399999999999</v>
      </c>
      <c r="BO24">
        <v>69.985500000000002</v>
      </c>
      <c r="BP24">
        <v>19.068000000000001</v>
      </c>
      <c r="BQ24">
        <v>2.1110099999999998</v>
      </c>
      <c r="BR24">
        <v>1.91049</v>
      </c>
      <c r="BS24">
        <v>18.302499999999998</v>
      </c>
      <c r="BT24">
        <v>16.721399999999999</v>
      </c>
      <c r="BU24">
        <v>1800.17</v>
      </c>
      <c r="BV24">
        <v>0.90000100000000005</v>
      </c>
      <c r="BW24">
        <v>9.9998600000000007E-2</v>
      </c>
      <c r="BX24">
        <v>0</v>
      </c>
      <c r="BY24">
        <v>2.3195000000000001</v>
      </c>
      <c r="BZ24">
        <v>0</v>
      </c>
      <c r="CA24">
        <v>7573.55</v>
      </c>
      <c r="CB24">
        <v>13896.2</v>
      </c>
      <c r="CC24">
        <v>39.686999999999998</v>
      </c>
      <c r="CD24">
        <v>41.625</v>
      </c>
      <c r="CE24">
        <v>41</v>
      </c>
      <c r="CF24">
        <v>39.5</v>
      </c>
      <c r="CG24">
        <v>39.625</v>
      </c>
      <c r="CH24">
        <v>1620.15</v>
      </c>
      <c r="CI24">
        <v>180.01</v>
      </c>
      <c r="CJ24">
        <v>0</v>
      </c>
      <c r="CK24">
        <v>1689625099.4000001</v>
      </c>
      <c r="CL24">
        <v>0</v>
      </c>
      <c r="CM24">
        <v>1689625081.0999999</v>
      </c>
      <c r="CN24" t="s">
        <v>368</v>
      </c>
      <c r="CO24">
        <v>1689625081.0999999</v>
      </c>
      <c r="CP24">
        <v>1689625071.0999999</v>
      </c>
      <c r="CQ24">
        <v>9</v>
      </c>
      <c r="CR24">
        <v>2.7E-2</v>
      </c>
      <c r="CS24">
        <v>-3.0000000000000001E-3</v>
      </c>
      <c r="CT24">
        <v>-2.3410000000000002</v>
      </c>
      <c r="CU24">
        <v>4.5999999999999999E-2</v>
      </c>
      <c r="CV24">
        <v>70</v>
      </c>
      <c r="CW24">
        <v>19</v>
      </c>
      <c r="CX24">
        <v>0.5</v>
      </c>
      <c r="CY24">
        <v>0.04</v>
      </c>
      <c r="CZ24">
        <v>0.111845568017002</v>
      </c>
      <c r="DA24">
        <v>0.74214726251666496</v>
      </c>
      <c r="DB24">
        <v>0.10198050101523599</v>
      </c>
      <c r="DC24">
        <v>1</v>
      </c>
      <c r="DD24">
        <v>69.905709523809506</v>
      </c>
      <c r="DE24">
        <v>-4.9496103896025503E-2</v>
      </c>
      <c r="DF24">
        <v>2.4223736976499301E-2</v>
      </c>
      <c r="DG24">
        <v>1</v>
      </c>
      <c r="DH24">
        <v>1800.04476190476</v>
      </c>
      <c r="DI24">
        <v>0.277157852923407</v>
      </c>
      <c r="DJ24">
        <v>0.15764997538614201</v>
      </c>
      <c r="DK24">
        <v>-1</v>
      </c>
      <c r="DL24">
        <v>2</v>
      </c>
      <c r="DM24">
        <v>2</v>
      </c>
      <c r="DN24" t="s">
        <v>350</v>
      </c>
      <c r="DO24">
        <v>3.0008699999999999</v>
      </c>
      <c r="DP24">
        <v>2.8304399999999998</v>
      </c>
      <c r="DQ24">
        <v>2.0450599999999999E-2</v>
      </c>
      <c r="DR24">
        <v>1.9791300000000001E-2</v>
      </c>
      <c r="DS24">
        <v>0.10929999999999999</v>
      </c>
      <c r="DT24">
        <v>9.9961599999999998E-2</v>
      </c>
      <c r="DU24">
        <v>28426.2</v>
      </c>
      <c r="DV24">
        <v>30134.400000000001</v>
      </c>
      <c r="DW24">
        <v>27172.400000000001</v>
      </c>
      <c r="DX24">
        <v>28868.400000000001</v>
      </c>
      <c r="DY24">
        <v>31890.9</v>
      </c>
      <c r="DZ24">
        <v>34649.4</v>
      </c>
      <c r="EA24">
        <v>36315.199999999997</v>
      </c>
      <c r="EB24">
        <v>39176.5</v>
      </c>
      <c r="EC24">
        <v>2.0701000000000001</v>
      </c>
      <c r="ED24">
        <v>1.79097</v>
      </c>
      <c r="EE24">
        <v>0.126023</v>
      </c>
      <c r="EF24">
        <v>0</v>
      </c>
      <c r="EG24">
        <v>24.961099999999998</v>
      </c>
      <c r="EH24">
        <v>999.9</v>
      </c>
      <c r="EI24">
        <v>43.822000000000003</v>
      </c>
      <c r="EJ24">
        <v>30.815999999999999</v>
      </c>
      <c r="EK24">
        <v>19.526</v>
      </c>
      <c r="EL24">
        <v>62.758600000000001</v>
      </c>
      <c r="EM24">
        <v>32.295699999999997</v>
      </c>
      <c r="EN24">
        <v>1</v>
      </c>
      <c r="EO24">
        <v>-2.7949700000000001E-2</v>
      </c>
      <c r="EP24">
        <v>-0.34162900000000002</v>
      </c>
      <c r="EQ24">
        <v>19.938099999999999</v>
      </c>
      <c r="ER24">
        <v>5.2135499999999997</v>
      </c>
      <c r="ES24">
        <v>11.9321</v>
      </c>
      <c r="ET24">
        <v>4.95425</v>
      </c>
      <c r="EU24">
        <v>3.2967</v>
      </c>
      <c r="EV24">
        <v>9999</v>
      </c>
      <c r="EW24">
        <v>107</v>
      </c>
      <c r="EX24">
        <v>50.3</v>
      </c>
      <c r="EY24">
        <v>3402</v>
      </c>
      <c r="EZ24">
        <v>1.86005</v>
      </c>
      <c r="FA24">
        <v>1.85928</v>
      </c>
      <c r="FB24">
        <v>1.8647800000000001</v>
      </c>
      <c r="FC24">
        <v>1.8687800000000001</v>
      </c>
      <c r="FD24">
        <v>1.86371</v>
      </c>
      <c r="FE24">
        <v>1.8636600000000001</v>
      </c>
      <c r="FF24">
        <v>1.86371</v>
      </c>
      <c r="FG24">
        <v>1.86354</v>
      </c>
      <c r="FH24">
        <v>0</v>
      </c>
      <c r="FI24">
        <v>0</v>
      </c>
      <c r="FJ24">
        <v>0</v>
      </c>
      <c r="FK24">
        <v>0</v>
      </c>
      <c r="FL24" t="s">
        <v>351</v>
      </c>
      <c r="FM24" t="s">
        <v>352</v>
      </c>
      <c r="FN24" t="s">
        <v>353</v>
      </c>
      <c r="FO24" t="s">
        <v>353</v>
      </c>
      <c r="FP24" t="s">
        <v>353</v>
      </c>
      <c r="FQ24" t="s">
        <v>353</v>
      </c>
      <c r="FR24">
        <v>0</v>
      </c>
      <c r="FS24">
        <v>100</v>
      </c>
      <c r="FT24">
        <v>100</v>
      </c>
      <c r="FU24">
        <v>-2.3410000000000002</v>
      </c>
      <c r="FV24">
        <v>4.5699999999999998E-2</v>
      </c>
      <c r="FW24">
        <v>-2.3406900000000102</v>
      </c>
      <c r="FX24">
        <v>0</v>
      </c>
      <c r="FY24">
        <v>0</v>
      </c>
      <c r="FZ24">
        <v>0</v>
      </c>
      <c r="GA24">
        <v>4.5719999999999303E-2</v>
      </c>
      <c r="GB24">
        <v>0</v>
      </c>
      <c r="GC24">
        <v>0</v>
      </c>
      <c r="GD24">
        <v>0</v>
      </c>
      <c r="GE24">
        <v>-1</v>
      </c>
      <c r="GF24">
        <v>-1</v>
      </c>
      <c r="GG24">
        <v>-1</v>
      </c>
      <c r="GH24">
        <v>-1</v>
      </c>
      <c r="GI24">
        <v>0.2</v>
      </c>
      <c r="GJ24">
        <v>0.3</v>
      </c>
      <c r="GK24">
        <v>0.318604</v>
      </c>
      <c r="GL24">
        <v>2.6245099999999999</v>
      </c>
      <c r="GM24">
        <v>1.4489700000000001</v>
      </c>
      <c r="GN24">
        <v>2.3095699999999999</v>
      </c>
      <c r="GO24">
        <v>1.5466299999999999</v>
      </c>
      <c r="GP24">
        <v>2.4023400000000001</v>
      </c>
      <c r="GQ24">
        <v>33.963900000000002</v>
      </c>
      <c r="GR24">
        <v>15.392899999999999</v>
      </c>
      <c r="GS24">
        <v>18</v>
      </c>
      <c r="GT24">
        <v>532.54300000000001</v>
      </c>
      <c r="GU24">
        <v>438.24900000000002</v>
      </c>
      <c r="GV24">
        <v>27.069400000000002</v>
      </c>
      <c r="GW24">
        <v>26.727799999999998</v>
      </c>
      <c r="GX24">
        <v>30.0002</v>
      </c>
      <c r="GY24">
        <v>26.786100000000001</v>
      </c>
      <c r="GZ24">
        <v>26.758500000000002</v>
      </c>
      <c r="HA24">
        <v>6.3767899999999997</v>
      </c>
      <c r="HB24">
        <v>-30</v>
      </c>
      <c r="HC24">
        <v>-30</v>
      </c>
      <c r="HD24">
        <v>26.892800000000001</v>
      </c>
      <c r="HE24">
        <v>70</v>
      </c>
      <c r="HF24">
        <v>0</v>
      </c>
      <c r="HG24">
        <v>100.062</v>
      </c>
      <c r="HH24">
        <v>95.197000000000003</v>
      </c>
    </row>
    <row r="25" spans="1:216" x14ac:dyDescent="0.2">
      <c r="A25">
        <v>7</v>
      </c>
      <c r="B25">
        <v>1689625177.0999999</v>
      </c>
      <c r="C25">
        <v>555</v>
      </c>
      <c r="D25" t="s">
        <v>369</v>
      </c>
      <c r="E25" t="s">
        <v>370</v>
      </c>
      <c r="F25" t="s">
        <v>344</v>
      </c>
      <c r="G25" t="s">
        <v>405</v>
      </c>
      <c r="H25" t="s">
        <v>345</v>
      </c>
      <c r="I25" t="s">
        <v>346</v>
      </c>
      <c r="J25" t="s">
        <v>347</v>
      </c>
      <c r="K25" t="s">
        <v>348</v>
      </c>
      <c r="L25">
        <v>1689625177.0999999</v>
      </c>
      <c r="M25">
        <f t="shared" si="0"/>
        <v>3.7317773057264055E-3</v>
      </c>
      <c r="N25">
        <f t="shared" si="1"/>
        <v>3.7317773057264056</v>
      </c>
      <c r="O25">
        <f t="shared" si="2"/>
        <v>-0.5747780539289663</v>
      </c>
      <c r="P25">
        <f t="shared" si="3"/>
        <v>50.221400000000003</v>
      </c>
      <c r="Q25">
        <f t="shared" si="4"/>
        <v>52.673054832359547</v>
      </c>
      <c r="R25">
        <f t="shared" si="5"/>
        <v>5.2827984722190706</v>
      </c>
      <c r="S25">
        <f t="shared" si="6"/>
        <v>5.036911871489</v>
      </c>
      <c r="T25">
        <f t="shared" si="7"/>
        <v>0.25765858972808131</v>
      </c>
      <c r="U25">
        <f t="shared" si="8"/>
        <v>3.894400354827789</v>
      </c>
      <c r="V25">
        <f t="shared" si="9"/>
        <v>0.2485489517190109</v>
      </c>
      <c r="W25">
        <f t="shared" si="10"/>
        <v>0.15613472710851201</v>
      </c>
      <c r="X25">
        <f t="shared" si="11"/>
        <v>297.66732599999995</v>
      </c>
      <c r="Y25">
        <f t="shared" si="12"/>
        <v>28.176859179700216</v>
      </c>
      <c r="Z25">
        <f t="shared" si="13"/>
        <v>27.038</v>
      </c>
      <c r="AA25">
        <f t="shared" si="14"/>
        <v>3.5871555688343761</v>
      </c>
      <c r="AB25">
        <f t="shared" si="15"/>
        <v>57.377474324829372</v>
      </c>
      <c r="AC25">
        <f t="shared" si="16"/>
        <v>2.1241896616460001</v>
      </c>
      <c r="AD25">
        <f t="shared" si="17"/>
        <v>3.7021316930410517</v>
      </c>
      <c r="AE25">
        <f t="shared" si="18"/>
        <v>1.462965907188376</v>
      </c>
      <c r="AF25">
        <f t="shared" si="19"/>
        <v>-164.57137918253449</v>
      </c>
      <c r="AG25">
        <f t="shared" si="20"/>
        <v>113.03972458282963</v>
      </c>
      <c r="AH25">
        <f t="shared" si="21"/>
        <v>6.2834662331435771</v>
      </c>
      <c r="AI25">
        <f t="shared" si="22"/>
        <v>252.41913763343871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52817.894448686551</v>
      </c>
      <c r="AO25">
        <f t="shared" si="26"/>
        <v>1799.79</v>
      </c>
      <c r="AP25">
        <f t="shared" si="27"/>
        <v>1517.223</v>
      </c>
      <c r="AQ25">
        <f t="shared" si="28"/>
        <v>0.84300001666861135</v>
      </c>
      <c r="AR25">
        <f t="shared" si="29"/>
        <v>0.16539003217041987</v>
      </c>
      <c r="AS25">
        <v>1689625177.0999999</v>
      </c>
      <c r="AT25">
        <v>50.221400000000003</v>
      </c>
      <c r="AU25">
        <v>50.005000000000003</v>
      </c>
      <c r="AV25">
        <v>21.179600000000001</v>
      </c>
      <c r="AW25">
        <v>19.138999999999999</v>
      </c>
      <c r="AX25">
        <v>52.514699999999998</v>
      </c>
      <c r="AY25">
        <v>21.1297</v>
      </c>
      <c r="AZ25">
        <v>499.95600000000002</v>
      </c>
      <c r="BA25">
        <v>100.194</v>
      </c>
      <c r="BB25">
        <v>0.100135</v>
      </c>
      <c r="BC25">
        <v>27.5764</v>
      </c>
      <c r="BD25">
        <v>27.038</v>
      </c>
      <c r="BE25">
        <v>999.9</v>
      </c>
      <c r="BF25">
        <v>0</v>
      </c>
      <c r="BG25">
        <v>0</v>
      </c>
      <c r="BH25">
        <v>9988.1200000000008</v>
      </c>
      <c r="BI25">
        <v>0</v>
      </c>
      <c r="BJ25">
        <v>0.82730800000000004</v>
      </c>
      <c r="BK25">
        <v>0.21643799999999999</v>
      </c>
      <c r="BL25">
        <v>51.308100000000003</v>
      </c>
      <c r="BM25">
        <v>50.980699999999999</v>
      </c>
      <c r="BN25">
        <v>2.0406300000000002</v>
      </c>
      <c r="BO25">
        <v>50.005000000000003</v>
      </c>
      <c r="BP25">
        <v>19.138999999999999</v>
      </c>
      <c r="BQ25">
        <v>2.1220699999999999</v>
      </c>
      <c r="BR25">
        <v>1.91761</v>
      </c>
      <c r="BS25">
        <v>18.3858</v>
      </c>
      <c r="BT25">
        <v>16.78</v>
      </c>
      <c r="BU25">
        <v>1799.79</v>
      </c>
      <c r="BV25">
        <v>0.89999899999999999</v>
      </c>
      <c r="BW25">
        <v>0.10000100000000001</v>
      </c>
      <c r="BX25">
        <v>0</v>
      </c>
      <c r="BY25">
        <v>2.1791</v>
      </c>
      <c r="BZ25">
        <v>0</v>
      </c>
      <c r="CA25">
        <v>7521.53</v>
      </c>
      <c r="CB25">
        <v>13893.3</v>
      </c>
      <c r="CC25">
        <v>39.811999999999998</v>
      </c>
      <c r="CD25">
        <v>41.625</v>
      </c>
      <c r="CE25">
        <v>41</v>
      </c>
      <c r="CF25">
        <v>39.561999999999998</v>
      </c>
      <c r="CG25">
        <v>39.686999999999998</v>
      </c>
      <c r="CH25">
        <v>1619.81</v>
      </c>
      <c r="CI25">
        <v>179.98</v>
      </c>
      <c r="CJ25">
        <v>0</v>
      </c>
      <c r="CK25">
        <v>1689625184.5999999</v>
      </c>
      <c r="CL25">
        <v>0</v>
      </c>
      <c r="CM25">
        <v>1689625155.0999999</v>
      </c>
      <c r="CN25" t="s">
        <v>371</v>
      </c>
      <c r="CO25">
        <v>1689625155.0999999</v>
      </c>
      <c r="CP25">
        <v>1689625151.0999999</v>
      </c>
      <c r="CQ25">
        <v>10</v>
      </c>
      <c r="CR25">
        <v>4.7E-2</v>
      </c>
      <c r="CS25">
        <v>4.0000000000000001E-3</v>
      </c>
      <c r="CT25">
        <v>-2.2930000000000001</v>
      </c>
      <c r="CU25">
        <v>0.05</v>
      </c>
      <c r="CV25">
        <v>50</v>
      </c>
      <c r="CW25">
        <v>19</v>
      </c>
      <c r="CX25">
        <v>0.28000000000000003</v>
      </c>
      <c r="CY25">
        <v>0.05</v>
      </c>
      <c r="CZ25">
        <v>-0.416498335252388</v>
      </c>
      <c r="DA25">
        <v>-1.3523215254504299</v>
      </c>
      <c r="DB25">
        <v>0.18068235593700299</v>
      </c>
      <c r="DC25">
        <v>1</v>
      </c>
      <c r="DD25">
        <v>49.953519047619103</v>
      </c>
      <c r="DE25">
        <v>0.36133246753246401</v>
      </c>
      <c r="DF25">
        <v>4.77786525258731E-2</v>
      </c>
      <c r="DG25">
        <v>1</v>
      </c>
      <c r="DH25">
        <v>1799.96285714286</v>
      </c>
      <c r="DI25">
        <v>0.43980413703018401</v>
      </c>
      <c r="DJ25">
        <v>0.15808806638933601</v>
      </c>
      <c r="DK25">
        <v>-1</v>
      </c>
      <c r="DL25">
        <v>2</v>
      </c>
      <c r="DM25">
        <v>2</v>
      </c>
      <c r="DN25" t="s">
        <v>350</v>
      </c>
      <c r="DO25">
        <v>3.0007999999999999</v>
      </c>
      <c r="DP25">
        <v>2.8306399999999998</v>
      </c>
      <c r="DQ25">
        <v>1.4960899999999999E-2</v>
      </c>
      <c r="DR25">
        <v>1.4169899999999999E-2</v>
      </c>
      <c r="DS25">
        <v>0.10967</v>
      </c>
      <c r="DT25">
        <v>0.100205</v>
      </c>
      <c r="DU25">
        <v>28581.3</v>
      </c>
      <c r="DV25">
        <v>30303</v>
      </c>
      <c r="DW25">
        <v>27168.7</v>
      </c>
      <c r="DX25">
        <v>28864.799999999999</v>
      </c>
      <c r="DY25">
        <v>31873.8</v>
      </c>
      <c r="DZ25">
        <v>34635.9</v>
      </c>
      <c r="EA25">
        <v>36310.6</v>
      </c>
      <c r="EB25">
        <v>39171.699999999997</v>
      </c>
      <c r="EC25">
        <v>2.0723500000000001</v>
      </c>
      <c r="ED25">
        <v>1.7900700000000001</v>
      </c>
      <c r="EE25">
        <v>0.127412</v>
      </c>
      <c r="EF25">
        <v>0</v>
      </c>
      <c r="EG25">
        <v>24.950900000000001</v>
      </c>
      <c r="EH25">
        <v>999.9</v>
      </c>
      <c r="EI25">
        <v>43.768000000000001</v>
      </c>
      <c r="EJ25">
        <v>30.876999999999999</v>
      </c>
      <c r="EK25">
        <v>19.5684</v>
      </c>
      <c r="EL25">
        <v>62.688600000000001</v>
      </c>
      <c r="EM25">
        <v>32.524000000000001</v>
      </c>
      <c r="EN25">
        <v>1</v>
      </c>
      <c r="EO25">
        <v>-2.094E-2</v>
      </c>
      <c r="EP25">
        <v>-1.1972499999999999</v>
      </c>
      <c r="EQ25">
        <v>19.921500000000002</v>
      </c>
      <c r="ER25">
        <v>5.2145900000000003</v>
      </c>
      <c r="ES25">
        <v>11.9321</v>
      </c>
      <c r="ET25">
        <v>4.9547499999999998</v>
      </c>
      <c r="EU25">
        <v>3.2973499999999998</v>
      </c>
      <c r="EV25">
        <v>9999</v>
      </c>
      <c r="EW25">
        <v>107</v>
      </c>
      <c r="EX25">
        <v>50.4</v>
      </c>
      <c r="EY25">
        <v>3403.7</v>
      </c>
      <c r="EZ25">
        <v>1.86005</v>
      </c>
      <c r="FA25">
        <v>1.85928</v>
      </c>
      <c r="FB25">
        <v>1.8647800000000001</v>
      </c>
      <c r="FC25">
        <v>1.8688400000000001</v>
      </c>
      <c r="FD25">
        <v>1.86371</v>
      </c>
      <c r="FE25">
        <v>1.8636900000000001</v>
      </c>
      <c r="FF25">
        <v>1.86371</v>
      </c>
      <c r="FG25">
        <v>1.86355</v>
      </c>
      <c r="FH25">
        <v>0</v>
      </c>
      <c r="FI25">
        <v>0</v>
      </c>
      <c r="FJ25">
        <v>0</v>
      </c>
      <c r="FK25">
        <v>0</v>
      </c>
      <c r="FL25" t="s">
        <v>351</v>
      </c>
      <c r="FM25" t="s">
        <v>352</v>
      </c>
      <c r="FN25" t="s">
        <v>353</v>
      </c>
      <c r="FO25" t="s">
        <v>353</v>
      </c>
      <c r="FP25" t="s">
        <v>353</v>
      </c>
      <c r="FQ25" t="s">
        <v>353</v>
      </c>
      <c r="FR25">
        <v>0</v>
      </c>
      <c r="FS25">
        <v>100</v>
      </c>
      <c r="FT25">
        <v>100</v>
      </c>
      <c r="FU25">
        <v>-2.2930000000000001</v>
      </c>
      <c r="FV25">
        <v>4.99E-2</v>
      </c>
      <c r="FW25">
        <v>-2.29329000000001</v>
      </c>
      <c r="FX25">
        <v>0</v>
      </c>
      <c r="FY25">
        <v>0</v>
      </c>
      <c r="FZ25">
        <v>0</v>
      </c>
      <c r="GA25">
        <v>4.9840000000003201E-2</v>
      </c>
      <c r="GB25">
        <v>0</v>
      </c>
      <c r="GC25">
        <v>0</v>
      </c>
      <c r="GD25">
        <v>0</v>
      </c>
      <c r="GE25">
        <v>-1</v>
      </c>
      <c r="GF25">
        <v>-1</v>
      </c>
      <c r="GG25">
        <v>-1</v>
      </c>
      <c r="GH25">
        <v>-1</v>
      </c>
      <c r="GI25">
        <v>0.4</v>
      </c>
      <c r="GJ25">
        <v>0.4</v>
      </c>
      <c r="GK25">
        <v>0.27465800000000001</v>
      </c>
      <c r="GL25">
        <v>2.6355</v>
      </c>
      <c r="GM25">
        <v>1.4489700000000001</v>
      </c>
      <c r="GN25">
        <v>2.3071299999999999</v>
      </c>
      <c r="GO25">
        <v>1.5466299999999999</v>
      </c>
      <c r="GP25">
        <v>2.4560499999999998</v>
      </c>
      <c r="GQ25">
        <v>34.1905</v>
      </c>
      <c r="GR25">
        <v>15.3841</v>
      </c>
      <c r="GS25">
        <v>18</v>
      </c>
      <c r="GT25">
        <v>534.60400000000004</v>
      </c>
      <c r="GU25">
        <v>438.291</v>
      </c>
      <c r="GV25">
        <v>26.959399999999999</v>
      </c>
      <c r="GW25">
        <v>26.807300000000001</v>
      </c>
      <c r="GX25">
        <v>30.000499999999999</v>
      </c>
      <c r="GY25">
        <v>26.860199999999999</v>
      </c>
      <c r="GZ25">
        <v>26.838799999999999</v>
      </c>
      <c r="HA25">
        <v>5.4768600000000003</v>
      </c>
      <c r="HB25">
        <v>-30</v>
      </c>
      <c r="HC25">
        <v>-30</v>
      </c>
      <c r="HD25">
        <v>26.958100000000002</v>
      </c>
      <c r="HE25">
        <v>50</v>
      </c>
      <c r="HF25">
        <v>0</v>
      </c>
      <c r="HG25">
        <v>100.04900000000001</v>
      </c>
      <c r="HH25">
        <v>95.185199999999995</v>
      </c>
    </row>
    <row r="26" spans="1:216" x14ac:dyDescent="0.2">
      <c r="A26">
        <v>8</v>
      </c>
      <c r="B26">
        <v>1689625269.0999999</v>
      </c>
      <c r="C26">
        <v>647</v>
      </c>
      <c r="D26" t="s">
        <v>372</v>
      </c>
      <c r="E26" t="s">
        <v>373</v>
      </c>
      <c r="F26" t="s">
        <v>344</v>
      </c>
      <c r="G26" t="s">
        <v>405</v>
      </c>
      <c r="H26" t="s">
        <v>345</v>
      </c>
      <c r="I26" t="s">
        <v>346</v>
      </c>
      <c r="J26" t="s">
        <v>347</v>
      </c>
      <c r="K26" t="s">
        <v>348</v>
      </c>
      <c r="L26">
        <v>1689625269.0999999</v>
      </c>
      <c r="M26">
        <f t="shared" si="0"/>
        <v>3.7789968741693005E-3</v>
      </c>
      <c r="N26">
        <f t="shared" si="1"/>
        <v>3.7789968741693003</v>
      </c>
      <c r="O26">
        <f t="shared" si="2"/>
        <v>15.177459001493613</v>
      </c>
      <c r="P26">
        <f t="shared" si="3"/>
        <v>390.75</v>
      </c>
      <c r="Q26">
        <f t="shared" si="4"/>
        <v>287.46781680137116</v>
      </c>
      <c r="R26">
        <f t="shared" si="5"/>
        <v>28.83248963478081</v>
      </c>
      <c r="S26">
        <f t="shared" si="6"/>
        <v>39.191501330999998</v>
      </c>
      <c r="T26">
        <f t="shared" si="7"/>
        <v>0.26314463767560253</v>
      </c>
      <c r="U26">
        <f t="shared" si="8"/>
        <v>3.8967210376304164</v>
      </c>
      <c r="V26">
        <f t="shared" si="9"/>
        <v>0.2536560704422926</v>
      </c>
      <c r="W26">
        <f t="shared" si="10"/>
        <v>0.15935904912747131</v>
      </c>
      <c r="X26">
        <f t="shared" si="11"/>
        <v>297.70199999999994</v>
      </c>
      <c r="Y26">
        <f t="shared" si="12"/>
        <v>28.13189848208172</v>
      </c>
      <c r="Z26">
        <f t="shared" si="13"/>
        <v>27.039300000000001</v>
      </c>
      <c r="AA26">
        <f t="shared" si="14"/>
        <v>3.5874293875782817</v>
      </c>
      <c r="AB26">
        <f t="shared" si="15"/>
        <v>57.810901005878392</v>
      </c>
      <c r="AC26">
        <f t="shared" si="16"/>
        <v>2.1358089424008</v>
      </c>
      <c r="AD26">
        <f t="shared" si="17"/>
        <v>3.6944744074886922</v>
      </c>
      <c r="AE26">
        <f t="shared" si="18"/>
        <v>1.4516204451774817</v>
      </c>
      <c r="AF26">
        <f t="shared" si="19"/>
        <v>-166.65376215086616</v>
      </c>
      <c r="AG26">
        <f t="shared" si="20"/>
        <v>105.39714833215267</v>
      </c>
      <c r="AH26">
        <f t="shared" si="21"/>
        <v>5.8541563325570598</v>
      </c>
      <c r="AI26">
        <f t="shared" si="22"/>
        <v>242.29954251384351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52867.473352776142</v>
      </c>
      <c r="AO26">
        <f t="shared" si="26"/>
        <v>1800</v>
      </c>
      <c r="AP26">
        <f t="shared" si="27"/>
        <v>1517.3999999999999</v>
      </c>
      <c r="AQ26">
        <f t="shared" si="28"/>
        <v>0.84299999999999997</v>
      </c>
      <c r="AR26">
        <f t="shared" si="29"/>
        <v>0.16538999999999998</v>
      </c>
      <c r="AS26">
        <v>1689625269.0999999</v>
      </c>
      <c r="AT26">
        <v>390.75</v>
      </c>
      <c r="AU26">
        <v>400.053</v>
      </c>
      <c r="AV26">
        <v>21.294599999999999</v>
      </c>
      <c r="AW26">
        <v>19.2286</v>
      </c>
      <c r="AX26">
        <v>393.51900000000001</v>
      </c>
      <c r="AY26">
        <v>21.245899999999999</v>
      </c>
      <c r="AZ26">
        <v>499.99900000000002</v>
      </c>
      <c r="BA26">
        <v>100.19799999999999</v>
      </c>
      <c r="BB26">
        <v>0.100148</v>
      </c>
      <c r="BC26">
        <v>27.541</v>
      </c>
      <c r="BD26">
        <v>27.039300000000001</v>
      </c>
      <c r="BE26">
        <v>999.9</v>
      </c>
      <c r="BF26">
        <v>0</v>
      </c>
      <c r="BG26">
        <v>0</v>
      </c>
      <c r="BH26">
        <v>9996.25</v>
      </c>
      <c r="BI26">
        <v>0</v>
      </c>
      <c r="BJ26">
        <v>0.78298800000000002</v>
      </c>
      <c r="BK26">
        <v>-9.3033099999999997</v>
      </c>
      <c r="BL26">
        <v>399.25200000000001</v>
      </c>
      <c r="BM26">
        <v>407.89699999999999</v>
      </c>
      <c r="BN26">
        <v>2.06596</v>
      </c>
      <c r="BO26">
        <v>400.053</v>
      </c>
      <c r="BP26">
        <v>19.2286</v>
      </c>
      <c r="BQ26">
        <v>2.13368</v>
      </c>
      <c r="BR26">
        <v>1.9266799999999999</v>
      </c>
      <c r="BS26">
        <v>18.472899999999999</v>
      </c>
      <c r="BT26">
        <v>16.854299999999999</v>
      </c>
      <c r="BU26">
        <v>1800</v>
      </c>
      <c r="BV26">
        <v>0.90000100000000005</v>
      </c>
      <c r="BW26">
        <v>9.9998600000000007E-2</v>
      </c>
      <c r="BX26">
        <v>0</v>
      </c>
      <c r="BY26">
        <v>2.2924000000000002</v>
      </c>
      <c r="BZ26">
        <v>0</v>
      </c>
      <c r="CA26">
        <v>7937.25</v>
      </c>
      <c r="CB26">
        <v>13895</v>
      </c>
      <c r="CC26">
        <v>39.936999999999998</v>
      </c>
      <c r="CD26">
        <v>41.875</v>
      </c>
      <c r="CE26">
        <v>41.125</v>
      </c>
      <c r="CF26">
        <v>39.75</v>
      </c>
      <c r="CG26">
        <v>39.811999999999998</v>
      </c>
      <c r="CH26">
        <v>1620</v>
      </c>
      <c r="CI26">
        <v>180</v>
      </c>
      <c r="CJ26">
        <v>0</v>
      </c>
      <c r="CK26">
        <v>1689625276.4000001</v>
      </c>
      <c r="CL26">
        <v>0</v>
      </c>
      <c r="CM26">
        <v>1689625241.0999999</v>
      </c>
      <c r="CN26" t="s">
        <v>374</v>
      </c>
      <c r="CO26">
        <v>1689625241.0999999</v>
      </c>
      <c r="CP26">
        <v>1689625237.0999999</v>
      </c>
      <c r="CQ26">
        <v>11</v>
      </c>
      <c r="CR26">
        <v>-0.47499999999999998</v>
      </c>
      <c r="CS26">
        <v>-1E-3</v>
      </c>
      <c r="CT26">
        <v>-2.7690000000000001</v>
      </c>
      <c r="CU26">
        <v>4.9000000000000002E-2</v>
      </c>
      <c r="CV26">
        <v>400</v>
      </c>
      <c r="CW26">
        <v>19</v>
      </c>
      <c r="CX26">
        <v>7.0000000000000007E-2</v>
      </c>
      <c r="CY26">
        <v>0.03</v>
      </c>
      <c r="CZ26">
        <v>13.968261736549</v>
      </c>
      <c r="DA26">
        <v>0.66596733259082197</v>
      </c>
      <c r="DB26">
        <v>9.8249953468849405E-2</v>
      </c>
      <c r="DC26">
        <v>1</v>
      </c>
      <c r="DD26">
        <v>400.04580952381002</v>
      </c>
      <c r="DE26">
        <v>-0.43714285714249301</v>
      </c>
      <c r="DF26">
        <v>7.3622343300837306E-2</v>
      </c>
      <c r="DG26">
        <v>1</v>
      </c>
      <c r="DH26">
        <v>1800.0025000000001</v>
      </c>
      <c r="DI26">
        <v>-0.17664564391948101</v>
      </c>
      <c r="DJ26">
        <v>0.10098886077184401</v>
      </c>
      <c r="DK26">
        <v>-1</v>
      </c>
      <c r="DL26">
        <v>2</v>
      </c>
      <c r="DM26">
        <v>2</v>
      </c>
      <c r="DN26" t="s">
        <v>350</v>
      </c>
      <c r="DO26">
        <v>3.0007799999999998</v>
      </c>
      <c r="DP26">
        <v>2.83073</v>
      </c>
      <c r="DQ26">
        <v>9.4676499999999997E-2</v>
      </c>
      <c r="DR26">
        <v>9.5410200000000001E-2</v>
      </c>
      <c r="DS26">
        <v>0.110069</v>
      </c>
      <c r="DT26">
        <v>0.100511</v>
      </c>
      <c r="DU26">
        <v>26262.799999999999</v>
      </c>
      <c r="DV26">
        <v>27800.2</v>
      </c>
      <c r="DW26">
        <v>27163.5</v>
      </c>
      <c r="DX26">
        <v>28859.5</v>
      </c>
      <c r="DY26">
        <v>31853.1</v>
      </c>
      <c r="DZ26">
        <v>34618.199999999997</v>
      </c>
      <c r="EA26">
        <v>36303</v>
      </c>
      <c r="EB26">
        <v>39164.6</v>
      </c>
      <c r="EC26">
        <v>2.0717300000000001</v>
      </c>
      <c r="ED26">
        <v>1.78878</v>
      </c>
      <c r="EE26">
        <v>0.119269</v>
      </c>
      <c r="EF26">
        <v>0</v>
      </c>
      <c r="EG26">
        <v>25.085799999999999</v>
      </c>
      <c r="EH26">
        <v>999.9</v>
      </c>
      <c r="EI26">
        <v>43.7</v>
      </c>
      <c r="EJ26">
        <v>30.998000000000001</v>
      </c>
      <c r="EK26">
        <v>19.673300000000001</v>
      </c>
      <c r="EL26">
        <v>62.7286</v>
      </c>
      <c r="EM26">
        <v>32.439900000000002</v>
      </c>
      <c r="EN26">
        <v>1</v>
      </c>
      <c r="EO26">
        <v>-1.1524400000000001E-2</v>
      </c>
      <c r="EP26">
        <v>-0.53749199999999997</v>
      </c>
      <c r="EQ26">
        <v>19.940899999999999</v>
      </c>
      <c r="ER26">
        <v>5.2114500000000001</v>
      </c>
      <c r="ES26">
        <v>11.9321</v>
      </c>
      <c r="ET26">
        <v>4.9547999999999996</v>
      </c>
      <c r="EU26">
        <v>3.29705</v>
      </c>
      <c r="EV26">
        <v>9999</v>
      </c>
      <c r="EW26">
        <v>107</v>
      </c>
      <c r="EX26">
        <v>50.4</v>
      </c>
      <c r="EY26">
        <v>3405.4</v>
      </c>
      <c r="EZ26">
        <v>1.8600699999999999</v>
      </c>
      <c r="FA26">
        <v>1.85928</v>
      </c>
      <c r="FB26">
        <v>1.8648</v>
      </c>
      <c r="FC26">
        <v>1.8688400000000001</v>
      </c>
      <c r="FD26">
        <v>1.86371</v>
      </c>
      <c r="FE26">
        <v>1.86371</v>
      </c>
      <c r="FF26">
        <v>1.86371</v>
      </c>
      <c r="FG26">
        <v>1.8635600000000001</v>
      </c>
      <c r="FH26">
        <v>0</v>
      </c>
      <c r="FI26">
        <v>0</v>
      </c>
      <c r="FJ26">
        <v>0</v>
      </c>
      <c r="FK26">
        <v>0</v>
      </c>
      <c r="FL26" t="s">
        <v>351</v>
      </c>
      <c r="FM26" t="s">
        <v>352</v>
      </c>
      <c r="FN26" t="s">
        <v>353</v>
      </c>
      <c r="FO26" t="s">
        <v>353</v>
      </c>
      <c r="FP26" t="s">
        <v>353</v>
      </c>
      <c r="FQ26" t="s">
        <v>353</v>
      </c>
      <c r="FR26">
        <v>0</v>
      </c>
      <c r="FS26">
        <v>100</v>
      </c>
      <c r="FT26">
        <v>100</v>
      </c>
      <c r="FU26">
        <v>-2.7690000000000001</v>
      </c>
      <c r="FV26">
        <v>4.87E-2</v>
      </c>
      <c r="FW26">
        <v>-2.76859999999999</v>
      </c>
      <c r="FX26">
        <v>0</v>
      </c>
      <c r="FY26">
        <v>0</v>
      </c>
      <c r="FZ26">
        <v>0</v>
      </c>
      <c r="GA26">
        <v>4.8740000000002198E-2</v>
      </c>
      <c r="GB26">
        <v>0</v>
      </c>
      <c r="GC26">
        <v>0</v>
      </c>
      <c r="GD26">
        <v>0</v>
      </c>
      <c r="GE26">
        <v>-1</v>
      </c>
      <c r="GF26">
        <v>-1</v>
      </c>
      <c r="GG26">
        <v>-1</v>
      </c>
      <c r="GH26">
        <v>-1</v>
      </c>
      <c r="GI26">
        <v>0.5</v>
      </c>
      <c r="GJ26">
        <v>0.5</v>
      </c>
      <c r="GK26">
        <v>1.0424800000000001</v>
      </c>
      <c r="GL26">
        <v>2.6110799999999998</v>
      </c>
      <c r="GM26">
        <v>1.4477500000000001</v>
      </c>
      <c r="GN26">
        <v>2.3095699999999999</v>
      </c>
      <c r="GO26">
        <v>1.5466299999999999</v>
      </c>
      <c r="GP26">
        <v>2.4609399999999999</v>
      </c>
      <c r="GQ26">
        <v>34.5092</v>
      </c>
      <c r="GR26">
        <v>15.375400000000001</v>
      </c>
      <c r="GS26">
        <v>18</v>
      </c>
      <c r="GT26">
        <v>535.22299999999996</v>
      </c>
      <c r="GU26">
        <v>438.34500000000003</v>
      </c>
      <c r="GV26">
        <v>26.204999999999998</v>
      </c>
      <c r="GW26">
        <v>26.929099999999998</v>
      </c>
      <c r="GX26">
        <v>30.000599999999999</v>
      </c>
      <c r="GY26">
        <v>26.971599999999999</v>
      </c>
      <c r="GZ26">
        <v>26.954000000000001</v>
      </c>
      <c r="HA26">
        <v>20.865400000000001</v>
      </c>
      <c r="HB26">
        <v>-30</v>
      </c>
      <c r="HC26">
        <v>-30</v>
      </c>
      <c r="HD26">
        <v>26.171099999999999</v>
      </c>
      <c r="HE26">
        <v>400</v>
      </c>
      <c r="HF26">
        <v>0</v>
      </c>
      <c r="HG26">
        <v>100.029</v>
      </c>
      <c r="HH26">
        <v>95.167900000000003</v>
      </c>
    </row>
    <row r="27" spans="1:216" x14ac:dyDescent="0.2">
      <c r="A27">
        <v>9</v>
      </c>
      <c r="B27">
        <v>1689625354.0999999</v>
      </c>
      <c r="C27">
        <v>732</v>
      </c>
      <c r="D27" t="s">
        <v>375</v>
      </c>
      <c r="E27" t="s">
        <v>376</v>
      </c>
      <c r="F27" t="s">
        <v>344</v>
      </c>
      <c r="G27" t="s">
        <v>405</v>
      </c>
      <c r="H27" t="s">
        <v>345</v>
      </c>
      <c r="I27" t="s">
        <v>346</v>
      </c>
      <c r="J27" t="s">
        <v>347</v>
      </c>
      <c r="K27" t="s">
        <v>348</v>
      </c>
      <c r="L27">
        <v>1689625354.0999999</v>
      </c>
      <c r="M27">
        <f t="shared" si="0"/>
        <v>3.8366705563735643E-3</v>
      </c>
      <c r="N27">
        <f t="shared" si="1"/>
        <v>3.8366705563735644</v>
      </c>
      <c r="O27">
        <f t="shared" si="2"/>
        <v>15.094117872968976</v>
      </c>
      <c r="P27">
        <f t="shared" si="3"/>
        <v>390.76</v>
      </c>
      <c r="Q27">
        <f t="shared" si="4"/>
        <v>290.89461737821239</v>
      </c>
      <c r="R27">
        <f t="shared" si="5"/>
        <v>29.17558632539917</v>
      </c>
      <c r="S27">
        <f t="shared" si="6"/>
        <v>39.191691531679993</v>
      </c>
      <c r="T27">
        <f t="shared" si="7"/>
        <v>0.27146724926627591</v>
      </c>
      <c r="U27">
        <f t="shared" si="8"/>
        <v>3.8970068051196263</v>
      </c>
      <c r="V27">
        <f t="shared" si="9"/>
        <v>0.26138207501751487</v>
      </c>
      <c r="W27">
        <f t="shared" si="10"/>
        <v>0.16423869355351706</v>
      </c>
      <c r="X27">
        <f t="shared" si="11"/>
        <v>297.696774</v>
      </c>
      <c r="Y27">
        <f t="shared" si="12"/>
        <v>28.070481618129051</v>
      </c>
      <c r="Z27">
        <f t="shared" si="13"/>
        <v>26.985700000000001</v>
      </c>
      <c r="AA27">
        <f t="shared" si="14"/>
        <v>3.5761547498968751</v>
      </c>
      <c r="AB27">
        <f t="shared" si="15"/>
        <v>58.255622057513825</v>
      </c>
      <c r="AC27">
        <f t="shared" si="16"/>
        <v>2.1459647597484</v>
      </c>
      <c r="AD27">
        <f t="shared" si="17"/>
        <v>3.683704136966834</v>
      </c>
      <c r="AE27">
        <f t="shared" si="18"/>
        <v>1.4301899901484751</v>
      </c>
      <c r="AF27">
        <f t="shared" si="19"/>
        <v>-169.19717153607419</v>
      </c>
      <c r="AG27">
        <f t="shared" si="20"/>
        <v>106.18223076554334</v>
      </c>
      <c r="AH27">
        <f t="shared" si="21"/>
        <v>5.8942819660522421</v>
      </c>
      <c r="AI27">
        <f t="shared" si="22"/>
        <v>240.57611519552137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52881.539283967351</v>
      </c>
      <c r="AO27">
        <f t="shared" si="26"/>
        <v>1799.96</v>
      </c>
      <c r="AP27">
        <f t="shared" si="27"/>
        <v>1517.367</v>
      </c>
      <c r="AQ27">
        <f t="shared" si="28"/>
        <v>0.84300040000888909</v>
      </c>
      <c r="AR27">
        <f t="shared" si="29"/>
        <v>0.16539077201715593</v>
      </c>
      <c r="AS27">
        <v>1689625354.0999999</v>
      </c>
      <c r="AT27">
        <v>390.76</v>
      </c>
      <c r="AU27">
        <v>400.029</v>
      </c>
      <c r="AV27">
        <v>21.3963</v>
      </c>
      <c r="AW27">
        <v>19.298999999999999</v>
      </c>
      <c r="AX27">
        <v>393.541</v>
      </c>
      <c r="AY27">
        <v>21.345800000000001</v>
      </c>
      <c r="AZ27">
        <v>500.00200000000001</v>
      </c>
      <c r="BA27">
        <v>100.196</v>
      </c>
      <c r="BB27">
        <v>0.100068</v>
      </c>
      <c r="BC27">
        <v>27.491099999999999</v>
      </c>
      <c r="BD27">
        <v>26.985700000000001</v>
      </c>
      <c r="BE27">
        <v>999.9</v>
      </c>
      <c r="BF27">
        <v>0</v>
      </c>
      <c r="BG27">
        <v>0</v>
      </c>
      <c r="BH27">
        <v>9997.5</v>
      </c>
      <c r="BI27">
        <v>0</v>
      </c>
      <c r="BJ27">
        <v>0.709121</v>
      </c>
      <c r="BK27">
        <v>-9.2695000000000007</v>
      </c>
      <c r="BL27">
        <v>399.303</v>
      </c>
      <c r="BM27">
        <v>407.90100000000001</v>
      </c>
      <c r="BN27">
        <v>2.09728</v>
      </c>
      <c r="BO27">
        <v>400.029</v>
      </c>
      <c r="BP27">
        <v>19.298999999999999</v>
      </c>
      <c r="BQ27">
        <v>2.1438199999999998</v>
      </c>
      <c r="BR27">
        <v>1.9336800000000001</v>
      </c>
      <c r="BS27">
        <v>18.5486</v>
      </c>
      <c r="BT27">
        <v>16.9115</v>
      </c>
      <c r="BU27">
        <v>1799.96</v>
      </c>
      <c r="BV27">
        <v>0.89998699999999998</v>
      </c>
      <c r="BW27">
        <v>0.100013</v>
      </c>
      <c r="BX27">
        <v>0</v>
      </c>
      <c r="BY27">
        <v>2.6768999999999998</v>
      </c>
      <c r="BZ27">
        <v>0</v>
      </c>
      <c r="CA27">
        <v>8001.84</v>
      </c>
      <c r="CB27">
        <v>13894.6</v>
      </c>
      <c r="CC27">
        <v>40.061999999999998</v>
      </c>
      <c r="CD27">
        <v>42</v>
      </c>
      <c r="CE27">
        <v>41.311999999999998</v>
      </c>
      <c r="CF27">
        <v>39.936999999999998</v>
      </c>
      <c r="CG27">
        <v>39.936999999999998</v>
      </c>
      <c r="CH27">
        <v>1619.94</v>
      </c>
      <c r="CI27">
        <v>180.02</v>
      </c>
      <c r="CJ27">
        <v>0</v>
      </c>
      <c r="CK27">
        <v>1689625361.5999999</v>
      </c>
      <c r="CL27">
        <v>0</v>
      </c>
      <c r="CM27">
        <v>1689625325.0999999</v>
      </c>
      <c r="CN27" t="s">
        <v>377</v>
      </c>
      <c r="CO27">
        <v>1689625325.0999999</v>
      </c>
      <c r="CP27">
        <v>1689625323.0999999</v>
      </c>
      <c r="CQ27">
        <v>12</v>
      </c>
      <c r="CR27">
        <v>-1.2999999999999999E-2</v>
      </c>
      <c r="CS27">
        <v>2E-3</v>
      </c>
      <c r="CT27">
        <v>-2.7810000000000001</v>
      </c>
      <c r="CU27">
        <v>5.0999999999999997E-2</v>
      </c>
      <c r="CV27">
        <v>400</v>
      </c>
      <c r="CW27">
        <v>19</v>
      </c>
      <c r="CX27">
        <v>0.26</v>
      </c>
      <c r="CY27">
        <v>0.05</v>
      </c>
      <c r="CZ27">
        <v>13.977646903536201</v>
      </c>
      <c r="DA27">
        <v>0.47958396822035698</v>
      </c>
      <c r="DB27">
        <v>8.5905792116083901E-2</v>
      </c>
      <c r="DC27">
        <v>1</v>
      </c>
      <c r="DD27">
        <v>400.00760000000002</v>
      </c>
      <c r="DE27">
        <v>6.3789473684315603E-2</v>
      </c>
      <c r="DF27">
        <v>3.2415119928828701E-2</v>
      </c>
      <c r="DG27">
        <v>1</v>
      </c>
      <c r="DH27">
        <v>1800.0085714285699</v>
      </c>
      <c r="DI27">
        <v>0.15473842940867999</v>
      </c>
      <c r="DJ27">
        <v>6.4238077588323603E-2</v>
      </c>
      <c r="DK27">
        <v>-1</v>
      </c>
      <c r="DL27">
        <v>2</v>
      </c>
      <c r="DM27">
        <v>2</v>
      </c>
      <c r="DN27" t="s">
        <v>350</v>
      </c>
      <c r="DO27">
        <v>3.0006300000000001</v>
      </c>
      <c r="DP27">
        <v>2.83066</v>
      </c>
      <c r="DQ27">
        <v>9.4648800000000005E-2</v>
      </c>
      <c r="DR27">
        <v>9.5374600000000004E-2</v>
      </c>
      <c r="DS27">
        <v>0.110398</v>
      </c>
      <c r="DT27">
        <v>0.10073799999999999</v>
      </c>
      <c r="DU27">
        <v>26257.1</v>
      </c>
      <c r="DV27">
        <v>27794.9</v>
      </c>
      <c r="DW27">
        <v>27157.4</v>
      </c>
      <c r="DX27">
        <v>28853.5</v>
      </c>
      <c r="DY27">
        <v>31834.5</v>
      </c>
      <c r="DZ27">
        <v>34602.199999999997</v>
      </c>
      <c r="EA27">
        <v>36294.699999999997</v>
      </c>
      <c r="EB27">
        <v>39156.199999999997</v>
      </c>
      <c r="EC27">
        <v>2.0709499999999998</v>
      </c>
      <c r="ED27">
        <v>1.78555</v>
      </c>
      <c r="EE27">
        <v>0.11683300000000001</v>
      </c>
      <c r="EF27">
        <v>0</v>
      </c>
      <c r="EG27">
        <v>25.071999999999999</v>
      </c>
      <c r="EH27">
        <v>999.9</v>
      </c>
      <c r="EI27">
        <v>43.621000000000002</v>
      </c>
      <c r="EJ27">
        <v>31.109000000000002</v>
      </c>
      <c r="EK27">
        <v>19.762699999999999</v>
      </c>
      <c r="EL27">
        <v>62.778700000000001</v>
      </c>
      <c r="EM27">
        <v>32.387799999999999</v>
      </c>
      <c r="EN27">
        <v>1</v>
      </c>
      <c r="EO27">
        <v>1.0213399999999999E-3</v>
      </c>
      <c r="EP27">
        <v>-1.16499</v>
      </c>
      <c r="EQ27">
        <v>19.9221</v>
      </c>
      <c r="ER27">
        <v>5.2148899999999996</v>
      </c>
      <c r="ES27">
        <v>11.9321</v>
      </c>
      <c r="ET27">
        <v>4.9541000000000004</v>
      </c>
      <c r="EU27">
        <v>3.2972800000000002</v>
      </c>
      <c r="EV27">
        <v>9999</v>
      </c>
      <c r="EW27">
        <v>107</v>
      </c>
      <c r="EX27">
        <v>50.4</v>
      </c>
      <c r="EY27">
        <v>3407.1</v>
      </c>
      <c r="EZ27">
        <v>1.8601000000000001</v>
      </c>
      <c r="FA27">
        <v>1.85934</v>
      </c>
      <c r="FB27">
        <v>1.8648100000000001</v>
      </c>
      <c r="FC27">
        <v>1.86887</v>
      </c>
      <c r="FD27">
        <v>1.8637300000000001</v>
      </c>
      <c r="FE27">
        <v>1.86371</v>
      </c>
      <c r="FF27">
        <v>1.86371</v>
      </c>
      <c r="FG27">
        <v>1.8635600000000001</v>
      </c>
      <c r="FH27">
        <v>0</v>
      </c>
      <c r="FI27">
        <v>0</v>
      </c>
      <c r="FJ27">
        <v>0</v>
      </c>
      <c r="FK27">
        <v>0</v>
      </c>
      <c r="FL27" t="s">
        <v>351</v>
      </c>
      <c r="FM27" t="s">
        <v>352</v>
      </c>
      <c r="FN27" t="s">
        <v>353</v>
      </c>
      <c r="FO27" t="s">
        <v>353</v>
      </c>
      <c r="FP27" t="s">
        <v>353</v>
      </c>
      <c r="FQ27" t="s">
        <v>353</v>
      </c>
      <c r="FR27">
        <v>0</v>
      </c>
      <c r="FS27">
        <v>100</v>
      </c>
      <c r="FT27">
        <v>100</v>
      </c>
      <c r="FU27">
        <v>-2.7810000000000001</v>
      </c>
      <c r="FV27">
        <v>5.0500000000000003E-2</v>
      </c>
      <c r="FW27">
        <v>-2.7811818181818402</v>
      </c>
      <c r="FX27">
        <v>0</v>
      </c>
      <c r="FY27">
        <v>0</v>
      </c>
      <c r="FZ27">
        <v>0</v>
      </c>
      <c r="GA27">
        <v>5.0518181818183898E-2</v>
      </c>
      <c r="GB27">
        <v>0</v>
      </c>
      <c r="GC27">
        <v>0</v>
      </c>
      <c r="GD27">
        <v>0</v>
      </c>
      <c r="GE27">
        <v>-1</v>
      </c>
      <c r="GF27">
        <v>-1</v>
      </c>
      <c r="GG27">
        <v>-1</v>
      </c>
      <c r="GH27">
        <v>-1</v>
      </c>
      <c r="GI27">
        <v>0.5</v>
      </c>
      <c r="GJ27">
        <v>0.5</v>
      </c>
      <c r="GK27">
        <v>1.0412600000000001</v>
      </c>
      <c r="GL27">
        <v>2.6135299999999999</v>
      </c>
      <c r="GM27">
        <v>1.4489700000000001</v>
      </c>
      <c r="GN27">
        <v>2.3083499999999999</v>
      </c>
      <c r="GO27">
        <v>1.5466299999999999</v>
      </c>
      <c r="GP27">
        <v>2.4218799999999998</v>
      </c>
      <c r="GQ27">
        <v>34.806600000000003</v>
      </c>
      <c r="GR27">
        <v>15.340400000000001</v>
      </c>
      <c r="GS27">
        <v>18</v>
      </c>
      <c r="GT27">
        <v>535.87199999999996</v>
      </c>
      <c r="GU27">
        <v>437.14800000000002</v>
      </c>
      <c r="GV27">
        <v>26.761500000000002</v>
      </c>
      <c r="GW27">
        <v>27.064499999999999</v>
      </c>
      <c r="GX27">
        <v>30.000699999999998</v>
      </c>
      <c r="GY27">
        <v>27.096499999999999</v>
      </c>
      <c r="GZ27">
        <v>27.0745</v>
      </c>
      <c r="HA27">
        <v>20.854399999999998</v>
      </c>
      <c r="HB27">
        <v>-30</v>
      </c>
      <c r="HC27">
        <v>-30</v>
      </c>
      <c r="HD27">
        <v>26.7698</v>
      </c>
      <c r="HE27">
        <v>400</v>
      </c>
      <c r="HF27">
        <v>0</v>
      </c>
      <c r="HG27">
        <v>100.006</v>
      </c>
      <c r="HH27">
        <v>95.1477</v>
      </c>
    </row>
    <row r="28" spans="1:216" x14ac:dyDescent="0.2">
      <c r="A28">
        <v>10</v>
      </c>
      <c r="B28">
        <v>1689625435.0999999</v>
      </c>
      <c r="C28">
        <v>813</v>
      </c>
      <c r="D28" t="s">
        <v>378</v>
      </c>
      <c r="E28" t="s">
        <v>379</v>
      </c>
      <c r="F28" t="s">
        <v>344</v>
      </c>
      <c r="G28" t="s">
        <v>405</v>
      </c>
      <c r="H28" t="s">
        <v>345</v>
      </c>
      <c r="I28" t="s">
        <v>346</v>
      </c>
      <c r="J28" t="s">
        <v>347</v>
      </c>
      <c r="K28" t="s">
        <v>348</v>
      </c>
      <c r="L28">
        <v>1689625435.0999999</v>
      </c>
      <c r="M28">
        <f t="shared" si="0"/>
        <v>3.8468547864154716E-3</v>
      </c>
      <c r="N28">
        <f t="shared" si="1"/>
        <v>3.8468547864154714</v>
      </c>
      <c r="O28">
        <f t="shared" si="2"/>
        <v>15.319214548784124</v>
      </c>
      <c r="P28">
        <f t="shared" si="3"/>
        <v>390.60300000000001</v>
      </c>
      <c r="Q28">
        <f t="shared" si="4"/>
        <v>289.27559400335809</v>
      </c>
      <c r="R28">
        <f t="shared" si="5"/>
        <v>29.011984453518124</v>
      </c>
      <c r="S28">
        <f t="shared" si="6"/>
        <v>39.174297446489696</v>
      </c>
      <c r="T28">
        <f t="shared" si="7"/>
        <v>0.27120711684036686</v>
      </c>
      <c r="U28">
        <f t="shared" si="8"/>
        <v>3.9004607478328657</v>
      </c>
      <c r="V28">
        <f t="shared" si="9"/>
        <v>0.26114943427209281</v>
      </c>
      <c r="W28">
        <f t="shared" si="10"/>
        <v>0.16409096331842132</v>
      </c>
      <c r="X28">
        <f t="shared" si="11"/>
        <v>297.695178</v>
      </c>
      <c r="Y28">
        <f t="shared" si="12"/>
        <v>28.102454607396584</v>
      </c>
      <c r="Z28">
        <f t="shared" si="13"/>
        <v>27.042000000000002</v>
      </c>
      <c r="AA28">
        <f t="shared" si="14"/>
        <v>3.587998146344523</v>
      </c>
      <c r="AB28">
        <f t="shared" si="15"/>
        <v>58.326983753426745</v>
      </c>
      <c r="AC28">
        <f t="shared" si="16"/>
        <v>2.1529350542483296</v>
      </c>
      <c r="AD28">
        <f t="shared" si="17"/>
        <v>3.6911475884810234</v>
      </c>
      <c r="AE28">
        <f t="shared" si="18"/>
        <v>1.4350630920961933</v>
      </c>
      <c r="AF28">
        <f t="shared" si="19"/>
        <v>-169.6462960809223</v>
      </c>
      <c r="AG28">
        <f t="shared" si="20"/>
        <v>101.69220102525304</v>
      </c>
      <c r="AH28">
        <f t="shared" si="21"/>
        <v>5.6425957087699059</v>
      </c>
      <c r="AI28">
        <f t="shared" si="22"/>
        <v>235.38367865310067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52939.79882725708</v>
      </c>
      <c r="AO28">
        <f t="shared" si="26"/>
        <v>1799.95</v>
      </c>
      <c r="AP28">
        <f t="shared" si="27"/>
        <v>1517.3586</v>
      </c>
      <c r="AQ28">
        <f t="shared" si="28"/>
        <v>0.84300041667824099</v>
      </c>
      <c r="AR28">
        <f t="shared" si="29"/>
        <v>0.16539080418900523</v>
      </c>
      <c r="AS28">
        <v>1689625435.0999999</v>
      </c>
      <c r="AT28">
        <v>390.60300000000001</v>
      </c>
      <c r="AU28">
        <v>400</v>
      </c>
      <c r="AV28">
        <v>21.466699999999999</v>
      </c>
      <c r="AW28">
        <v>19.363900000000001</v>
      </c>
      <c r="AX28">
        <v>393.38099999999997</v>
      </c>
      <c r="AY28">
        <v>21.4176</v>
      </c>
      <c r="AZ28">
        <v>499.98200000000003</v>
      </c>
      <c r="BA28">
        <v>100.19199999999999</v>
      </c>
      <c r="BB28">
        <v>9.9849900000000005E-2</v>
      </c>
      <c r="BC28">
        <v>27.525600000000001</v>
      </c>
      <c r="BD28">
        <v>27.042000000000002</v>
      </c>
      <c r="BE28">
        <v>999.9</v>
      </c>
      <c r="BF28">
        <v>0</v>
      </c>
      <c r="BG28">
        <v>0</v>
      </c>
      <c r="BH28">
        <v>10010.6</v>
      </c>
      <c r="BI28">
        <v>0</v>
      </c>
      <c r="BJ28">
        <v>0.78298800000000002</v>
      </c>
      <c r="BK28">
        <v>-9.3969400000000007</v>
      </c>
      <c r="BL28">
        <v>399.17200000000003</v>
      </c>
      <c r="BM28">
        <v>407.89800000000002</v>
      </c>
      <c r="BN28">
        <v>2.1028099999999998</v>
      </c>
      <c r="BO28">
        <v>400</v>
      </c>
      <c r="BP28">
        <v>19.363900000000001</v>
      </c>
      <c r="BQ28">
        <v>2.1507999999999998</v>
      </c>
      <c r="BR28">
        <v>1.94011</v>
      </c>
      <c r="BS28">
        <v>18.6005</v>
      </c>
      <c r="BT28">
        <v>16.963899999999999</v>
      </c>
      <c r="BU28">
        <v>1799.95</v>
      </c>
      <c r="BV28">
        <v>0.89998699999999998</v>
      </c>
      <c r="BW28">
        <v>0.100013</v>
      </c>
      <c r="BX28">
        <v>0</v>
      </c>
      <c r="BY28">
        <v>2.2894000000000001</v>
      </c>
      <c r="BZ28">
        <v>0</v>
      </c>
      <c r="CA28">
        <v>8199.91</v>
      </c>
      <c r="CB28">
        <v>13894.5</v>
      </c>
      <c r="CC28">
        <v>40.125</v>
      </c>
      <c r="CD28">
        <v>42.186999999999998</v>
      </c>
      <c r="CE28">
        <v>41.375</v>
      </c>
      <c r="CF28">
        <v>40.061999999999998</v>
      </c>
      <c r="CG28">
        <v>40</v>
      </c>
      <c r="CH28">
        <v>1619.93</v>
      </c>
      <c r="CI28">
        <v>180.02</v>
      </c>
      <c r="CJ28">
        <v>0</v>
      </c>
      <c r="CK28">
        <v>1689625442.5999999</v>
      </c>
      <c r="CL28">
        <v>0</v>
      </c>
      <c r="CM28">
        <v>1689625407.0999999</v>
      </c>
      <c r="CN28" t="s">
        <v>380</v>
      </c>
      <c r="CO28">
        <v>1689625403.0999999</v>
      </c>
      <c r="CP28">
        <v>1689625407.0999999</v>
      </c>
      <c r="CQ28">
        <v>13</v>
      </c>
      <c r="CR28">
        <v>3.0000000000000001E-3</v>
      </c>
      <c r="CS28">
        <v>-1E-3</v>
      </c>
      <c r="CT28">
        <v>-2.778</v>
      </c>
      <c r="CU28">
        <v>4.9000000000000002E-2</v>
      </c>
      <c r="CV28">
        <v>400</v>
      </c>
      <c r="CW28">
        <v>19</v>
      </c>
      <c r="CX28">
        <v>0.14000000000000001</v>
      </c>
      <c r="CY28">
        <v>0.03</v>
      </c>
      <c r="CZ28">
        <v>14.2125927066414</v>
      </c>
      <c r="DA28">
        <v>0.72066556990816399</v>
      </c>
      <c r="DB28">
        <v>8.4881265293443101E-2</v>
      </c>
      <c r="DC28">
        <v>1</v>
      </c>
      <c r="DD28">
        <v>400.00814285714301</v>
      </c>
      <c r="DE28">
        <v>0.237662337662324</v>
      </c>
      <c r="DF28">
        <v>3.5092104273080099E-2</v>
      </c>
      <c r="DG28">
        <v>1</v>
      </c>
      <c r="DH28">
        <v>1799.96</v>
      </c>
      <c r="DI28">
        <v>-0.19307823234090599</v>
      </c>
      <c r="DJ28">
        <v>7.4833147735459404E-2</v>
      </c>
      <c r="DK28">
        <v>-1</v>
      </c>
      <c r="DL28">
        <v>2</v>
      </c>
      <c r="DM28">
        <v>2</v>
      </c>
      <c r="DN28" t="s">
        <v>350</v>
      </c>
      <c r="DO28">
        <v>3.0004499999999998</v>
      </c>
      <c r="DP28">
        <v>2.8305500000000001</v>
      </c>
      <c r="DQ28">
        <v>9.4589300000000001E-2</v>
      </c>
      <c r="DR28">
        <v>9.5338999999999993E-2</v>
      </c>
      <c r="DS28">
        <v>0.110625</v>
      </c>
      <c r="DT28">
        <v>0.10094500000000001</v>
      </c>
      <c r="DU28">
        <v>26254.1</v>
      </c>
      <c r="DV28">
        <v>27789.3</v>
      </c>
      <c r="DW28">
        <v>27153</v>
      </c>
      <c r="DX28">
        <v>28847</v>
      </c>
      <c r="DY28">
        <v>31821.200000000001</v>
      </c>
      <c r="DZ28">
        <v>34586.1</v>
      </c>
      <c r="EA28">
        <v>36288.6</v>
      </c>
      <c r="EB28">
        <v>39146.9</v>
      </c>
      <c r="EC28">
        <v>2.06995</v>
      </c>
      <c r="ED28">
        <v>1.7831699999999999</v>
      </c>
      <c r="EE28">
        <v>0.11391900000000001</v>
      </c>
      <c r="EF28">
        <v>0</v>
      </c>
      <c r="EG28">
        <v>25.176300000000001</v>
      </c>
      <c r="EH28">
        <v>999.9</v>
      </c>
      <c r="EI28">
        <v>43.517000000000003</v>
      </c>
      <c r="EJ28">
        <v>31.228999999999999</v>
      </c>
      <c r="EK28">
        <v>19.8507</v>
      </c>
      <c r="EL28">
        <v>62.718699999999998</v>
      </c>
      <c r="EM28">
        <v>32.243600000000001</v>
      </c>
      <c r="EN28">
        <v>1</v>
      </c>
      <c r="EO28">
        <v>9.0116899999999993E-3</v>
      </c>
      <c r="EP28">
        <v>-0.37143199999999998</v>
      </c>
      <c r="EQ28">
        <v>19.941400000000002</v>
      </c>
      <c r="ER28">
        <v>5.2163899999999996</v>
      </c>
      <c r="ES28">
        <v>11.9322</v>
      </c>
      <c r="ET28">
        <v>4.95465</v>
      </c>
      <c r="EU28">
        <v>3.29718</v>
      </c>
      <c r="EV28">
        <v>9999</v>
      </c>
      <c r="EW28">
        <v>107</v>
      </c>
      <c r="EX28">
        <v>50.4</v>
      </c>
      <c r="EY28">
        <v>3408.5</v>
      </c>
      <c r="EZ28">
        <v>1.86008</v>
      </c>
      <c r="FA28">
        <v>1.8593200000000001</v>
      </c>
      <c r="FB28">
        <v>1.8647899999999999</v>
      </c>
      <c r="FC28">
        <v>1.8688400000000001</v>
      </c>
      <c r="FD28">
        <v>1.86372</v>
      </c>
      <c r="FE28">
        <v>1.8636999999999999</v>
      </c>
      <c r="FF28">
        <v>1.86371</v>
      </c>
      <c r="FG28">
        <v>1.86355</v>
      </c>
      <c r="FH28">
        <v>0</v>
      </c>
      <c r="FI28">
        <v>0</v>
      </c>
      <c r="FJ28">
        <v>0</v>
      </c>
      <c r="FK28">
        <v>0</v>
      </c>
      <c r="FL28" t="s">
        <v>351</v>
      </c>
      <c r="FM28" t="s">
        <v>352</v>
      </c>
      <c r="FN28" t="s">
        <v>353</v>
      </c>
      <c r="FO28" t="s">
        <v>353</v>
      </c>
      <c r="FP28" t="s">
        <v>353</v>
      </c>
      <c r="FQ28" t="s">
        <v>353</v>
      </c>
      <c r="FR28">
        <v>0</v>
      </c>
      <c r="FS28">
        <v>100</v>
      </c>
      <c r="FT28">
        <v>100</v>
      </c>
      <c r="FU28">
        <v>-2.778</v>
      </c>
      <c r="FV28">
        <v>4.9099999999999998E-2</v>
      </c>
      <c r="FW28">
        <v>-2.77809999999999</v>
      </c>
      <c r="FX28">
        <v>0</v>
      </c>
      <c r="FY28">
        <v>0</v>
      </c>
      <c r="FZ28">
        <v>0</v>
      </c>
      <c r="GA28">
        <v>4.9069999999996797E-2</v>
      </c>
      <c r="GB28">
        <v>0</v>
      </c>
      <c r="GC28">
        <v>0</v>
      </c>
      <c r="GD28">
        <v>0</v>
      </c>
      <c r="GE28">
        <v>-1</v>
      </c>
      <c r="GF28">
        <v>-1</v>
      </c>
      <c r="GG28">
        <v>-1</v>
      </c>
      <c r="GH28">
        <v>-1</v>
      </c>
      <c r="GI28">
        <v>0.5</v>
      </c>
      <c r="GJ28">
        <v>0.5</v>
      </c>
      <c r="GK28">
        <v>1.0412600000000001</v>
      </c>
      <c r="GL28">
        <v>2.6110799999999998</v>
      </c>
      <c r="GM28">
        <v>1.4489700000000001</v>
      </c>
      <c r="GN28">
        <v>2.3083499999999999</v>
      </c>
      <c r="GO28">
        <v>1.5466299999999999</v>
      </c>
      <c r="GP28">
        <v>2.4694799999999999</v>
      </c>
      <c r="GQ28">
        <v>35.013399999999997</v>
      </c>
      <c r="GR28">
        <v>15.340400000000001</v>
      </c>
      <c r="GS28">
        <v>18</v>
      </c>
      <c r="GT28">
        <v>536.27599999999995</v>
      </c>
      <c r="GU28">
        <v>436.46800000000002</v>
      </c>
      <c r="GV28">
        <v>26.150200000000002</v>
      </c>
      <c r="GW28">
        <v>27.186299999999999</v>
      </c>
      <c r="GX28">
        <v>30.000599999999999</v>
      </c>
      <c r="GY28">
        <v>27.2102</v>
      </c>
      <c r="GZ28">
        <v>27.188700000000001</v>
      </c>
      <c r="HA28">
        <v>20.85</v>
      </c>
      <c r="HB28">
        <v>-30</v>
      </c>
      <c r="HC28">
        <v>-30</v>
      </c>
      <c r="HD28">
        <v>26.110099999999999</v>
      </c>
      <c r="HE28">
        <v>400</v>
      </c>
      <c r="HF28">
        <v>0</v>
      </c>
      <c r="HG28">
        <v>99.989800000000002</v>
      </c>
      <c r="HH28">
        <v>95.125600000000006</v>
      </c>
    </row>
    <row r="29" spans="1:216" x14ac:dyDescent="0.2">
      <c r="A29">
        <v>11</v>
      </c>
      <c r="B29">
        <v>1689625528.0999999</v>
      </c>
      <c r="C29">
        <v>906</v>
      </c>
      <c r="D29" t="s">
        <v>381</v>
      </c>
      <c r="E29" t="s">
        <v>382</v>
      </c>
      <c r="F29" t="s">
        <v>344</v>
      </c>
      <c r="G29" t="s">
        <v>405</v>
      </c>
      <c r="H29" t="s">
        <v>345</v>
      </c>
      <c r="I29" t="s">
        <v>346</v>
      </c>
      <c r="J29" t="s">
        <v>347</v>
      </c>
      <c r="K29" t="s">
        <v>348</v>
      </c>
      <c r="L29">
        <v>1689625528.0999999</v>
      </c>
      <c r="M29">
        <f t="shared" si="0"/>
        <v>3.7185586392414769E-3</v>
      </c>
      <c r="N29">
        <f t="shared" si="1"/>
        <v>3.7185586392414769</v>
      </c>
      <c r="O29">
        <f t="shared" si="2"/>
        <v>18.315460103119012</v>
      </c>
      <c r="P29">
        <f t="shared" si="3"/>
        <v>463.87299999999999</v>
      </c>
      <c r="Q29">
        <f t="shared" si="4"/>
        <v>339.42047071432154</v>
      </c>
      <c r="R29">
        <f t="shared" si="5"/>
        <v>34.042541326719366</v>
      </c>
      <c r="S29">
        <f t="shared" si="6"/>
        <v>46.524641662347996</v>
      </c>
      <c r="T29">
        <f t="shared" si="7"/>
        <v>0.2628248841934922</v>
      </c>
      <c r="U29">
        <f t="shared" si="8"/>
        <v>3.8949662243710126</v>
      </c>
      <c r="V29">
        <f t="shared" si="9"/>
        <v>0.25335481690109457</v>
      </c>
      <c r="W29">
        <f t="shared" si="10"/>
        <v>0.15916918004400943</v>
      </c>
      <c r="X29">
        <f t="shared" si="11"/>
        <v>297.73290299999996</v>
      </c>
      <c r="Y29">
        <f t="shared" si="12"/>
        <v>28.065938088913065</v>
      </c>
      <c r="Z29">
        <f t="shared" si="13"/>
        <v>27.031099999999999</v>
      </c>
      <c r="AA29">
        <f t="shared" si="14"/>
        <v>3.585702528563079</v>
      </c>
      <c r="AB29">
        <f t="shared" si="15"/>
        <v>58.61932581162803</v>
      </c>
      <c r="AC29">
        <f t="shared" si="16"/>
        <v>2.1557638575440001</v>
      </c>
      <c r="AD29">
        <f t="shared" si="17"/>
        <v>3.6775650823271184</v>
      </c>
      <c r="AE29">
        <f t="shared" si="18"/>
        <v>1.4299386710190789</v>
      </c>
      <c r="AF29">
        <f t="shared" si="19"/>
        <v>-163.98843599054914</v>
      </c>
      <c r="AG29">
        <f t="shared" si="20"/>
        <v>90.608708336597118</v>
      </c>
      <c r="AH29">
        <f t="shared" si="21"/>
        <v>5.0328391988255783</v>
      </c>
      <c r="AI29">
        <f t="shared" si="22"/>
        <v>229.38601454487352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52848.495523679703</v>
      </c>
      <c r="AO29">
        <f t="shared" si="26"/>
        <v>1800.19</v>
      </c>
      <c r="AP29">
        <f t="shared" si="27"/>
        <v>1517.5599</v>
      </c>
      <c r="AQ29">
        <f t="shared" si="28"/>
        <v>0.84299985001583166</v>
      </c>
      <c r="AR29">
        <f t="shared" si="29"/>
        <v>0.1653897105305551</v>
      </c>
      <c r="AS29">
        <v>1689625528.0999999</v>
      </c>
      <c r="AT29">
        <v>463.87299999999999</v>
      </c>
      <c r="AU29">
        <v>475.06900000000002</v>
      </c>
      <c r="AV29">
        <v>21.494</v>
      </c>
      <c r="AW29">
        <v>19.461200000000002</v>
      </c>
      <c r="AX29">
        <v>466.81400000000002</v>
      </c>
      <c r="AY29">
        <v>21.444199999999999</v>
      </c>
      <c r="AZ29">
        <v>499.93599999999998</v>
      </c>
      <c r="BA29">
        <v>100.196</v>
      </c>
      <c r="BB29">
        <v>0.100076</v>
      </c>
      <c r="BC29">
        <v>27.462599999999998</v>
      </c>
      <c r="BD29">
        <v>27.031099999999999</v>
      </c>
      <c r="BE29">
        <v>999.9</v>
      </c>
      <c r="BF29">
        <v>0</v>
      </c>
      <c r="BG29">
        <v>0</v>
      </c>
      <c r="BH29">
        <v>9990</v>
      </c>
      <c r="BI29">
        <v>0</v>
      </c>
      <c r="BJ29">
        <v>0.82730800000000004</v>
      </c>
      <c r="BK29">
        <v>-11.1957</v>
      </c>
      <c r="BL29">
        <v>474.06200000000001</v>
      </c>
      <c r="BM29">
        <v>484.49799999999999</v>
      </c>
      <c r="BN29">
        <v>2.0327500000000001</v>
      </c>
      <c r="BO29">
        <v>475.06900000000002</v>
      </c>
      <c r="BP29">
        <v>19.461200000000002</v>
      </c>
      <c r="BQ29">
        <v>2.15361</v>
      </c>
      <c r="BR29">
        <v>1.9499299999999999</v>
      </c>
      <c r="BS29">
        <v>18.621300000000002</v>
      </c>
      <c r="BT29">
        <v>17.043500000000002</v>
      </c>
      <c r="BU29">
        <v>1800.19</v>
      </c>
      <c r="BV29">
        <v>0.90000400000000003</v>
      </c>
      <c r="BW29">
        <v>9.9995700000000007E-2</v>
      </c>
      <c r="BX29">
        <v>0</v>
      </c>
      <c r="BY29">
        <v>2.3885999999999998</v>
      </c>
      <c r="BZ29">
        <v>0</v>
      </c>
      <c r="CA29">
        <v>8833.9699999999993</v>
      </c>
      <c r="CB29">
        <v>13896.4</v>
      </c>
      <c r="CC29">
        <v>40.311999999999998</v>
      </c>
      <c r="CD29">
        <v>42.436999999999998</v>
      </c>
      <c r="CE29">
        <v>41.561999999999998</v>
      </c>
      <c r="CF29">
        <v>40.375</v>
      </c>
      <c r="CG29">
        <v>40.186999999999998</v>
      </c>
      <c r="CH29">
        <v>1620.18</v>
      </c>
      <c r="CI29">
        <v>180.01</v>
      </c>
      <c r="CJ29">
        <v>0</v>
      </c>
      <c r="CK29">
        <v>1689625535.5999999</v>
      </c>
      <c r="CL29">
        <v>0</v>
      </c>
      <c r="CM29">
        <v>1689625499.0999999</v>
      </c>
      <c r="CN29" t="s">
        <v>383</v>
      </c>
      <c r="CO29">
        <v>1689625499.0999999</v>
      </c>
      <c r="CP29">
        <v>1689625493.0999999</v>
      </c>
      <c r="CQ29">
        <v>14</v>
      </c>
      <c r="CR29">
        <v>-0.16400000000000001</v>
      </c>
      <c r="CS29">
        <v>1E-3</v>
      </c>
      <c r="CT29">
        <v>-2.9409999999999998</v>
      </c>
      <c r="CU29">
        <v>0.05</v>
      </c>
      <c r="CV29">
        <v>475</v>
      </c>
      <c r="CW29">
        <v>19</v>
      </c>
      <c r="CX29">
        <v>0.18</v>
      </c>
      <c r="CY29">
        <v>0.06</v>
      </c>
      <c r="CZ29">
        <v>17.004839082539899</v>
      </c>
      <c r="DA29">
        <v>3.7911569879599601E-2</v>
      </c>
      <c r="DB29">
        <v>6.0732841732772998E-2</v>
      </c>
      <c r="DC29">
        <v>1</v>
      </c>
      <c r="DD29">
        <v>475.02334999999999</v>
      </c>
      <c r="DE29">
        <v>-0.14368421052736799</v>
      </c>
      <c r="DF29">
        <v>2.52354413474359E-2</v>
      </c>
      <c r="DG29">
        <v>1</v>
      </c>
      <c r="DH29">
        <v>1799.9561904761899</v>
      </c>
      <c r="DI29">
        <v>0.45006847064439998</v>
      </c>
      <c r="DJ29">
        <v>0.15791728366694899</v>
      </c>
      <c r="DK29">
        <v>-1</v>
      </c>
      <c r="DL29">
        <v>2</v>
      </c>
      <c r="DM29">
        <v>2</v>
      </c>
      <c r="DN29" t="s">
        <v>350</v>
      </c>
      <c r="DO29">
        <v>3.0001600000000002</v>
      </c>
      <c r="DP29">
        <v>2.8306</v>
      </c>
      <c r="DQ29">
        <v>0.10760599999999999</v>
      </c>
      <c r="DR29">
        <v>0.108473</v>
      </c>
      <c r="DS29">
        <v>0.11068799999999999</v>
      </c>
      <c r="DT29">
        <v>0.10127</v>
      </c>
      <c r="DU29">
        <v>25870.5</v>
      </c>
      <c r="DV29">
        <v>27381.1</v>
      </c>
      <c r="DW29">
        <v>27147.200000000001</v>
      </c>
      <c r="DX29">
        <v>28842.7</v>
      </c>
      <c r="DY29">
        <v>31812.2</v>
      </c>
      <c r="DZ29">
        <v>34568.5</v>
      </c>
      <c r="EA29">
        <v>36280.199999999997</v>
      </c>
      <c r="EB29">
        <v>39140.800000000003</v>
      </c>
      <c r="EC29">
        <v>2.0682499999999999</v>
      </c>
      <c r="ED29">
        <v>1.7799199999999999</v>
      </c>
      <c r="EE29">
        <v>0.10746</v>
      </c>
      <c r="EF29">
        <v>0</v>
      </c>
      <c r="EG29">
        <v>25.2713</v>
      </c>
      <c r="EH29">
        <v>999.9</v>
      </c>
      <c r="EI29">
        <v>43.406999999999996</v>
      </c>
      <c r="EJ29">
        <v>31.34</v>
      </c>
      <c r="EK29">
        <v>19.9253</v>
      </c>
      <c r="EL29">
        <v>62.778700000000001</v>
      </c>
      <c r="EM29">
        <v>32.127400000000002</v>
      </c>
      <c r="EN29">
        <v>1</v>
      </c>
      <c r="EO29">
        <v>1.9657000000000001E-2</v>
      </c>
      <c r="EP29">
        <v>-0.13552600000000001</v>
      </c>
      <c r="EQ29">
        <v>19.9436</v>
      </c>
      <c r="ER29">
        <v>5.2160900000000003</v>
      </c>
      <c r="ES29">
        <v>11.9321</v>
      </c>
      <c r="ET29">
        <v>4.9549500000000002</v>
      </c>
      <c r="EU29">
        <v>3.2970299999999999</v>
      </c>
      <c r="EV29">
        <v>9999</v>
      </c>
      <c r="EW29">
        <v>107</v>
      </c>
      <c r="EX29">
        <v>50.5</v>
      </c>
      <c r="EY29">
        <v>3410.4</v>
      </c>
      <c r="EZ29">
        <v>1.8601399999999999</v>
      </c>
      <c r="FA29">
        <v>1.85938</v>
      </c>
      <c r="FB29">
        <v>1.8647899999999999</v>
      </c>
      <c r="FC29">
        <v>1.8688100000000001</v>
      </c>
      <c r="FD29">
        <v>1.86372</v>
      </c>
      <c r="FE29">
        <v>1.86371</v>
      </c>
      <c r="FF29">
        <v>1.86371</v>
      </c>
      <c r="FG29">
        <v>1.8635600000000001</v>
      </c>
      <c r="FH29">
        <v>0</v>
      </c>
      <c r="FI29">
        <v>0</v>
      </c>
      <c r="FJ29">
        <v>0</v>
      </c>
      <c r="FK29">
        <v>0</v>
      </c>
      <c r="FL29" t="s">
        <v>351</v>
      </c>
      <c r="FM29" t="s">
        <v>352</v>
      </c>
      <c r="FN29" t="s">
        <v>353</v>
      </c>
      <c r="FO29" t="s">
        <v>353</v>
      </c>
      <c r="FP29" t="s">
        <v>353</v>
      </c>
      <c r="FQ29" t="s">
        <v>353</v>
      </c>
      <c r="FR29">
        <v>0</v>
      </c>
      <c r="FS29">
        <v>100</v>
      </c>
      <c r="FT29">
        <v>100</v>
      </c>
      <c r="FU29">
        <v>-2.9409999999999998</v>
      </c>
      <c r="FV29">
        <v>4.9799999999999997E-2</v>
      </c>
      <c r="FW29">
        <v>-2.9415</v>
      </c>
      <c r="FX29">
        <v>0</v>
      </c>
      <c r="FY29">
        <v>0</v>
      </c>
      <c r="FZ29">
        <v>0</v>
      </c>
      <c r="GA29">
        <v>4.9790000000001597E-2</v>
      </c>
      <c r="GB29">
        <v>0</v>
      </c>
      <c r="GC29">
        <v>0</v>
      </c>
      <c r="GD29">
        <v>0</v>
      </c>
      <c r="GE29">
        <v>-1</v>
      </c>
      <c r="GF29">
        <v>-1</v>
      </c>
      <c r="GG29">
        <v>-1</v>
      </c>
      <c r="GH29">
        <v>-1</v>
      </c>
      <c r="GI29">
        <v>0.5</v>
      </c>
      <c r="GJ29">
        <v>0.6</v>
      </c>
      <c r="GK29">
        <v>1.1926300000000001</v>
      </c>
      <c r="GL29">
        <v>2.6110799999999998</v>
      </c>
      <c r="GM29">
        <v>1.4477500000000001</v>
      </c>
      <c r="GN29">
        <v>2.3059099999999999</v>
      </c>
      <c r="GO29">
        <v>1.5466299999999999</v>
      </c>
      <c r="GP29">
        <v>2.4645999999999999</v>
      </c>
      <c r="GQ29">
        <v>35.290199999999999</v>
      </c>
      <c r="GR29">
        <v>15.3316</v>
      </c>
      <c r="GS29">
        <v>18</v>
      </c>
      <c r="GT29">
        <v>536.51300000000003</v>
      </c>
      <c r="GU29">
        <v>435.44</v>
      </c>
      <c r="GV29">
        <v>25.888500000000001</v>
      </c>
      <c r="GW29">
        <v>27.335699999999999</v>
      </c>
      <c r="GX29">
        <v>30.000599999999999</v>
      </c>
      <c r="GY29">
        <v>27.353999999999999</v>
      </c>
      <c r="GZ29">
        <v>27.332899999999999</v>
      </c>
      <c r="HA29">
        <v>23.8733</v>
      </c>
      <c r="HB29">
        <v>-30</v>
      </c>
      <c r="HC29">
        <v>-30</v>
      </c>
      <c r="HD29">
        <v>25.8432</v>
      </c>
      <c r="HE29">
        <v>475</v>
      </c>
      <c r="HF29">
        <v>0</v>
      </c>
      <c r="HG29">
        <v>99.967500000000001</v>
      </c>
      <c r="HH29">
        <v>95.111199999999997</v>
      </c>
    </row>
    <row r="30" spans="1:216" x14ac:dyDescent="0.2">
      <c r="A30">
        <v>12</v>
      </c>
      <c r="B30">
        <v>1689625618.0999999</v>
      </c>
      <c r="C30">
        <v>996</v>
      </c>
      <c r="D30" t="s">
        <v>384</v>
      </c>
      <c r="E30" t="s">
        <v>385</v>
      </c>
      <c r="F30" t="s">
        <v>344</v>
      </c>
      <c r="G30" t="s">
        <v>405</v>
      </c>
      <c r="H30" t="s">
        <v>345</v>
      </c>
      <c r="I30" t="s">
        <v>346</v>
      </c>
      <c r="J30" t="s">
        <v>347</v>
      </c>
      <c r="K30" t="s">
        <v>348</v>
      </c>
      <c r="L30">
        <v>1689625618.0999999</v>
      </c>
      <c r="M30">
        <f t="shared" si="0"/>
        <v>3.5268506527519291E-3</v>
      </c>
      <c r="N30">
        <f t="shared" si="1"/>
        <v>3.526850652751929</v>
      </c>
      <c r="O30">
        <f t="shared" si="2"/>
        <v>20.735740199246138</v>
      </c>
      <c r="P30">
        <f t="shared" si="3"/>
        <v>562.27700000000004</v>
      </c>
      <c r="Q30">
        <f t="shared" si="4"/>
        <v>414.09964778893317</v>
      </c>
      <c r="R30">
        <f t="shared" si="5"/>
        <v>41.533385936617869</v>
      </c>
      <c r="S30">
        <f t="shared" si="6"/>
        <v>56.395284973019002</v>
      </c>
      <c r="T30">
        <f t="shared" si="7"/>
        <v>0.2498698908372135</v>
      </c>
      <c r="U30">
        <f t="shared" si="8"/>
        <v>3.8980675406042011</v>
      </c>
      <c r="V30">
        <f t="shared" si="9"/>
        <v>0.24130058267255999</v>
      </c>
      <c r="W30">
        <f t="shared" si="10"/>
        <v>0.15155829938201537</v>
      </c>
      <c r="X30">
        <f t="shared" si="11"/>
        <v>297.68821500000001</v>
      </c>
      <c r="Y30">
        <f t="shared" si="12"/>
        <v>28.05610762994754</v>
      </c>
      <c r="Z30">
        <f t="shared" si="13"/>
        <v>27.001200000000001</v>
      </c>
      <c r="AA30">
        <f t="shared" si="14"/>
        <v>3.5794119560265325</v>
      </c>
      <c r="AB30">
        <f t="shared" si="15"/>
        <v>58.770987532135436</v>
      </c>
      <c r="AC30">
        <f t="shared" si="16"/>
        <v>2.1553649108111999</v>
      </c>
      <c r="AD30">
        <f t="shared" si="17"/>
        <v>3.6673961104238146</v>
      </c>
      <c r="AE30">
        <f t="shared" si="18"/>
        <v>1.4240470452153327</v>
      </c>
      <c r="AF30">
        <f t="shared" si="19"/>
        <v>-155.53411378636008</v>
      </c>
      <c r="AG30">
        <f t="shared" si="20"/>
        <v>87.024198802832643</v>
      </c>
      <c r="AH30">
        <f t="shared" si="21"/>
        <v>4.828029965485082</v>
      </c>
      <c r="AI30">
        <f t="shared" si="22"/>
        <v>234.00632998195766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52914.714458770024</v>
      </c>
      <c r="AO30">
        <f t="shared" si="26"/>
        <v>1799.91</v>
      </c>
      <c r="AP30">
        <f t="shared" si="27"/>
        <v>1517.3246999999999</v>
      </c>
      <c r="AQ30">
        <f t="shared" si="28"/>
        <v>0.84300031668250075</v>
      </c>
      <c r="AR30">
        <f t="shared" si="29"/>
        <v>0.16539061119722653</v>
      </c>
      <c r="AS30">
        <v>1689625618.0999999</v>
      </c>
      <c r="AT30">
        <v>562.27700000000004</v>
      </c>
      <c r="AU30">
        <v>574.96600000000001</v>
      </c>
      <c r="AV30">
        <v>21.489599999999999</v>
      </c>
      <c r="AW30">
        <v>19.562100000000001</v>
      </c>
      <c r="AX30">
        <v>565.01800000000003</v>
      </c>
      <c r="AY30">
        <v>21.436499999999999</v>
      </c>
      <c r="AZ30">
        <v>500.06799999999998</v>
      </c>
      <c r="BA30">
        <v>100.19799999999999</v>
      </c>
      <c r="BB30">
        <v>0.100047</v>
      </c>
      <c r="BC30">
        <v>27.415299999999998</v>
      </c>
      <c r="BD30">
        <v>27.001200000000001</v>
      </c>
      <c r="BE30">
        <v>999.9</v>
      </c>
      <c r="BF30">
        <v>0</v>
      </c>
      <c r="BG30">
        <v>0</v>
      </c>
      <c r="BH30">
        <v>10001.200000000001</v>
      </c>
      <c r="BI30">
        <v>0</v>
      </c>
      <c r="BJ30">
        <v>0.82730800000000004</v>
      </c>
      <c r="BK30">
        <v>-12.689299999999999</v>
      </c>
      <c r="BL30">
        <v>574.625</v>
      </c>
      <c r="BM30">
        <v>586.43799999999999</v>
      </c>
      <c r="BN30">
        <v>1.9274899999999999</v>
      </c>
      <c r="BO30">
        <v>574.96600000000001</v>
      </c>
      <c r="BP30">
        <v>19.562100000000001</v>
      </c>
      <c r="BQ30">
        <v>2.1532200000000001</v>
      </c>
      <c r="BR30">
        <v>1.96008</v>
      </c>
      <c r="BS30">
        <v>18.618400000000001</v>
      </c>
      <c r="BT30">
        <v>17.125499999999999</v>
      </c>
      <c r="BU30">
        <v>1799.91</v>
      </c>
      <c r="BV30">
        <v>0.89998699999999998</v>
      </c>
      <c r="BW30">
        <v>0.100013</v>
      </c>
      <c r="BX30">
        <v>0</v>
      </c>
      <c r="BY30">
        <v>2.7025000000000001</v>
      </c>
      <c r="BZ30">
        <v>0</v>
      </c>
      <c r="CA30">
        <v>9609.35</v>
      </c>
      <c r="CB30">
        <v>13894.2</v>
      </c>
      <c r="CC30">
        <v>40.5</v>
      </c>
      <c r="CD30">
        <v>42.686999999999998</v>
      </c>
      <c r="CE30">
        <v>41.811999999999998</v>
      </c>
      <c r="CF30">
        <v>40.561999999999998</v>
      </c>
      <c r="CG30">
        <v>40.375</v>
      </c>
      <c r="CH30">
        <v>1619.9</v>
      </c>
      <c r="CI30">
        <v>180.01</v>
      </c>
      <c r="CJ30">
        <v>0</v>
      </c>
      <c r="CK30">
        <v>1689625625.5999999</v>
      </c>
      <c r="CL30">
        <v>0</v>
      </c>
      <c r="CM30">
        <v>1689625588.0999999</v>
      </c>
      <c r="CN30" t="s">
        <v>386</v>
      </c>
      <c r="CO30">
        <v>1689625588.0999999</v>
      </c>
      <c r="CP30">
        <v>1689625588.0999999</v>
      </c>
      <c r="CQ30">
        <v>15</v>
      </c>
      <c r="CR30">
        <v>0.2</v>
      </c>
      <c r="CS30">
        <v>3.0000000000000001E-3</v>
      </c>
      <c r="CT30">
        <v>-2.742</v>
      </c>
      <c r="CU30">
        <v>5.2999999999999999E-2</v>
      </c>
      <c r="CV30">
        <v>575</v>
      </c>
      <c r="CW30">
        <v>20</v>
      </c>
      <c r="CX30">
        <v>0.15</v>
      </c>
      <c r="CY30">
        <v>0.05</v>
      </c>
      <c r="CZ30">
        <v>19.507237461634698</v>
      </c>
      <c r="DA30">
        <v>-0.28393546542977299</v>
      </c>
      <c r="DB30">
        <v>5.6675729853273897E-2</v>
      </c>
      <c r="DC30">
        <v>1</v>
      </c>
      <c r="DD30">
        <v>575.01800000000003</v>
      </c>
      <c r="DE30">
        <v>9.62706766917793E-2</v>
      </c>
      <c r="DF30">
        <v>2.16864012690079E-2</v>
      </c>
      <c r="DG30">
        <v>1</v>
      </c>
      <c r="DH30">
        <v>1800.0019047619001</v>
      </c>
      <c r="DI30">
        <v>-0.228367225508399</v>
      </c>
      <c r="DJ30">
        <v>0.16073103969112601</v>
      </c>
      <c r="DK30">
        <v>-1</v>
      </c>
      <c r="DL30">
        <v>2</v>
      </c>
      <c r="DM30">
        <v>2</v>
      </c>
      <c r="DN30" t="s">
        <v>350</v>
      </c>
      <c r="DO30">
        <v>3.0003199999999999</v>
      </c>
      <c r="DP30">
        <v>2.83067</v>
      </c>
      <c r="DQ30">
        <v>0.12355099999999999</v>
      </c>
      <c r="DR30">
        <v>0.124476</v>
      </c>
      <c r="DS30">
        <v>0.110623</v>
      </c>
      <c r="DT30">
        <v>0.101605</v>
      </c>
      <c r="DU30">
        <v>25400</v>
      </c>
      <c r="DV30">
        <v>26881</v>
      </c>
      <c r="DW30">
        <v>27139.200000000001</v>
      </c>
      <c r="DX30">
        <v>28834.3</v>
      </c>
      <c r="DY30">
        <v>31805.5</v>
      </c>
      <c r="DZ30">
        <v>34545.5</v>
      </c>
      <c r="EA30">
        <v>36269.199999999997</v>
      </c>
      <c r="EB30">
        <v>39129</v>
      </c>
      <c r="EC30">
        <v>2.0671200000000001</v>
      </c>
      <c r="ED30">
        <v>1.7768200000000001</v>
      </c>
      <c r="EE30">
        <v>0.106797</v>
      </c>
      <c r="EF30">
        <v>0</v>
      </c>
      <c r="EG30">
        <v>25.252199999999998</v>
      </c>
      <c r="EH30">
        <v>999.9</v>
      </c>
      <c r="EI30">
        <v>43.316000000000003</v>
      </c>
      <c r="EJ30">
        <v>31.481000000000002</v>
      </c>
      <c r="EK30">
        <v>20.045300000000001</v>
      </c>
      <c r="EL30">
        <v>62.868699999999997</v>
      </c>
      <c r="EM30">
        <v>32.1875</v>
      </c>
      <c r="EN30">
        <v>1</v>
      </c>
      <c r="EO30">
        <v>3.3623E-2</v>
      </c>
      <c r="EP30">
        <v>-0.64014400000000005</v>
      </c>
      <c r="EQ30">
        <v>19.935300000000002</v>
      </c>
      <c r="ER30">
        <v>5.2160900000000003</v>
      </c>
      <c r="ES30">
        <v>11.9322</v>
      </c>
      <c r="ET30">
        <v>4.9544499999999996</v>
      </c>
      <c r="EU30">
        <v>3.2971300000000001</v>
      </c>
      <c r="EV30">
        <v>9999</v>
      </c>
      <c r="EW30">
        <v>107</v>
      </c>
      <c r="EX30">
        <v>50.5</v>
      </c>
      <c r="EY30">
        <v>3412.1</v>
      </c>
      <c r="EZ30">
        <v>1.86015</v>
      </c>
      <c r="FA30">
        <v>1.85937</v>
      </c>
      <c r="FB30">
        <v>1.8648100000000001</v>
      </c>
      <c r="FC30">
        <v>1.86887</v>
      </c>
      <c r="FD30">
        <v>1.8637699999999999</v>
      </c>
      <c r="FE30">
        <v>1.86371</v>
      </c>
      <c r="FF30">
        <v>1.86371</v>
      </c>
      <c r="FG30">
        <v>1.8635600000000001</v>
      </c>
      <c r="FH30">
        <v>0</v>
      </c>
      <c r="FI30">
        <v>0</v>
      </c>
      <c r="FJ30">
        <v>0</v>
      </c>
      <c r="FK30">
        <v>0</v>
      </c>
      <c r="FL30" t="s">
        <v>351</v>
      </c>
      <c r="FM30" t="s">
        <v>352</v>
      </c>
      <c r="FN30" t="s">
        <v>353</v>
      </c>
      <c r="FO30" t="s">
        <v>353</v>
      </c>
      <c r="FP30" t="s">
        <v>353</v>
      </c>
      <c r="FQ30" t="s">
        <v>353</v>
      </c>
      <c r="FR30">
        <v>0</v>
      </c>
      <c r="FS30">
        <v>100</v>
      </c>
      <c r="FT30">
        <v>100</v>
      </c>
      <c r="FU30">
        <v>-2.7410000000000001</v>
      </c>
      <c r="FV30">
        <v>5.3100000000000001E-2</v>
      </c>
      <c r="FW30">
        <v>-2.7417999999999001</v>
      </c>
      <c r="FX30">
        <v>0</v>
      </c>
      <c r="FY30">
        <v>0</v>
      </c>
      <c r="FZ30">
        <v>0</v>
      </c>
      <c r="GA30">
        <v>5.3060000000002099E-2</v>
      </c>
      <c r="GB30">
        <v>0</v>
      </c>
      <c r="GC30">
        <v>0</v>
      </c>
      <c r="GD30">
        <v>0</v>
      </c>
      <c r="GE30">
        <v>-1</v>
      </c>
      <c r="GF30">
        <v>-1</v>
      </c>
      <c r="GG30">
        <v>-1</v>
      </c>
      <c r="GH30">
        <v>-1</v>
      </c>
      <c r="GI30">
        <v>0.5</v>
      </c>
      <c r="GJ30">
        <v>0.5</v>
      </c>
      <c r="GK30">
        <v>1.38916</v>
      </c>
      <c r="GL30">
        <v>2.6074199999999998</v>
      </c>
      <c r="GM30">
        <v>1.4489700000000001</v>
      </c>
      <c r="GN30">
        <v>2.3059099999999999</v>
      </c>
      <c r="GO30">
        <v>1.5466299999999999</v>
      </c>
      <c r="GP30">
        <v>2.4487299999999999</v>
      </c>
      <c r="GQ30">
        <v>35.591500000000003</v>
      </c>
      <c r="GR30">
        <v>15.3141</v>
      </c>
      <c r="GS30">
        <v>18</v>
      </c>
      <c r="GT30">
        <v>537.21100000000001</v>
      </c>
      <c r="GU30">
        <v>434.565</v>
      </c>
      <c r="GV30">
        <v>26.157</v>
      </c>
      <c r="GW30">
        <v>27.498100000000001</v>
      </c>
      <c r="GX30">
        <v>30.000900000000001</v>
      </c>
      <c r="GY30">
        <v>27.509599999999999</v>
      </c>
      <c r="GZ30">
        <v>27.484400000000001</v>
      </c>
      <c r="HA30">
        <v>27.7849</v>
      </c>
      <c r="HB30">
        <v>-30</v>
      </c>
      <c r="HC30">
        <v>-30</v>
      </c>
      <c r="HD30">
        <v>26.1629</v>
      </c>
      <c r="HE30">
        <v>575</v>
      </c>
      <c r="HF30">
        <v>0</v>
      </c>
      <c r="HG30">
        <v>99.9375</v>
      </c>
      <c r="HH30">
        <v>95.082800000000006</v>
      </c>
    </row>
    <row r="31" spans="1:216" x14ac:dyDescent="0.2">
      <c r="A31">
        <v>13</v>
      </c>
      <c r="B31">
        <v>1689625708.0999999</v>
      </c>
      <c r="C31">
        <v>1086</v>
      </c>
      <c r="D31" t="s">
        <v>387</v>
      </c>
      <c r="E31" t="s">
        <v>388</v>
      </c>
      <c r="F31" t="s">
        <v>344</v>
      </c>
      <c r="G31" t="s">
        <v>405</v>
      </c>
      <c r="H31" t="s">
        <v>345</v>
      </c>
      <c r="I31" t="s">
        <v>346</v>
      </c>
      <c r="J31" t="s">
        <v>347</v>
      </c>
      <c r="K31" t="s">
        <v>348</v>
      </c>
      <c r="L31">
        <v>1689625708.0999999</v>
      </c>
      <c r="M31">
        <f t="shared" si="0"/>
        <v>3.30860900595606E-3</v>
      </c>
      <c r="N31">
        <f t="shared" si="1"/>
        <v>3.3086090059560598</v>
      </c>
      <c r="O31">
        <f t="shared" si="2"/>
        <v>22.808872786456853</v>
      </c>
      <c r="P31">
        <f t="shared" si="3"/>
        <v>661.03499999999997</v>
      </c>
      <c r="Q31">
        <f t="shared" si="4"/>
        <v>487.93893992022288</v>
      </c>
      <c r="R31">
        <f t="shared" si="5"/>
        <v>48.941317423635084</v>
      </c>
      <c r="S31">
        <f t="shared" si="6"/>
        <v>66.303221809724988</v>
      </c>
      <c r="T31">
        <f t="shared" si="7"/>
        <v>0.23494277352215104</v>
      </c>
      <c r="U31">
        <f t="shared" si="8"/>
        <v>3.8935994447153939</v>
      </c>
      <c r="V31">
        <f t="shared" si="9"/>
        <v>0.22734158612055944</v>
      </c>
      <c r="W31">
        <f t="shared" si="10"/>
        <v>0.14275094151584417</v>
      </c>
      <c r="X31">
        <f t="shared" si="11"/>
        <v>297.70156200000002</v>
      </c>
      <c r="Y31">
        <f t="shared" si="12"/>
        <v>28.098697677428586</v>
      </c>
      <c r="Z31">
        <f t="shared" si="13"/>
        <v>26.9666</v>
      </c>
      <c r="AA31">
        <f t="shared" si="14"/>
        <v>3.5721445901634681</v>
      </c>
      <c r="AB31">
        <f t="shared" si="15"/>
        <v>58.741143108107273</v>
      </c>
      <c r="AC31">
        <f t="shared" si="16"/>
        <v>2.1540685908329995</v>
      </c>
      <c r="AD31">
        <f t="shared" si="17"/>
        <v>3.6670525578105435</v>
      </c>
      <c r="AE31">
        <f t="shared" si="18"/>
        <v>1.4180759993304686</v>
      </c>
      <c r="AF31">
        <f t="shared" si="19"/>
        <v>-145.90965716266226</v>
      </c>
      <c r="AG31">
        <f t="shared" si="20"/>
        <v>93.851535942108981</v>
      </c>
      <c r="AH31">
        <f t="shared" si="21"/>
        <v>5.2118376083416891</v>
      </c>
      <c r="AI31">
        <f t="shared" si="22"/>
        <v>250.85527838778842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52831.731917888603</v>
      </c>
      <c r="AO31">
        <f t="shared" si="26"/>
        <v>1799.99</v>
      </c>
      <c r="AP31">
        <f t="shared" si="27"/>
        <v>1517.3922</v>
      </c>
      <c r="AQ31">
        <f t="shared" si="28"/>
        <v>0.8430003500019444</v>
      </c>
      <c r="AR31">
        <f t="shared" si="29"/>
        <v>0.1653906755037528</v>
      </c>
      <c r="AS31">
        <v>1689625708.0999999</v>
      </c>
      <c r="AT31">
        <v>661.03499999999997</v>
      </c>
      <c r="AU31">
        <v>674.99699999999996</v>
      </c>
      <c r="AV31">
        <v>21.4758</v>
      </c>
      <c r="AW31">
        <v>19.667400000000001</v>
      </c>
      <c r="AX31">
        <v>663.69200000000001</v>
      </c>
      <c r="AY31">
        <v>21.421600000000002</v>
      </c>
      <c r="AZ31">
        <v>500.02699999999999</v>
      </c>
      <c r="BA31">
        <v>100.202</v>
      </c>
      <c r="BB31">
        <v>0.100135</v>
      </c>
      <c r="BC31">
        <v>27.413699999999999</v>
      </c>
      <c r="BD31">
        <v>26.9666</v>
      </c>
      <c r="BE31">
        <v>999.9</v>
      </c>
      <c r="BF31">
        <v>0</v>
      </c>
      <c r="BG31">
        <v>0</v>
      </c>
      <c r="BH31">
        <v>9984.3799999999992</v>
      </c>
      <c r="BI31">
        <v>0</v>
      </c>
      <c r="BJ31">
        <v>0.82730800000000004</v>
      </c>
      <c r="BK31">
        <v>-13.9611</v>
      </c>
      <c r="BL31">
        <v>675.54300000000001</v>
      </c>
      <c r="BM31">
        <v>688.53800000000001</v>
      </c>
      <c r="BN31">
        <v>1.8083800000000001</v>
      </c>
      <c r="BO31">
        <v>674.99699999999996</v>
      </c>
      <c r="BP31">
        <v>19.667400000000001</v>
      </c>
      <c r="BQ31">
        <v>2.1519300000000001</v>
      </c>
      <c r="BR31">
        <v>1.97072</v>
      </c>
      <c r="BS31">
        <v>18.608799999999999</v>
      </c>
      <c r="BT31">
        <v>17.210999999999999</v>
      </c>
      <c r="BU31">
        <v>1799.99</v>
      </c>
      <c r="BV31">
        <v>0.89998699999999998</v>
      </c>
      <c r="BW31">
        <v>0.100013</v>
      </c>
      <c r="BX31">
        <v>0</v>
      </c>
      <c r="BY31">
        <v>2.3184999999999998</v>
      </c>
      <c r="BZ31">
        <v>0</v>
      </c>
      <c r="CA31">
        <v>10197.4</v>
      </c>
      <c r="CB31">
        <v>13894.8</v>
      </c>
      <c r="CC31">
        <v>40.625</v>
      </c>
      <c r="CD31">
        <v>42.811999999999998</v>
      </c>
      <c r="CE31">
        <v>42</v>
      </c>
      <c r="CF31">
        <v>40.625</v>
      </c>
      <c r="CG31">
        <v>40.5</v>
      </c>
      <c r="CH31">
        <v>1619.97</v>
      </c>
      <c r="CI31">
        <v>180.02</v>
      </c>
      <c r="CJ31">
        <v>0</v>
      </c>
      <c r="CK31">
        <v>1689625715.5999999</v>
      </c>
      <c r="CL31">
        <v>0</v>
      </c>
      <c r="CM31">
        <v>1689625679.0999999</v>
      </c>
      <c r="CN31" t="s">
        <v>389</v>
      </c>
      <c r="CO31">
        <v>1689625679.0999999</v>
      </c>
      <c r="CP31">
        <v>1689625679.0999999</v>
      </c>
      <c r="CQ31">
        <v>16</v>
      </c>
      <c r="CR31">
        <v>8.5000000000000006E-2</v>
      </c>
      <c r="CS31">
        <v>1E-3</v>
      </c>
      <c r="CT31">
        <v>-2.657</v>
      </c>
      <c r="CU31">
        <v>5.3999999999999999E-2</v>
      </c>
      <c r="CV31">
        <v>675</v>
      </c>
      <c r="CW31">
        <v>20</v>
      </c>
      <c r="CX31">
        <v>0.14000000000000001</v>
      </c>
      <c r="CY31">
        <v>0.03</v>
      </c>
      <c r="CZ31">
        <v>21.184321559866099</v>
      </c>
      <c r="DA31">
        <v>0.53887632188495804</v>
      </c>
      <c r="DB31">
        <v>9.5567305152533893E-2</v>
      </c>
      <c r="DC31">
        <v>1</v>
      </c>
      <c r="DD31">
        <v>675.01165000000003</v>
      </c>
      <c r="DE31">
        <v>-1.2045112781431199E-2</v>
      </c>
      <c r="DF31">
        <v>4.0030332249446902E-2</v>
      </c>
      <c r="DG31">
        <v>1</v>
      </c>
      <c r="DH31">
        <v>1799.98761904762</v>
      </c>
      <c r="DI31">
        <v>0.172913710784313</v>
      </c>
      <c r="DJ31">
        <v>9.7292135536143007E-2</v>
      </c>
      <c r="DK31">
        <v>-1</v>
      </c>
      <c r="DL31">
        <v>2</v>
      </c>
      <c r="DM31">
        <v>2</v>
      </c>
      <c r="DN31" t="s">
        <v>350</v>
      </c>
      <c r="DO31">
        <v>3.0000300000000002</v>
      </c>
      <c r="DP31">
        <v>2.8306100000000001</v>
      </c>
      <c r="DQ31">
        <v>0.13822899999999999</v>
      </c>
      <c r="DR31">
        <v>0.139159</v>
      </c>
      <c r="DS31">
        <v>0.11053200000000001</v>
      </c>
      <c r="DT31">
        <v>0.101954</v>
      </c>
      <c r="DU31">
        <v>24966.6</v>
      </c>
      <c r="DV31">
        <v>26420.799999999999</v>
      </c>
      <c r="DW31">
        <v>27131.200000000001</v>
      </c>
      <c r="DX31">
        <v>28825</v>
      </c>
      <c r="DY31">
        <v>31799.4</v>
      </c>
      <c r="DZ31">
        <v>34520.199999999997</v>
      </c>
      <c r="EA31">
        <v>36257.800000000003</v>
      </c>
      <c r="EB31">
        <v>39115.300000000003</v>
      </c>
      <c r="EC31">
        <v>2.0653299999999999</v>
      </c>
      <c r="ED31">
        <v>1.7729999999999999</v>
      </c>
      <c r="EE31">
        <v>0.109084</v>
      </c>
      <c r="EF31">
        <v>0</v>
      </c>
      <c r="EG31">
        <v>25.18</v>
      </c>
      <c r="EH31">
        <v>999.9</v>
      </c>
      <c r="EI31">
        <v>43.2</v>
      </c>
      <c r="EJ31">
        <v>31.632000000000001</v>
      </c>
      <c r="EK31">
        <v>20.161999999999999</v>
      </c>
      <c r="EL31">
        <v>62.778799999999997</v>
      </c>
      <c r="EM31">
        <v>32.195500000000003</v>
      </c>
      <c r="EN31">
        <v>1</v>
      </c>
      <c r="EO31">
        <v>4.8234199999999998E-2</v>
      </c>
      <c r="EP31">
        <v>-0.91480899999999998</v>
      </c>
      <c r="EQ31">
        <v>19.926300000000001</v>
      </c>
      <c r="ER31">
        <v>5.21549</v>
      </c>
      <c r="ES31">
        <v>11.932399999999999</v>
      </c>
      <c r="ET31">
        <v>4.9540499999999996</v>
      </c>
      <c r="EU31">
        <v>3.29705</v>
      </c>
      <c r="EV31">
        <v>9999</v>
      </c>
      <c r="EW31">
        <v>107</v>
      </c>
      <c r="EX31">
        <v>50.5</v>
      </c>
      <c r="EY31">
        <v>3413.8</v>
      </c>
      <c r="EZ31">
        <v>1.8601700000000001</v>
      </c>
      <c r="FA31">
        <v>1.85938</v>
      </c>
      <c r="FB31">
        <v>1.8648</v>
      </c>
      <c r="FC31">
        <v>1.86883</v>
      </c>
      <c r="FD31">
        <v>1.86378</v>
      </c>
      <c r="FE31">
        <v>1.86371</v>
      </c>
      <c r="FF31">
        <v>1.86371</v>
      </c>
      <c r="FG31">
        <v>1.8635600000000001</v>
      </c>
      <c r="FH31">
        <v>0</v>
      </c>
      <c r="FI31">
        <v>0</v>
      </c>
      <c r="FJ31">
        <v>0</v>
      </c>
      <c r="FK31">
        <v>0</v>
      </c>
      <c r="FL31" t="s">
        <v>351</v>
      </c>
      <c r="FM31" t="s">
        <v>352</v>
      </c>
      <c r="FN31" t="s">
        <v>353</v>
      </c>
      <c r="FO31" t="s">
        <v>353</v>
      </c>
      <c r="FP31" t="s">
        <v>353</v>
      </c>
      <c r="FQ31" t="s">
        <v>353</v>
      </c>
      <c r="FR31">
        <v>0</v>
      </c>
      <c r="FS31">
        <v>100</v>
      </c>
      <c r="FT31">
        <v>100</v>
      </c>
      <c r="FU31">
        <v>-2.657</v>
      </c>
      <c r="FV31">
        <v>5.4199999999999998E-2</v>
      </c>
      <c r="FW31">
        <v>-2.6569999999999299</v>
      </c>
      <c r="FX31">
        <v>0</v>
      </c>
      <c r="FY31">
        <v>0</v>
      </c>
      <c r="FZ31">
        <v>0</v>
      </c>
      <c r="GA31">
        <v>5.4149999999996402E-2</v>
      </c>
      <c r="GB31">
        <v>0</v>
      </c>
      <c r="GC31">
        <v>0</v>
      </c>
      <c r="GD31">
        <v>0</v>
      </c>
      <c r="GE31">
        <v>-1</v>
      </c>
      <c r="GF31">
        <v>-1</v>
      </c>
      <c r="GG31">
        <v>-1</v>
      </c>
      <c r="GH31">
        <v>-1</v>
      </c>
      <c r="GI31">
        <v>0.5</v>
      </c>
      <c r="GJ31">
        <v>0.5</v>
      </c>
      <c r="GK31">
        <v>1.5783700000000001</v>
      </c>
      <c r="GL31">
        <v>2.6122999999999998</v>
      </c>
      <c r="GM31">
        <v>1.4489700000000001</v>
      </c>
      <c r="GN31">
        <v>2.3071299999999999</v>
      </c>
      <c r="GO31">
        <v>1.5466299999999999</v>
      </c>
      <c r="GP31">
        <v>2.4072300000000002</v>
      </c>
      <c r="GQ31">
        <v>35.894399999999997</v>
      </c>
      <c r="GR31">
        <v>15.2791</v>
      </c>
      <c r="GS31">
        <v>18</v>
      </c>
      <c r="GT31">
        <v>537.54100000000005</v>
      </c>
      <c r="GU31">
        <v>433.25099999999998</v>
      </c>
      <c r="GV31">
        <v>26.5382</v>
      </c>
      <c r="GW31">
        <v>27.664300000000001</v>
      </c>
      <c r="GX31">
        <v>30.000800000000002</v>
      </c>
      <c r="GY31">
        <v>27.671700000000001</v>
      </c>
      <c r="GZ31">
        <v>27.642099999999999</v>
      </c>
      <c r="HA31">
        <v>31.584499999999998</v>
      </c>
      <c r="HB31">
        <v>-30</v>
      </c>
      <c r="HC31">
        <v>-30</v>
      </c>
      <c r="HD31">
        <v>26.5566</v>
      </c>
      <c r="HE31">
        <v>675</v>
      </c>
      <c r="HF31">
        <v>0</v>
      </c>
      <c r="HG31">
        <v>99.906899999999993</v>
      </c>
      <c r="HH31">
        <v>95.050600000000003</v>
      </c>
    </row>
    <row r="32" spans="1:216" x14ac:dyDescent="0.2">
      <c r="A32">
        <v>14</v>
      </c>
      <c r="B32">
        <v>1689625795.0999999</v>
      </c>
      <c r="C32">
        <v>1173</v>
      </c>
      <c r="D32" t="s">
        <v>390</v>
      </c>
      <c r="E32" t="s">
        <v>391</v>
      </c>
      <c r="F32" t="s">
        <v>344</v>
      </c>
      <c r="G32" t="s">
        <v>405</v>
      </c>
      <c r="H32" t="s">
        <v>345</v>
      </c>
      <c r="I32" t="s">
        <v>346</v>
      </c>
      <c r="J32" t="s">
        <v>347</v>
      </c>
      <c r="K32" t="s">
        <v>348</v>
      </c>
      <c r="L32">
        <v>1689625795.0999999</v>
      </c>
      <c r="M32">
        <f t="shared" si="0"/>
        <v>3.1044500063027985E-3</v>
      </c>
      <c r="N32">
        <f t="shared" si="1"/>
        <v>3.1044500063027987</v>
      </c>
      <c r="O32">
        <f t="shared" si="2"/>
        <v>25.146288963134431</v>
      </c>
      <c r="P32">
        <f t="shared" si="3"/>
        <v>784.65</v>
      </c>
      <c r="Q32">
        <f t="shared" si="4"/>
        <v>580.52261409774439</v>
      </c>
      <c r="R32">
        <f t="shared" si="5"/>
        <v>58.22585624811331</v>
      </c>
      <c r="S32">
        <f t="shared" si="6"/>
        <v>78.699635458799989</v>
      </c>
      <c r="T32">
        <f t="shared" si="7"/>
        <v>0.2194297811753311</v>
      </c>
      <c r="U32">
        <f t="shared" si="8"/>
        <v>3.893518076413339</v>
      </c>
      <c r="V32">
        <f t="shared" si="9"/>
        <v>0.21278383278246465</v>
      </c>
      <c r="W32">
        <f t="shared" si="10"/>
        <v>0.13357024050369329</v>
      </c>
      <c r="X32">
        <f t="shared" si="11"/>
        <v>297.70199999999994</v>
      </c>
      <c r="Y32">
        <f t="shared" si="12"/>
        <v>28.181927814705318</v>
      </c>
      <c r="Z32">
        <f t="shared" si="13"/>
        <v>26.9741</v>
      </c>
      <c r="AA32">
        <f t="shared" si="14"/>
        <v>3.5737187918965074</v>
      </c>
      <c r="AB32">
        <f t="shared" si="15"/>
        <v>58.542817135154813</v>
      </c>
      <c r="AC32">
        <f t="shared" si="16"/>
        <v>2.1521564492367999</v>
      </c>
      <c r="AD32">
        <f t="shared" si="17"/>
        <v>3.6762092337788022</v>
      </c>
      <c r="AE32">
        <f t="shared" si="18"/>
        <v>1.4215623426597075</v>
      </c>
      <c r="AF32">
        <f t="shared" si="19"/>
        <v>-136.90624527795342</v>
      </c>
      <c r="AG32">
        <f t="shared" si="20"/>
        <v>101.21732249946412</v>
      </c>
      <c r="AH32">
        <f t="shared" si="21"/>
        <v>5.6224055452349715</v>
      </c>
      <c r="AI32">
        <f t="shared" si="22"/>
        <v>267.63548276674561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52822.659672789632</v>
      </c>
      <c r="AO32">
        <f t="shared" si="26"/>
        <v>1800</v>
      </c>
      <c r="AP32">
        <f t="shared" si="27"/>
        <v>1517.3999999999999</v>
      </c>
      <c r="AQ32">
        <f t="shared" si="28"/>
        <v>0.84299999999999997</v>
      </c>
      <c r="AR32">
        <f t="shared" si="29"/>
        <v>0.16538999999999998</v>
      </c>
      <c r="AS32">
        <v>1689625795.0999999</v>
      </c>
      <c r="AT32">
        <v>784.65</v>
      </c>
      <c r="AU32">
        <v>800.05799999999999</v>
      </c>
      <c r="AV32">
        <v>21.4574</v>
      </c>
      <c r="AW32">
        <v>19.760400000000001</v>
      </c>
      <c r="AX32">
        <v>787.31</v>
      </c>
      <c r="AY32">
        <v>21.402999999999999</v>
      </c>
      <c r="AZ32">
        <v>499.98099999999999</v>
      </c>
      <c r="BA32">
        <v>100.199</v>
      </c>
      <c r="BB32">
        <v>0.100032</v>
      </c>
      <c r="BC32">
        <v>27.456299999999999</v>
      </c>
      <c r="BD32">
        <v>26.9741</v>
      </c>
      <c r="BE32">
        <v>999.9</v>
      </c>
      <c r="BF32">
        <v>0</v>
      </c>
      <c r="BG32">
        <v>0</v>
      </c>
      <c r="BH32">
        <v>9984.3799999999992</v>
      </c>
      <c r="BI32">
        <v>0</v>
      </c>
      <c r="BJ32">
        <v>0.84208099999999997</v>
      </c>
      <c r="BK32">
        <v>-15.4078</v>
      </c>
      <c r="BL32">
        <v>801.85599999999999</v>
      </c>
      <c r="BM32">
        <v>816.18600000000004</v>
      </c>
      <c r="BN32">
        <v>1.6969799999999999</v>
      </c>
      <c r="BO32">
        <v>800.05799999999999</v>
      </c>
      <c r="BP32">
        <v>19.760400000000001</v>
      </c>
      <c r="BQ32">
        <v>2.15</v>
      </c>
      <c r="BR32">
        <v>1.97997</v>
      </c>
      <c r="BS32">
        <v>18.5946</v>
      </c>
      <c r="BT32">
        <v>17.2851</v>
      </c>
      <c r="BU32">
        <v>1800</v>
      </c>
      <c r="BV32">
        <v>0.90000100000000005</v>
      </c>
      <c r="BW32">
        <v>9.9998600000000007E-2</v>
      </c>
      <c r="BX32">
        <v>0</v>
      </c>
      <c r="BY32">
        <v>2.0754999999999999</v>
      </c>
      <c r="BZ32">
        <v>0</v>
      </c>
      <c r="CA32">
        <v>10676.5</v>
      </c>
      <c r="CB32">
        <v>13894.9</v>
      </c>
      <c r="CC32">
        <v>40.75</v>
      </c>
      <c r="CD32">
        <v>42.875</v>
      </c>
      <c r="CE32">
        <v>42.061999999999998</v>
      </c>
      <c r="CF32">
        <v>40.686999999999998</v>
      </c>
      <c r="CG32">
        <v>40.561999999999998</v>
      </c>
      <c r="CH32">
        <v>1620</v>
      </c>
      <c r="CI32">
        <v>180</v>
      </c>
      <c r="CJ32">
        <v>0</v>
      </c>
      <c r="CK32">
        <v>1689625802.5999999</v>
      </c>
      <c r="CL32">
        <v>0</v>
      </c>
      <c r="CM32">
        <v>1689625766.0999999</v>
      </c>
      <c r="CN32" t="s">
        <v>392</v>
      </c>
      <c r="CO32">
        <v>1689625766.0999999</v>
      </c>
      <c r="CP32">
        <v>1689625762.0999999</v>
      </c>
      <c r="CQ32">
        <v>17</v>
      </c>
      <c r="CR32">
        <v>-3.0000000000000001E-3</v>
      </c>
      <c r="CS32">
        <v>0</v>
      </c>
      <c r="CT32">
        <v>-2.66</v>
      </c>
      <c r="CU32">
        <v>5.3999999999999999E-2</v>
      </c>
      <c r="CV32">
        <v>800</v>
      </c>
      <c r="CW32">
        <v>20</v>
      </c>
      <c r="CX32">
        <v>7.0000000000000007E-2</v>
      </c>
      <c r="CY32">
        <v>0.02</v>
      </c>
      <c r="CZ32">
        <v>23.3388437241369</v>
      </c>
      <c r="DA32">
        <v>-1.02392527011211</v>
      </c>
      <c r="DB32">
        <v>0.16693008147080701</v>
      </c>
      <c r="DC32">
        <v>1</v>
      </c>
      <c r="DD32">
        <v>800.00361904761905</v>
      </c>
      <c r="DE32">
        <v>-0.41961038961034303</v>
      </c>
      <c r="DF32">
        <v>7.3482408773066804E-2</v>
      </c>
      <c r="DG32">
        <v>1</v>
      </c>
      <c r="DH32">
        <v>1800.00238095238</v>
      </c>
      <c r="DI32">
        <v>1.96299265201754E-3</v>
      </c>
      <c r="DJ32">
        <v>9.2833940935228607E-2</v>
      </c>
      <c r="DK32">
        <v>-1</v>
      </c>
      <c r="DL32">
        <v>2</v>
      </c>
      <c r="DM32">
        <v>2</v>
      </c>
      <c r="DN32" t="s">
        <v>350</v>
      </c>
      <c r="DO32">
        <v>2.9997500000000001</v>
      </c>
      <c r="DP32">
        <v>2.8305099999999999</v>
      </c>
      <c r="DQ32">
        <v>0.155138</v>
      </c>
      <c r="DR32">
        <v>0.15604699999999999</v>
      </c>
      <c r="DS32">
        <v>0.11042200000000001</v>
      </c>
      <c r="DT32">
        <v>0.102254</v>
      </c>
      <c r="DU32">
        <v>24469.4</v>
      </c>
      <c r="DV32">
        <v>25895.200000000001</v>
      </c>
      <c r="DW32">
        <v>27124</v>
      </c>
      <c r="DX32">
        <v>28817.9</v>
      </c>
      <c r="DY32">
        <v>31795</v>
      </c>
      <c r="DZ32">
        <v>34500.699999999997</v>
      </c>
      <c r="EA32">
        <v>36247.599999999999</v>
      </c>
      <c r="EB32">
        <v>39106</v>
      </c>
      <c r="EC32">
        <v>2.0638700000000001</v>
      </c>
      <c r="ED32">
        <v>1.7699499999999999</v>
      </c>
      <c r="EE32">
        <v>0.111803</v>
      </c>
      <c r="EF32">
        <v>0</v>
      </c>
      <c r="EG32">
        <v>25.142900000000001</v>
      </c>
      <c r="EH32">
        <v>999.9</v>
      </c>
      <c r="EI32">
        <v>43.058999999999997</v>
      </c>
      <c r="EJ32">
        <v>31.803999999999998</v>
      </c>
      <c r="EK32">
        <v>20.294799999999999</v>
      </c>
      <c r="EL32">
        <v>62.748800000000003</v>
      </c>
      <c r="EM32">
        <v>32.299700000000001</v>
      </c>
      <c r="EN32">
        <v>1</v>
      </c>
      <c r="EO32">
        <v>6.0012700000000002E-2</v>
      </c>
      <c r="EP32">
        <v>-0.75134500000000004</v>
      </c>
      <c r="EQ32">
        <v>19.932099999999998</v>
      </c>
      <c r="ER32">
        <v>5.2159399999999998</v>
      </c>
      <c r="ES32">
        <v>11.932700000000001</v>
      </c>
      <c r="ET32">
        <v>4.95465</v>
      </c>
      <c r="EU32">
        <v>3.2971499999999998</v>
      </c>
      <c r="EV32">
        <v>9999</v>
      </c>
      <c r="EW32">
        <v>107</v>
      </c>
      <c r="EX32">
        <v>50.5</v>
      </c>
      <c r="EY32">
        <v>3415.5</v>
      </c>
      <c r="EZ32">
        <v>1.8602000000000001</v>
      </c>
      <c r="FA32">
        <v>1.85944</v>
      </c>
      <c r="FB32">
        <v>1.8648100000000001</v>
      </c>
      <c r="FC32">
        <v>1.86886</v>
      </c>
      <c r="FD32">
        <v>1.86382</v>
      </c>
      <c r="FE32">
        <v>1.86371</v>
      </c>
      <c r="FF32">
        <v>1.86372</v>
      </c>
      <c r="FG32">
        <v>1.8635600000000001</v>
      </c>
      <c r="FH32">
        <v>0</v>
      </c>
      <c r="FI32">
        <v>0</v>
      </c>
      <c r="FJ32">
        <v>0</v>
      </c>
      <c r="FK32">
        <v>0</v>
      </c>
      <c r="FL32" t="s">
        <v>351</v>
      </c>
      <c r="FM32" t="s">
        <v>352</v>
      </c>
      <c r="FN32" t="s">
        <v>353</v>
      </c>
      <c r="FO32" t="s">
        <v>353</v>
      </c>
      <c r="FP32" t="s">
        <v>353</v>
      </c>
      <c r="FQ32" t="s">
        <v>353</v>
      </c>
      <c r="FR32">
        <v>0</v>
      </c>
      <c r="FS32">
        <v>100</v>
      </c>
      <c r="FT32">
        <v>100</v>
      </c>
      <c r="FU32">
        <v>-2.66</v>
      </c>
      <c r="FV32">
        <v>5.4399999999999997E-2</v>
      </c>
      <c r="FW32">
        <v>-2.6602000000000299</v>
      </c>
      <c r="FX32">
        <v>0</v>
      </c>
      <c r="FY32">
        <v>0</v>
      </c>
      <c r="FZ32">
        <v>0</v>
      </c>
      <c r="GA32">
        <v>5.4370000000005803E-2</v>
      </c>
      <c r="GB32">
        <v>0</v>
      </c>
      <c r="GC32">
        <v>0</v>
      </c>
      <c r="GD32">
        <v>0</v>
      </c>
      <c r="GE32">
        <v>-1</v>
      </c>
      <c r="GF32">
        <v>-1</v>
      </c>
      <c r="GG32">
        <v>-1</v>
      </c>
      <c r="GH32">
        <v>-1</v>
      </c>
      <c r="GI32">
        <v>0.5</v>
      </c>
      <c r="GJ32">
        <v>0.6</v>
      </c>
      <c r="GK32">
        <v>1.8103</v>
      </c>
      <c r="GL32">
        <v>2.6049799999999999</v>
      </c>
      <c r="GM32">
        <v>1.4489700000000001</v>
      </c>
      <c r="GN32">
        <v>2.2997999999999998</v>
      </c>
      <c r="GO32">
        <v>1.5466299999999999</v>
      </c>
      <c r="GP32">
        <v>2.47803</v>
      </c>
      <c r="GQ32">
        <v>36.152000000000001</v>
      </c>
      <c r="GR32">
        <v>15.2791</v>
      </c>
      <c r="GS32">
        <v>18</v>
      </c>
      <c r="GT32">
        <v>537.94799999999998</v>
      </c>
      <c r="GU32">
        <v>432.334</v>
      </c>
      <c r="GV32">
        <v>26.367899999999999</v>
      </c>
      <c r="GW32">
        <v>27.810300000000002</v>
      </c>
      <c r="GX32">
        <v>30.000699999999998</v>
      </c>
      <c r="GY32">
        <v>27.818200000000001</v>
      </c>
      <c r="GZ32">
        <v>27.785</v>
      </c>
      <c r="HA32">
        <v>36.209299999999999</v>
      </c>
      <c r="HB32">
        <v>-30</v>
      </c>
      <c r="HC32">
        <v>-30</v>
      </c>
      <c r="HD32">
        <v>26.384</v>
      </c>
      <c r="HE32">
        <v>800</v>
      </c>
      <c r="HF32">
        <v>0</v>
      </c>
      <c r="HG32">
        <v>99.879499999999993</v>
      </c>
      <c r="HH32">
        <v>95.027600000000007</v>
      </c>
    </row>
    <row r="33" spans="1:216" x14ac:dyDescent="0.2">
      <c r="A33">
        <v>15</v>
      </c>
      <c r="B33">
        <v>1689625892.0999999</v>
      </c>
      <c r="C33">
        <v>1270</v>
      </c>
      <c r="D33" t="s">
        <v>393</v>
      </c>
      <c r="E33" t="s">
        <v>394</v>
      </c>
      <c r="F33" t="s">
        <v>344</v>
      </c>
      <c r="G33" t="s">
        <v>405</v>
      </c>
      <c r="H33" t="s">
        <v>345</v>
      </c>
      <c r="I33" t="s">
        <v>346</v>
      </c>
      <c r="J33" t="s">
        <v>347</v>
      </c>
      <c r="K33" t="s">
        <v>348</v>
      </c>
      <c r="L33">
        <v>1689625892.0999999</v>
      </c>
      <c r="M33">
        <f t="shared" si="0"/>
        <v>2.9147375098670385E-3</v>
      </c>
      <c r="N33">
        <f t="shared" si="1"/>
        <v>2.9147375098670385</v>
      </c>
      <c r="O33">
        <f t="shared" si="2"/>
        <v>27.440026838753074</v>
      </c>
      <c r="P33">
        <f t="shared" si="3"/>
        <v>983.12300000000005</v>
      </c>
      <c r="Q33">
        <f t="shared" si="4"/>
        <v>742.06402608108635</v>
      </c>
      <c r="R33">
        <f t="shared" si="5"/>
        <v>74.427380889752101</v>
      </c>
      <c r="S33">
        <f t="shared" si="6"/>
        <v>98.6050629201101</v>
      </c>
      <c r="T33">
        <f t="shared" si="7"/>
        <v>0.20374506564133801</v>
      </c>
      <c r="U33">
        <f t="shared" si="8"/>
        <v>3.9031788540984085</v>
      </c>
      <c r="V33">
        <f t="shared" si="9"/>
        <v>0.19801565644963473</v>
      </c>
      <c r="W33">
        <f t="shared" si="10"/>
        <v>0.12426113004636039</v>
      </c>
      <c r="X33">
        <f t="shared" si="11"/>
        <v>297.69358199999999</v>
      </c>
      <c r="Y33">
        <f t="shared" si="12"/>
        <v>28.255839629282679</v>
      </c>
      <c r="Z33">
        <f t="shared" si="13"/>
        <v>27.027000000000001</v>
      </c>
      <c r="AA33">
        <f t="shared" si="14"/>
        <v>3.5848393711894242</v>
      </c>
      <c r="AB33">
        <f t="shared" si="15"/>
        <v>58.373114201931941</v>
      </c>
      <c r="AC33">
        <f t="shared" si="16"/>
        <v>2.1506955128729701</v>
      </c>
      <c r="AD33">
        <f t="shared" si="17"/>
        <v>3.6843939924688649</v>
      </c>
      <c r="AE33">
        <f t="shared" si="18"/>
        <v>1.4341438583164541</v>
      </c>
      <c r="AF33">
        <f t="shared" si="19"/>
        <v>-128.53992418513639</v>
      </c>
      <c r="AG33">
        <f t="shared" si="20"/>
        <v>98.333087757979882</v>
      </c>
      <c r="AH33">
        <f t="shared" si="21"/>
        <v>5.4511477871564997</v>
      </c>
      <c r="AI33">
        <f t="shared" si="22"/>
        <v>272.93789335999998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52996.151265357192</v>
      </c>
      <c r="AO33">
        <f t="shared" si="26"/>
        <v>1799.94</v>
      </c>
      <c r="AP33">
        <f t="shared" si="27"/>
        <v>1517.3502000000001</v>
      </c>
      <c r="AQ33">
        <f t="shared" si="28"/>
        <v>0.8430004333477783</v>
      </c>
      <c r="AR33">
        <f t="shared" si="29"/>
        <v>0.16539083636121205</v>
      </c>
      <c r="AS33">
        <v>1689625892.0999999</v>
      </c>
      <c r="AT33">
        <v>983.12300000000005</v>
      </c>
      <c r="AU33">
        <v>1000.05</v>
      </c>
      <c r="AV33">
        <v>21.443100000000001</v>
      </c>
      <c r="AW33">
        <v>19.850000000000001</v>
      </c>
      <c r="AX33">
        <v>985.66600000000005</v>
      </c>
      <c r="AY33">
        <v>21.386500000000002</v>
      </c>
      <c r="AZ33">
        <v>500.05</v>
      </c>
      <c r="BA33">
        <v>100.19799999999999</v>
      </c>
      <c r="BB33">
        <v>9.9788699999999994E-2</v>
      </c>
      <c r="BC33">
        <v>27.494299999999999</v>
      </c>
      <c r="BD33">
        <v>27.027000000000001</v>
      </c>
      <c r="BE33">
        <v>999.9</v>
      </c>
      <c r="BF33">
        <v>0</v>
      </c>
      <c r="BG33">
        <v>0</v>
      </c>
      <c r="BH33">
        <v>10020</v>
      </c>
      <c r="BI33">
        <v>0</v>
      </c>
      <c r="BJ33">
        <v>0.76821399999999995</v>
      </c>
      <c r="BK33">
        <v>-16.922999999999998</v>
      </c>
      <c r="BL33">
        <v>1004.67</v>
      </c>
      <c r="BM33">
        <v>1020.3</v>
      </c>
      <c r="BN33">
        <v>1.5931</v>
      </c>
      <c r="BO33">
        <v>1000.05</v>
      </c>
      <c r="BP33">
        <v>19.850000000000001</v>
      </c>
      <c r="BQ33">
        <v>2.1485699999999999</v>
      </c>
      <c r="BR33">
        <v>1.9889399999999999</v>
      </c>
      <c r="BS33">
        <v>18.5839</v>
      </c>
      <c r="BT33">
        <v>17.3566</v>
      </c>
      <c r="BU33">
        <v>1799.94</v>
      </c>
      <c r="BV33">
        <v>0.89998699999999998</v>
      </c>
      <c r="BW33">
        <v>0.100013</v>
      </c>
      <c r="BX33">
        <v>0</v>
      </c>
      <c r="BY33">
        <v>2.238</v>
      </c>
      <c r="BZ33">
        <v>0</v>
      </c>
      <c r="CA33">
        <v>10678.4</v>
      </c>
      <c r="CB33">
        <v>13894.4</v>
      </c>
      <c r="CC33">
        <v>40.875</v>
      </c>
      <c r="CD33">
        <v>43</v>
      </c>
      <c r="CE33">
        <v>42.186999999999998</v>
      </c>
      <c r="CF33">
        <v>40.875</v>
      </c>
      <c r="CG33">
        <v>40.686999999999998</v>
      </c>
      <c r="CH33">
        <v>1619.92</v>
      </c>
      <c r="CI33">
        <v>180.02</v>
      </c>
      <c r="CJ33">
        <v>0</v>
      </c>
      <c r="CK33">
        <v>1689625899.8</v>
      </c>
      <c r="CL33">
        <v>0</v>
      </c>
      <c r="CM33">
        <v>1689625862.0999999</v>
      </c>
      <c r="CN33" t="s">
        <v>395</v>
      </c>
      <c r="CO33">
        <v>1689625862.0999999</v>
      </c>
      <c r="CP33">
        <v>1689625855.0999999</v>
      </c>
      <c r="CQ33">
        <v>18</v>
      </c>
      <c r="CR33">
        <v>0.11700000000000001</v>
      </c>
      <c r="CS33">
        <v>2E-3</v>
      </c>
      <c r="CT33">
        <v>-2.544</v>
      </c>
      <c r="CU33">
        <v>5.7000000000000002E-2</v>
      </c>
      <c r="CV33">
        <v>1000</v>
      </c>
      <c r="CW33">
        <v>20</v>
      </c>
      <c r="CX33">
        <v>0.15</v>
      </c>
      <c r="CY33">
        <v>0.06</v>
      </c>
      <c r="CZ33">
        <v>25.1858885142764</v>
      </c>
      <c r="DA33">
        <v>0.782937721872069</v>
      </c>
      <c r="DB33">
        <v>0.15910348672181901</v>
      </c>
      <c r="DC33">
        <v>1</v>
      </c>
      <c r="DD33">
        <v>999.97850000000005</v>
      </c>
      <c r="DE33">
        <v>-0.28772932330823903</v>
      </c>
      <c r="DF33">
        <v>7.6564678540442493E-2</v>
      </c>
      <c r="DG33">
        <v>1</v>
      </c>
      <c r="DH33">
        <v>1800.0104761904799</v>
      </c>
      <c r="DI33">
        <v>-4.7036567746954E-2</v>
      </c>
      <c r="DJ33">
        <v>0.141773669073707</v>
      </c>
      <c r="DK33">
        <v>-1</v>
      </c>
      <c r="DL33">
        <v>2</v>
      </c>
      <c r="DM33">
        <v>2</v>
      </c>
      <c r="DN33" t="s">
        <v>350</v>
      </c>
      <c r="DO33">
        <v>2.9997600000000002</v>
      </c>
      <c r="DP33">
        <v>2.8305799999999999</v>
      </c>
      <c r="DQ33">
        <v>0.17969099999999999</v>
      </c>
      <c r="DR33">
        <v>0.180505</v>
      </c>
      <c r="DS33">
        <v>0.11032400000000001</v>
      </c>
      <c r="DT33">
        <v>0.102543</v>
      </c>
      <c r="DU33">
        <v>23753.599999999999</v>
      </c>
      <c r="DV33">
        <v>25139.5</v>
      </c>
      <c r="DW33">
        <v>27119.7</v>
      </c>
      <c r="DX33">
        <v>28813</v>
      </c>
      <c r="DY33">
        <v>31794</v>
      </c>
      <c r="DZ33">
        <v>34482.9</v>
      </c>
      <c r="EA33">
        <v>36241.800000000003</v>
      </c>
      <c r="EB33">
        <v>39098.1</v>
      </c>
      <c r="EC33">
        <v>2.0623</v>
      </c>
      <c r="ED33">
        <v>1.7669999999999999</v>
      </c>
      <c r="EE33">
        <v>0.11006000000000001</v>
      </c>
      <c r="EF33">
        <v>0</v>
      </c>
      <c r="EG33">
        <v>25.224499999999999</v>
      </c>
      <c r="EH33">
        <v>999.9</v>
      </c>
      <c r="EI33">
        <v>42.895000000000003</v>
      </c>
      <c r="EJ33">
        <v>31.965</v>
      </c>
      <c r="EK33">
        <v>20.402999999999999</v>
      </c>
      <c r="EL33">
        <v>62.528799999999997</v>
      </c>
      <c r="EM33">
        <v>32.287700000000001</v>
      </c>
      <c r="EN33">
        <v>1</v>
      </c>
      <c r="EO33">
        <v>6.9375000000000006E-2</v>
      </c>
      <c r="EP33">
        <v>0.103584</v>
      </c>
      <c r="EQ33">
        <v>19.941199999999998</v>
      </c>
      <c r="ER33">
        <v>5.2112999999999996</v>
      </c>
      <c r="ES33">
        <v>11.9331</v>
      </c>
      <c r="ET33">
        <v>4.9544499999999996</v>
      </c>
      <c r="EU33">
        <v>3.2970799999999998</v>
      </c>
      <c r="EV33">
        <v>9999</v>
      </c>
      <c r="EW33">
        <v>107</v>
      </c>
      <c r="EX33">
        <v>50.6</v>
      </c>
      <c r="EY33">
        <v>3417.3</v>
      </c>
      <c r="EZ33">
        <v>1.8602000000000001</v>
      </c>
      <c r="FA33">
        <v>1.8594299999999999</v>
      </c>
      <c r="FB33">
        <v>1.8648400000000001</v>
      </c>
      <c r="FC33">
        <v>1.8688800000000001</v>
      </c>
      <c r="FD33">
        <v>1.8638300000000001</v>
      </c>
      <c r="FE33">
        <v>1.86371</v>
      </c>
      <c r="FF33">
        <v>1.8637300000000001</v>
      </c>
      <c r="FG33">
        <v>1.8635600000000001</v>
      </c>
      <c r="FH33">
        <v>0</v>
      </c>
      <c r="FI33">
        <v>0</v>
      </c>
      <c r="FJ33">
        <v>0</v>
      </c>
      <c r="FK33">
        <v>0</v>
      </c>
      <c r="FL33" t="s">
        <v>351</v>
      </c>
      <c r="FM33" t="s">
        <v>352</v>
      </c>
      <c r="FN33" t="s">
        <v>353</v>
      </c>
      <c r="FO33" t="s">
        <v>353</v>
      </c>
      <c r="FP33" t="s">
        <v>353</v>
      </c>
      <c r="FQ33" t="s">
        <v>353</v>
      </c>
      <c r="FR33">
        <v>0</v>
      </c>
      <c r="FS33">
        <v>100</v>
      </c>
      <c r="FT33">
        <v>100</v>
      </c>
      <c r="FU33">
        <v>-2.5430000000000001</v>
      </c>
      <c r="FV33">
        <v>5.6599999999999998E-2</v>
      </c>
      <c r="FW33">
        <v>-2.5436363636361001</v>
      </c>
      <c r="FX33">
        <v>0</v>
      </c>
      <c r="FY33">
        <v>0</v>
      </c>
      <c r="FZ33">
        <v>0</v>
      </c>
      <c r="GA33">
        <v>5.6670000000000401E-2</v>
      </c>
      <c r="GB33">
        <v>0</v>
      </c>
      <c r="GC33">
        <v>0</v>
      </c>
      <c r="GD33">
        <v>0</v>
      </c>
      <c r="GE33">
        <v>-1</v>
      </c>
      <c r="GF33">
        <v>-1</v>
      </c>
      <c r="GG33">
        <v>-1</v>
      </c>
      <c r="GH33">
        <v>-1</v>
      </c>
      <c r="GI33">
        <v>0.5</v>
      </c>
      <c r="GJ33">
        <v>0.6</v>
      </c>
      <c r="GK33">
        <v>2.16919</v>
      </c>
      <c r="GL33">
        <v>2.6061999999999999</v>
      </c>
      <c r="GM33">
        <v>1.4489700000000001</v>
      </c>
      <c r="GN33">
        <v>2.3010299999999999</v>
      </c>
      <c r="GO33">
        <v>1.5466299999999999</v>
      </c>
      <c r="GP33">
        <v>2.4377399999999998</v>
      </c>
      <c r="GQ33">
        <v>36.387099999999997</v>
      </c>
      <c r="GR33">
        <v>15.2615</v>
      </c>
      <c r="GS33">
        <v>18</v>
      </c>
      <c r="GT33">
        <v>538.26400000000001</v>
      </c>
      <c r="GU33">
        <v>431.53399999999999</v>
      </c>
      <c r="GV33">
        <v>25.736999999999998</v>
      </c>
      <c r="GW33">
        <v>27.954999999999998</v>
      </c>
      <c r="GX33">
        <v>30.000499999999999</v>
      </c>
      <c r="GY33">
        <v>27.963899999999999</v>
      </c>
      <c r="GZ33">
        <v>27.934699999999999</v>
      </c>
      <c r="HA33">
        <v>43.390799999999999</v>
      </c>
      <c r="HB33">
        <v>-30</v>
      </c>
      <c r="HC33">
        <v>-30</v>
      </c>
      <c r="HD33">
        <v>25.733799999999999</v>
      </c>
      <c r="HE33">
        <v>1000</v>
      </c>
      <c r="HF33">
        <v>0</v>
      </c>
      <c r="HG33">
        <v>99.863600000000005</v>
      </c>
      <c r="HH33">
        <v>95.009699999999995</v>
      </c>
    </row>
    <row r="34" spans="1:216" x14ac:dyDescent="0.2">
      <c r="A34">
        <v>16</v>
      </c>
      <c r="B34">
        <v>1689625999.0999999</v>
      </c>
      <c r="C34">
        <v>1377</v>
      </c>
      <c r="D34" t="s">
        <v>396</v>
      </c>
      <c r="E34" t="s">
        <v>397</v>
      </c>
      <c r="F34" t="s">
        <v>344</v>
      </c>
      <c r="G34" t="s">
        <v>405</v>
      </c>
      <c r="H34" t="s">
        <v>345</v>
      </c>
      <c r="I34" t="s">
        <v>346</v>
      </c>
      <c r="J34" t="s">
        <v>347</v>
      </c>
      <c r="K34" t="s">
        <v>348</v>
      </c>
      <c r="L34">
        <v>1689625999.0999999</v>
      </c>
      <c r="M34">
        <f t="shared" si="0"/>
        <v>2.6987919892308677E-3</v>
      </c>
      <c r="N34">
        <f t="shared" si="1"/>
        <v>2.6987919892308678</v>
      </c>
      <c r="O34">
        <f t="shared" si="2"/>
        <v>29.191498740337845</v>
      </c>
      <c r="P34">
        <f t="shared" si="3"/>
        <v>1381.67</v>
      </c>
      <c r="Q34">
        <f t="shared" si="4"/>
        <v>1097.8853600659722</v>
      </c>
      <c r="R34">
        <f t="shared" si="5"/>
        <v>110.11777382076112</v>
      </c>
      <c r="S34">
        <f t="shared" si="6"/>
        <v>138.58134017361201</v>
      </c>
      <c r="T34">
        <f t="shared" si="7"/>
        <v>0.18763979322068952</v>
      </c>
      <c r="U34">
        <f t="shared" si="8"/>
        <v>3.8996720094347972</v>
      </c>
      <c r="V34">
        <f t="shared" si="9"/>
        <v>0.18276444310250878</v>
      </c>
      <c r="W34">
        <f t="shared" si="10"/>
        <v>0.11465525695542286</v>
      </c>
      <c r="X34">
        <f t="shared" si="11"/>
        <v>297.69996600000002</v>
      </c>
      <c r="Y34">
        <f t="shared" si="12"/>
        <v>28.256745736586613</v>
      </c>
      <c r="Z34">
        <f t="shared" si="13"/>
        <v>27.041</v>
      </c>
      <c r="AA34">
        <f t="shared" si="14"/>
        <v>3.5877874857726639</v>
      </c>
      <c r="AB34">
        <f t="shared" si="15"/>
        <v>58.474820105733606</v>
      </c>
      <c r="AC34">
        <f t="shared" si="16"/>
        <v>2.1490654259670401</v>
      </c>
      <c r="AD34">
        <f t="shared" si="17"/>
        <v>3.6751980118641168</v>
      </c>
      <c r="AE34">
        <f t="shared" si="18"/>
        <v>1.4387220598056238</v>
      </c>
      <c r="AF34">
        <f t="shared" si="19"/>
        <v>-119.01672672508127</v>
      </c>
      <c r="AG34">
        <f t="shared" si="20"/>
        <v>86.324181593209332</v>
      </c>
      <c r="AH34">
        <f t="shared" si="21"/>
        <v>4.7890436103931959</v>
      </c>
      <c r="AI34">
        <f t="shared" si="22"/>
        <v>269.79646447852127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52938.29642126221</v>
      </c>
      <c r="AO34">
        <f t="shared" si="26"/>
        <v>1799.98</v>
      </c>
      <c r="AP34">
        <f t="shared" si="27"/>
        <v>1517.3838000000001</v>
      </c>
      <c r="AQ34">
        <f t="shared" si="28"/>
        <v>0.84300036667074085</v>
      </c>
      <c r="AR34">
        <f t="shared" si="29"/>
        <v>0.16539070767452974</v>
      </c>
      <c r="AS34">
        <v>1689625999.0999999</v>
      </c>
      <c r="AT34">
        <v>1381.67</v>
      </c>
      <c r="AU34">
        <v>1400.06</v>
      </c>
      <c r="AV34">
        <v>21.426400000000001</v>
      </c>
      <c r="AW34">
        <v>19.9511</v>
      </c>
      <c r="AX34">
        <v>1383.94</v>
      </c>
      <c r="AY34">
        <v>21.369299999999999</v>
      </c>
      <c r="AZ34">
        <v>499.98099999999999</v>
      </c>
      <c r="BA34">
        <v>100.2</v>
      </c>
      <c r="BB34">
        <v>9.9883600000000003E-2</v>
      </c>
      <c r="BC34">
        <v>27.451599999999999</v>
      </c>
      <c r="BD34">
        <v>27.041</v>
      </c>
      <c r="BE34">
        <v>999.9</v>
      </c>
      <c r="BF34">
        <v>0</v>
      </c>
      <c r="BG34">
        <v>0</v>
      </c>
      <c r="BH34">
        <v>10006.9</v>
      </c>
      <c r="BI34">
        <v>0</v>
      </c>
      <c r="BJ34">
        <v>0.75344100000000003</v>
      </c>
      <c r="BK34">
        <v>-18.3857</v>
      </c>
      <c r="BL34">
        <v>1411.93</v>
      </c>
      <c r="BM34">
        <v>1428.56</v>
      </c>
      <c r="BN34">
        <v>1.47526</v>
      </c>
      <c r="BO34">
        <v>1400.06</v>
      </c>
      <c r="BP34">
        <v>19.9511</v>
      </c>
      <c r="BQ34">
        <v>2.1469200000000002</v>
      </c>
      <c r="BR34">
        <v>1.9991000000000001</v>
      </c>
      <c r="BS34">
        <v>18.5716</v>
      </c>
      <c r="BT34">
        <v>17.437200000000001</v>
      </c>
      <c r="BU34">
        <v>1799.98</v>
      </c>
      <c r="BV34">
        <v>0.89998699999999998</v>
      </c>
      <c r="BW34">
        <v>0.100013</v>
      </c>
      <c r="BX34">
        <v>0</v>
      </c>
      <c r="BY34">
        <v>2.3159000000000001</v>
      </c>
      <c r="BZ34">
        <v>0</v>
      </c>
      <c r="CA34">
        <v>10230.700000000001</v>
      </c>
      <c r="CB34">
        <v>13894.7</v>
      </c>
      <c r="CC34">
        <v>41</v>
      </c>
      <c r="CD34">
        <v>43.186999999999998</v>
      </c>
      <c r="CE34">
        <v>42.311999999999998</v>
      </c>
      <c r="CF34">
        <v>41</v>
      </c>
      <c r="CG34">
        <v>40.875</v>
      </c>
      <c r="CH34">
        <v>1619.96</v>
      </c>
      <c r="CI34">
        <v>180.02</v>
      </c>
      <c r="CJ34">
        <v>0</v>
      </c>
      <c r="CK34">
        <v>1689626006.5999999</v>
      </c>
      <c r="CL34">
        <v>0</v>
      </c>
      <c r="CM34">
        <v>1689625967.0999999</v>
      </c>
      <c r="CN34" t="s">
        <v>398</v>
      </c>
      <c r="CO34">
        <v>1689625967.0999999</v>
      </c>
      <c r="CP34">
        <v>1689625953.0999999</v>
      </c>
      <c r="CQ34">
        <v>19</v>
      </c>
      <c r="CR34">
        <v>0.27200000000000002</v>
      </c>
      <c r="CS34">
        <v>0</v>
      </c>
      <c r="CT34">
        <v>-2.2709999999999999</v>
      </c>
      <c r="CU34">
        <v>5.7000000000000002E-2</v>
      </c>
      <c r="CV34">
        <v>1400</v>
      </c>
      <c r="CW34">
        <v>20</v>
      </c>
      <c r="CX34">
        <v>0.22</v>
      </c>
      <c r="CY34">
        <v>0.09</v>
      </c>
      <c r="CZ34">
        <v>27.017378562467702</v>
      </c>
      <c r="DA34">
        <v>0.42167825140153098</v>
      </c>
      <c r="DB34">
        <v>0.18127277119250401</v>
      </c>
      <c r="DC34">
        <v>1</v>
      </c>
      <c r="DD34">
        <v>1400.0333333333299</v>
      </c>
      <c r="DE34">
        <v>-0.33116883116796902</v>
      </c>
      <c r="DF34">
        <v>0.105258562974058</v>
      </c>
      <c r="DG34">
        <v>1</v>
      </c>
      <c r="DH34">
        <v>1800.001</v>
      </c>
      <c r="DI34">
        <v>0.14367514121448799</v>
      </c>
      <c r="DJ34">
        <v>0.112822870021972</v>
      </c>
      <c r="DK34">
        <v>-1</v>
      </c>
      <c r="DL34">
        <v>2</v>
      </c>
      <c r="DM34">
        <v>2</v>
      </c>
      <c r="DN34" t="s">
        <v>350</v>
      </c>
      <c r="DO34">
        <v>2.9994200000000002</v>
      </c>
      <c r="DP34">
        <v>2.8305600000000002</v>
      </c>
      <c r="DQ34">
        <v>0.222243</v>
      </c>
      <c r="DR34">
        <v>0.22279099999999999</v>
      </c>
      <c r="DS34">
        <v>0.110222</v>
      </c>
      <c r="DT34">
        <v>0.10287</v>
      </c>
      <c r="DU34">
        <v>22515.3</v>
      </c>
      <c r="DV34">
        <v>23836.3</v>
      </c>
      <c r="DW34">
        <v>27114.2</v>
      </c>
      <c r="DX34">
        <v>28807.8</v>
      </c>
      <c r="DY34">
        <v>31791.7</v>
      </c>
      <c r="DZ34">
        <v>34464.199999999997</v>
      </c>
      <c r="EA34">
        <v>36234.300000000003</v>
      </c>
      <c r="EB34">
        <v>39090.699999999997</v>
      </c>
      <c r="EC34">
        <v>2.06087</v>
      </c>
      <c r="ED34">
        <v>1.7645500000000001</v>
      </c>
      <c r="EE34">
        <v>0.10818999999999999</v>
      </c>
      <c r="EF34">
        <v>0</v>
      </c>
      <c r="EG34">
        <v>25.269300000000001</v>
      </c>
      <c r="EH34">
        <v>999.9</v>
      </c>
      <c r="EI34">
        <v>42.747999999999998</v>
      </c>
      <c r="EJ34">
        <v>32.146000000000001</v>
      </c>
      <c r="EK34">
        <v>20.540500000000002</v>
      </c>
      <c r="EL34">
        <v>62.598799999999997</v>
      </c>
      <c r="EM34">
        <v>32.211500000000001</v>
      </c>
      <c r="EN34">
        <v>1</v>
      </c>
      <c r="EO34">
        <v>7.9598600000000005E-2</v>
      </c>
      <c r="EP34">
        <v>-4.9101300000000001E-2</v>
      </c>
      <c r="EQ34">
        <v>19.940000000000001</v>
      </c>
      <c r="ER34">
        <v>5.2142900000000001</v>
      </c>
      <c r="ES34">
        <v>11.9331</v>
      </c>
      <c r="ET34">
        <v>4.95425</v>
      </c>
      <c r="EU34">
        <v>3.2966299999999999</v>
      </c>
      <c r="EV34">
        <v>9999</v>
      </c>
      <c r="EW34">
        <v>107</v>
      </c>
      <c r="EX34">
        <v>50.6</v>
      </c>
      <c r="EY34">
        <v>3419.4</v>
      </c>
      <c r="EZ34">
        <v>1.8602000000000001</v>
      </c>
      <c r="FA34">
        <v>1.85944</v>
      </c>
      <c r="FB34">
        <v>1.8648199999999999</v>
      </c>
      <c r="FC34">
        <v>1.8688800000000001</v>
      </c>
      <c r="FD34">
        <v>1.86381</v>
      </c>
      <c r="FE34">
        <v>1.86371</v>
      </c>
      <c r="FF34">
        <v>1.86375</v>
      </c>
      <c r="FG34">
        <v>1.8635600000000001</v>
      </c>
      <c r="FH34">
        <v>0</v>
      </c>
      <c r="FI34">
        <v>0</v>
      </c>
      <c r="FJ34">
        <v>0</v>
      </c>
      <c r="FK34">
        <v>0</v>
      </c>
      <c r="FL34" t="s">
        <v>351</v>
      </c>
      <c r="FM34" t="s">
        <v>352</v>
      </c>
      <c r="FN34" t="s">
        <v>353</v>
      </c>
      <c r="FO34" t="s">
        <v>353</v>
      </c>
      <c r="FP34" t="s">
        <v>353</v>
      </c>
      <c r="FQ34" t="s">
        <v>353</v>
      </c>
      <c r="FR34">
        <v>0</v>
      </c>
      <c r="FS34">
        <v>100</v>
      </c>
      <c r="FT34">
        <v>100</v>
      </c>
      <c r="FU34">
        <v>-2.27</v>
      </c>
      <c r="FV34">
        <v>5.7099999999999998E-2</v>
      </c>
      <c r="FW34">
        <v>-2.2709090909090701</v>
      </c>
      <c r="FX34">
        <v>0</v>
      </c>
      <c r="FY34">
        <v>0</v>
      </c>
      <c r="FZ34">
        <v>0</v>
      </c>
      <c r="GA34">
        <v>5.7099999999998402E-2</v>
      </c>
      <c r="GB34">
        <v>0</v>
      </c>
      <c r="GC34">
        <v>0</v>
      </c>
      <c r="GD34">
        <v>0</v>
      </c>
      <c r="GE34">
        <v>-1</v>
      </c>
      <c r="GF34">
        <v>-1</v>
      </c>
      <c r="GG34">
        <v>-1</v>
      </c>
      <c r="GH34">
        <v>-1</v>
      </c>
      <c r="GI34">
        <v>0.5</v>
      </c>
      <c r="GJ34">
        <v>0.8</v>
      </c>
      <c r="GK34">
        <v>2.8564500000000002</v>
      </c>
      <c r="GL34">
        <v>2.6049799999999999</v>
      </c>
      <c r="GM34">
        <v>1.4477500000000001</v>
      </c>
      <c r="GN34">
        <v>2.3022499999999999</v>
      </c>
      <c r="GO34">
        <v>1.5466299999999999</v>
      </c>
      <c r="GP34">
        <v>2.4011200000000001</v>
      </c>
      <c r="GQ34">
        <v>36.575899999999997</v>
      </c>
      <c r="GR34">
        <v>15.244</v>
      </c>
      <c r="GS34">
        <v>18</v>
      </c>
      <c r="GT34">
        <v>538.80200000000002</v>
      </c>
      <c r="GU34">
        <v>431.17399999999998</v>
      </c>
      <c r="GV34">
        <v>25.843</v>
      </c>
      <c r="GW34">
        <v>28.108899999999998</v>
      </c>
      <c r="GX34">
        <v>30.000299999999999</v>
      </c>
      <c r="GY34">
        <v>28.124300000000002</v>
      </c>
      <c r="GZ34">
        <v>28.099</v>
      </c>
      <c r="HA34">
        <v>57.11</v>
      </c>
      <c r="HB34">
        <v>-30</v>
      </c>
      <c r="HC34">
        <v>-30</v>
      </c>
      <c r="HD34">
        <v>25.807200000000002</v>
      </c>
      <c r="HE34">
        <v>1400</v>
      </c>
      <c r="HF34">
        <v>0</v>
      </c>
      <c r="HG34">
        <v>99.843199999999996</v>
      </c>
      <c r="HH34">
        <v>94.9923</v>
      </c>
    </row>
    <row r="35" spans="1:216" x14ac:dyDescent="0.2">
      <c r="A35">
        <v>17</v>
      </c>
      <c r="B35">
        <v>1689626103.0999999</v>
      </c>
      <c r="C35">
        <v>1481</v>
      </c>
      <c r="D35" t="s">
        <v>399</v>
      </c>
      <c r="E35" t="s">
        <v>400</v>
      </c>
      <c r="F35" t="s">
        <v>344</v>
      </c>
      <c r="G35" t="s">
        <v>405</v>
      </c>
      <c r="H35" t="s">
        <v>345</v>
      </c>
      <c r="I35" t="s">
        <v>346</v>
      </c>
      <c r="J35" t="s">
        <v>347</v>
      </c>
      <c r="K35" t="s">
        <v>348</v>
      </c>
      <c r="L35">
        <v>1689626103.0999999</v>
      </c>
      <c r="M35">
        <f t="shared" si="0"/>
        <v>2.5086647794563066E-3</v>
      </c>
      <c r="N35">
        <f t="shared" si="1"/>
        <v>2.5086647794563066</v>
      </c>
      <c r="O35">
        <f t="shared" si="2"/>
        <v>29.596721912499991</v>
      </c>
      <c r="P35">
        <f t="shared" si="3"/>
        <v>1781</v>
      </c>
      <c r="Q35">
        <f t="shared" si="4"/>
        <v>1467.2818710643087</v>
      </c>
      <c r="R35">
        <f t="shared" si="5"/>
        <v>147.16992551925162</v>
      </c>
      <c r="S35">
        <f t="shared" si="6"/>
        <v>178.63618607899997</v>
      </c>
      <c r="T35">
        <f t="shared" si="7"/>
        <v>0.17539971134245419</v>
      </c>
      <c r="U35">
        <f t="shared" si="8"/>
        <v>3.8945902565194563</v>
      </c>
      <c r="V35">
        <f t="shared" si="9"/>
        <v>0.17112645762026962</v>
      </c>
      <c r="W35">
        <f t="shared" si="10"/>
        <v>0.10732929967603153</v>
      </c>
      <c r="X35">
        <f t="shared" si="11"/>
        <v>297.73449899999997</v>
      </c>
      <c r="Y35">
        <f t="shared" si="12"/>
        <v>28.252243748851445</v>
      </c>
      <c r="Z35">
        <f t="shared" si="13"/>
        <v>26.999300000000002</v>
      </c>
      <c r="AA35">
        <f t="shared" si="14"/>
        <v>3.5790125463814904</v>
      </c>
      <c r="AB35">
        <f t="shared" si="15"/>
        <v>58.666476109354363</v>
      </c>
      <c r="AC35">
        <f t="shared" si="16"/>
        <v>2.1506252167603002</v>
      </c>
      <c r="AD35">
        <f t="shared" si="17"/>
        <v>3.6658503448400972</v>
      </c>
      <c r="AE35">
        <f t="shared" si="18"/>
        <v>1.4283873296211902</v>
      </c>
      <c r="AF35">
        <f t="shared" si="19"/>
        <v>-110.63211677402312</v>
      </c>
      <c r="AG35">
        <f t="shared" si="20"/>
        <v>85.833753282994039</v>
      </c>
      <c r="AH35">
        <f t="shared" si="21"/>
        <v>4.7660200106437172</v>
      </c>
      <c r="AI35">
        <f t="shared" si="22"/>
        <v>277.70215551961462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52851.177195571894</v>
      </c>
      <c r="AO35">
        <f t="shared" si="26"/>
        <v>1800.2</v>
      </c>
      <c r="AP35">
        <f t="shared" si="27"/>
        <v>1517.5683000000001</v>
      </c>
      <c r="AQ35">
        <f t="shared" si="28"/>
        <v>0.8429998333518498</v>
      </c>
      <c r="AR35">
        <f t="shared" si="29"/>
        <v>0.16538967836907009</v>
      </c>
      <c r="AS35">
        <v>1689626103.0999999</v>
      </c>
      <c r="AT35">
        <v>1781</v>
      </c>
      <c r="AU35">
        <v>1800.03</v>
      </c>
      <c r="AV35">
        <v>21.441700000000001</v>
      </c>
      <c r="AW35">
        <v>20.0703</v>
      </c>
      <c r="AX35">
        <v>1782.87</v>
      </c>
      <c r="AY35">
        <v>21.383500000000002</v>
      </c>
      <c r="AZ35">
        <v>499.96100000000001</v>
      </c>
      <c r="BA35">
        <v>100.20099999999999</v>
      </c>
      <c r="BB35">
        <v>0.100059</v>
      </c>
      <c r="BC35">
        <v>27.408100000000001</v>
      </c>
      <c r="BD35">
        <v>26.999300000000002</v>
      </c>
      <c r="BE35">
        <v>999.9</v>
      </c>
      <c r="BF35">
        <v>0</v>
      </c>
      <c r="BG35">
        <v>0</v>
      </c>
      <c r="BH35">
        <v>9988.1200000000008</v>
      </c>
      <c r="BI35">
        <v>0</v>
      </c>
      <c r="BJ35">
        <v>0.709121</v>
      </c>
      <c r="BK35">
        <v>-19.024999999999999</v>
      </c>
      <c r="BL35">
        <v>1820.03</v>
      </c>
      <c r="BM35">
        <v>1836.9</v>
      </c>
      <c r="BN35">
        <v>1.37144</v>
      </c>
      <c r="BO35">
        <v>1800.03</v>
      </c>
      <c r="BP35">
        <v>20.0703</v>
      </c>
      <c r="BQ35">
        <v>2.1484700000000001</v>
      </c>
      <c r="BR35">
        <v>2.01105</v>
      </c>
      <c r="BS35">
        <v>18.583200000000001</v>
      </c>
      <c r="BT35">
        <v>17.531600000000001</v>
      </c>
      <c r="BU35">
        <v>1800.2</v>
      </c>
      <c r="BV35">
        <v>0.90000400000000003</v>
      </c>
      <c r="BW35">
        <v>9.9995700000000007E-2</v>
      </c>
      <c r="BX35">
        <v>0</v>
      </c>
      <c r="BY35">
        <v>2.3378000000000001</v>
      </c>
      <c r="BZ35">
        <v>0</v>
      </c>
      <c r="CA35">
        <v>9725.39</v>
      </c>
      <c r="CB35">
        <v>13896.5</v>
      </c>
      <c r="CC35">
        <v>41.125</v>
      </c>
      <c r="CD35">
        <v>43.311999999999998</v>
      </c>
      <c r="CE35">
        <v>42.436999999999998</v>
      </c>
      <c r="CF35">
        <v>41.186999999999998</v>
      </c>
      <c r="CG35">
        <v>40.936999999999998</v>
      </c>
      <c r="CH35">
        <v>1620.19</v>
      </c>
      <c r="CI35">
        <v>180.01</v>
      </c>
      <c r="CJ35">
        <v>0</v>
      </c>
      <c r="CK35">
        <v>1689626110.4000001</v>
      </c>
      <c r="CL35">
        <v>0</v>
      </c>
      <c r="CM35">
        <v>1689626071.0999999</v>
      </c>
      <c r="CN35" t="s">
        <v>401</v>
      </c>
      <c r="CO35">
        <v>1689626071.0999999</v>
      </c>
      <c r="CP35">
        <v>1689626055.0999999</v>
      </c>
      <c r="CQ35">
        <v>20</v>
      </c>
      <c r="CR35">
        <v>0.40300000000000002</v>
      </c>
      <c r="CS35">
        <v>1E-3</v>
      </c>
      <c r="CT35">
        <v>-1.869</v>
      </c>
      <c r="CU35">
        <v>5.8000000000000003E-2</v>
      </c>
      <c r="CV35">
        <v>1800</v>
      </c>
      <c r="CW35">
        <v>20</v>
      </c>
      <c r="CX35">
        <v>0.11</v>
      </c>
      <c r="CY35">
        <v>0.05</v>
      </c>
      <c r="CZ35">
        <v>27.617221460193701</v>
      </c>
      <c r="DA35">
        <v>0.70284216575742398</v>
      </c>
      <c r="DB35">
        <v>0.193860487107682</v>
      </c>
      <c r="DC35">
        <v>1</v>
      </c>
      <c r="DD35">
        <v>1800.02761904762</v>
      </c>
      <c r="DE35">
        <v>3.5844155846945801E-2</v>
      </c>
      <c r="DF35">
        <v>0.112330497148229</v>
      </c>
      <c r="DG35">
        <v>1</v>
      </c>
      <c r="DH35">
        <v>1799.99952380952</v>
      </c>
      <c r="DI35">
        <v>-0.47376502034254903</v>
      </c>
      <c r="DJ35">
        <v>0.16184872980002099</v>
      </c>
      <c r="DK35">
        <v>-1</v>
      </c>
      <c r="DL35">
        <v>2</v>
      </c>
      <c r="DM35">
        <v>2</v>
      </c>
      <c r="DN35" t="s">
        <v>350</v>
      </c>
      <c r="DO35">
        <v>2.9992299999999998</v>
      </c>
      <c r="DP35">
        <v>2.8305699999999998</v>
      </c>
      <c r="DQ35">
        <v>0.25841599999999998</v>
      </c>
      <c r="DR35">
        <v>0.25871899999999998</v>
      </c>
      <c r="DS35">
        <v>0.110239</v>
      </c>
      <c r="DT35">
        <v>0.103265</v>
      </c>
      <c r="DU35">
        <v>21463.200000000001</v>
      </c>
      <c r="DV35">
        <v>22728.7</v>
      </c>
      <c r="DW35">
        <v>27110.1</v>
      </c>
      <c r="DX35">
        <v>28802.9</v>
      </c>
      <c r="DY35">
        <v>31786.6</v>
      </c>
      <c r="DZ35">
        <v>34443.4</v>
      </c>
      <c r="EA35">
        <v>36228.5</v>
      </c>
      <c r="EB35">
        <v>39084</v>
      </c>
      <c r="EC35">
        <v>2.0597699999999999</v>
      </c>
      <c r="ED35">
        <v>1.7625500000000001</v>
      </c>
      <c r="EE35">
        <v>0.103496</v>
      </c>
      <c r="EF35">
        <v>0</v>
      </c>
      <c r="EG35">
        <v>25.304400000000001</v>
      </c>
      <c r="EH35">
        <v>999.9</v>
      </c>
      <c r="EI35">
        <v>42.607999999999997</v>
      </c>
      <c r="EJ35">
        <v>32.317</v>
      </c>
      <c r="EK35">
        <v>20.672599999999999</v>
      </c>
      <c r="EL35">
        <v>62.878900000000002</v>
      </c>
      <c r="EM35">
        <v>32.275599999999997</v>
      </c>
      <c r="EN35">
        <v>1</v>
      </c>
      <c r="EO35">
        <v>8.8219000000000006E-2</v>
      </c>
      <c r="EP35">
        <v>-0.357906</v>
      </c>
      <c r="EQ35">
        <v>19.935300000000002</v>
      </c>
      <c r="ER35">
        <v>5.2111499999999999</v>
      </c>
      <c r="ES35">
        <v>11.933</v>
      </c>
      <c r="ET35">
        <v>4.9541000000000004</v>
      </c>
      <c r="EU35">
        <v>3.2966799999999998</v>
      </c>
      <c r="EV35">
        <v>9999</v>
      </c>
      <c r="EW35">
        <v>107</v>
      </c>
      <c r="EX35">
        <v>50.6</v>
      </c>
      <c r="EY35">
        <v>3421.2</v>
      </c>
      <c r="EZ35">
        <v>1.8602000000000001</v>
      </c>
      <c r="FA35">
        <v>1.85944</v>
      </c>
      <c r="FB35">
        <v>1.8647899999999999</v>
      </c>
      <c r="FC35">
        <v>1.8687800000000001</v>
      </c>
      <c r="FD35">
        <v>1.8638399999999999</v>
      </c>
      <c r="FE35">
        <v>1.86371</v>
      </c>
      <c r="FF35">
        <v>1.8637300000000001</v>
      </c>
      <c r="FG35">
        <v>1.8635600000000001</v>
      </c>
      <c r="FH35">
        <v>0</v>
      </c>
      <c r="FI35">
        <v>0</v>
      </c>
      <c r="FJ35">
        <v>0</v>
      </c>
      <c r="FK35">
        <v>0</v>
      </c>
      <c r="FL35" t="s">
        <v>351</v>
      </c>
      <c r="FM35" t="s">
        <v>352</v>
      </c>
      <c r="FN35" t="s">
        <v>353</v>
      </c>
      <c r="FO35" t="s">
        <v>353</v>
      </c>
      <c r="FP35" t="s">
        <v>353</v>
      </c>
      <c r="FQ35" t="s">
        <v>353</v>
      </c>
      <c r="FR35">
        <v>0</v>
      </c>
      <c r="FS35">
        <v>100</v>
      </c>
      <c r="FT35">
        <v>100</v>
      </c>
      <c r="FU35">
        <v>-1.87</v>
      </c>
      <c r="FV35">
        <v>5.8200000000000002E-2</v>
      </c>
      <c r="FW35">
        <v>-1.8689999999999101</v>
      </c>
      <c r="FX35">
        <v>0</v>
      </c>
      <c r="FY35">
        <v>0</v>
      </c>
      <c r="FZ35">
        <v>0</v>
      </c>
      <c r="GA35">
        <v>5.8260000000000603E-2</v>
      </c>
      <c r="GB35">
        <v>0</v>
      </c>
      <c r="GC35">
        <v>0</v>
      </c>
      <c r="GD35">
        <v>0</v>
      </c>
      <c r="GE35">
        <v>-1</v>
      </c>
      <c r="GF35">
        <v>-1</v>
      </c>
      <c r="GG35">
        <v>-1</v>
      </c>
      <c r="GH35">
        <v>-1</v>
      </c>
      <c r="GI35">
        <v>0.5</v>
      </c>
      <c r="GJ35">
        <v>0.8</v>
      </c>
      <c r="GK35">
        <v>3.5022000000000002</v>
      </c>
      <c r="GL35">
        <v>2.6013199999999999</v>
      </c>
      <c r="GM35">
        <v>1.4489700000000001</v>
      </c>
      <c r="GN35">
        <v>2.3034699999999999</v>
      </c>
      <c r="GO35">
        <v>1.5466299999999999</v>
      </c>
      <c r="GP35">
        <v>2.4304199999999998</v>
      </c>
      <c r="GQ35">
        <v>36.694299999999998</v>
      </c>
      <c r="GR35">
        <v>15.2265</v>
      </c>
      <c r="GS35">
        <v>18</v>
      </c>
      <c r="GT35">
        <v>539.35500000000002</v>
      </c>
      <c r="GU35">
        <v>430.95600000000002</v>
      </c>
      <c r="GV35">
        <v>25.716799999999999</v>
      </c>
      <c r="GW35">
        <v>28.2331</v>
      </c>
      <c r="GX35">
        <v>30.000699999999998</v>
      </c>
      <c r="GY35">
        <v>28.263999999999999</v>
      </c>
      <c r="GZ35">
        <v>28.243400000000001</v>
      </c>
      <c r="HA35">
        <v>70.016099999999994</v>
      </c>
      <c r="HB35">
        <v>-30</v>
      </c>
      <c r="HC35">
        <v>-30</v>
      </c>
      <c r="HD35">
        <v>25.755500000000001</v>
      </c>
      <c r="HE35">
        <v>1800</v>
      </c>
      <c r="HF35">
        <v>0</v>
      </c>
      <c r="HG35">
        <v>99.827699999999993</v>
      </c>
      <c r="HH35">
        <v>94.975999999999999</v>
      </c>
    </row>
    <row r="36" spans="1:216" x14ac:dyDescent="0.2">
      <c r="A36">
        <v>18</v>
      </c>
      <c r="B36">
        <v>1689626210</v>
      </c>
      <c r="C36">
        <v>1587.9000000953699</v>
      </c>
      <c r="D36" t="s">
        <v>402</v>
      </c>
      <c r="E36" t="s">
        <v>403</v>
      </c>
      <c r="F36" t="s">
        <v>344</v>
      </c>
      <c r="G36" t="s">
        <v>405</v>
      </c>
      <c r="H36" t="s">
        <v>345</v>
      </c>
      <c r="I36" t="s">
        <v>346</v>
      </c>
      <c r="J36" t="s">
        <v>347</v>
      </c>
      <c r="K36" t="s">
        <v>348</v>
      </c>
      <c r="L36">
        <v>1689626210</v>
      </c>
      <c r="M36">
        <f t="shared" si="0"/>
        <v>2.4340802798581535E-3</v>
      </c>
      <c r="N36">
        <f t="shared" si="1"/>
        <v>2.4340802798581533</v>
      </c>
      <c r="O36">
        <f t="shared" si="2"/>
        <v>11.957154661254545</v>
      </c>
      <c r="P36">
        <f t="shared" si="3"/>
        <v>392.767</v>
      </c>
      <c r="Q36">
        <f t="shared" si="4"/>
        <v>270.42001117117911</v>
      </c>
      <c r="R36">
        <f t="shared" si="5"/>
        <v>27.122306233483357</v>
      </c>
      <c r="S36">
        <f t="shared" si="6"/>
        <v>39.3933378164948</v>
      </c>
      <c r="T36">
        <f t="shared" si="7"/>
        <v>0.17039121589084658</v>
      </c>
      <c r="U36">
        <f t="shared" si="8"/>
        <v>3.8977139957665852</v>
      </c>
      <c r="V36">
        <f t="shared" si="9"/>
        <v>0.16635864876274667</v>
      </c>
      <c r="W36">
        <f t="shared" si="10"/>
        <v>0.10432851675645505</v>
      </c>
      <c r="X36">
        <f t="shared" si="11"/>
        <v>297.69663299999996</v>
      </c>
      <c r="Y36">
        <f t="shared" si="12"/>
        <v>28.262862087838226</v>
      </c>
      <c r="Z36">
        <f t="shared" si="13"/>
        <v>27.009</v>
      </c>
      <c r="AA36">
        <f t="shared" si="14"/>
        <v>3.5810520454919779</v>
      </c>
      <c r="AB36">
        <f t="shared" si="15"/>
        <v>58.811766851168521</v>
      </c>
      <c r="AC36">
        <f t="shared" si="16"/>
        <v>2.1555221807061598</v>
      </c>
      <c r="AD36">
        <f t="shared" si="17"/>
        <v>3.6651205976535493</v>
      </c>
      <c r="AE36">
        <f t="shared" si="18"/>
        <v>1.4255298647858181</v>
      </c>
      <c r="AF36">
        <f t="shared" si="19"/>
        <v>-107.34294034174457</v>
      </c>
      <c r="AG36">
        <f t="shared" si="20"/>
        <v>83.149848481065831</v>
      </c>
      <c r="AH36">
        <f t="shared" si="21"/>
        <v>4.6134379394961345</v>
      </c>
      <c r="AI36">
        <f t="shared" si="22"/>
        <v>278.11697907881734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52909.963892989683</v>
      </c>
      <c r="AO36">
        <f t="shared" si="26"/>
        <v>1799.97</v>
      </c>
      <c r="AP36">
        <f t="shared" si="27"/>
        <v>1517.3744999999999</v>
      </c>
      <c r="AQ36">
        <f t="shared" si="28"/>
        <v>0.84299988333138876</v>
      </c>
      <c r="AR36">
        <f t="shared" si="29"/>
        <v>0.16538977482958048</v>
      </c>
      <c r="AS36">
        <v>1689626210</v>
      </c>
      <c r="AT36">
        <v>392.767</v>
      </c>
      <c r="AU36">
        <v>399.98</v>
      </c>
      <c r="AV36">
        <v>21.491399999999999</v>
      </c>
      <c r="AW36">
        <v>20.161000000000001</v>
      </c>
      <c r="AX36">
        <v>395.67599999999999</v>
      </c>
      <c r="AY36">
        <v>21.429400000000001</v>
      </c>
      <c r="AZ36">
        <v>500.02100000000002</v>
      </c>
      <c r="BA36">
        <v>100.197</v>
      </c>
      <c r="BB36">
        <v>9.9964399999999995E-2</v>
      </c>
      <c r="BC36">
        <v>27.404699999999998</v>
      </c>
      <c r="BD36">
        <v>27.009</v>
      </c>
      <c r="BE36">
        <v>999.9</v>
      </c>
      <c r="BF36">
        <v>0</v>
      </c>
      <c r="BG36">
        <v>0</v>
      </c>
      <c r="BH36">
        <v>10000</v>
      </c>
      <c r="BI36">
        <v>0</v>
      </c>
      <c r="BJ36">
        <v>0.67957400000000001</v>
      </c>
      <c r="BK36">
        <v>-7.2126200000000003</v>
      </c>
      <c r="BL36">
        <v>401.39400000000001</v>
      </c>
      <c r="BM36">
        <v>408.21</v>
      </c>
      <c r="BN36">
        <v>1.33039</v>
      </c>
      <c r="BO36">
        <v>399.98</v>
      </c>
      <c r="BP36">
        <v>20.161000000000001</v>
      </c>
      <c r="BQ36">
        <v>2.1533799999999998</v>
      </c>
      <c r="BR36">
        <v>2.0200800000000001</v>
      </c>
      <c r="BS36">
        <v>18.619599999999998</v>
      </c>
      <c r="BT36">
        <v>17.602599999999999</v>
      </c>
      <c r="BU36">
        <v>1799.97</v>
      </c>
      <c r="BV36">
        <v>0.90000400000000003</v>
      </c>
      <c r="BW36">
        <v>9.9995700000000007E-2</v>
      </c>
      <c r="BX36">
        <v>0</v>
      </c>
      <c r="BY36">
        <v>2.1556999999999999</v>
      </c>
      <c r="BZ36">
        <v>0</v>
      </c>
      <c r="CA36">
        <v>8236.75</v>
      </c>
      <c r="CB36">
        <v>13894.7</v>
      </c>
      <c r="CC36">
        <v>41.186999999999998</v>
      </c>
      <c r="CD36">
        <v>43.5</v>
      </c>
      <c r="CE36">
        <v>42.561999999999998</v>
      </c>
      <c r="CF36">
        <v>41.311999999999998</v>
      </c>
      <c r="CG36">
        <v>41.061999999999998</v>
      </c>
      <c r="CH36">
        <v>1619.98</v>
      </c>
      <c r="CI36">
        <v>179.99</v>
      </c>
      <c r="CJ36">
        <v>0</v>
      </c>
      <c r="CK36">
        <v>1689626217.8</v>
      </c>
      <c r="CL36">
        <v>0</v>
      </c>
      <c r="CM36">
        <v>1689626180</v>
      </c>
      <c r="CN36" t="s">
        <v>404</v>
      </c>
      <c r="CO36">
        <v>1689626180</v>
      </c>
      <c r="CP36">
        <v>1689626163.0999999</v>
      </c>
      <c r="CQ36">
        <v>21</v>
      </c>
      <c r="CR36">
        <v>-1.04</v>
      </c>
      <c r="CS36">
        <v>4.0000000000000001E-3</v>
      </c>
      <c r="CT36">
        <v>-2.9089999999999998</v>
      </c>
      <c r="CU36">
        <v>6.2E-2</v>
      </c>
      <c r="CV36">
        <v>399</v>
      </c>
      <c r="CW36">
        <v>20</v>
      </c>
      <c r="CX36">
        <v>0.22</v>
      </c>
      <c r="CY36">
        <v>0.06</v>
      </c>
      <c r="CZ36">
        <v>11.2863486143158</v>
      </c>
      <c r="DA36">
        <v>-1.17695353869402</v>
      </c>
      <c r="DB36">
        <v>0.170861113147877</v>
      </c>
      <c r="DC36">
        <v>1</v>
      </c>
      <c r="DD36">
        <v>399.92775</v>
      </c>
      <c r="DE36">
        <v>0.35255639097707298</v>
      </c>
      <c r="DF36">
        <v>6.2511498942197402E-2</v>
      </c>
      <c r="DG36">
        <v>1</v>
      </c>
      <c r="DH36">
        <v>1800.0019047619001</v>
      </c>
      <c r="DI36">
        <v>-6.1574294113425201E-2</v>
      </c>
      <c r="DJ36">
        <v>1.5312319229332299E-2</v>
      </c>
      <c r="DK36">
        <v>-1</v>
      </c>
      <c r="DL36">
        <v>2</v>
      </c>
      <c r="DM36">
        <v>2</v>
      </c>
      <c r="DN36" t="s">
        <v>350</v>
      </c>
      <c r="DO36">
        <v>2.9992399999999999</v>
      </c>
      <c r="DP36">
        <v>2.8305799999999999</v>
      </c>
      <c r="DQ36">
        <v>9.4729599999999997E-2</v>
      </c>
      <c r="DR36">
        <v>9.5056799999999997E-2</v>
      </c>
      <c r="DS36">
        <v>0.11036700000000001</v>
      </c>
      <c r="DT36">
        <v>0.10355499999999999</v>
      </c>
      <c r="DU36">
        <v>26200.6</v>
      </c>
      <c r="DV36">
        <v>27746.2</v>
      </c>
      <c r="DW36">
        <v>27106.799999999999</v>
      </c>
      <c r="DX36">
        <v>28798.6</v>
      </c>
      <c r="DY36">
        <v>31777.1</v>
      </c>
      <c r="DZ36">
        <v>34426.9</v>
      </c>
      <c r="EA36">
        <v>36222.800000000003</v>
      </c>
      <c r="EB36">
        <v>39078.199999999997</v>
      </c>
      <c r="EC36">
        <v>2.0588299999999999</v>
      </c>
      <c r="ED36">
        <v>1.75475</v>
      </c>
      <c r="EE36">
        <v>0.102594</v>
      </c>
      <c r="EF36">
        <v>0</v>
      </c>
      <c r="EG36">
        <v>25.328900000000001</v>
      </c>
      <c r="EH36">
        <v>999.9</v>
      </c>
      <c r="EI36">
        <v>42.472999999999999</v>
      </c>
      <c r="EJ36">
        <v>32.468000000000004</v>
      </c>
      <c r="EK36">
        <v>20.7834</v>
      </c>
      <c r="EL36">
        <v>62.858899999999998</v>
      </c>
      <c r="EM36">
        <v>32.351799999999997</v>
      </c>
      <c r="EN36">
        <v>1</v>
      </c>
      <c r="EO36">
        <v>9.6783499999999995E-2</v>
      </c>
      <c r="EP36">
        <v>-7.9520700000000003E-3</v>
      </c>
      <c r="EQ36">
        <v>19.941099999999999</v>
      </c>
      <c r="ER36">
        <v>5.2171399999999997</v>
      </c>
      <c r="ES36">
        <v>11.9354</v>
      </c>
      <c r="ET36">
        <v>4.9540499999999996</v>
      </c>
      <c r="EU36">
        <v>3.2970299999999999</v>
      </c>
      <c r="EV36">
        <v>9999</v>
      </c>
      <c r="EW36">
        <v>107</v>
      </c>
      <c r="EX36">
        <v>50.7</v>
      </c>
      <c r="EY36">
        <v>3423.3</v>
      </c>
      <c r="EZ36">
        <v>1.8602000000000001</v>
      </c>
      <c r="FA36">
        <v>1.85944</v>
      </c>
      <c r="FB36">
        <v>1.8647899999999999</v>
      </c>
      <c r="FC36">
        <v>1.8688499999999999</v>
      </c>
      <c r="FD36">
        <v>1.8637900000000001</v>
      </c>
      <c r="FE36">
        <v>1.86371</v>
      </c>
      <c r="FF36">
        <v>1.86371</v>
      </c>
      <c r="FG36">
        <v>1.8635600000000001</v>
      </c>
      <c r="FH36">
        <v>0</v>
      </c>
      <c r="FI36">
        <v>0</v>
      </c>
      <c r="FJ36">
        <v>0</v>
      </c>
      <c r="FK36">
        <v>0</v>
      </c>
      <c r="FL36" t="s">
        <v>351</v>
      </c>
      <c r="FM36" t="s">
        <v>352</v>
      </c>
      <c r="FN36" t="s">
        <v>353</v>
      </c>
      <c r="FO36" t="s">
        <v>353</v>
      </c>
      <c r="FP36" t="s">
        <v>353</v>
      </c>
      <c r="FQ36" t="s">
        <v>353</v>
      </c>
      <c r="FR36">
        <v>0</v>
      </c>
      <c r="FS36">
        <v>100</v>
      </c>
      <c r="FT36">
        <v>100</v>
      </c>
      <c r="FU36">
        <v>-2.9089999999999998</v>
      </c>
      <c r="FV36">
        <v>6.2E-2</v>
      </c>
      <c r="FW36">
        <v>-2.90900000000005</v>
      </c>
      <c r="FX36">
        <v>0</v>
      </c>
      <c r="FY36">
        <v>0</v>
      </c>
      <c r="FZ36">
        <v>0</v>
      </c>
      <c r="GA36">
        <v>6.2000000000004697E-2</v>
      </c>
      <c r="GB36">
        <v>0</v>
      </c>
      <c r="GC36">
        <v>0</v>
      </c>
      <c r="GD36">
        <v>0</v>
      </c>
      <c r="GE36">
        <v>-1</v>
      </c>
      <c r="GF36">
        <v>-1</v>
      </c>
      <c r="GG36">
        <v>-1</v>
      </c>
      <c r="GH36">
        <v>-1</v>
      </c>
      <c r="GI36">
        <v>0.5</v>
      </c>
      <c r="GJ36">
        <v>0.8</v>
      </c>
      <c r="GK36">
        <v>1.0400400000000001</v>
      </c>
      <c r="GL36">
        <v>2.5952099999999998</v>
      </c>
      <c r="GM36">
        <v>1.4489700000000001</v>
      </c>
      <c r="GN36">
        <v>2.3034699999999999</v>
      </c>
      <c r="GO36">
        <v>1.5466299999999999</v>
      </c>
      <c r="GP36">
        <v>2.3974600000000001</v>
      </c>
      <c r="GQ36">
        <v>36.694299999999998</v>
      </c>
      <c r="GR36">
        <v>15.209</v>
      </c>
      <c r="GS36">
        <v>18</v>
      </c>
      <c r="GT36">
        <v>539.96500000000003</v>
      </c>
      <c r="GU36">
        <v>426.85899999999998</v>
      </c>
      <c r="GV36">
        <v>25.686800000000002</v>
      </c>
      <c r="GW36">
        <v>28.356200000000001</v>
      </c>
      <c r="GX36">
        <v>30.000399999999999</v>
      </c>
      <c r="GY36">
        <v>28.399699999999999</v>
      </c>
      <c r="GZ36">
        <v>28.383900000000001</v>
      </c>
      <c r="HA36">
        <v>20.8108</v>
      </c>
      <c r="HB36">
        <v>-30</v>
      </c>
      <c r="HC36">
        <v>-30</v>
      </c>
      <c r="HD36">
        <v>25.681699999999999</v>
      </c>
      <c r="HE36">
        <v>400</v>
      </c>
      <c r="HF36">
        <v>0</v>
      </c>
      <c r="HG36">
        <v>99.813400000000001</v>
      </c>
      <c r="HH36">
        <v>94.961799999999997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2023-07-17T12:37:17Z</dcterms:created>
  <dcterms:modified xsi:type="dcterms:W3CDTF">2023-07-21T06:26:10Z</dcterms:modified>
</cp:coreProperties>
</file>