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B9C761F3-C1D5-DE43-9126-BC59B078402C}" xr6:coauthVersionLast="47" xr6:coauthVersionMax="47" xr10:uidLastSave="{00000000-0000-0000-0000-000000000000}"/>
  <bookViews>
    <workbookView xWindow="9680" yWindow="1380" windowWidth="19680" windowHeight="122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N36" i="1"/>
  <c r="M36" i="1" s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P33" i="1"/>
  <c r="AO33" i="1"/>
  <c r="AN33" i="1"/>
  <c r="AL33" i="1" s="1"/>
  <c r="AD33" i="1"/>
  <c r="AC33" i="1"/>
  <c r="AB33" i="1" s="1"/>
  <c r="X33" i="1"/>
  <c r="U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P29" i="1"/>
  <c r="AO29" i="1"/>
  <c r="AN29" i="1"/>
  <c r="AL29" i="1" s="1"/>
  <c r="AD29" i="1"/>
  <c r="AC29" i="1"/>
  <c r="AB29" i="1" s="1"/>
  <c r="X29" i="1"/>
  <c r="U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AR26" i="1"/>
  <c r="AQ26" i="1"/>
  <c r="AO26" i="1"/>
  <c r="AP26" i="1" s="1"/>
  <c r="AN26" i="1"/>
  <c r="AL26" i="1" s="1"/>
  <c r="AD26" i="1"/>
  <c r="AC26" i="1"/>
  <c r="AB26" i="1" s="1"/>
  <c r="U26" i="1"/>
  <c r="AR25" i="1"/>
  <c r="AQ25" i="1"/>
  <c r="AP25" i="1"/>
  <c r="AO25" i="1"/>
  <c r="AN25" i="1"/>
  <c r="AL25" i="1" s="1"/>
  <c r="AD25" i="1"/>
  <c r="AC25" i="1"/>
  <c r="AB25" i="1" s="1"/>
  <c r="X25" i="1"/>
  <c r="U25" i="1"/>
  <c r="AR24" i="1"/>
  <c r="AQ24" i="1"/>
  <c r="AO24" i="1"/>
  <c r="AP24" i="1" s="1"/>
  <c r="AN24" i="1"/>
  <c r="AL24" i="1" s="1"/>
  <c r="AD24" i="1"/>
  <c r="AC24" i="1"/>
  <c r="AB24" i="1" s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AR22" i="1"/>
  <c r="AQ22" i="1"/>
  <c r="AO22" i="1"/>
  <c r="AP22" i="1" s="1"/>
  <c r="AN22" i="1"/>
  <c r="AL22" i="1" s="1"/>
  <c r="AD22" i="1"/>
  <c r="AC22" i="1"/>
  <c r="AB22" i="1" s="1"/>
  <c r="U22" i="1"/>
  <c r="AR21" i="1"/>
  <c r="AQ21" i="1"/>
  <c r="AP21" i="1"/>
  <c r="AO21" i="1"/>
  <c r="AN21" i="1"/>
  <c r="AL21" i="1" s="1"/>
  <c r="AD21" i="1"/>
  <c r="AC21" i="1"/>
  <c r="AB21" i="1" s="1"/>
  <c r="X21" i="1"/>
  <c r="U21" i="1"/>
  <c r="AR20" i="1"/>
  <c r="AQ20" i="1"/>
  <c r="AO20" i="1"/>
  <c r="AP20" i="1" s="1"/>
  <c r="AN20" i="1"/>
  <c r="AL20" i="1" s="1"/>
  <c r="AD20" i="1"/>
  <c r="AC20" i="1"/>
  <c r="AB20" i="1" s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24" i="1" l="1"/>
  <c r="P24" i="1"/>
  <c r="N24" i="1"/>
  <c r="M24" i="1" s="1"/>
  <c r="O24" i="1"/>
  <c r="AM24" i="1"/>
  <c r="S21" i="1"/>
  <c r="AM21" i="1"/>
  <c r="P21" i="1"/>
  <c r="O21" i="1"/>
  <c r="N21" i="1"/>
  <c r="M21" i="1" s="1"/>
  <c r="AF36" i="1"/>
  <c r="S20" i="1"/>
  <c r="P20" i="1"/>
  <c r="O20" i="1"/>
  <c r="N20" i="1"/>
  <c r="M20" i="1" s="1"/>
  <c r="AM20" i="1"/>
  <c r="N22" i="1"/>
  <c r="M22" i="1" s="1"/>
  <c r="AM22" i="1"/>
  <c r="S22" i="1"/>
  <c r="O22" i="1"/>
  <c r="P22" i="1"/>
  <c r="S25" i="1"/>
  <c r="P25" i="1"/>
  <c r="O25" i="1"/>
  <c r="AM25" i="1"/>
  <c r="N25" i="1"/>
  <c r="M25" i="1" s="1"/>
  <c r="N26" i="1"/>
  <c r="M26" i="1" s="1"/>
  <c r="AM26" i="1"/>
  <c r="S26" i="1"/>
  <c r="P26" i="1"/>
  <c r="O26" i="1"/>
  <c r="P28" i="1"/>
  <c r="O28" i="1"/>
  <c r="N28" i="1"/>
  <c r="M28" i="1" s="1"/>
  <c r="AM28" i="1"/>
  <c r="S28" i="1"/>
  <c r="S29" i="1"/>
  <c r="P29" i="1"/>
  <c r="O29" i="1"/>
  <c r="AM29" i="1"/>
  <c r="N29" i="1"/>
  <c r="M29" i="1" s="1"/>
  <c r="N30" i="1"/>
  <c r="M30" i="1" s="1"/>
  <c r="AM30" i="1"/>
  <c r="S30" i="1"/>
  <c r="O30" i="1"/>
  <c r="P30" i="1"/>
  <c r="P32" i="1"/>
  <c r="N32" i="1"/>
  <c r="M32" i="1" s="1"/>
  <c r="O32" i="1"/>
  <c r="AM32" i="1"/>
  <c r="S32" i="1"/>
  <c r="S33" i="1"/>
  <c r="P33" i="1"/>
  <c r="O33" i="1"/>
  <c r="AM33" i="1"/>
  <c r="N33" i="1"/>
  <c r="M33" i="1" s="1"/>
  <c r="N34" i="1"/>
  <c r="M34" i="1" s="1"/>
  <c r="AM34" i="1"/>
  <c r="S34" i="1"/>
  <c r="P34" i="1"/>
  <c r="O34" i="1"/>
  <c r="AG21" i="1"/>
  <c r="X22" i="1"/>
  <c r="X26" i="1"/>
  <c r="X30" i="1"/>
  <c r="X34" i="1"/>
  <c r="S19" i="1"/>
  <c r="S23" i="1"/>
  <c r="S27" i="1"/>
  <c r="S31" i="1"/>
  <c r="S35" i="1"/>
  <c r="AM36" i="1"/>
  <c r="AM19" i="1"/>
  <c r="Y21" i="1"/>
  <c r="Z21" i="1" s="1"/>
  <c r="AM23" i="1"/>
  <c r="AM27" i="1"/>
  <c r="Y29" i="1"/>
  <c r="Z29" i="1" s="1"/>
  <c r="AM31" i="1"/>
  <c r="Y33" i="1"/>
  <c r="Z33" i="1" s="1"/>
  <c r="AM35" i="1"/>
  <c r="O36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O19" i="1"/>
  <c r="O23" i="1"/>
  <c r="O31" i="1"/>
  <c r="O35" i="1"/>
  <c r="O27" i="1"/>
  <c r="X19" i="1"/>
  <c r="X23" i="1"/>
  <c r="X27" i="1"/>
  <c r="X31" i="1"/>
  <c r="X35" i="1"/>
  <c r="AF19" i="1" l="1"/>
  <c r="Y32" i="1"/>
  <c r="Z32" i="1" s="1"/>
  <c r="AA33" i="1"/>
  <c r="AE33" i="1" s="1"/>
  <c r="AH33" i="1"/>
  <c r="Y23" i="1"/>
  <c r="Z23" i="1" s="1"/>
  <c r="V23" i="1" s="1"/>
  <c r="T23" i="1" s="1"/>
  <c r="W23" i="1" s="1"/>
  <c r="Q23" i="1" s="1"/>
  <c r="R23" i="1" s="1"/>
  <c r="AF35" i="1"/>
  <c r="Y19" i="1"/>
  <c r="Z19" i="1" s="1"/>
  <c r="AA21" i="1"/>
  <c r="AE21" i="1" s="1"/>
  <c r="AH21" i="1"/>
  <c r="Y34" i="1"/>
  <c r="Z34" i="1" s="1"/>
  <c r="AF31" i="1"/>
  <c r="Y30" i="1"/>
  <c r="Z30" i="1" s="1"/>
  <c r="V30" i="1" s="1"/>
  <c r="T30" i="1" s="1"/>
  <c r="W30" i="1" s="1"/>
  <c r="Q30" i="1" s="1"/>
  <c r="R30" i="1" s="1"/>
  <c r="Y28" i="1"/>
  <c r="Z28" i="1" s="1"/>
  <c r="Y26" i="1"/>
  <c r="Z26" i="1" s="1"/>
  <c r="AF26" i="1"/>
  <c r="AF27" i="1"/>
  <c r="Y22" i="1"/>
  <c r="Z22" i="1" s="1"/>
  <c r="AF30" i="1"/>
  <c r="AF28" i="1"/>
  <c r="AF25" i="1"/>
  <c r="Y35" i="1"/>
  <c r="Z35" i="1" s="1"/>
  <c r="Y24" i="1"/>
  <c r="Z24" i="1" s="1"/>
  <c r="AA29" i="1"/>
  <c r="AE29" i="1" s="1"/>
  <c r="AH29" i="1"/>
  <c r="AG33" i="1"/>
  <c r="AF34" i="1"/>
  <c r="AF29" i="1"/>
  <c r="V29" i="1"/>
  <c r="T29" i="1" s="1"/>
  <c r="W29" i="1" s="1"/>
  <c r="Q29" i="1" s="1"/>
  <c r="R29" i="1" s="1"/>
  <c r="V22" i="1"/>
  <c r="T22" i="1" s="1"/>
  <c r="W22" i="1" s="1"/>
  <c r="Q22" i="1" s="1"/>
  <c r="R22" i="1" s="1"/>
  <c r="AF22" i="1"/>
  <c r="AF24" i="1"/>
  <c r="Y31" i="1"/>
  <c r="Z31" i="1" s="1"/>
  <c r="AF23" i="1"/>
  <c r="AG29" i="1"/>
  <c r="AF33" i="1"/>
  <c r="V33" i="1"/>
  <c r="T33" i="1" s="1"/>
  <c r="W33" i="1" s="1"/>
  <c r="Q33" i="1" s="1"/>
  <c r="R33" i="1" s="1"/>
  <c r="AF32" i="1"/>
  <c r="V32" i="1"/>
  <c r="T32" i="1" s="1"/>
  <c r="W32" i="1" s="1"/>
  <c r="Q32" i="1" s="1"/>
  <c r="R32" i="1" s="1"/>
  <c r="AF21" i="1"/>
  <c r="V21" i="1"/>
  <c r="T21" i="1" s="1"/>
  <c r="W21" i="1" s="1"/>
  <c r="Q21" i="1" s="1"/>
  <c r="R21" i="1" s="1"/>
  <c r="Y27" i="1"/>
  <c r="Z27" i="1" s="1"/>
  <c r="Y36" i="1"/>
  <c r="Z36" i="1" s="1"/>
  <c r="Y20" i="1"/>
  <c r="Z20" i="1" s="1"/>
  <c r="Y25" i="1"/>
  <c r="Z25" i="1" s="1"/>
  <c r="AF20" i="1"/>
  <c r="V20" i="1"/>
  <c r="T20" i="1" s="1"/>
  <c r="W20" i="1" s="1"/>
  <c r="Q20" i="1" s="1"/>
  <c r="R20" i="1" s="1"/>
  <c r="AI33" i="1" l="1"/>
  <c r="AI21" i="1"/>
  <c r="AA35" i="1"/>
  <c r="AE35" i="1" s="1"/>
  <c r="AH35" i="1"/>
  <c r="AG35" i="1"/>
  <c r="AA31" i="1"/>
  <c r="AE31" i="1" s="1"/>
  <c r="AH31" i="1"/>
  <c r="AI31" i="1" s="1"/>
  <c r="AG31" i="1"/>
  <c r="AG19" i="1"/>
  <c r="AA19" i="1"/>
  <c r="AE19" i="1" s="1"/>
  <c r="AH19" i="1"/>
  <c r="AH34" i="1"/>
  <c r="AA34" i="1"/>
  <c r="AE34" i="1" s="1"/>
  <c r="AG34" i="1"/>
  <c r="AA27" i="1"/>
  <c r="AE27" i="1" s="1"/>
  <c r="AG27" i="1"/>
  <c r="AH27" i="1"/>
  <c r="AA25" i="1"/>
  <c r="AE25" i="1" s="1"/>
  <c r="AH25" i="1"/>
  <c r="AG25" i="1"/>
  <c r="AH28" i="1"/>
  <c r="AA28" i="1"/>
  <c r="AE28" i="1" s="1"/>
  <c r="AG28" i="1"/>
  <c r="V34" i="1"/>
  <c r="T34" i="1" s="1"/>
  <c r="W34" i="1" s="1"/>
  <c r="Q34" i="1" s="1"/>
  <c r="R34" i="1" s="1"/>
  <c r="V25" i="1"/>
  <c r="T25" i="1" s="1"/>
  <c r="W25" i="1" s="1"/>
  <c r="Q25" i="1" s="1"/>
  <c r="R25" i="1" s="1"/>
  <c r="V27" i="1"/>
  <c r="T27" i="1" s="1"/>
  <c r="W27" i="1" s="1"/>
  <c r="Q27" i="1" s="1"/>
  <c r="R27" i="1" s="1"/>
  <c r="V28" i="1"/>
  <c r="T28" i="1" s="1"/>
  <c r="W28" i="1" s="1"/>
  <c r="Q28" i="1" s="1"/>
  <c r="R28" i="1" s="1"/>
  <c r="V35" i="1"/>
  <c r="T35" i="1" s="1"/>
  <c r="W35" i="1" s="1"/>
  <c r="Q35" i="1" s="1"/>
  <c r="R35" i="1" s="1"/>
  <c r="AH26" i="1"/>
  <c r="AA26" i="1"/>
  <c r="AE26" i="1" s="1"/>
  <c r="AG26" i="1"/>
  <c r="AG23" i="1"/>
  <c r="AA23" i="1"/>
  <c r="AE23" i="1" s="1"/>
  <c r="AH23" i="1"/>
  <c r="AH24" i="1"/>
  <c r="AA24" i="1"/>
  <c r="AE24" i="1" s="1"/>
  <c r="AG24" i="1"/>
  <c r="AH22" i="1"/>
  <c r="AA22" i="1"/>
  <c r="AE22" i="1" s="1"/>
  <c r="AG22" i="1"/>
  <c r="AH30" i="1"/>
  <c r="AA30" i="1"/>
  <c r="AE30" i="1" s="1"/>
  <c r="AG30" i="1"/>
  <c r="AH20" i="1"/>
  <c r="AA20" i="1"/>
  <c r="AE20" i="1" s="1"/>
  <c r="AG20" i="1"/>
  <c r="V24" i="1"/>
  <c r="T24" i="1" s="1"/>
  <c r="W24" i="1" s="1"/>
  <c r="Q24" i="1" s="1"/>
  <c r="R24" i="1" s="1"/>
  <c r="AH32" i="1"/>
  <c r="AA32" i="1"/>
  <c r="AE32" i="1" s="1"/>
  <c r="AG32" i="1"/>
  <c r="AI29" i="1"/>
  <c r="V31" i="1"/>
  <c r="T31" i="1" s="1"/>
  <c r="W31" i="1" s="1"/>
  <c r="Q31" i="1" s="1"/>
  <c r="R31" i="1" s="1"/>
  <c r="V19" i="1"/>
  <c r="T19" i="1" s="1"/>
  <c r="W19" i="1" s="1"/>
  <c r="Q19" i="1" s="1"/>
  <c r="R19" i="1" s="1"/>
  <c r="AH36" i="1"/>
  <c r="AA36" i="1"/>
  <c r="AE36" i="1" s="1"/>
  <c r="AG36" i="1"/>
  <c r="V36" i="1"/>
  <c r="T36" i="1" s="1"/>
  <c r="W36" i="1" s="1"/>
  <c r="Q36" i="1" s="1"/>
  <c r="R36" i="1" s="1"/>
  <c r="V26" i="1"/>
  <c r="T26" i="1" s="1"/>
  <c r="W26" i="1" s="1"/>
  <c r="Q26" i="1" s="1"/>
  <c r="R26" i="1" s="1"/>
  <c r="AI22" i="1" l="1"/>
  <c r="AI23" i="1"/>
  <c r="AI36" i="1"/>
  <c r="AI30" i="1"/>
  <c r="AI27" i="1"/>
  <c r="AI32" i="1"/>
  <c r="AI34" i="1"/>
  <c r="AI35" i="1"/>
  <c r="AI26" i="1"/>
  <c r="AI28" i="1"/>
  <c r="AI20" i="1"/>
  <c r="AI24" i="1"/>
  <c r="AI25" i="1"/>
  <c r="AI19" i="1"/>
</calcChain>
</file>

<file path=xl/sharedStrings.xml><?xml version="1.0" encoding="utf-8"?>
<sst xmlns="http://schemas.openxmlformats.org/spreadsheetml/2006/main" count="984" uniqueCount="410">
  <si>
    <t>File opened</t>
  </si>
  <si>
    <t>2023-07-17 14:02:48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</si>
  <si>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</si>
  <si>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</si>
  <si>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</si>
  <si>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</si>
  <si>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</si>
  <si>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</si>
  <si>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</si>
  <si>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</si>
  <si>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</si>
  <si>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</si>
  <si>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</si>
  <si>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{"h2obspan1": "1.00295", "tbzero": "0.0309811", "h2oaspan1": "1.00972", "co2aspan1": "1.00275", "h2obspanconc2": "0", "co2azero": "0.93247", "tazero": "-0.061388", "h2obzero": "1.01733", "flowazero": "0.27678", "chamberpressurezero": "2.68218", "co2aspanconc1": "2491", "h2obspan2": "0", "flowbzero": "0.32228", "flowmeterzero": "1.00451", "co2aspan2a": "0.305485", "co2bzero": "0.935154", "oxygen": "21", "co2bspan2a": "0.304297", "co2bspanconc2": "299.3", "ssa_ref": "31724", "co2bspan2": "-0.0338567", "h2oaspanconc2": "0", "ssb_ref": "35739", "h2obspanconc1": "12.12", "co2aspanconc2": "299.3", "co2bspan2b": "0.301941", "h2obspan2a": "0.0707451", "h2oazero": "1.01368", "h2oaspan2b": "0.0726308", "co2bspanconc1": "2491", "co2aspan2b": "0.303179", "co2aspan2": "-0.033707", "co2bspan1": "1.00256", "h2oaspanconc1": "12.13", "h2oaspan2": "0", "h2obspan2b": "0.0709538", "h2oaspan2a": "0.0719315"}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</si>
  <si>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</si>
  <si>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</si>
  <si>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</si>
  <si>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</si>
  <si>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</si>
  <si>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</si>
  <si>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</si>
  <si>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</si>
  <si>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</si>
  <si>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</si>
  <si>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</si>
  <si>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</si>
  <si>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</si>
  <si>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14:02:48</t>
  </si>
  <si>
    <t>Stability Definition:	CO2_r (Meas): Per=20	A (GasEx): Std&lt;0.2 Per=20	Qin (LeafQ): Std&lt;1 Per=20</t>
  </si>
  <si>
    <t>14:02:52</t>
  </si>
  <si>
    <t>Stability Definition:	CO2_r (Meas): Std&lt;0.75 Per=20	A (GasEx): Std&lt;0.2 Per=20	Qin (LeafQ): Std&lt;1 Per=20</t>
  </si>
  <si>
    <t>14:02:53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</si>
  <si>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</si>
  <si>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</si>
  <si>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</si>
  <si>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</si>
  <si>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</si>
  <si>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</si>
  <si>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</si>
  <si>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</si>
  <si>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</si>
  <si>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</si>
  <si>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</si>
  <si>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</si>
  <si>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</si>
  <si>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</si>
  <si>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</si>
  <si>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</si>
  <si>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</si>
  <si>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</si>
  <si>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</si>
  <si>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</si>
  <si>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</si>
  <si>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</si>
  <si>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</si>
  <si>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</si>
  <si>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</si>
  <si>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</si>
  <si>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</si>
  <si>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</si>
  <si>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</si>
  <si>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</si>
  <si>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</si>
  <si>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</si>
  <si>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</si>
  <si>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</si>
  <si>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</si>
  <si>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</si>
  <si>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</si>
  <si>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</si>
  <si>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</si>
  <si>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</si>
  <si>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</si>
  <si>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</si>
  <si>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</si>
  <si>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</si>
  <si>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</si>
  <si>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</si>
  <si>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</si>
  <si>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</si>
  <si>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</si>
  <si>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</si>
  <si>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</si>
  <si>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</si>
  <si>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</si>
  <si>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</si>
  <si>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</si>
  <si>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</si>
  <si>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</si>
  <si>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</si>
  <si>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</si>
  <si>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4.42126 92.5467 386.912 626.246 874.541 1083.99 1306.72 1475.53</t>
  </si>
  <si>
    <t>Fs_true</t>
  </si>
  <si>
    <t>0.106017 104.003 404.1 601.353 802.862 1001.17 1204.52 1401.18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</si>
  <si>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</si>
  <si>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</si>
  <si>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</si>
  <si>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</si>
  <si>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</si>
  <si>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</si>
  <si>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</si>
  <si>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</si>
  <si>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</si>
  <si>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</si>
  <si>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</si>
  <si>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</si>
  <si>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</si>
  <si>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</si>
  <si>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</si>
  <si>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</si>
  <si>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</si>
  <si>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</si>
  <si>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</si>
  <si>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</si>
  <si>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</si>
  <si>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</si>
  <si>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</si>
  <si>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</si>
  <si>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</si>
  <si>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</si>
  <si>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</si>
  <si>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</si>
  <si>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</si>
  <si>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</si>
  <si>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</si>
  <si>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</si>
  <si>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</si>
  <si>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</si>
  <si>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</si>
  <si>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</si>
  <si>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</si>
  <si>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</si>
  <si>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</si>
  <si>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</si>
  <si>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</si>
  <si>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</si>
  <si>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</si>
  <si>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</si>
  <si>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</si>
  <si>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</si>
  <si>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</si>
  <si>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</si>
  <si>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</si>
  <si>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</si>
  <si>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</si>
  <si>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</si>
  <si>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</si>
  <si>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</si>
  <si>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</si>
  <si>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</si>
  <si>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</si>
  <si>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</si>
  <si>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</si>
  <si>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</si>
  <si>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</si>
  <si>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</si>
  <si>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</si>
  <si>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</si>
  <si>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</si>
  <si>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</si>
  <si>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</si>
  <si>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</si>
  <si>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</si>
  <si>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</si>
  <si>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</si>
  <si>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</si>
  <si>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</si>
  <si>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</si>
  <si>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</si>
  <si>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</si>
  <si>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</si>
  <si>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</si>
  <si>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</si>
  <si>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</si>
  <si>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</si>
  <si>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</si>
  <si>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</si>
  <si>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</si>
  <si>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</si>
  <si>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</si>
  <si>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</si>
  <si>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</si>
  <si>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</si>
  <si>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</si>
  <si>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</si>
  <si>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</si>
  <si>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</si>
  <si>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</si>
  <si>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</si>
  <si>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</si>
  <si>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</si>
  <si>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</si>
  <si>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</si>
  <si>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</si>
  <si>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</si>
  <si>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</si>
  <si>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</si>
  <si>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</si>
  <si>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</si>
  <si>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</si>
  <si>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</si>
  <si>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</si>
  <si>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</si>
  <si>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</si>
  <si>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</si>
  <si>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</si>
  <si>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</si>
  <si>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</si>
  <si>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</si>
  <si>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</si>
  <si>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</si>
  <si>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</si>
  <si>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</si>
  <si>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</si>
  <si>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</si>
  <si>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</si>
  <si>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</si>
  <si>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</si>
  <si>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</si>
  <si>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</si>
  <si>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</si>
  <si>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</si>
  <si>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</si>
  <si>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</si>
  <si>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</si>
  <si>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</si>
  <si>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</si>
  <si>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</si>
  <si>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</si>
  <si>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</si>
  <si>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</si>
  <si>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</si>
  <si>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</si>
  <si>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</si>
  <si>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</si>
  <si>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</si>
  <si>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</si>
  <si>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</si>
  <si>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</si>
  <si>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</si>
  <si>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</si>
  <si>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</si>
  <si>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</si>
  <si>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</si>
  <si>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</si>
  <si>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</si>
  <si>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</si>
  <si>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</si>
  <si>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</si>
  <si>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</si>
  <si>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</si>
  <si>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</si>
  <si>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</si>
  <si>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</si>
  <si>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</si>
  <si>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</si>
  <si>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</si>
  <si>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</si>
  <si>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</si>
  <si>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</si>
  <si>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</si>
  <si>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</si>
  <si>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</si>
  <si>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</si>
  <si>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</si>
  <si>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</si>
  <si>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</si>
  <si>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</si>
  <si>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</si>
  <si>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</si>
  <si>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</si>
  <si>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</si>
  <si>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</si>
  <si>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</si>
  <si>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</si>
  <si>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</si>
  <si>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</si>
  <si>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</si>
  <si>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</si>
  <si>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</si>
  <si>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</si>
  <si>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</si>
  <si>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</si>
  <si>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</si>
  <si>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</si>
  <si>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</si>
  <si>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</si>
  <si>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</si>
  <si>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</si>
  <si>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</si>
  <si>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</si>
  <si>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</si>
  <si>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</si>
  <si>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</si>
  <si>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</si>
  <si>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</si>
  <si>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</si>
  <si>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</si>
  <si>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</si>
  <si>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</si>
  <si>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</si>
  <si>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</si>
  <si>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</si>
  <si>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</si>
  <si>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</si>
  <si>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</si>
  <si>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</si>
  <si>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</si>
  <si>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</si>
  <si>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</si>
  <si>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</si>
  <si>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</si>
  <si>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</si>
  <si>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</si>
  <si>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</si>
  <si>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</si>
  <si>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</si>
  <si>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</si>
  <si>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</si>
  <si>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</si>
  <si>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</si>
  <si>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</si>
  <si>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</si>
  <si>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</si>
  <si>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</si>
  <si>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</si>
  <si>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</si>
  <si>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</si>
  <si>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</si>
  <si>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</si>
  <si>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</si>
  <si>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</si>
  <si>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</si>
  <si>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</si>
  <si>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</si>
  <si>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</si>
  <si>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</si>
  <si>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</si>
  <si>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</si>
  <si>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</si>
  <si>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</si>
  <si>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</si>
  <si>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</si>
  <si>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</si>
  <si>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</si>
  <si>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</si>
  <si>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20230717 14:29:29</t>
  </si>
  <si>
    <t>14:29:29</t>
  </si>
  <si>
    <t>none</t>
  </si>
  <si>
    <t>20230717</t>
  </si>
  <si>
    <t>kse</t>
  </si>
  <si>
    <t xml:space="preserve">DROC </t>
  </si>
  <si>
    <t>BNL21838</t>
  </si>
  <si>
    <t>14:29:00</t>
  </si>
  <si>
    <t>2/2</t>
  </si>
  <si>
    <t>00000000</t>
  </si>
  <si>
    <t>iiiiiiii</t>
  </si>
  <si>
    <t>off</t>
  </si>
  <si>
    <t>20230717 14:31:05</t>
  </si>
  <si>
    <t>14:31:05</t>
  </si>
  <si>
    <t>14:30:37</t>
  </si>
  <si>
    <t>20230717 14:32:43</t>
  </si>
  <si>
    <t>14:32:43</t>
  </si>
  <si>
    <t>14:32:15</t>
  </si>
  <si>
    <t>20230717 14:34:23</t>
  </si>
  <si>
    <t>14:34:23</t>
  </si>
  <si>
    <t>14:33:55</t>
  </si>
  <si>
    <t>20230717 14:35:57</t>
  </si>
  <si>
    <t>14:35:57</t>
  </si>
  <si>
    <t>14:35:28</t>
  </si>
  <si>
    <t>20230717 14:37:30</t>
  </si>
  <si>
    <t>14:37:30</t>
  </si>
  <si>
    <t>14:37:00</t>
  </si>
  <si>
    <t>20230717 14:39:07</t>
  </si>
  <si>
    <t>14:39:07</t>
  </si>
  <si>
    <t>14:38:39</t>
  </si>
  <si>
    <t>20230717 14:40:41</t>
  </si>
  <si>
    <t>14:40:41</t>
  </si>
  <si>
    <t>14:40:13</t>
  </si>
  <si>
    <t>20230717 14:42:12</t>
  </si>
  <si>
    <t>14:42:12</t>
  </si>
  <si>
    <t>14:41:42</t>
  </si>
  <si>
    <t>20230717 14:43:48</t>
  </si>
  <si>
    <t>14:43:48</t>
  </si>
  <si>
    <t>14:43:18</t>
  </si>
  <si>
    <t>20230717 14:45:24</t>
  </si>
  <si>
    <t>14:45:24</t>
  </si>
  <si>
    <t>14:44:55</t>
  </si>
  <si>
    <t>20230717 14:46:59</t>
  </si>
  <si>
    <t>14:46:59</t>
  </si>
  <si>
    <t>14:46:30</t>
  </si>
  <si>
    <t>20230717 14:48:43</t>
  </si>
  <si>
    <t>14:48:43</t>
  </si>
  <si>
    <t>14:48:15</t>
  </si>
  <si>
    <t>20230717 14:50:25</t>
  </si>
  <si>
    <t>14:50:25</t>
  </si>
  <si>
    <t>14:49:56</t>
  </si>
  <si>
    <t>20230717 14:51:59</t>
  </si>
  <si>
    <t>14:51:59</t>
  </si>
  <si>
    <t>14:51:31</t>
  </si>
  <si>
    <t>20230717 14:53:50</t>
  </si>
  <si>
    <t>14:53:50</t>
  </si>
  <si>
    <t>14:53:06</t>
  </si>
  <si>
    <t>20230717 14:55:45</t>
  </si>
  <si>
    <t>14:55:45</t>
  </si>
  <si>
    <t>14:54:57</t>
  </si>
  <si>
    <t>20230717 14:57:28</t>
  </si>
  <si>
    <t>14:57:28</t>
  </si>
  <si>
    <t>14:56:58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</si>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</sst>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3.6819999999999999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1689632969</v>
      </c>
      <c r="C19">
        <v>0</v>
      </c>
      <c r="D19" t="s">
        <v>346</v>
      </c>
      <c r="E19" t="s">
        <v>347</v>
      </c>
      <c r="F19" t="s">
        <v>348</v>
      </c>
      <c r="G19" t="s">
        <v>409</v>
      </c>
      <c r="H19" t="s">
        <v>349</v>
      </c>
      <c r="I19" t="s">
        <v>350</v>
      </c>
      <c r="J19" t="s">
        <v>351</v>
      </c>
      <c r="K19" t="s">
        <v>352</v>
      </c>
      <c r="L19">
        <v>1689632969</v>
      </c>
      <c r="M19">
        <f t="shared" ref="M19:M36" si="0">(N19)/1000</f>
        <v>4.7808536768979559E-3</v>
      </c>
      <c r="N19">
        <f t="shared" ref="N19:N36" si="1">1000*AZ19*AL19*(AV19-AW19)/(100*$B$7*(1000-AL19*AV19))</f>
        <v>4.7808536768979559</v>
      </c>
      <c r="O19">
        <f t="shared" ref="O19:O36" si="2">AZ19*AL19*(AU19-AT19*(1000-AL19*AW19)/(1000-AL19*AV19))/(100*$B$7)</f>
        <v>18.322071309212831</v>
      </c>
      <c r="P19">
        <f t="shared" ref="P19:P36" si="3">AT19 - IF(AL19&gt;1, O19*$B$7*100/(AN19*BH19), 0)</f>
        <v>385.19099999999997</v>
      </c>
      <c r="Q19">
        <f t="shared" ref="Q19:Q36" si="4">((W19-M19/2)*P19-O19)/(W19+M19/2)</f>
        <v>262.74401928430581</v>
      </c>
      <c r="R19">
        <f t="shared" ref="R19:R36" si="5">Q19*(BA19+BB19)/1000</f>
        <v>26.344467928601926</v>
      </c>
      <c r="S19">
        <f t="shared" ref="S19:S36" si="6">(AT19 - IF(AL19&gt;1, O19*$B$7*100/(AN19*BH19), 0))*(BA19+BB19)/1000</f>
        <v>38.621818961008195</v>
      </c>
      <c r="T19">
        <f t="shared" ref="T19:T36" si="7">2/((1/V19-1/U19)+SIGN(V19)*SQRT((1/V19-1/U19)*(1/V19-1/U19) + 4*$C$7/(($C$7+1)*($C$7+1))*(2*1/V19*1/U19-1/U19*1/U19)))</f>
        <v>0.26898219266670237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3.5504016235929301</v>
      </c>
      <c r="V19">
        <f t="shared" ref="V19:V36" si="9">M19*(1000-(1000*0.61365*EXP(17.502*Z19/(240.97+Z19))/(BA19+BB19)+AV19)/2)/(1000*0.61365*EXP(17.502*Z19/(240.97+Z19))/(BA19+BB19)-AV19)</f>
        <v>0.25815209955991342</v>
      </c>
      <c r="W19">
        <f t="shared" ref="W19:W36" si="10">1/(($C$7+1)/(T19/1.6)+1/(U19/1.37)) + $C$7/(($C$7+1)/(T19/1.6) + $C$7/(U19/1.37))</f>
        <v>0.16228176842529624</v>
      </c>
      <c r="X19">
        <f t="shared" ref="X19:X36" si="11">(AO19*AR19)</f>
        <v>297.68386500000003</v>
      </c>
      <c r="Y19">
        <f t="shared" ref="Y19:Y36" si="12">(BC19+(X19+2*0.95*0.0000000567*(((BC19+$B$9)+273)^4-(BC19+273)^4)-44100*M19)/(1.84*29.3*U19+8*0.95*0.0000000567*(BC19+273)^3))</f>
        <v>30.153957437780505</v>
      </c>
      <c r="Z19">
        <f t="shared" ref="Z19:Z36" si="13">($C$9*BD19+$D$9*BE19+$E$9*Y19)</f>
        <v>29.015799999999999</v>
      </c>
      <c r="AA19">
        <f t="shared" ref="AA19:AA36" si="14">0.61365*EXP(17.502*Z19/(240.97+Z19))</f>
        <v>4.0254512427131894</v>
      </c>
      <c r="AB19">
        <f t="shared" ref="AB19:AB36" si="15">(AC19/AD19*100)</f>
        <v>53.085667457448707</v>
      </c>
      <c r="AC19">
        <f t="shared" ref="AC19:AC36" si="16">AV19*(BA19+BB19)/1000</f>
        <v>2.2264514917920599</v>
      </c>
      <c r="AD19">
        <f t="shared" ref="AD19:AD36" si="17">0.61365*EXP(17.502*BC19/(240.97+BC19))</f>
        <v>4.1940727100713051</v>
      </c>
      <c r="AE19">
        <f t="shared" ref="AE19:AE36" si="18">(AA19-AV19*(BA19+BB19)/1000)</f>
        <v>1.7989997509211295</v>
      </c>
      <c r="AF19">
        <f t="shared" ref="AF19:AF36" si="19">(-M19*44100)</f>
        <v>-210.83564715119985</v>
      </c>
      <c r="AG19">
        <f t="shared" ref="AG19:AG36" si="20">2*29.3*U19*0.92*(BC19-Z19)</f>
        <v>136.11111933267546</v>
      </c>
      <c r="AH19">
        <f t="shared" ref="AH19:AH36" si="21">2*0.95*0.0000000567*(((BC19+$B$9)+273)^4-(Z19+273)^4)</f>
        <v>8.4712958080135579</v>
      </c>
      <c r="AI19">
        <f t="shared" ref="AI19:AI36" si="22">X19+AH19+AF19+AG19</f>
        <v>231.4306329894892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52500.410738848703</v>
      </c>
      <c r="AO19">
        <f t="shared" ref="AO19:AO36" si="26">$B$13*BI19+$C$13*BJ19+$F$13*BU19*(1-BX19)</f>
        <v>1799.89</v>
      </c>
      <c r="AP19">
        <f t="shared" ref="AP19:AP36" si="27">AO19*AQ19</f>
        <v>1517.3072999999999</v>
      </c>
      <c r="AQ19">
        <f t="shared" ref="AQ19:AQ36" si="28">($B$13*$D$11+$C$13*$D$11+$F$13*((CH19+BZ19)/MAX(CH19+BZ19+CI19, 0.1)*$I$11+CI19/MAX(CH19+BZ19+CI19, 0.1)*$J$11))/($B$13+$C$13+$F$13)</f>
        <v>0.8430000166676852</v>
      </c>
      <c r="AR19">
        <f t="shared" ref="AR19:AR36" si="29">($B$13*$K$11+$C$13*$K$11+$F$13*((CH19+BZ19)/MAX(CH19+BZ19+CI19, 0.1)*$P$11+CI19/MAX(CH19+BZ19+CI19, 0.1)*$Q$11))/($B$13+$C$13+$F$13)</f>
        <v>0.16539003216863252</v>
      </c>
      <c r="AS19">
        <v>1689632969</v>
      </c>
      <c r="AT19">
        <v>385.19099999999997</v>
      </c>
      <c r="AU19">
        <v>400.03800000000001</v>
      </c>
      <c r="AV19">
        <v>22.205300000000001</v>
      </c>
      <c r="AW19">
        <v>18.763200000000001</v>
      </c>
      <c r="AX19">
        <v>387.97500000000002</v>
      </c>
      <c r="AY19">
        <v>22.223400000000002</v>
      </c>
      <c r="AZ19">
        <v>500.05</v>
      </c>
      <c r="BA19">
        <v>100.214</v>
      </c>
      <c r="BB19">
        <v>5.26702E-2</v>
      </c>
      <c r="BC19">
        <v>29.726900000000001</v>
      </c>
      <c r="BD19">
        <v>29.015799999999999</v>
      </c>
      <c r="BE19">
        <v>999.9</v>
      </c>
      <c r="BF19">
        <v>0</v>
      </c>
      <c r="BG19">
        <v>0</v>
      </c>
      <c r="BH19">
        <v>9997.5</v>
      </c>
      <c r="BI19">
        <v>0</v>
      </c>
      <c r="BJ19">
        <v>0.41365400000000002</v>
      </c>
      <c r="BK19">
        <v>-14.847</v>
      </c>
      <c r="BL19">
        <v>393.93900000000002</v>
      </c>
      <c r="BM19">
        <v>407.68799999999999</v>
      </c>
      <c r="BN19">
        <v>3.4420199999999999</v>
      </c>
      <c r="BO19">
        <v>400.03800000000001</v>
      </c>
      <c r="BP19">
        <v>18.763200000000001</v>
      </c>
      <c r="BQ19">
        <v>2.2252700000000001</v>
      </c>
      <c r="BR19">
        <v>1.8803300000000001</v>
      </c>
      <c r="BS19">
        <v>19.145399999999999</v>
      </c>
      <c r="BT19">
        <v>16.4711</v>
      </c>
      <c r="BU19">
        <v>1799.89</v>
      </c>
      <c r="BV19">
        <v>0.89999799999999996</v>
      </c>
      <c r="BW19">
        <v>0.10000199999999999</v>
      </c>
      <c r="BX19">
        <v>0</v>
      </c>
      <c r="BY19">
        <v>2.2702</v>
      </c>
      <c r="BZ19">
        <v>0</v>
      </c>
      <c r="CA19">
        <v>9095.36</v>
      </c>
      <c r="CB19">
        <v>13894.1</v>
      </c>
      <c r="CC19">
        <v>45.75</v>
      </c>
      <c r="CD19">
        <v>47</v>
      </c>
      <c r="CE19">
        <v>46.75</v>
      </c>
      <c r="CF19">
        <v>45.625</v>
      </c>
      <c r="CG19">
        <v>45.375</v>
      </c>
      <c r="CH19">
        <v>1619.9</v>
      </c>
      <c r="CI19">
        <v>179.99</v>
      </c>
      <c r="CJ19">
        <v>0</v>
      </c>
      <c r="CK19">
        <v>1689632976.9000001</v>
      </c>
      <c r="CL19">
        <v>0</v>
      </c>
      <c r="CM19">
        <v>1689632940</v>
      </c>
      <c r="CN19" t="s">
        <v>353</v>
      </c>
      <c r="CO19">
        <v>1689632932</v>
      </c>
      <c r="CP19">
        <v>1689632940</v>
      </c>
      <c r="CQ19">
        <v>26</v>
      </c>
      <c r="CR19">
        <v>0.01</v>
      </c>
      <c r="CS19">
        <v>3.0000000000000001E-3</v>
      </c>
      <c r="CT19">
        <v>-2.7829999999999999</v>
      </c>
      <c r="CU19">
        <v>-1.7999999999999999E-2</v>
      </c>
      <c r="CV19">
        <v>400</v>
      </c>
      <c r="CW19">
        <v>19</v>
      </c>
      <c r="CX19">
        <v>0.1</v>
      </c>
      <c r="CY19">
        <v>0.03</v>
      </c>
      <c r="CZ19">
        <v>22.437803701788699</v>
      </c>
      <c r="DA19">
        <v>0.113784858617617</v>
      </c>
      <c r="DB19">
        <v>5.74816169820246E-2</v>
      </c>
      <c r="DC19">
        <v>1</v>
      </c>
      <c r="DD19">
        <v>400.002761904762</v>
      </c>
      <c r="DE19">
        <v>6.7402597402318798E-2</v>
      </c>
      <c r="DF19">
        <v>2.88492052575295E-2</v>
      </c>
      <c r="DG19">
        <v>1</v>
      </c>
      <c r="DH19">
        <v>1799.96285714286</v>
      </c>
      <c r="DI19">
        <v>-4.6261454124426997E-3</v>
      </c>
      <c r="DJ19">
        <v>0.14296662471467</v>
      </c>
      <c r="DK19">
        <v>-1</v>
      </c>
      <c r="DL19">
        <v>2</v>
      </c>
      <c r="DM19">
        <v>2</v>
      </c>
      <c r="DN19" t="s">
        <v>354</v>
      </c>
      <c r="DO19">
        <v>2.99451</v>
      </c>
      <c r="DP19">
        <v>2.7832599999999998</v>
      </c>
      <c r="DQ19">
        <v>9.2333499999999999E-2</v>
      </c>
      <c r="DR19">
        <v>9.4070500000000001E-2</v>
      </c>
      <c r="DS19">
        <v>0.112148</v>
      </c>
      <c r="DT19">
        <v>9.7529599999999994E-2</v>
      </c>
      <c r="DU19">
        <v>26094.2</v>
      </c>
      <c r="DV19">
        <v>27602.9</v>
      </c>
      <c r="DW19">
        <v>26943.4</v>
      </c>
      <c r="DX19">
        <v>28638</v>
      </c>
      <c r="DY19">
        <v>31529.599999999999</v>
      </c>
      <c r="DZ19">
        <v>34461.1</v>
      </c>
      <c r="EA19">
        <v>35996.1</v>
      </c>
      <c r="EB19">
        <v>38848.300000000003</v>
      </c>
      <c r="EC19">
        <v>2.02332</v>
      </c>
      <c r="ED19">
        <v>1.7000999999999999</v>
      </c>
      <c r="EE19">
        <v>7.1711800000000006E-2</v>
      </c>
      <c r="EF19">
        <v>0</v>
      </c>
      <c r="EG19">
        <v>27.845800000000001</v>
      </c>
      <c r="EH19">
        <v>999.9</v>
      </c>
      <c r="EI19">
        <v>41.619</v>
      </c>
      <c r="EJ19">
        <v>31.884</v>
      </c>
      <c r="EK19">
        <v>19.700800000000001</v>
      </c>
      <c r="EL19">
        <v>62.653500000000001</v>
      </c>
      <c r="EM19">
        <v>28.1571</v>
      </c>
      <c r="EN19">
        <v>1</v>
      </c>
      <c r="EO19">
        <v>0.44335599999999997</v>
      </c>
      <c r="EP19">
        <v>2.2549000000000001</v>
      </c>
      <c r="EQ19">
        <v>19.841799999999999</v>
      </c>
      <c r="ER19">
        <v>5.2112999999999996</v>
      </c>
      <c r="ES19">
        <v>11.9397</v>
      </c>
      <c r="ET19">
        <v>4.9539499999999999</v>
      </c>
      <c r="EU19">
        <v>3.2970299999999999</v>
      </c>
      <c r="EV19">
        <v>9999</v>
      </c>
      <c r="EW19">
        <v>107</v>
      </c>
      <c r="EX19">
        <v>52.5</v>
      </c>
      <c r="EY19">
        <v>3559.4</v>
      </c>
      <c r="EZ19">
        <v>1.86005</v>
      </c>
      <c r="FA19">
        <v>1.85927</v>
      </c>
      <c r="FB19">
        <v>1.8647800000000001</v>
      </c>
      <c r="FC19">
        <v>1.86876</v>
      </c>
      <c r="FD19">
        <v>1.86371</v>
      </c>
      <c r="FE19">
        <v>1.86358</v>
      </c>
      <c r="FF19">
        <v>1.8636999999999999</v>
      </c>
      <c r="FG19">
        <v>1.86348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-2.7839999999999998</v>
      </c>
      <c r="FV19">
        <v>-1.8100000000000002E-2</v>
      </c>
      <c r="FW19">
        <v>-2.7833000000000498</v>
      </c>
      <c r="FX19">
        <v>0</v>
      </c>
      <c r="FY19">
        <v>0</v>
      </c>
      <c r="FZ19">
        <v>0</v>
      </c>
      <c r="GA19">
        <v>-1.8149999999998601E-2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0.6</v>
      </c>
      <c r="GJ19">
        <v>0.5</v>
      </c>
      <c r="GK19">
        <v>1.0449200000000001</v>
      </c>
      <c r="GL19">
        <v>2.5878899999999998</v>
      </c>
      <c r="GM19">
        <v>1.4489700000000001</v>
      </c>
      <c r="GN19">
        <v>2.2973599999999998</v>
      </c>
      <c r="GO19">
        <v>1.5466299999999999</v>
      </c>
      <c r="GP19">
        <v>2.4548299999999998</v>
      </c>
      <c r="GQ19">
        <v>33.490600000000001</v>
      </c>
      <c r="GR19">
        <v>13.9832</v>
      </c>
      <c r="GS19">
        <v>18</v>
      </c>
      <c r="GT19">
        <v>553.56299999999999</v>
      </c>
      <c r="GU19">
        <v>420.88200000000001</v>
      </c>
      <c r="GV19">
        <v>27.216100000000001</v>
      </c>
      <c r="GW19">
        <v>32.661999999999999</v>
      </c>
      <c r="GX19">
        <v>30.001100000000001</v>
      </c>
      <c r="GY19">
        <v>32.589700000000001</v>
      </c>
      <c r="GZ19">
        <v>32.557000000000002</v>
      </c>
      <c r="HA19">
        <v>20.926200000000001</v>
      </c>
      <c r="HB19">
        <v>0</v>
      </c>
      <c r="HC19">
        <v>-30</v>
      </c>
      <c r="HD19">
        <v>27.137499999999999</v>
      </c>
      <c r="HE19">
        <v>400</v>
      </c>
      <c r="HF19">
        <v>0</v>
      </c>
      <c r="HG19">
        <v>99.198599999999999</v>
      </c>
      <c r="HH19">
        <v>94.415499999999994</v>
      </c>
    </row>
    <row r="20" spans="1:216" x14ac:dyDescent="0.2">
      <c r="A20">
        <v>2</v>
      </c>
      <c r="B20">
        <v>1689633065</v>
      </c>
      <c r="C20">
        <v>96</v>
      </c>
      <c r="D20" t="s">
        <v>358</v>
      </c>
      <c r="E20" t="s">
        <v>359</v>
      </c>
      <c r="F20" t="s">
        <v>348</v>
      </c>
      <c r="G20" t="s">
        <v>409</v>
      </c>
      <c r="H20" t="s">
        <v>349</v>
      </c>
      <c r="I20" t="s">
        <v>350</v>
      </c>
      <c r="J20" t="s">
        <v>351</v>
      </c>
      <c r="K20" t="s">
        <v>352</v>
      </c>
      <c r="L20">
        <v>1689633065</v>
      </c>
      <c r="M20">
        <f t="shared" si="0"/>
        <v>4.7831210477125219E-3</v>
      </c>
      <c r="N20">
        <f t="shared" si="1"/>
        <v>4.7831210477125214</v>
      </c>
      <c r="O20">
        <f t="shared" si="2"/>
        <v>13.144015844033499</v>
      </c>
      <c r="P20">
        <f t="shared" si="3"/>
        <v>289.31799999999998</v>
      </c>
      <c r="Q20">
        <f t="shared" si="4"/>
        <v>201.24060831603464</v>
      </c>
      <c r="R20">
        <f t="shared" si="5"/>
        <v>20.177599466637623</v>
      </c>
      <c r="S20">
        <f t="shared" si="6"/>
        <v>29.008770999742197</v>
      </c>
      <c r="T20">
        <f t="shared" si="7"/>
        <v>0.2694486362616989</v>
      </c>
      <c r="U20">
        <f t="shared" si="8"/>
        <v>3.5499317245103219</v>
      </c>
      <c r="V20">
        <f t="shared" si="9"/>
        <v>0.25858038940210182</v>
      </c>
      <c r="W20">
        <f t="shared" si="10"/>
        <v>0.16255268432212738</v>
      </c>
      <c r="X20">
        <f t="shared" si="11"/>
        <v>297.72332700000004</v>
      </c>
      <c r="Y20">
        <f t="shared" si="12"/>
        <v>30.165510033015725</v>
      </c>
      <c r="Z20">
        <f t="shared" si="13"/>
        <v>29.0303</v>
      </c>
      <c r="AA20">
        <f t="shared" si="14"/>
        <v>4.0288296362647404</v>
      </c>
      <c r="AB20">
        <f t="shared" si="15"/>
        <v>53.18308231338743</v>
      </c>
      <c r="AC20">
        <f t="shared" si="16"/>
        <v>2.2320524608097694</v>
      </c>
      <c r="AD20">
        <f t="shared" si="17"/>
        <v>4.19692196036541</v>
      </c>
      <c r="AE20">
        <f t="shared" si="18"/>
        <v>1.7967771754549711</v>
      </c>
      <c r="AF20">
        <f t="shared" si="19"/>
        <v>-210.93563820412223</v>
      </c>
      <c r="AG20">
        <f t="shared" si="20"/>
        <v>135.57636831296767</v>
      </c>
      <c r="AH20">
        <f t="shared" si="21"/>
        <v>8.4402318551062567</v>
      </c>
      <c r="AI20">
        <f t="shared" si="22"/>
        <v>230.80428896395176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52488.371122900542</v>
      </c>
      <c r="AO20">
        <f t="shared" si="26"/>
        <v>1800.13</v>
      </c>
      <c r="AP20">
        <f t="shared" si="27"/>
        <v>1517.5095000000001</v>
      </c>
      <c r="AQ20">
        <f t="shared" si="28"/>
        <v>0.84299995000361083</v>
      </c>
      <c r="AR20">
        <f t="shared" si="29"/>
        <v>0.16538990350696894</v>
      </c>
      <c r="AS20">
        <v>1689633065</v>
      </c>
      <c r="AT20">
        <v>289.31799999999998</v>
      </c>
      <c r="AU20">
        <v>300.017</v>
      </c>
      <c r="AV20">
        <v>22.261299999999999</v>
      </c>
      <c r="AW20">
        <v>18.8172</v>
      </c>
      <c r="AX20">
        <v>292.01100000000002</v>
      </c>
      <c r="AY20">
        <v>22.2775</v>
      </c>
      <c r="AZ20">
        <v>499.96800000000002</v>
      </c>
      <c r="BA20">
        <v>100.21299999999999</v>
      </c>
      <c r="BB20">
        <v>5.3042899999999997E-2</v>
      </c>
      <c r="BC20">
        <v>29.738700000000001</v>
      </c>
      <c r="BD20">
        <v>29.0303</v>
      </c>
      <c r="BE20">
        <v>999.9</v>
      </c>
      <c r="BF20">
        <v>0</v>
      </c>
      <c r="BG20">
        <v>0</v>
      </c>
      <c r="BH20">
        <v>9995.6200000000008</v>
      </c>
      <c r="BI20">
        <v>0</v>
      </c>
      <c r="BJ20">
        <v>0.45797399999999999</v>
      </c>
      <c r="BK20">
        <v>-10.699299999999999</v>
      </c>
      <c r="BL20">
        <v>295.90499999999997</v>
      </c>
      <c r="BM20">
        <v>305.77100000000002</v>
      </c>
      <c r="BN20">
        <v>3.44407</v>
      </c>
      <c r="BO20">
        <v>300.017</v>
      </c>
      <c r="BP20">
        <v>18.8172</v>
      </c>
      <c r="BQ20">
        <v>2.2308699999999999</v>
      </c>
      <c r="BR20">
        <v>1.8857299999999999</v>
      </c>
      <c r="BS20">
        <v>19.185700000000001</v>
      </c>
      <c r="BT20">
        <v>16.516100000000002</v>
      </c>
      <c r="BU20">
        <v>1800.13</v>
      </c>
      <c r="BV20">
        <v>0.90000100000000005</v>
      </c>
      <c r="BW20">
        <v>9.9999099999999994E-2</v>
      </c>
      <c r="BX20">
        <v>0</v>
      </c>
      <c r="BY20">
        <v>2.2627000000000002</v>
      </c>
      <c r="BZ20">
        <v>0</v>
      </c>
      <c r="CA20">
        <v>8940.25</v>
      </c>
      <c r="CB20">
        <v>13895.9</v>
      </c>
      <c r="CC20">
        <v>45.811999999999998</v>
      </c>
      <c r="CD20">
        <v>47.125</v>
      </c>
      <c r="CE20">
        <v>46.811999999999998</v>
      </c>
      <c r="CF20">
        <v>45.75</v>
      </c>
      <c r="CG20">
        <v>45.436999999999998</v>
      </c>
      <c r="CH20">
        <v>1620.12</v>
      </c>
      <c r="CI20">
        <v>180.01</v>
      </c>
      <c r="CJ20">
        <v>0</v>
      </c>
      <c r="CK20">
        <v>1689633072.9000001</v>
      </c>
      <c r="CL20">
        <v>0</v>
      </c>
      <c r="CM20">
        <v>1689633037</v>
      </c>
      <c r="CN20" t="s">
        <v>360</v>
      </c>
      <c r="CO20">
        <v>1689633027</v>
      </c>
      <c r="CP20">
        <v>1689633037</v>
      </c>
      <c r="CQ20">
        <v>27</v>
      </c>
      <c r="CR20">
        <v>0.09</v>
      </c>
      <c r="CS20">
        <v>2E-3</v>
      </c>
      <c r="CT20">
        <v>-2.6930000000000001</v>
      </c>
      <c r="CU20">
        <v>-1.6E-2</v>
      </c>
      <c r="CV20">
        <v>300</v>
      </c>
      <c r="CW20">
        <v>19</v>
      </c>
      <c r="CX20">
        <v>0.11</v>
      </c>
      <c r="CY20">
        <v>0.03</v>
      </c>
      <c r="CZ20">
        <v>15.972627078082301</v>
      </c>
      <c r="DA20">
        <v>-0.15290673227788101</v>
      </c>
      <c r="DB20">
        <v>4.5067648649167499E-2</v>
      </c>
      <c r="DC20">
        <v>1</v>
      </c>
      <c r="DD20">
        <v>299.99095238095202</v>
      </c>
      <c r="DE20">
        <v>-3.9740259738282003E-3</v>
      </c>
      <c r="DF20">
        <v>1.5091707563702501E-2</v>
      </c>
      <c r="DG20">
        <v>1</v>
      </c>
      <c r="DH20">
        <v>1799.98761904762</v>
      </c>
      <c r="DI20">
        <v>-2.8909269081026201E-2</v>
      </c>
      <c r="DJ20">
        <v>0.16489259886669899</v>
      </c>
      <c r="DK20">
        <v>-1</v>
      </c>
      <c r="DL20">
        <v>2</v>
      </c>
      <c r="DM20">
        <v>2</v>
      </c>
      <c r="DN20" t="s">
        <v>354</v>
      </c>
      <c r="DO20">
        <v>2.9942899999999999</v>
      </c>
      <c r="DP20">
        <v>2.78362</v>
      </c>
      <c r="DQ20">
        <v>7.3521600000000006E-2</v>
      </c>
      <c r="DR20">
        <v>7.4806200000000003E-2</v>
      </c>
      <c r="DS20">
        <v>0.112335</v>
      </c>
      <c r="DT20">
        <v>9.7722799999999999E-2</v>
      </c>
      <c r="DU20">
        <v>26634.7</v>
      </c>
      <c r="DV20">
        <v>28191.4</v>
      </c>
      <c r="DW20">
        <v>26942.7</v>
      </c>
      <c r="DX20">
        <v>28639.200000000001</v>
      </c>
      <c r="DY20">
        <v>31522.400000000001</v>
      </c>
      <c r="DZ20">
        <v>34455</v>
      </c>
      <c r="EA20">
        <v>35995.4</v>
      </c>
      <c r="EB20">
        <v>38849.800000000003</v>
      </c>
      <c r="EC20">
        <v>2.02318</v>
      </c>
      <c r="ED20">
        <v>1.7001999999999999</v>
      </c>
      <c r="EE20">
        <v>7.1223800000000004E-2</v>
      </c>
      <c r="EF20">
        <v>0</v>
      </c>
      <c r="EG20">
        <v>27.868300000000001</v>
      </c>
      <c r="EH20">
        <v>999.9</v>
      </c>
      <c r="EI20">
        <v>41.759</v>
      </c>
      <c r="EJ20">
        <v>31.873999999999999</v>
      </c>
      <c r="EK20">
        <v>19.757300000000001</v>
      </c>
      <c r="EL20">
        <v>62.773499999999999</v>
      </c>
      <c r="EM20">
        <v>28.281199999999998</v>
      </c>
      <c r="EN20">
        <v>1</v>
      </c>
      <c r="EO20">
        <v>0.44472600000000001</v>
      </c>
      <c r="EP20">
        <v>2.2145100000000002</v>
      </c>
      <c r="EQ20">
        <v>19.845800000000001</v>
      </c>
      <c r="ER20">
        <v>5.2125000000000004</v>
      </c>
      <c r="ES20">
        <v>11.941800000000001</v>
      </c>
      <c r="ET20">
        <v>4.9539999999999997</v>
      </c>
      <c r="EU20">
        <v>3.2970000000000002</v>
      </c>
      <c r="EV20">
        <v>9999</v>
      </c>
      <c r="EW20">
        <v>107</v>
      </c>
      <c r="EX20">
        <v>52.6</v>
      </c>
      <c r="EY20">
        <v>3561.1</v>
      </c>
      <c r="EZ20">
        <v>1.86005</v>
      </c>
      <c r="FA20">
        <v>1.8592500000000001</v>
      </c>
      <c r="FB20">
        <v>1.8647800000000001</v>
      </c>
      <c r="FC20">
        <v>1.86876</v>
      </c>
      <c r="FD20">
        <v>1.86371</v>
      </c>
      <c r="FE20">
        <v>1.8636299999999999</v>
      </c>
      <c r="FF20">
        <v>1.8636900000000001</v>
      </c>
      <c r="FG20">
        <v>1.86348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-2.6930000000000001</v>
      </c>
      <c r="FV20">
        <v>-1.6199999999999999E-2</v>
      </c>
      <c r="FW20">
        <v>-2.6929999999999801</v>
      </c>
      <c r="FX20">
        <v>0</v>
      </c>
      <c r="FY20">
        <v>0</v>
      </c>
      <c r="FZ20">
        <v>0</v>
      </c>
      <c r="GA20">
        <v>-1.6270000000002199E-2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0.6</v>
      </c>
      <c r="GJ20">
        <v>0.5</v>
      </c>
      <c r="GK20">
        <v>0.83496099999999995</v>
      </c>
      <c r="GL20">
        <v>2.5830099999999998</v>
      </c>
      <c r="GM20">
        <v>1.4489700000000001</v>
      </c>
      <c r="GN20">
        <v>2.2973599999999998</v>
      </c>
      <c r="GO20">
        <v>1.5466299999999999</v>
      </c>
      <c r="GP20">
        <v>2.4536099999999998</v>
      </c>
      <c r="GQ20">
        <v>33.4681</v>
      </c>
      <c r="GR20">
        <v>13.9657</v>
      </c>
      <c r="GS20">
        <v>18</v>
      </c>
      <c r="GT20">
        <v>553.58100000000002</v>
      </c>
      <c r="GU20">
        <v>421.06900000000002</v>
      </c>
      <c r="GV20">
        <v>26.9877</v>
      </c>
      <c r="GW20">
        <v>32.673499999999997</v>
      </c>
      <c r="GX20">
        <v>30.000499999999999</v>
      </c>
      <c r="GY20">
        <v>32.603499999999997</v>
      </c>
      <c r="GZ20">
        <v>32.574300000000001</v>
      </c>
      <c r="HA20">
        <v>16.707899999999999</v>
      </c>
      <c r="HB20">
        <v>0</v>
      </c>
      <c r="HC20">
        <v>-30</v>
      </c>
      <c r="HD20">
        <v>26.954599999999999</v>
      </c>
      <c r="HE20">
        <v>300</v>
      </c>
      <c r="HF20">
        <v>0</v>
      </c>
      <c r="HG20">
        <v>99.196399999999997</v>
      </c>
      <c r="HH20">
        <v>94.419200000000004</v>
      </c>
    </row>
    <row r="21" spans="1:216" x14ac:dyDescent="0.2">
      <c r="A21">
        <v>3</v>
      </c>
      <c r="B21">
        <v>1689633163</v>
      </c>
      <c r="C21">
        <v>194</v>
      </c>
      <c r="D21" t="s">
        <v>361</v>
      </c>
      <c r="E21" t="s">
        <v>362</v>
      </c>
      <c r="F21" t="s">
        <v>348</v>
      </c>
      <c r="G21" t="s">
        <v>409</v>
      </c>
      <c r="H21" t="s">
        <v>349</v>
      </c>
      <c r="I21" t="s">
        <v>350</v>
      </c>
      <c r="J21" t="s">
        <v>351</v>
      </c>
      <c r="K21" t="s">
        <v>352</v>
      </c>
      <c r="L21">
        <v>1689633163</v>
      </c>
      <c r="M21">
        <f t="shared" si="0"/>
        <v>4.8176981643126091E-3</v>
      </c>
      <c r="N21">
        <f t="shared" si="1"/>
        <v>4.8176981643126089</v>
      </c>
      <c r="O21">
        <f t="shared" si="2"/>
        <v>10.305857126153153</v>
      </c>
      <c r="P21">
        <f t="shared" si="3"/>
        <v>241.548</v>
      </c>
      <c r="Q21">
        <f t="shared" si="4"/>
        <v>172.85971030342611</v>
      </c>
      <c r="R21">
        <f t="shared" si="5"/>
        <v>17.332493835906774</v>
      </c>
      <c r="S21">
        <f t="shared" si="6"/>
        <v>24.219809310837597</v>
      </c>
      <c r="T21">
        <f t="shared" si="7"/>
        <v>0.27291076763125294</v>
      </c>
      <c r="U21">
        <f t="shared" si="8"/>
        <v>3.5517779171771058</v>
      </c>
      <c r="V21">
        <f t="shared" si="9"/>
        <v>0.26177318345220235</v>
      </c>
      <c r="W21">
        <f t="shared" si="10"/>
        <v>0.16457103253977062</v>
      </c>
      <c r="X21">
        <f t="shared" si="11"/>
        <v>297.71694299999996</v>
      </c>
      <c r="Y21">
        <f t="shared" si="12"/>
        <v>30.157474571357085</v>
      </c>
      <c r="Z21">
        <f t="shared" si="13"/>
        <v>29.015899999999998</v>
      </c>
      <c r="AA21">
        <f t="shared" si="14"/>
        <v>4.0254745335170261</v>
      </c>
      <c r="AB21">
        <f t="shared" si="15"/>
        <v>53.319672762836369</v>
      </c>
      <c r="AC21">
        <f t="shared" si="16"/>
        <v>2.2377464202298798</v>
      </c>
      <c r="AD21">
        <f t="shared" si="17"/>
        <v>4.1968495009023794</v>
      </c>
      <c r="AE21">
        <f t="shared" si="18"/>
        <v>1.7877281132871463</v>
      </c>
      <c r="AF21">
        <f t="shared" si="19"/>
        <v>-212.46048904618607</v>
      </c>
      <c r="AG21">
        <f t="shared" si="20"/>
        <v>138.34679339869069</v>
      </c>
      <c r="AH21">
        <f t="shared" si="21"/>
        <v>8.6075990815376304</v>
      </c>
      <c r="AI21">
        <f t="shared" si="22"/>
        <v>232.2108464340422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52527.668723937684</v>
      </c>
      <c r="AO21">
        <f t="shared" si="26"/>
        <v>1800.09</v>
      </c>
      <c r="AP21">
        <f t="shared" si="27"/>
        <v>1517.4758999999999</v>
      </c>
      <c r="AQ21">
        <f t="shared" si="28"/>
        <v>0.84300001666583335</v>
      </c>
      <c r="AR21">
        <f t="shared" si="29"/>
        <v>0.1653900321650584</v>
      </c>
      <c r="AS21">
        <v>1689633163</v>
      </c>
      <c r="AT21">
        <v>241.548</v>
      </c>
      <c r="AU21">
        <v>249.994</v>
      </c>
      <c r="AV21">
        <v>22.317399999999999</v>
      </c>
      <c r="AW21">
        <v>18.8489</v>
      </c>
      <c r="AX21">
        <v>244.12799999999999</v>
      </c>
      <c r="AY21">
        <v>22.3323</v>
      </c>
      <c r="AZ21">
        <v>500.01100000000002</v>
      </c>
      <c r="BA21">
        <v>100.21599999999999</v>
      </c>
      <c r="BB21">
        <v>5.3136200000000001E-2</v>
      </c>
      <c r="BC21">
        <v>29.738399999999999</v>
      </c>
      <c r="BD21">
        <v>29.015899999999998</v>
      </c>
      <c r="BE21">
        <v>999.9</v>
      </c>
      <c r="BF21">
        <v>0</v>
      </c>
      <c r="BG21">
        <v>0</v>
      </c>
      <c r="BH21">
        <v>10003.1</v>
      </c>
      <c r="BI21">
        <v>0</v>
      </c>
      <c r="BJ21">
        <v>0.43876900000000002</v>
      </c>
      <c r="BK21">
        <v>-8.4461099999999991</v>
      </c>
      <c r="BL21">
        <v>247.06200000000001</v>
      </c>
      <c r="BM21">
        <v>254.797</v>
      </c>
      <c r="BN21">
        <v>3.4685199999999998</v>
      </c>
      <c r="BO21">
        <v>249.994</v>
      </c>
      <c r="BP21">
        <v>18.8489</v>
      </c>
      <c r="BQ21">
        <v>2.2365599999999999</v>
      </c>
      <c r="BR21">
        <v>1.88896</v>
      </c>
      <c r="BS21">
        <v>19.226600000000001</v>
      </c>
      <c r="BT21">
        <v>16.543099999999999</v>
      </c>
      <c r="BU21">
        <v>1800.09</v>
      </c>
      <c r="BV21">
        <v>0.90000100000000005</v>
      </c>
      <c r="BW21">
        <v>9.9999199999999996E-2</v>
      </c>
      <c r="BX21">
        <v>0</v>
      </c>
      <c r="BY21">
        <v>2.5882999999999998</v>
      </c>
      <c r="BZ21">
        <v>0</v>
      </c>
      <c r="CA21">
        <v>8883.17</v>
      </c>
      <c r="CB21">
        <v>13895.7</v>
      </c>
      <c r="CC21">
        <v>45.875</v>
      </c>
      <c r="CD21">
        <v>47.186999999999998</v>
      </c>
      <c r="CE21">
        <v>46.875</v>
      </c>
      <c r="CF21">
        <v>45.811999999999998</v>
      </c>
      <c r="CG21">
        <v>45.5</v>
      </c>
      <c r="CH21">
        <v>1620.08</v>
      </c>
      <c r="CI21">
        <v>180.01</v>
      </c>
      <c r="CJ21">
        <v>0</v>
      </c>
      <c r="CK21">
        <v>1689633170.7</v>
      </c>
      <c r="CL21">
        <v>0</v>
      </c>
      <c r="CM21">
        <v>1689633135</v>
      </c>
      <c r="CN21" t="s">
        <v>363</v>
      </c>
      <c r="CO21">
        <v>1689633135</v>
      </c>
      <c r="CP21">
        <v>1689633135</v>
      </c>
      <c r="CQ21">
        <v>28</v>
      </c>
      <c r="CR21">
        <v>0.113</v>
      </c>
      <c r="CS21">
        <v>1E-3</v>
      </c>
      <c r="CT21">
        <v>-2.58</v>
      </c>
      <c r="CU21">
        <v>-1.4999999999999999E-2</v>
      </c>
      <c r="CV21">
        <v>250</v>
      </c>
      <c r="CW21">
        <v>19</v>
      </c>
      <c r="CX21">
        <v>0.15</v>
      </c>
      <c r="CY21">
        <v>0.02</v>
      </c>
      <c r="CZ21">
        <v>12.565846451704701</v>
      </c>
      <c r="DA21">
        <v>0.857504430350161</v>
      </c>
      <c r="DB21">
        <v>0.129889115851343</v>
      </c>
      <c r="DC21">
        <v>1</v>
      </c>
      <c r="DD21">
        <v>249.98676190476201</v>
      </c>
      <c r="DE21">
        <v>7.6363636367874996E-3</v>
      </c>
      <c r="DF21">
        <v>3.0129727073353599E-2</v>
      </c>
      <c r="DG21">
        <v>1</v>
      </c>
      <c r="DH21">
        <v>1799.9955</v>
      </c>
      <c r="DI21">
        <v>4.8602195277009402E-2</v>
      </c>
      <c r="DJ21">
        <v>0.146679071445076</v>
      </c>
      <c r="DK21">
        <v>-1</v>
      </c>
      <c r="DL21">
        <v>2</v>
      </c>
      <c r="DM21">
        <v>2</v>
      </c>
      <c r="DN21" t="s">
        <v>354</v>
      </c>
      <c r="DO21">
        <v>2.99438</v>
      </c>
      <c r="DP21">
        <v>2.7837800000000001</v>
      </c>
      <c r="DQ21">
        <v>6.3206100000000001E-2</v>
      </c>
      <c r="DR21">
        <v>6.4185099999999995E-2</v>
      </c>
      <c r="DS21">
        <v>0.112527</v>
      </c>
      <c r="DT21">
        <v>9.7837300000000002E-2</v>
      </c>
      <c r="DU21">
        <v>26930.9</v>
      </c>
      <c r="DV21">
        <v>28514.3</v>
      </c>
      <c r="DW21">
        <v>26942.400000000001</v>
      </c>
      <c r="DX21">
        <v>28638.400000000001</v>
      </c>
      <c r="DY21">
        <v>31515.1</v>
      </c>
      <c r="DZ21">
        <v>34449.300000000003</v>
      </c>
      <c r="EA21">
        <v>35994.800000000003</v>
      </c>
      <c r="EB21">
        <v>38848.199999999997</v>
      </c>
      <c r="EC21">
        <v>2.0232700000000001</v>
      </c>
      <c r="ED21">
        <v>1.6999</v>
      </c>
      <c r="EE21">
        <v>7.0292499999999994E-2</v>
      </c>
      <c r="EF21">
        <v>0</v>
      </c>
      <c r="EG21">
        <v>27.8691</v>
      </c>
      <c r="EH21">
        <v>999.9</v>
      </c>
      <c r="EI21">
        <v>41.856999999999999</v>
      </c>
      <c r="EJ21">
        <v>31.853999999999999</v>
      </c>
      <c r="EK21">
        <v>19.7803</v>
      </c>
      <c r="EL21">
        <v>62.6036</v>
      </c>
      <c r="EM21">
        <v>28.117000000000001</v>
      </c>
      <c r="EN21">
        <v>1</v>
      </c>
      <c r="EO21">
        <v>0.44612600000000002</v>
      </c>
      <c r="EP21">
        <v>2.2547100000000002</v>
      </c>
      <c r="EQ21">
        <v>19.8431</v>
      </c>
      <c r="ER21">
        <v>5.2114500000000001</v>
      </c>
      <c r="ES21">
        <v>11.9406</v>
      </c>
      <c r="ET21">
        <v>4.9539499999999999</v>
      </c>
      <c r="EU21">
        <v>3.2970000000000002</v>
      </c>
      <c r="EV21">
        <v>9999</v>
      </c>
      <c r="EW21">
        <v>107</v>
      </c>
      <c r="EX21">
        <v>52.6</v>
      </c>
      <c r="EY21">
        <v>3562.9</v>
      </c>
      <c r="EZ21">
        <v>1.86005</v>
      </c>
      <c r="FA21">
        <v>1.85928</v>
      </c>
      <c r="FB21">
        <v>1.8647800000000001</v>
      </c>
      <c r="FC21">
        <v>1.86876</v>
      </c>
      <c r="FD21">
        <v>1.8636999999999999</v>
      </c>
      <c r="FE21">
        <v>1.8635999999999999</v>
      </c>
      <c r="FF21">
        <v>1.8636999999999999</v>
      </c>
      <c r="FG21">
        <v>1.86344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-2.58</v>
      </c>
      <c r="FV21">
        <v>-1.49E-2</v>
      </c>
      <c r="FW21">
        <v>-2.58020000000002</v>
      </c>
      <c r="FX21">
        <v>0</v>
      </c>
      <c r="FY21">
        <v>0</v>
      </c>
      <c r="FZ21">
        <v>0</v>
      </c>
      <c r="GA21">
        <v>-1.49100000000004E-2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0.5</v>
      </c>
      <c r="GJ21">
        <v>0.5</v>
      </c>
      <c r="GK21">
        <v>0.72631800000000002</v>
      </c>
      <c r="GL21">
        <v>2.6000999999999999</v>
      </c>
      <c r="GM21">
        <v>1.4489700000000001</v>
      </c>
      <c r="GN21">
        <v>2.2961399999999998</v>
      </c>
      <c r="GO21">
        <v>1.5466299999999999</v>
      </c>
      <c r="GP21">
        <v>2.4255399999999998</v>
      </c>
      <c r="GQ21">
        <v>33.4681</v>
      </c>
      <c r="GR21">
        <v>13.939399999999999</v>
      </c>
      <c r="GS21">
        <v>18</v>
      </c>
      <c r="GT21">
        <v>553.80600000000004</v>
      </c>
      <c r="GU21">
        <v>421.00900000000001</v>
      </c>
      <c r="GV21">
        <v>26.928000000000001</v>
      </c>
      <c r="GW21">
        <v>32.690899999999999</v>
      </c>
      <c r="GX21">
        <v>30.0002</v>
      </c>
      <c r="GY21">
        <v>32.622199999999999</v>
      </c>
      <c r="GZ21">
        <v>32.5946</v>
      </c>
      <c r="HA21">
        <v>14.5298</v>
      </c>
      <c r="HB21">
        <v>0</v>
      </c>
      <c r="HC21">
        <v>-30</v>
      </c>
      <c r="HD21">
        <v>26.922599999999999</v>
      </c>
      <c r="HE21">
        <v>250</v>
      </c>
      <c r="HF21">
        <v>0</v>
      </c>
      <c r="HG21">
        <v>99.194900000000004</v>
      </c>
      <c r="HH21">
        <v>94.415800000000004</v>
      </c>
    </row>
    <row r="22" spans="1:216" x14ac:dyDescent="0.2">
      <c r="A22">
        <v>4</v>
      </c>
      <c r="B22">
        <v>1689633263</v>
      </c>
      <c r="C22">
        <v>294</v>
      </c>
      <c r="D22" t="s">
        <v>364</v>
      </c>
      <c r="E22" t="s">
        <v>365</v>
      </c>
      <c r="F22" t="s">
        <v>348</v>
      </c>
      <c r="G22" t="s">
        <v>409</v>
      </c>
      <c r="H22" t="s">
        <v>349</v>
      </c>
      <c r="I22" t="s">
        <v>350</v>
      </c>
      <c r="J22" t="s">
        <v>351</v>
      </c>
      <c r="K22" t="s">
        <v>352</v>
      </c>
      <c r="L22">
        <v>1689633263</v>
      </c>
      <c r="M22">
        <f t="shared" si="0"/>
        <v>4.8495354480125041E-3</v>
      </c>
      <c r="N22">
        <f t="shared" si="1"/>
        <v>4.8495354480125039</v>
      </c>
      <c r="O22">
        <f t="shared" si="2"/>
        <v>6.0324450225052182</v>
      </c>
      <c r="P22">
        <f t="shared" si="3"/>
        <v>169.923</v>
      </c>
      <c r="Q22">
        <f t="shared" si="4"/>
        <v>129.33103721131698</v>
      </c>
      <c r="R22">
        <f t="shared" si="5"/>
        <v>12.968153001272531</v>
      </c>
      <c r="S22">
        <f t="shared" si="6"/>
        <v>17.038349880661201</v>
      </c>
      <c r="T22">
        <f t="shared" si="7"/>
        <v>0.27619510292900218</v>
      </c>
      <c r="U22">
        <f t="shared" si="8"/>
        <v>3.555691342135133</v>
      </c>
      <c r="V22">
        <f t="shared" si="9"/>
        <v>0.26480584888345943</v>
      </c>
      <c r="W22">
        <f t="shared" si="10"/>
        <v>0.16648779928173169</v>
      </c>
      <c r="X22">
        <f t="shared" si="11"/>
        <v>297.69721199999998</v>
      </c>
      <c r="Y22">
        <f t="shared" si="12"/>
        <v>30.142351098051705</v>
      </c>
      <c r="Z22">
        <f t="shared" si="13"/>
        <v>29.015999999999998</v>
      </c>
      <c r="AA22">
        <f t="shared" si="14"/>
        <v>4.0254978244383697</v>
      </c>
      <c r="AB22">
        <f t="shared" si="15"/>
        <v>53.554643003408053</v>
      </c>
      <c r="AC22">
        <f t="shared" si="16"/>
        <v>2.2466119619837599</v>
      </c>
      <c r="AD22">
        <f t="shared" si="17"/>
        <v>4.1949900811415963</v>
      </c>
      <c r="AE22">
        <f t="shared" si="18"/>
        <v>1.7788858624546098</v>
      </c>
      <c r="AF22">
        <f t="shared" si="19"/>
        <v>-213.86451325735143</v>
      </c>
      <c r="AG22">
        <f t="shared" si="20"/>
        <v>137.00401029109929</v>
      </c>
      <c r="AH22">
        <f t="shared" si="21"/>
        <v>8.5143514818029882</v>
      </c>
      <c r="AI22">
        <f t="shared" si="22"/>
        <v>229.35106051555081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52612.126026583923</v>
      </c>
      <c r="AO22">
        <f t="shared" si="26"/>
        <v>1799.97</v>
      </c>
      <c r="AP22">
        <f t="shared" si="27"/>
        <v>1517.3748000000001</v>
      </c>
      <c r="AQ22">
        <f t="shared" si="28"/>
        <v>0.84300005000083333</v>
      </c>
      <c r="AR22">
        <f t="shared" si="29"/>
        <v>0.16539009650160835</v>
      </c>
      <c r="AS22">
        <v>1689633263</v>
      </c>
      <c r="AT22">
        <v>169.923</v>
      </c>
      <c r="AU22">
        <v>174.97200000000001</v>
      </c>
      <c r="AV22">
        <v>22.4054</v>
      </c>
      <c r="AW22">
        <v>18.914300000000001</v>
      </c>
      <c r="AX22">
        <v>172.292</v>
      </c>
      <c r="AY22">
        <v>22.421700000000001</v>
      </c>
      <c r="AZ22">
        <v>500.012</v>
      </c>
      <c r="BA22">
        <v>100.218</v>
      </c>
      <c r="BB22">
        <v>5.30044E-2</v>
      </c>
      <c r="BC22">
        <v>29.730699999999999</v>
      </c>
      <c r="BD22">
        <v>29.015999999999998</v>
      </c>
      <c r="BE22">
        <v>999.9</v>
      </c>
      <c r="BF22">
        <v>0</v>
      </c>
      <c r="BG22">
        <v>0</v>
      </c>
      <c r="BH22">
        <v>10019.4</v>
      </c>
      <c r="BI22">
        <v>0</v>
      </c>
      <c r="BJ22">
        <v>0.428427</v>
      </c>
      <c r="BK22">
        <v>-5.0483399999999996</v>
      </c>
      <c r="BL22">
        <v>173.81800000000001</v>
      </c>
      <c r="BM22">
        <v>178.345</v>
      </c>
      <c r="BN22">
        <v>3.49112</v>
      </c>
      <c r="BO22">
        <v>174.97200000000001</v>
      </c>
      <c r="BP22">
        <v>18.914300000000001</v>
      </c>
      <c r="BQ22">
        <v>2.2454200000000002</v>
      </c>
      <c r="BR22">
        <v>1.8955500000000001</v>
      </c>
      <c r="BS22">
        <v>19.290099999999999</v>
      </c>
      <c r="BT22">
        <v>16.597799999999999</v>
      </c>
      <c r="BU22">
        <v>1799.97</v>
      </c>
      <c r="BV22">
        <v>0.90000100000000005</v>
      </c>
      <c r="BW22">
        <v>9.9999099999999994E-2</v>
      </c>
      <c r="BX22">
        <v>0</v>
      </c>
      <c r="BY22">
        <v>2.2176999999999998</v>
      </c>
      <c r="BZ22">
        <v>0</v>
      </c>
      <c r="CA22">
        <v>8867.83</v>
      </c>
      <c r="CB22">
        <v>13894.7</v>
      </c>
      <c r="CC22">
        <v>45.936999999999998</v>
      </c>
      <c r="CD22">
        <v>47.375</v>
      </c>
      <c r="CE22">
        <v>46.936999999999998</v>
      </c>
      <c r="CF22">
        <v>46</v>
      </c>
      <c r="CG22">
        <v>45.625</v>
      </c>
      <c r="CH22">
        <v>1619.97</v>
      </c>
      <c r="CI22">
        <v>180</v>
      </c>
      <c r="CJ22">
        <v>0</v>
      </c>
      <c r="CK22">
        <v>1689633270.9000001</v>
      </c>
      <c r="CL22">
        <v>0</v>
      </c>
      <c r="CM22">
        <v>1689633235</v>
      </c>
      <c r="CN22" t="s">
        <v>366</v>
      </c>
      <c r="CO22">
        <v>1689633235</v>
      </c>
      <c r="CP22">
        <v>1689633230</v>
      </c>
      <c r="CQ22">
        <v>29</v>
      </c>
      <c r="CR22">
        <v>0.21199999999999999</v>
      </c>
      <c r="CS22">
        <v>-1E-3</v>
      </c>
      <c r="CT22">
        <v>-2.3679999999999999</v>
      </c>
      <c r="CU22">
        <v>-1.6E-2</v>
      </c>
      <c r="CV22">
        <v>175</v>
      </c>
      <c r="CW22">
        <v>19</v>
      </c>
      <c r="CX22">
        <v>0.26</v>
      </c>
      <c r="CY22">
        <v>0.01</v>
      </c>
      <c r="CZ22">
        <v>7.4280151563158201</v>
      </c>
      <c r="DA22">
        <v>0.46622716446416002</v>
      </c>
      <c r="DB22">
        <v>7.4465835143864706E-2</v>
      </c>
      <c r="DC22">
        <v>1</v>
      </c>
      <c r="DD22">
        <v>174.99771428571401</v>
      </c>
      <c r="DE22">
        <v>0.165896103896126</v>
      </c>
      <c r="DF22">
        <v>2.6135440009493E-2</v>
      </c>
      <c r="DG22">
        <v>1</v>
      </c>
      <c r="DH22">
        <v>1799.9933333333299</v>
      </c>
      <c r="DI22">
        <v>-0.16984459465652901</v>
      </c>
      <c r="DJ22">
        <v>2.2110831935682598E-2</v>
      </c>
      <c r="DK22">
        <v>-1</v>
      </c>
      <c r="DL22">
        <v>2</v>
      </c>
      <c r="DM22">
        <v>2</v>
      </c>
      <c r="DN22" t="s">
        <v>354</v>
      </c>
      <c r="DO22">
        <v>2.9943399999999998</v>
      </c>
      <c r="DP22">
        <v>2.7837900000000002</v>
      </c>
      <c r="DQ22">
        <v>4.63673E-2</v>
      </c>
      <c r="DR22">
        <v>4.6789299999999999E-2</v>
      </c>
      <c r="DS22">
        <v>0.11283700000000001</v>
      </c>
      <c r="DT22">
        <v>9.8071099999999994E-2</v>
      </c>
      <c r="DU22">
        <v>27414.3</v>
      </c>
      <c r="DV22">
        <v>29043.7</v>
      </c>
      <c r="DW22">
        <v>26941.9</v>
      </c>
      <c r="DX22">
        <v>28637.8</v>
      </c>
      <c r="DY22">
        <v>31503.7</v>
      </c>
      <c r="DZ22">
        <v>34440</v>
      </c>
      <c r="EA22">
        <v>35994.300000000003</v>
      </c>
      <c r="EB22">
        <v>38847.800000000003</v>
      </c>
      <c r="EC22">
        <v>2.0226999999999999</v>
      </c>
      <c r="ED22">
        <v>1.6989000000000001</v>
      </c>
      <c r="EE22">
        <v>6.8709300000000001E-2</v>
      </c>
      <c r="EF22">
        <v>0</v>
      </c>
      <c r="EG22">
        <v>27.895099999999999</v>
      </c>
      <c r="EH22">
        <v>999.9</v>
      </c>
      <c r="EI22">
        <v>41.948</v>
      </c>
      <c r="EJ22">
        <v>31.853999999999999</v>
      </c>
      <c r="EK22">
        <v>19.822199999999999</v>
      </c>
      <c r="EL22">
        <v>62.473599999999998</v>
      </c>
      <c r="EM22">
        <v>28.181100000000001</v>
      </c>
      <c r="EN22">
        <v>1</v>
      </c>
      <c r="EO22">
        <v>0.44939800000000002</v>
      </c>
      <c r="EP22">
        <v>2.4104199999999998</v>
      </c>
      <c r="EQ22">
        <v>19.833200000000001</v>
      </c>
      <c r="ER22">
        <v>5.2130999999999998</v>
      </c>
      <c r="ES22">
        <v>11.943300000000001</v>
      </c>
      <c r="ET22">
        <v>4.9539999999999997</v>
      </c>
      <c r="EU22">
        <v>3.2970000000000002</v>
      </c>
      <c r="EV22">
        <v>9999</v>
      </c>
      <c r="EW22">
        <v>107</v>
      </c>
      <c r="EX22">
        <v>52.6</v>
      </c>
      <c r="EY22">
        <v>3564.8</v>
      </c>
      <c r="EZ22">
        <v>1.86005</v>
      </c>
      <c r="FA22">
        <v>1.85928</v>
      </c>
      <c r="FB22">
        <v>1.8647800000000001</v>
      </c>
      <c r="FC22">
        <v>1.86877</v>
      </c>
      <c r="FD22">
        <v>1.86371</v>
      </c>
      <c r="FE22">
        <v>1.8635999999999999</v>
      </c>
      <c r="FF22">
        <v>1.86368</v>
      </c>
      <c r="FG22">
        <v>1.8634900000000001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-2.3690000000000002</v>
      </c>
      <c r="FV22">
        <v>-1.6299999999999999E-2</v>
      </c>
      <c r="FW22">
        <v>-2.36845454545454</v>
      </c>
      <c r="FX22">
        <v>0</v>
      </c>
      <c r="FY22">
        <v>0</v>
      </c>
      <c r="FZ22">
        <v>0</v>
      </c>
      <c r="GA22">
        <v>-1.6269999999998699E-2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0.5</v>
      </c>
      <c r="GJ22">
        <v>0.6</v>
      </c>
      <c r="GK22">
        <v>0.55786100000000005</v>
      </c>
      <c r="GL22">
        <v>2.6000999999999999</v>
      </c>
      <c r="GM22">
        <v>1.4489700000000001</v>
      </c>
      <c r="GN22">
        <v>2.2961399999999998</v>
      </c>
      <c r="GO22">
        <v>1.5466299999999999</v>
      </c>
      <c r="GP22">
        <v>2.4719199999999999</v>
      </c>
      <c r="GQ22">
        <v>33.490600000000001</v>
      </c>
      <c r="GR22">
        <v>13.939399999999999</v>
      </c>
      <c r="GS22">
        <v>18</v>
      </c>
      <c r="GT22">
        <v>553.68899999999996</v>
      </c>
      <c r="GU22">
        <v>420.55599999999998</v>
      </c>
      <c r="GV22">
        <v>26.7439</v>
      </c>
      <c r="GW22">
        <v>32.7301</v>
      </c>
      <c r="GX22">
        <v>30.0002</v>
      </c>
      <c r="GY22">
        <v>32.652799999999999</v>
      </c>
      <c r="GZ22">
        <v>32.625399999999999</v>
      </c>
      <c r="HA22">
        <v>11.171099999999999</v>
      </c>
      <c r="HB22">
        <v>0</v>
      </c>
      <c r="HC22">
        <v>-30</v>
      </c>
      <c r="HD22">
        <v>26.7408</v>
      </c>
      <c r="HE22">
        <v>175</v>
      </c>
      <c r="HF22">
        <v>0</v>
      </c>
      <c r="HG22">
        <v>99.193299999999994</v>
      </c>
      <c r="HH22">
        <v>94.414500000000004</v>
      </c>
    </row>
    <row r="23" spans="1:216" x14ac:dyDescent="0.2">
      <c r="A23">
        <v>5</v>
      </c>
      <c r="B23">
        <v>1689633357</v>
      </c>
      <c r="C23">
        <v>388</v>
      </c>
      <c r="D23" t="s">
        <v>367</v>
      </c>
      <c r="E23" t="s">
        <v>368</v>
      </c>
      <c r="F23" t="s">
        <v>348</v>
      </c>
      <c r="G23" t="s">
        <v>409</v>
      </c>
      <c r="H23" t="s">
        <v>349</v>
      </c>
      <c r="I23" t="s">
        <v>350</v>
      </c>
      <c r="J23" t="s">
        <v>351</v>
      </c>
      <c r="K23" t="s">
        <v>352</v>
      </c>
      <c r="L23">
        <v>1689633357</v>
      </c>
      <c r="M23">
        <f t="shared" si="0"/>
        <v>4.8979398908568506E-3</v>
      </c>
      <c r="N23">
        <f t="shared" si="1"/>
        <v>4.8979398908568506</v>
      </c>
      <c r="O23">
        <f t="shared" si="2"/>
        <v>3.447850729194768</v>
      </c>
      <c r="P23">
        <f t="shared" si="3"/>
        <v>122.039</v>
      </c>
      <c r="Q23">
        <f t="shared" si="4"/>
        <v>98.562202357653504</v>
      </c>
      <c r="R23">
        <f t="shared" si="5"/>
        <v>9.8829395124835884</v>
      </c>
      <c r="S23">
        <f t="shared" si="6"/>
        <v>12.236983613529501</v>
      </c>
      <c r="T23">
        <f t="shared" si="7"/>
        <v>0.28204274299432219</v>
      </c>
      <c r="U23">
        <f t="shared" si="8"/>
        <v>3.5491622565721994</v>
      </c>
      <c r="V23">
        <f t="shared" si="9"/>
        <v>0.27015641341799035</v>
      </c>
      <c r="W23">
        <f t="shared" si="10"/>
        <v>0.16987395403964586</v>
      </c>
      <c r="X23">
        <f t="shared" si="11"/>
        <v>297.70199999999994</v>
      </c>
      <c r="Y23">
        <f t="shared" si="12"/>
        <v>30.096195879265839</v>
      </c>
      <c r="Z23">
        <f t="shared" si="13"/>
        <v>28.978300000000001</v>
      </c>
      <c r="AA23">
        <f t="shared" si="14"/>
        <v>4.0167254709151452</v>
      </c>
      <c r="AB23">
        <f t="shared" si="15"/>
        <v>53.883309026058825</v>
      </c>
      <c r="AC23">
        <f t="shared" si="16"/>
        <v>2.2556683705608496</v>
      </c>
      <c r="AD23">
        <f t="shared" si="17"/>
        <v>4.1862098140074737</v>
      </c>
      <c r="AE23">
        <f t="shared" si="18"/>
        <v>1.7610571003542956</v>
      </c>
      <c r="AF23">
        <f t="shared" si="19"/>
        <v>-215.99914918678712</v>
      </c>
      <c r="AG23">
        <f t="shared" si="20"/>
        <v>137.00118387264496</v>
      </c>
      <c r="AH23">
        <f t="shared" si="21"/>
        <v>8.5267035496855996</v>
      </c>
      <c r="AI23">
        <f t="shared" si="22"/>
        <v>227.23073823554336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52479.846133564584</v>
      </c>
      <c r="AO23">
        <f t="shared" si="26"/>
        <v>1800</v>
      </c>
      <c r="AP23">
        <f t="shared" si="27"/>
        <v>1517.3999999999999</v>
      </c>
      <c r="AQ23">
        <f t="shared" si="28"/>
        <v>0.84299999999999997</v>
      </c>
      <c r="AR23">
        <f t="shared" si="29"/>
        <v>0.16538999999999998</v>
      </c>
      <c r="AS23">
        <v>1689633357</v>
      </c>
      <c r="AT23">
        <v>122.039</v>
      </c>
      <c r="AU23">
        <v>125.018</v>
      </c>
      <c r="AV23">
        <v>22.495699999999999</v>
      </c>
      <c r="AW23">
        <v>18.970199999999998</v>
      </c>
      <c r="AX23">
        <v>124.366</v>
      </c>
      <c r="AY23">
        <v>22.511399999999998</v>
      </c>
      <c r="AZ23">
        <v>500.029</v>
      </c>
      <c r="BA23">
        <v>100.218</v>
      </c>
      <c r="BB23">
        <v>5.3090499999999999E-2</v>
      </c>
      <c r="BC23">
        <v>29.694299999999998</v>
      </c>
      <c r="BD23">
        <v>28.978300000000001</v>
      </c>
      <c r="BE23">
        <v>999.9</v>
      </c>
      <c r="BF23">
        <v>0</v>
      </c>
      <c r="BG23">
        <v>0</v>
      </c>
      <c r="BH23">
        <v>9991.8799999999992</v>
      </c>
      <c r="BI23">
        <v>0</v>
      </c>
      <c r="BJ23">
        <v>0.42399500000000001</v>
      </c>
      <c r="BK23">
        <v>-2.9781300000000002</v>
      </c>
      <c r="BL23">
        <v>124.848</v>
      </c>
      <c r="BM23">
        <v>127.435</v>
      </c>
      <c r="BN23">
        <v>3.5255100000000001</v>
      </c>
      <c r="BO23">
        <v>125.018</v>
      </c>
      <c r="BP23">
        <v>18.970199999999998</v>
      </c>
      <c r="BQ23">
        <v>2.25448</v>
      </c>
      <c r="BR23">
        <v>1.90116</v>
      </c>
      <c r="BS23">
        <v>19.354800000000001</v>
      </c>
      <c r="BT23">
        <v>16.644300000000001</v>
      </c>
      <c r="BU23">
        <v>1800</v>
      </c>
      <c r="BV23">
        <v>0.90000100000000005</v>
      </c>
      <c r="BW23">
        <v>9.9999099999999994E-2</v>
      </c>
      <c r="BX23">
        <v>0</v>
      </c>
      <c r="BY23">
        <v>2.1356999999999999</v>
      </c>
      <c r="BZ23">
        <v>0</v>
      </c>
      <c r="CA23">
        <v>8898.16</v>
      </c>
      <c r="CB23">
        <v>13894.9</v>
      </c>
      <c r="CC23">
        <v>46</v>
      </c>
      <c r="CD23">
        <v>47.436999999999998</v>
      </c>
      <c r="CE23">
        <v>47.061999999999998</v>
      </c>
      <c r="CF23">
        <v>46.061999999999998</v>
      </c>
      <c r="CG23">
        <v>45.625</v>
      </c>
      <c r="CH23">
        <v>1620</v>
      </c>
      <c r="CI23">
        <v>180</v>
      </c>
      <c r="CJ23">
        <v>0</v>
      </c>
      <c r="CK23">
        <v>1689633364.5</v>
      </c>
      <c r="CL23">
        <v>0</v>
      </c>
      <c r="CM23">
        <v>1689633328</v>
      </c>
      <c r="CN23" t="s">
        <v>369</v>
      </c>
      <c r="CO23">
        <v>1689633328</v>
      </c>
      <c r="CP23">
        <v>1689633326</v>
      </c>
      <c r="CQ23">
        <v>30</v>
      </c>
      <c r="CR23">
        <v>4.2000000000000003E-2</v>
      </c>
      <c r="CS23">
        <v>1E-3</v>
      </c>
      <c r="CT23">
        <v>-2.3260000000000001</v>
      </c>
      <c r="CU23">
        <v>-1.6E-2</v>
      </c>
      <c r="CV23">
        <v>125</v>
      </c>
      <c r="CW23">
        <v>19</v>
      </c>
      <c r="CX23">
        <v>0.48</v>
      </c>
      <c r="CY23">
        <v>0.03</v>
      </c>
      <c r="CZ23">
        <v>4.1873775651601504</v>
      </c>
      <c r="DA23">
        <v>8.5672181461222394E-2</v>
      </c>
      <c r="DB23">
        <v>3.7621235409817599E-2</v>
      </c>
      <c r="DC23">
        <v>1</v>
      </c>
      <c r="DD23">
        <v>124.989380952381</v>
      </c>
      <c r="DE23">
        <v>0.180233766233975</v>
      </c>
      <c r="DF23">
        <v>2.3753648723183699E-2</v>
      </c>
      <c r="DG23">
        <v>1</v>
      </c>
      <c r="DH23">
        <v>1800.00238095238</v>
      </c>
      <c r="DI23">
        <v>-3.2057599520028103E-2</v>
      </c>
      <c r="DJ23">
        <v>1.23074742698175E-2</v>
      </c>
      <c r="DK23">
        <v>-1</v>
      </c>
      <c r="DL23">
        <v>2</v>
      </c>
      <c r="DM23">
        <v>2</v>
      </c>
      <c r="DN23" t="s">
        <v>354</v>
      </c>
      <c r="DO23">
        <v>2.9943300000000002</v>
      </c>
      <c r="DP23">
        <v>2.78363</v>
      </c>
      <c r="DQ23">
        <v>3.41756E-2</v>
      </c>
      <c r="DR23">
        <v>3.4169900000000003E-2</v>
      </c>
      <c r="DS23">
        <v>0.11314299999999999</v>
      </c>
      <c r="DT23">
        <v>9.8267699999999999E-2</v>
      </c>
      <c r="DU23">
        <v>27761.599999999999</v>
      </c>
      <c r="DV23">
        <v>29424.400000000001</v>
      </c>
      <c r="DW23">
        <v>26939</v>
      </c>
      <c r="DX23">
        <v>28634.3</v>
      </c>
      <c r="DY23">
        <v>31489.3</v>
      </c>
      <c r="DZ23">
        <v>34427.599999999999</v>
      </c>
      <c r="EA23">
        <v>35990.199999999997</v>
      </c>
      <c r="EB23">
        <v>38842.199999999997</v>
      </c>
      <c r="EC23">
        <v>2.0229200000000001</v>
      </c>
      <c r="ED23">
        <v>1.69848</v>
      </c>
      <c r="EE23">
        <v>6.7111100000000007E-2</v>
      </c>
      <c r="EF23">
        <v>0</v>
      </c>
      <c r="EG23">
        <v>27.883299999999998</v>
      </c>
      <c r="EH23">
        <v>999.9</v>
      </c>
      <c r="EI23">
        <v>42.021999999999998</v>
      </c>
      <c r="EJ23">
        <v>31.884</v>
      </c>
      <c r="EK23">
        <v>19.890999999999998</v>
      </c>
      <c r="EL23">
        <v>62.613599999999998</v>
      </c>
      <c r="EM23">
        <v>28.113</v>
      </c>
      <c r="EN23">
        <v>1</v>
      </c>
      <c r="EO23">
        <v>0.45218000000000003</v>
      </c>
      <c r="EP23">
        <v>2.0348999999999999</v>
      </c>
      <c r="EQ23">
        <v>19.8582</v>
      </c>
      <c r="ER23">
        <v>5.2112999999999996</v>
      </c>
      <c r="ES23">
        <v>11.9429</v>
      </c>
      <c r="ET23">
        <v>4.9539999999999997</v>
      </c>
      <c r="EU23">
        <v>3.2970000000000002</v>
      </c>
      <c r="EV23">
        <v>9999</v>
      </c>
      <c r="EW23">
        <v>107</v>
      </c>
      <c r="EX23">
        <v>52.6</v>
      </c>
      <c r="EY23">
        <v>3566.6</v>
      </c>
      <c r="EZ23">
        <v>1.86005</v>
      </c>
      <c r="FA23">
        <v>1.85928</v>
      </c>
      <c r="FB23">
        <v>1.8647800000000001</v>
      </c>
      <c r="FC23">
        <v>1.86879</v>
      </c>
      <c r="FD23">
        <v>1.86371</v>
      </c>
      <c r="FE23">
        <v>1.8635900000000001</v>
      </c>
      <c r="FF23">
        <v>1.8636999999999999</v>
      </c>
      <c r="FG23">
        <v>1.8634599999999999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-2.327</v>
      </c>
      <c r="FV23">
        <v>-1.5699999999999999E-2</v>
      </c>
      <c r="FW23">
        <v>-2.3262999999999998</v>
      </c>
      <c r="FX23">
        <v>0</v>
      </c>
      <c r="FY23">
        <v>0</v>
      </c>
      <c r="FZ23">
        <v>0</v>
      </c>
      <c r="GA23">
        <v>-1.5629999999998E-2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0.5</v>
      </c>
      <c r="GJ23">
        <v>0.5</v>
      </c>
      <c r="GK23">
        <v>0.44433600000000001</v>
      </c>
      <c r="GL23">
        <v>2.6135299999999999</v>
      </c>
      <c r="GM23">
        <v>1.4489700000000001</v>
      </c>
      <c r="GN23">
        <v>2.2949199999999998</v>
      </c>
      <c r="GO23">
        <v>1.5466299999999999</v>
      </c>
      <c r="GP23">
        <v>2.3889200000000002</v>
      </c>
      <c r="GQ23">
        <v>33.512999999999998</v>
      </c>
      <c r="GR23">
        <v>13.921900000000001</v>
      </c>
      <c r="GS23">
        <v>18</v>
      </c>
      <c r="GT23">
        <v>554.17600000000004</v>
      </c>
      <c r="GU23">
        <v>420.51900000000001</v>
      </c>
      <c r="GV23">
        <v>26.922699999999999</v>
      </c>
      <c r="GW23">
        <v>32.774500000000003</v>
      </c>
      <c r="GX23">
        <v>30.0002</v>
      </c>
      <c r="GY23">
        <v>32.692700000000002</v>
      </c>
      <c r="GZ23">
        <v>32.661000000000001</v>
      </c>
      <c r="HA23">
        <v>8.8881899999999998</v>
      </c>
      <c r="HB23">
        <v>0</v>
      </c>
      <c r="HC23">
        <v>-30</v>
      </c>
      <c r="HD23">
        <v>26.940899999999999</v>
      </c>
      <c r="HE23">
        <v>125</v>
      </c>
      <c r="HF23">
        <v>0</v>
      </c>
      <c r="HG23">
        <v>99.182299999999998</v>
      </c>
      <c r="HH23">
        <v>94.401799999999994</v>
      </c>
    </row>
    <row r="24" spans="1:216" x14ac:dyDescent="0.2">
      <c r="A24">
        <v>6</v>
      </c>
      <c r="B24">
        <v>1689633450</v>
      </c>
      <c r="C24">
        <v>481</v>
      </c>
      <c r="D24" t="s">
        <v>370</v>
      </c>
      <c r="E24" t="s">
        <v>371</v>
      </c>
      <c r="F24" t="s">
        <v>348</v>
      </c>
      <c r="G24" t="s">
        <v>409</v>
      </c>
      <c r="H24" t="s">
        <v>349</v>
      </c>
      <c r="I24" t="s">
        <v>350</v>
      </c>
      <c r="J24" t="s">
        <v>351</v>
      </c>
      <c r="K24" t="s">
        <v>352</v>
      </c>
      <c r="L24">
        <v>1689633450</v>
      </c>
      <c r="M24">
        <f t="shared" si="0"/>
        <v>5.0124464067885345E-3</v>
      </c>
      <c r="N24">
        <f t="shared" si="1"/>
        <v>5.0124464067885341</v>
      </c>
      <c r="O24">
        <f t="shared" si="2"/>
        <v>0.39322952226171554</v>
      </c>
      <c r="P24">
        <f t="shared" si="3"/>
        <v>69.444400000000002</v>
      </c>
      <c r="Q24">
        <f t="shared" si="4"/>
        <v>65.230829965290042</v>
      </c>
      <c r="R24">
        <f t="shared" si="5"/>
        <v>6.541079673715954</v>
      </c>
      <c r="S24">
        <f t="shared" si="6"/>
        <v>6.9635991682936798</v>
      </c>
      <c r="T24">
        <f t="shared" si="7"/>
        <v>0.28817535047347953</v>
      </c>
      <c r="U24">
        <f t="shared" si="8"/>
        <v>3.5480933590537007</v>
      </c>
      <c r="V24">
        <f t="shared" si="9"/>
        <v>0.27577515043999068</v>
      </c>
      <c r="W24">
        <f t="shared" si="10"/>
        <v>0.17342911177539916</v>
      </c>
      <c r="X24">
        <f t="shared" si="11"/>
        <v>297.67704300000003</v>
      </c>
      <c r="Y24">
        <f t="shared" si="12"/>
        <v>30.129127659567892</v>
      </c>
      <c r="Z24">
        <f t="shared" si="13"/>
        <v>29.039100000000001</v>
      </c>
      <c r="AA24">
        <f t="shared" si="14"/>
        <v>4.0308811769573314</v>
      </c>
      <c r="AB24">
        <f t="shared" si="15"/>
        <v>53.93850157997786</v>
      </c>
      <c r="AC24">
        <f t="shared" si="16"/>
        <v>2.26550314970694</v>
      </c>
      <c r="AD24">
        <f t="shared" si="17"/>
        <v>4.2001595953638837</v>
      </c>
      <c r="AE24">
        <f t="shared" si="18"/>
        <v>1.7653780272503914</v>
      </c>
      <c r="AF24">
        <f t="shared" si="19"/>
        <v>-221.04888653937437</v>
      </c>
      <c r="AG24">
        <f t="shared" si="20"/>
        <v>136.38606894056463</v>
      </c>
      <c r="AH24">
        <f t="shared" si="21"/>
        <v>8.4959742543274306</v>
      </c>
      <c r="AI24">
        <f t="shared" si="22"/>
        <v>221.51019965551774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52447.253412817336</v>
      </c>
      <c r="AO24">
        <f t="shared" si="26"/>
        <v>1799.84</v>
      </c>
      <c r="AP24">
        <f t="shared" si="27"/>
        <v>1517.2658999999999</v>
      </c>
      <c r="AQ24">
        <f t="shared" si="28"/>
        <v>0.84300043337185526</v>
      </c>
      <c r="AR24">
        <f t="shared" si="29"/>
        <v>0.16539083640768071</v>
      </c>
      <c r="AS24">
        <v>1689633450</v>
      </c>
      <c r="AT24">
        <v>69.444400000000002</v>
      </c>
      <c r="AU24">
        <v>69.990399999999994</v>
      </c>
      <c r="AV24">
        <v>22.592700000000001</v>
      </c>
      <c r="AW24">
        <v>18.984300000000001</v>
      </c>
      <c r="AX24">
        <v>71.850499999999997</v>
      </c>
      <c r="AY24">
        <v>22.608799999999999</v>
      </c>
      <c r="AZ24">
        <v>499.91300000000001</v>
      </c>
      <c r="BA24">
        <v>100.223</v>
      </c>
      <c r="BB24">
        <v>5.28922E-2</v>
      </c>
      <c r="BC24">
        <v>29.752099999999999</v>
      </c>
      <c r="BD24">
        <v>29.039100000000001</v>
      </c>
      <c r="BE24">
        <v>999.9</v>
      </c>
      <c r="BF24">
        <v>0</v>
      </c>
      <c r="BG24">
        <v>0</v>
      </c>
      <c r="BH24">
        <v>9986.8799999999992</v>
      </c>
      <c r="BI24">
        <v>0</v>
      </c>
      <c r="BJ24">
        <v>0.41365400000000002</v>
      </c>
      <c r="BK24">
        <v>-0.54598199999999997</v>
      </c>
      <c r="BL24">
        <v>71.049599999999998</v>
      </c>
      <c r="BM24">
        <v>71.344800000000006</v>
      </c>
      <c r="BN24">
        <v>3.6084000000000001</v>
      </c>
      <c r="BO24">
        <v>69.990399999999994</v>
      </c>
      <c r="BP24">
        <v>18.984300000000001</v>
      </c>
      <c r="BQ24">
        <v>2.26431</v>
      </c>
      <c r="BR24">
        <v>1.90266</v>
      </c>
      <c r="BS24">
        <v>19.424700000000001</v>
      </c>
      <c r="BT24">
        <v>16.656700000000001</v>
      </c>
      <c r="BU24">
        <v>1799.84</v>
      </c>
      <c r="BV24">
        <v>0.89998699999999998</v>
      </c>
      <c r="BW24">
        <v>0.10001400000000001</v>
      </c>
      <c r="BX24">
        <v>0</v>
      </c>
      <c r="BY24">
        <v>2.1920000000000002</v>
      </c>
      <c r="BZ24">
        <v>0</v>
      </c>
      <c r="CA24">
        <v>8953.77</v>
      </c>
      <c r="CB24">
        <v>13893.6</v>
      </c>
      <c r="CC24">
        <v>46.125</v>
      </c>
      <c r="CD24">
        <v>47.625</v>
      </c>
      <c r="CE24">
        <v>47.125</v>
      </c>
      <c r="CF24">
        <v>46.25</v>
      </c>
      <c r="CG24">
        <v>45.75</v>
      </c>
      <c r="CH24">
        <v>1619.83</v>
      </c>
      <c r="CI24">
        <v>180.01</v>
      </c>
      <c r="CJ24">
        <v>0</v>
      </c>
      <c r="CK24">
        <v>1689633457.5</v>
      </c>
      <c r="CL24">
        <v>0</v>
      </c>
      <c r="CM24">
        <v>1689633420</v>
      </c>
      <c r="CN24" t="s">
        <v>372</v>
      </c>
      <c r="CO24">
        <v>1689633420</v>
      </c>
      <c r="CP24">
        <v>1689633418</v>
      </c>
      <c r="CQ24">
        <v>31</v>
      </c>
      <c r="CR24">
        <v>-0.08</v>
      </c>
      <c r="CS24">
        <v>-1E-3</v>
      </c>
      <c r="CT24">
        <v>-2.4060000000000001</v>
      </c>
      <c r="CU24">
        <v>-1.6E-2</v>
      </c>
      <c r="CV24">
        <v>70</v>
      </c>
      <c r="CW24">
        <v>19</v>
      </c>
      <c r="CX24">
        <v>0.42</v>
      </c>
      <c r="CY24">
        <v>0.02</v>
      </c>
      <c r="CZ24">
        <v>0.52441098490622695</v>
      </c>
      <c r="DA24">
        <v>-0.136700310918457</v>
      </c>
      <c r="DB24">
        <v>2.5780091787691101E-2</v>
      </c>
      <c r="DC24">
        <v>1</v>
      </c>
      <c r="DD24">
        <v>69.980639999999994</v>
      </c>
      <c r="DE24">
        <v>0.16289323308284201</v>
      </c>
      <c r="DF24">
        <v>2.0176828293864201E-2</v>
      </c>
      <c r="DG24">
        <v>1</v>
      </c>
      <c r="DH24">
        <v>1799.9475</v>
      </c>
      <c r="DI24">
        <v>-0.20795181090457801</v>
      </c>
      <c r="DJ24">
        <v>0.15125723123215701</v>
      </c>
      <c r="DK24">
        <v>-1</v>
      </c>
      <c r="DL24">
        <v>2</v>
      </c>
      <c r="DM24">
        <v>2</v>
      </c>
      <c r="DN24" t="s">
        <v>354</v>
      </c>
      <c r="DO24">
        <v>2.9939900000000002</v>
      </c>
      <c r="DP24">
        <v>2.7833899999999998</v>
      </c>
      <c r="DQ24">
        <v>2.0035600000000001E-2</v>
      </c>
      <c r="DR24">
        <v>1.9417899999999998E-2</v>
      </c>
      <c r="DS24">
        <v>0.113481</v>
      </c>
      <c r="DT24">
        <v>9.8314499999999999E-2</v>
      </c>
      <c r="DU24">
        <v>28165.5</v>
      </c>
      <c r="DV24">
        <v>29870.6</v>
      </c>
      <c r="DW24">
        <v>26937</v>
      </c>
      <c r="DX24">
        <v>28631.599999999999</v>
      </c>
      <c r="DY24">
        <v>31474.7</v>
      </c>
      <c r="DZ24">
        <v>34422.1</v>
      </c>
      <c r="EA24">
        <v>35987</v>
      </c>
      <c r="EB24">
        <v>38838</v>
      </c>
      <c r="EC24">
        <v>2.0221800000000001</v>
      </c>
      <c r="ED24">
        <v>1.6976500000000001</v>
      </c>
      <c r="EE24">
        <v>6.9029599999999997E-2</v>
      </c>
      <c r="EF24">
        <v>0</v>
      </c>
      <c r="EG24">
        <v>27.9129</v>
      </c>
      <c r="EH24">
        <v>999.9</v>
      </c>
      <c r="EI24">
        <v>42.064</v>
      </c>
      <c r="EJ24">
        <v>31.884</v>
      </c>
      <c r="EK24">
        <v>19.910399999999999</v>
      </c>
      <c r="EL24">
        <v>62.643700000000003</v>
      </c>
      <c r="EM24">
        <v>28.261199999999999</v>
      </c>
      <c r="EN24">
        <v>1</v>
      </c>
      <c r="EO24">
        <v>0.45843800000000001</v>
      </c>
      <c r="EP24">
        <v>2.5293600000000001</v>
      </c>
      <c r="EQ24">
        <v>19.821400000000001</v>
      </c>
      <c r="ER24">
        <v>5.2142900000000001</v>
      </c>
      <c r="ES24">
        <v>11.943199999999999</v>
      </c>
      <c r="ET24">
        <v>4.9539</v>
      </c>
      <c r="EU24">
        <v>3.2970000000000002</v>
      </c>
      <c r="EV24">
        <v>9999</v>
      </c>
      <c r="EW24">
        <v>107</v>
      </c>
      <c r="EX24">
        <v>52.7</v>
      </c>
      <c r="EY24">
        <v>3568.3</v>
      </c>
      <c r="EZ24">
        <v>1.86005</v>
      </c>
      <c r="FA24">
        <v>1.85928</v>
      </c>
      <c r="FB24">
        <v>1.8647800000000001</v>
      </c>
      <c r="FC24">
        <v>1.8687800000000001</v>
      </c>
      <c r="FD24">
        <v>1.86371</v>
      </c>
      <c r="FE24">
        <v>1.8636600000000001</v>
      </c>
      <c r="FF24">
        <v>1.8636999999999999</v>
      </c>
      <c r="FG24">
        <v>1.86348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-2.4060000000000001</v>
      </c>
      <c r="FV24">
        <v>-1.61E-2</v>
      </c>
      <c r="FW24">
        <v>-2.4061299999999601</v>
      </c>
      <c r="FX24">
        <v>0</v>
      </c>
      <c r="FY24">
        <v>0</v>
      </c>
      <c r="FZ24">
        <v>0</v>
      </c>
      <c r="GA24">
        <v>-1.6169999999998901E-2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0.5</v>
      </c>
      <c r="GJ24">
        <v>0.5</v>
      </c>
      <c r="GK24">
        <v>0.318604</v>
      </c>
      <c r="GL24">
        <v>2.63428</v>
      </c>
      <c r="GM24">
        <v>1.4477500000000001</v>
      </c>
      <c r="GN24">
        <v>2.2961399999999998</v>
      </c>
      <c r="GO24">
        <v>1.5466299999999999</v>
      </c>
      <c r="GP24">
        <v>2.4194300000000002</v>
      </c>
      <c r="GQ24">
        <v>33.512999999999998</v>
      </c>
      <c r="GR24">
        <v>13.8956</v>
      </c>
      <c r="GS24">
        <v>18</v>
      </c>
      <c r="GT24">
        <v>554.01</v>
      </c>
      <c r="GU24">
        <v>420.25099999999998</v>
      </c>
      <c r="GV24">
        <v>26.811900000000001</v>
      </c>
      <c r="GW24">
        <v>32.822600000000001</v>
      </c>
      <c r="GX24">
        <v>30.000699999999998</v>
      </c>
      <c r="GY24">
        <v>32.731400000000001</v>
      </c>
      <c r="GZ24">
        <v>32.701599999999999</v>
      </c>
      <c r="HA24">
        <v>6.3815200000000001</v>
      </c>
      <c r="HB24">
        <v>0</v>
      </c>
      <c r="HC24">
        <v>-30</v>
      </c>
      <c r="HD24">
        <v>26.769200000000001</v>
      </c>
      <c r="HE24">
        <v>70</v>
      </c>
      <c r="HF24">
        <v>0</v>
      </c>
      <c r="HG24">
        <v>99.174099999999996</v>
      </c>
      <c r="HH24">
        <v>94.392099999999999</v>
      </c>
    </row>
    <row r="25" spans="1:216" x14ac:dyDescent="0.2">
      <c r="A25">
        <v>7</v>
      </c>
      <c r="B25">
        <v>1689633547</v>
      </c>
      <c r="C25">
        <v>578</v>
      </c>
      <c r="D25" t="s">
        <v>373</v>
      </c>
      <c r="E25" t="s">
        <v>374</v>
      </c>
      <c r="F25" t="s">
        <v>348</v>
      </c>
      <c r="G25" t="s">
        <v>409</v>
      </c>
      <c r="H25" t="s">
        <v>349</v>
      </c>
      <c r="I25" t="s">
        <v>350</v>
      </c>
      <c r="J25" t="s">
        <v>351</v>
      </c>
      <c r="K25" t="s">
        <v>352</v>
      </c>
      <c r="L25">
        <v>1689633547</v>
      </c>
      <c r="M25">
        <f t="shared" si="0"/>
        <v>5.0521251797765315E-3</v>
      </c>
      <c r="N25">
        <f t="shared" si="1"/>
        <v>5.0521251797765316</v>
      </c>
      <c r="O25">
        <f t="shared" si="2"/>
        <v>-0.71941133323816198</v>
      </c>
      <c r="P25">
        <f t="shared" si="3"/>
        <v>50.357100000000003</v>
      </c>
      <c r="Q25">
        <f t="shared" si="4"/>
        <v>52.93595448662991</v>
      </c>
      <c r="R25">
        <f t="shared" si="5"/>
        <v>5.3085257381846001</v>
      </c>
      <c r="S25">
        <f t="shared" si="6"/>
        <v>5.0499129380552406</v>
      </c>
      <c r="T25">
        <f t="shared" si="7"/>
        <v>0.29569593674393269</v>
      </c>
      <c r="U25">
        <f t="shared" si="8"/>
        <v>3.5498665919450425</v>
      </c>
      <c r="V25">
        <f t="shared" si="9"/>
        <v>0.28266201575427058</v>
      </c>
      <c r="W25">
        <f t="shared" si="10"/>
        <v>0.17778692628111503</v>
      </c>
      <c r="X25">
        <f t="shared" si="11"/>
        <v>297.68502300000006</v>
      </c>
      <c r="Y25">
        <f t="shared" si="12"/>
        <v>30.041301092899261</v>
      </c>
      <c r="Z25">
        <f t="shared" si="13"/>
        <v>28.954599999999999</v>
      </c>
      <c r="AA25">
        <f t="shared" si="14"/>
        <v>4.0112192928530606</v>
      </c>
      <c r="AB25">
        <f t="shared" si="15"/>
        <v>54.412230165207241</v>
      </c>
      <c r="AC25">
        <f t="shared" si="16"/>
        <v>2.2750185156672802</v>
      </c>
      <c r="AD25">
        <f t="shared" si="17"/>
        <v>4.1810793433017439</v>
      </c>
      <c r="AE25">
        <f t="shared" si="18"/>
        <v>1.7362007771857804</v>
      </c>
      <c r="AF25">
        <f t="shared" si="19"/>
        <v>-222.79872042814503</v>
      </c>
      <c r="AG25">
        <f t="shared" si="20"/>
        <v>137.48768489522953</v>
      </c>
      <c r="AH25">
        <f t="shared" si="21"/>
        <v>8.5533748392672138</v>
      </c>
      <c r="AI25">
        <f t="shared" si="22"/>
        <v>220.9273623063518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52498.723555617689</v>
      </c>
      <c r="AO25">
        <f t="shared" si="26"/>
        <v>1799.89</v>
      </c>
      <c r="AP25">
        <f t="shared" si="27"/>
        <v>1517.3079</v>
      </c>
      <c r="AQ25">
        <f t="shared" si="28"/>
        <v>0.84300035002139018</v>
      </c>
      <c r="AR25">
        <f t="shared" si="29"/>
        <v>0.16539067554128309</v>
      </c>
      <c r="AS25">
        <v>1689633547</v>
      </c>
      <c r="AT25">
        <v>50.357100000000003</v>
      </c>
      <c r="AU25">
        <v>50.014699999999998</v>
      </c>
      <c r="AV25">
        <v>22.686199999999999</v>
      </c>
      <c r="AW25">
        <v>19.0505</v>
      </c>
      <c r="AX25">
        <v>52.7012</v>
      </c>
      <c r="AY25">
        <v>22.698399999999999</v>
      </c>
      <c r="AZ25">
        <v>500.03899999999999</v>
      </c>
      <c r="BA25">
        <v>100.229</v>
      </c>
      <c r="BB25">
        <v>5.3044399999999998E-2</v>
      </c>
      <c r="BC25">
        <v>29.672999999999998</v>
      </c>
      <c r="BD25">
        <v>28.954599999999999</v>
      </c>
      <c r="BE25">
        <v>999.9</v>
      </c>
      <c r="BF25">
        <v>0</v>
      </c>
      <c r="BG25">
        <v>0</v>
      </c>
      <c r="BH25">
        <v>9993.75</v>
      </c>
      <c r="BI25">
        <v>0</v>
      </c>
      <c r="BJ25">
        <v>0.428427</v>
      </c>
      <c r="BK25">
        <v>0.34241100000000002</v>
      </c>
      <c r="BL25">
        <v>51.5261</v>
      </c>
      <c r="BM25">
        <v>50.985999999999997</v>
      </c>
      <c r="BN25">
        <v>3.6356600000000001</v>
      </c>
      <c r="BO25">
        <v>50.014699999999998</v>
      </c>
      <c r="BP25">
        <v>19.0505</v>
      </c>
      <c r="BQ25">
        <v>2.2738</v>
      </c>
      <c r="BR25">
        <v>1.9094100000000001</v>
      </c>
      <c r="BS25">
        <v>19.492000000000001</v>
      </c>
      <c r="BT25">
        <v>16.712399999999999</v>
      </c>
      <c r="BU25">
        <v>1799.89</v>
      </c>
      <c r="BV25">
        <v>0.89998699999999998</v>
      </c>
      <c r="BW25">
        <v>0.100013</v>
      </c>
      <c r="BX25">
        <v>0</v>
      </c>
      <c r="BY25">
        <v>2.3450000000000002</v>
      </c>
      <c r="BZ25">
        <v>0</v>
      </c>
      <c r="CA25">
        <v>9001.0499999999993</v>
      </c>
      <c r="CB25">
        <v>13894</v>
      </c>
      <c r="CC25">
        <v>46.25</v>
      </c>
      <c r="CD25">
        <v>47.75</v>
      </c>
      <c r="CE25">
        <v>47.25</v>
      </c>
      <c r="CF25">
        <v>46.311999999999998</v>
      </c>
      <c r="CG25">
        <v>45.875</v>
      </c>
      <c r="CH25">
        <v>1619.88</v>
      </c>
      <c r="CI25">
        <v>180.01</v>
      </c>
      <c r="CJ25">
        <v>0</v>
      </c>
      <c r="CK25">
        <v>1689633554.7</v>
      </c>
      <c r="CL25">
        <v>0</v>
      </c>
      <c r="CM25">
        <v>1689633519</v>
      </c>
      <c r="CN25" t="s">
        <v>375</v>
      </c>
      <c r="CO25">
        <v>1689633519</v>
      </c>
      <c r="CP25">
        <v>1689633516</v>
      </c>
      <c r="CQ25">
        <v>32</v>
      </c>
      <c r="CR25">
        <v>6.2E-2</v>
      </c>
      <c r="CS25">
        <v>4.0000000000000001E-3</v>
      </c>
      <c r="CT25">
        <v>-2.3439999999999999</v>
      </c>
      <c r="CU25">
        <v>-1.2E-2</v>
      </c>
      <c r="CV25">
        <v>50</v>
      </c>
      <c r="CW25">
        <v>19</v>
      </c>
      <c r="CX25">
        <v>0.28999999999999998</v>
      </c>
      <c r="CY25">
        <v>0.02</v>
      </c>
      <c r="CZ25">
        <v>-0.93077888704974898</v>
      </c>
      <c r="DA25">
        <v>0.33814320554252197</v>
      </c>
      <c r="DB25">
        <v>8.3137876595638496E-2</v>
      </c>
      <c r="DC25">
        <v>1</v>
      </c>
      <c r="DD25">
        <v>49.972809523809502</v>
      </c>
      <c r="DE25">
        <v>0.27380259740256102</v>
      </c>
      <c r="DF25">
        <v>3.70619160808335E-2</v>
      </c>
      <c r="DG25">
        <v>1</v>
      </c>
      <c r="DH25">
        <v>1799.99</v>
      </c>
      <c r="DI25">
        <v>-0.40512690382719402</v>
      </c>
      <c r="DJ25">
        <v>0.15381807436060599</v>
      </c>
      <c r="DK25">
        <v>-1</v>
      </c>
      <c r="DL25">
        <v>2</v>
      </c>
      <c r="DM25">
        <v>2</v>
      </c>
      <c r="DN25" t="s">
        <v>354</v>
      </c>
      <c r="DO25">
        <v>2.99424</v>
      </c>
      <c r="DP25">
        <v>2.7835999999999999</v>
      </c>
      <c r="DQ25">
        <v>1.47291E-2</v>
      </c>
      <c r="DR25">
        <v>1.39042E-2</v>
      </c>
      <c r="DS25">
        <v>0.113787</v>
      </c>
      <c r="DT25">
        <v>9.8550499999999999E-2</v>
      </c>
      <c r="DU25">
        <v>28316.6</v>
      </c>
      <c r="DV25">
        <v>30036.6</v>
      </c>
      <c r="DW25">
        <v>26935.9</v>
      </c>
      <c r="DX25">
        <v>28630</v>
      </c>
      <c r="DY25">
        <v>31463.1</v>
      </c>
      <c r="DZ25">
        <v>34411.5</v>
      </c>
      <c r="EA25">
        <v>35986</v>
      </c>
      <c r="EB25">
        <v>38836.1</v>
      </c>
      <c r="EC25">
        <v>2.0216699999999999</v>
      </c>
      <c r="ED25">
        <v>1.69675</v>
      </c>
      <c r="EE25">
        <v>6.5576300000000004E-2</v>
      </c>
      <c r="EF25">
        <v>0</v>
      </c>
      <c r="EG25">
        <v>27.884699999999999</v>
      </c>
      <c r="EH25">
        <v>999.9</v>
      </c>
      <c r="EI25">
        <v>42.113</v>
      </c>
      <c r="EJ25">
        <v>31.893999999999998</v>
      </c>
      <c r="EK25">
        <v>19.944500000000001</v>
      </c>
      <c r="EL25">
        <v>62.723700000000001</v>
      </c>
      <c r="EM25">
        <v>28.257200000000001</v>
      </c>
      <c r="EN25">
        <v>1</v>
      </c>
      <c r="EO25">
        <v>0.46038899999999999</v>
      </c>
      <c r="EP25">
        <v>1.8366800000000001</v>
      </c>
      <c r="EQ25">
        <v>19.869299999999999</v>
      </c>
      <c r="ER25">
        <v>5.2112999999999996</v>
      </c>
      <c r="ES25">
        <v>11.943</v>
      </c>
      <c r="ET25">
        <v>4.9539499999999999</v>
      </c>
      <c r="EU25">
        <v>3.2970000000000002</v>
      </c>
      <c r="EV25">
        <v>9999</v>
      </c>
      <c r="EW25">
        <v>107</v>
      </c>
      <c r="EX25">
        <v>52.7</v>
      </c>
      <c r="EY25">
        <v>3570.2</v>
      </c>
      <c r="EZ25">
        <v>1.86005</v>
      </c>
      <c r="FA25">
        <v>1.85927</v>
      </c>
      <c r="FB25">
        <v>1.8647800000000001</v>
      </c>
      <c r="FC25">
        <v>1.8688</v>
      </c>
      <c r="FD25">
        <v>1.86371</v>
      </c>
      <c r="FE25">
        <v>1.8636200000000001</v>
      </c>
      <c r="FF25">
        <v>1.8636900000000001</v>
      </c>
      <c r="FG25">
        <v>1.8634900000000001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-2.3439999999999999</v>
      </c>
      <c r="FV25">
        <v>-1.2200000000000001E-2</v>
      </c>
      <c r="FW25">
        <v>-2.3441000000000001</v>
      </c>
      <c r="FX25">
        <v>0</v>
      </c>
      <c r="FY25">
        <v>0</v>
      </c>
      <c r="FZ25">
        <v>0</v>
      </c>
      <c r="GA25">
        <v>-1.22099999999996E-2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0.5</v>
      </c>
      <c r="GJ25">
        <v>0.5</v>
      </c>
      <c r="GK25">
        <v>0.27343800000000001</v>
      </c>
      <c r="GL25">
        <v>2.63428</v>
      </c>
      <c r="GM25">
        <v>1.4489700000000001</v>
      </c>
      <c r="GN25">
        <v>2.2973599999999998</v>
      </c>
      <c r="GO25">
        <v>1.5466299999999999</v>
      </c>
      <c r="GP25">
        <v>2.4182100000000002</v>
      </c>
      <c r="GQ25">
        <v>33.558</v>
      </c>
      <c r="GR25">
        <v>13.8956</v>
      </c>
      <c r="GS25">
        <v>18</v>
      </c>
      <c r="GT25">
        <v>554.15200000000004</v>
      </c>
      <c r="GU25">
        <v>419.98500000000001</v>
      </c>
      <c r="GV25">
        <v>27.012799999999999</v>
      </c>
      <c r="GW25">
        <v>32.880400000000002</v>
      </c>
      <c r="GX25">
        <v>29.9999</v>
      </c>
      <c r="GY25">
        <v>32.786799999999999</v>
      </c>
      <c r="GZ25">
        <v>32.75</v>
      </c>
      <c r="HA25">
        <v>5.4818800000000003</v>
      </c>
      <c r="HB25">
        <v>0</v>
      </c>
      <c r="HC25">
        <v>-30</v>
      </c>
      <c r="HD25">
        <v>27.043700000000001</v>
      </c>
      <c r="HE25">
        <v>50</v>
      </c>
      <c r="HF25">
        <v>0</v>
      </c>
      <c r="HG25">
        <v>99.1708</v>
      </c>
      <c r="HH25">
        <v>94.387299999999996</v>
      </c>
    </row>
    <row r="26" spans="1:216" x14ac:dyDescent="0.2">
      <c r="A26">
        <v>8</v>
      </c>
      <c r="B26">
        <v>1689633641</v>
      </c>
      <c r="C26">
        <v>672</v>
      </c>
      <c r="D26" t="s">
        <v>376</v>
      </c>
      <c r="E26" t="s">
        <v>377</v>
      </c>
      <c r="F26" t="s">
        <v>348</v>
      </c>
      <c r="G26" t="s">
        <v>409</v>
      </c>
      <c r="H26" t="s">
        <v>349</v>
      </c>
      <c r="I26" t="s">
        <v>350</v>
      </c>
      <c r="J26" t="s">
        <v>351</v>
      </c>
      <c r="K26" t="s">
        <v>352</v>
      </c>
      <c r="L26">
        <v>1689633641</v>
      </c>
      <c r="M26">
        <f t="shared" si="0"/>
        <v>5.1451397227389251E-3</v>
      </c>
      <c r="N26">
        <f t="shared" si="1"/>
        <v>5.1451397227389251</v>
      </c>
      <c r="O26">
        <f t="shared" si="2"/>
        <v>18.471617502749186</v>
      </c>
      <c r="P26">
        <f t="shared" si="3"/>
        <v>384.93599999999998</v>
      </c>
      <c r="Q26">
        <f t="shared" si="4"/>
        <v>273.79644738226301</v>
      </c>
      <c r="R26">
        <f t="shared" si="5"/>
        <v>27.456041093133226</v>
      </c>
      <c r="S26">
        <f t="shared" si="6"/>
        <v>38.601007190829591</v>
      </c>
      <c r="T26">
        <f t="shared" si="7"/>
        <v>0.30204404740612079</v>
      </c>
      <c r="U26">
        <f t="shared" si="8"/>
        <v>3.5466774704851582</v>
      </c>
      <c r="V26">
        <f t="shared" si="9"/>
        <v>0.28844667878791402</v>
      </c>
      <c r="W26">
        <f t="shared" si="10"/>
        <v>0.18144982833386517</v>
      </c>
      <c r="X26">
        <f t="shared" si="11"/>
        <v>297.68714009067122</v>
      </c>
      <c r="Y26">
        <f t="shared" si="12"/>
        <v>30.080820157398069</v>
      </c>
      <c r="Z26">
        <f t="shared" si="13"/>
        <v>28.981400000000001</v>
      </c>
      <c r="AA26">
        <f t="shared" si="14"/>
        <v>4.0174461754905666</v>
      </c>
      <c r="AB26">
        <f t="shared" si="15"/>
        <v>54.462924595453146</v>
      </c>
      <c r="AC26">
        <f t="shared" si="16"/>
        <v>2.2849378329093799</v>
      </c>
      <c r="AD26">
        <f t="shared" si="17"/>
        <v>4.1954005406094899</v>
      </c>
      <c r="AE26">
        <f t="shared" si="18"/>
        <v>1.7325083425811867</v>
      </c>
      <c r="AF26">
        <f t="shared" si="19"/>
        <v>-226.90066177278661</v>
      </c>
      <c r="AG26">
        <f t="shared" si="20"/>
        <v>143.59756531738526</v>
      </c>
      <c r="AH26">
        <f t="shared" si="21"/>
        <v>8.9453411895332717</v>
      </c>
      <c r="AI26">
        <f t="shared" si="22"/>
        <v>223.32938482480316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52420.688691874078</v>
      </c>
      <c r="AO26">
        <f t="shared" si="26"/>
        <v>1799.9</v>
      </c>
      <c r="AP26">
        <f t="shared" si="27"/>
        <v>1517.3165699951664</v>
      </c>
      <c r="AQ26">
        <f t="shared" si="28"/>
        <v>0.84300048335750122</v>
      </c>
      <c r="AR26">
        <f t="shared" si="29"/>
        <v>0.16539093287997733</v>
      </c>
      <c r="AS26">
        <v>1689633641</v>
      </c>
      <c r="AT26">
        <v>384.93599999999998</v>
      </c>
      <c r="AU26">
        <v>399.99799999999999</v>
      </c>
      <c r="AV26">
        <v>22.785799999999998</v>
      </c>
      <c r="AW26">
        <v>19.082999999999998</v>
      </c>
      <c r="AX26">
        <v>387.71699999999998</v>
      </c>
      <c r="AY26">
        <v>22.799499999999998</v>
      </c>
      <c r="AZ26">
        <v>499.96600000000001</v>
      </c>
      <c r="BA26">
        <v>100.226</v>
      </c>
      <c r="BB26">
        <v>5.30261E-2</v>
      </c>
      <c r="BC26">
        <v>29.732399999999998</v>
      </c>
      <c r="BD26">
        <v>28.981400000000001</v>
      </c>
      <c r="BE26">
        <v>999.9</v>
      </c>
      <c r="BF26">
        <v>0</v>
      </c>
      <c r="BG26">
        <v>0</v>
      </c>
      <c r="BH26">
        <v>9980.6200000000008</v>
      </c>
      <c r="BI26">
        <v>0</v>
      </c>
      <c r="BJ26">
        <v>0.45797399999999999</v>
      </c>
      <c r="BK26">
        <v>-15.0616</v>
      </c>
      <c r="BL26">
        <v>393.91199999999998</v>
      </c>
      <c r="BM26">
        <v>407.779</v>
      </c>
      <c r="BN26">
        <v>3.7027700000000001</v>
      </c>
      <c r="BO26">
        <v>399.99799999999999</v>
      </c>
      <c r="BP26">
        <v>19.082999999999998</v>
      </c>
      <c r="BQ26">
        <v>2.2837200000000002</v>
      </c>
      <c r="BR26">
        <v>1.9126099999999999</v>
      </c>
      <c r="BS26">
        <v>19.562000000000001</v>
      </c>
      <c r="BT26">
        <v>16.738800000000001</v>
      </c>
      <c r="BU26">
        <v>1799.9</v>
      </c>
      <c r="BV26">
        <v>0.89998699999999998</v>
      </c>
      <c r="BW26">
        <v>0.10001400000000001</v>
      </c>
      <c r="BX26">
        <v>0</v>
      </c>
      <c r="BY26">
        <v>2.3258999999999999</v>
      </c>
      <c r="BZ26">
        <v>0</v>
      </c>
      <c r="CA26">
        <v>8964.16</v>
      </c>
      <c r="CB26">
        <v>13894.1</v>
      </c>
      <c r="CC26">
        <v>46.186999999999998</v>
      </c>
      <c r="CD26">
        <v>47.625</v>
      </c>
      <c r="CE26">
        <v>47.25</v>
      </c>
      <c r="CF26">
        <v>46.186999999999998</v>
      </c>
      <c r="CG26">
        <v>45.811999999999998</v>
      </c>
      <c r="CH26">
        <v>1619.89</v>
      </c>
      <c r="CI26">
        <v>180.02</v>
      </c>
      <c r="CJ26">
        <v>0</v>
      </c>
      <c r="CK26">
        <v>1689633648.9000001</v>
      </c>
      <c r="CL26">
        <v>0</v>
      </c>
      <c r="CM26">
        <v>1689633613</v>
      </c>
      <c r="CN26" t="s">
        <v>378</v>
      </c>
      <c r="CO26">
        <v>1689633613</v>
      </c>
      <c r="CP26">
        <v>1689633611</v>
      </c>
      <c r="CQ26">
        <v>33</v>
      </c>
      <c r="CR26">
        <v>-0.437</v>
      </c>
      <c r="CS26">
        <v>-2E-3</v>
      </c>
      <c r="CT26">
        <v>-2.7810000000000001</v>
      </c>
      <c r="CU26">
        <v>-1.4E-2</v>
      </c>
      <c r="CV26">
        <v>400</v>
      </c>
      <c r="CW26">
        <v>19</v>
      </c>
      <c r="CX26">
        <v>0.14000000000000001</v>
      </c>
      <c r="CY26">
        <v>0.02</v>
      </c>
      <c r="CZ26">
        <v>22.6899063760563</v>
      </c>
      <c r="DA26">
        <v>0.38008187688341299</v>
      </c>
      <c r="DB26">
        <v>8.4966278260915296E-2</v>
      </c>
      <c r="DC26">
        <v>1</v>
      </c>
      <c r="DD26">
        <v>400.06023809523799</v>
      </c>
      <c r="DE26">
        <v>-0.413610389610647</v>
      </c>
      <c r="DF26">
        <v>6.9369888322642306E-2</v>
      </c>
      <c r="DG26">
        <v>1</v>
      </c>
      <c r="DH26">
        <v>1800.0428571428599</v>
      </c>
      <c r="DI26">
        <v>6.3780465930078703E-2</v>
      </c>
      <c r="DJ26">
        <v>0.16175062691103001</v>
      </c>
      <c r="DK26">
        <v>-1</v>
      </c>
      <c r="DL26">
        <v>2</v>
      </c>
      <c r="DM26">
        <v>2</v>
      </c>
      <c r="DN26" t="s">
        <v>354</v>
      </c>
      <c r="DO26">
        <v>2.9940500000000001</v>
      </c>
      <c r="DP26">
        <v>2.7834699999999999</v>
      </c>
      <c r="DQ26">
        <v>9.2251700000000006E-2</v>
      </c>
      <c r="DR26">
        <v>9.4027399999999997E-2</v>
      </c>
      <c r="DS26">
        <v>0.114134</v>
      </c>
      <c r="DT26">
        <v>9.8661899999999997E-2</v>
      </c>
      <c r="DU26">
        <v>26087.5</v>
      </c>
      <c r="DV26">
        <v>27594.3</v>
      </c>
      <c r="DW26">
        <v>26935</v>
      </c>
      <c r="DX26">
        <v>28628.7</v>
      </c>
      <c r="DY26">
        <v>31449.1</v>
      </c>
      <c r="DZ26">
        <v>34406</v>
      </c>
      <c r="EA26">
        <v>35983.9</v>
      </c>
      <c r="EB26">
        <v>38834.5</v>
      </c>
      <c r="EC26">
        <v>2.0219</v>
      </c>
      <c r="ED26">
        <v>1.6978500000000001</v>
      </c>
      <c r="EE26">
        <v>6.8612400000000004E-2</v>
      </c>
      <c r="EF26">
        <v>0</v>
      </c>
      <c r="EG26">
        <v>27.861999999999998</v>
      </c>
      <c r="EH26">
        <v>999.9</v>
      </c>
      <c r="EI26">
        <v>42.167999999999999</v>
      </c>
      <c r="EJ26">
        <v>31.923999999999999</v>
      </c>
      <c r="EK26">
        <v>20.004100000000001</v>
      </c>
      <c r="EL26">
        <v>62.743699999999997</v>
      </c>
      <c r="EM26">
        <v>28.249199999999998</v>
      </c>
      <c r="EN26">
        <v>1</v>
      </c>
      <c r="EO26">
        <v>0.46144099999999999</v>
      </c>
      <c r="EP26">
        <v>1.98831</v>
      </c>
      <c r="EQ26">
        <v>19.860099999999999</v>
      </c>
      <c r="ER26">
        <v>5.21265</v>
      </c>
      <c r="ES26">
        <v>11.9421</v>
      </c>
      <c r="ET26">
        <v>4.9539999999999997</v>
      </c>
      <c r="EU26">
        <v>3.2970000000000002</v>
      </c>
      <c r="EV26">
        <v>9999</v>
      </c>
      <c r="EW26">
        <v>107</v>
      </c>
      <c r="EX26">
        <v>52.7</v>
      </c>
      <c r="EY26">
        <v>3572.1</v>
      </c>
      <c r="EZ26">
        <v>1.86005</v>
      </c>
      <c r="FA26">
        <v>1.85928</v>
      </c>
      <c r="FB26">
        <v>1.8647800000000001</v>
      </c>
      <c r="FC26">
        <v>1.86883</v>
      </c>
      <c r="FD26">
        <v>1.86371</v>
      </c>
      <c r="FE26">
        <v>1.8636299999999999</v>
      </c>
      <c r="FF26">
        <v>1.8636999999999999</v>
      </c>
      <c r="FG26">
        <v>1.8634900000000001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-2.7810000000000001</v>
      </c>
      <c r="FV26">
        <v>-1.37E-2</v>
      </c>
      <c r="FW26">
        <v>-2.7810999999999799</v>
      </c>
      <c r="FX26">
        <v>0</v>
      </c>
      <c r="FY26">
        <v>0</v>
      </c>
      <c r="FZ26">
        <v>0</v>
      </c>
      <c r="GA26">
        <v>-1.3780000000000601E-2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0.5</v>
      </c>
      <c r="GK26">
        <v>1.0449200000000001</v>
      </c>
      <c r="GL26">
        <v>2.6147499999999999</v>
      </c>
      <c r="GM26">
        <v>1.4477500000000001</v>
      </c>
      <c r="GN26">
        <v>2.2973599999999998</v>
      </c>
      <c r="GO26">
        <v>1.5466299999999999</v>
      </c>
      <c r="GP26">
        <v>2.4304199999999998</v>
      </c>
      <c r="GQ26">
        <v>33.580399999999997</v>
      </c>
      <c r="GR26">
        <v>13.8781</v>
      </c>
      <c r="GS26">
        <v>18</v>
      </c>
      <c r="GT26">
        <v>554.43200000000002</v>
      </c>
      <c r="GU26">
        <v>420.82499999999999</v>
      </c>
      <c r="GV26">
        <v>27.008099999999999</v>
      </c>
      <c r="GW26">
        <v>32.886200000000002</v>
      </c>
      <c r="GX26">
        <v>29.9998</v>
      </c>
      <c r="GY26">
        <v>32.802300000000002</v>
      </c>
      <c r="GZ26">
        <v>32.765500000000003</v>
      </c>
      <c r="HA26">
        <v>20.917200000000001</v>
      </c>
      <c r="HB26">
        <v>0</v>
      </c>
      <c r="HC26">
        <v>-30</v>
      </c>
      <c r="HD26">
        <v>27.019200000000001</v>
      </c>
      <c r="HE26">
        <v>400</v>
      </c>
      <c r="HF26">
        <v>0</v>
      </c>
      <c r="HG26">
        <v>99.1661</v>
      </c>
      <c r="HH26">
        <v>94.383200000000002</v>
      </c>
    </row>
    <row r="27" spans="1:216" x14ac:dyDescent="0.2">
      <c r="A27">
        <v>9</v>
      </c>
      <c r="B27">
        <v>1689633732</v>
      </c>
      <c r="C27">
        <v>763</v>
      </c>
      <c r="D27" t="s">
        <v>379</v>
      </c>
      <c r="E27" t="s">
        <v>380</v>
      </c>
      <c r="F27" t="s">
        <v>348</v>
      </c>
      <c r="G27" t="s">
        <v>409</v>
      </c>
      <c r="H27" t="s">
        <v>349</v>
      </c>
      <c r="I27" t="s">
        <v>350</v>
      </c>
      <c r="J27" t="s">
        <v>351</v>
      </c>
      <c r="K27" t="s">
        <v>352</v>
      </c>
      <c r="L27">
        <v>1689633732</v>
      </c>
      <c r="M27">
        <f t="shared" si="0"/>
        <v>5.1522423624284367E-3</v>
      </c>
      <c r="N27">
        <f t="shared" si="1"/>
        <v>5.1522423624284368</v>
      </c>
      <c r="O27">
        <f t="shared" si="2"/>
        <v>18.438783335407056</v>
      </c>
      <c r="P27">
        <f t="shared" si="3"/>
        <v>384.988</v>
      </c>
      <c r="Q27">
        <f t="shared" si="4"/>
        <v>273.86138353653348</v>
      </c>
      <c r="R27">
        <f t="shared" si="5"/>
        <v>27.463008204150697</v>
      </c>
      <c r="S27">
        <f t="shared" si="6"/>
        <v>38.606861858233195</v>
      </c>
      <c r="T27">
        <f t="shared" si="7"/>
        <v>0.30158717271048707</v>
      </c>
      <c r="U27">
        <f t="shared" si="8"/>
        <v>3.5534144785240933</v>
      </c>
      <c r="V27">
        <f t="shared" si="9"/>
        <v>0.28805437962827751</v>
      </c>
      <c r="W27">
        <f t="shared" si="10"/>
        <v>0.18119924666459442</v>
      </c>
      <c r="X27">
        <f t="shared" si="11"/>
        <v>297.71796000000001</v>
      </c>
      <c r="Y27">
        <f t="shared" si="12"/>
        <v>30.122402029065427</v>
      </c>
      <c r="Z27">
        <f t="shared" si="13"/>
        <v>29.024699999999999</v>
      </c>
      <c r="AA27">
        <f t="shared" si="14"/>
        <v>4.0275245844589245</v>
      </c>
      <c r="AB27">
        <f t="shared" si="15"/>
        <v>54.455628155683492</v>
      </c>
      <c r="AC27">
        <f t="shared" si="16"/>
        <v>2.2903708222004404</v>
      </c>
      <c r="AD27">
        <f t="shared" si="17"/>
        <v>4.205939587460982</v>
      </c>
      <c r="AE27">
        <f t="shared" si="18"/>
        <v>1.7371537622584841</v>
      </c>
      <c r="AF27">
        <f t="shared" si="19"/>
        <v>-227.21388818309407</v>
      </c>
      <c r="AG27">
        <f t="shared" si="20"/>
        <v>143.92780421041934</v>
      </c>
      <c r="AH27">
        <f t="shared" si="21"/>
        <v>8.952773116706652</v>
      </c>
      <c r="AI27">
        <f t="shared" si="22"/>
        <v>223.3846491440319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52556.137931350982</v>
      </c>
      <c r="AO27">
        <f t="shared" si="26"/>
        <v>1800.1</v>
      </c>
      <c r="AP27">
        <f t="shared" si="27"/>
        <v>1517.4839999999999</v>
      </c>
      <c r="AQ27">
        <f t="shared" si="28"/>
        <v>0.8429998333425921</v>
      </c>
      <c r="AR27">
        <f t="shared" si="29"/>
        <v>0.16538967835120272</v>
      </c>
      <c r="AS27">
        <v>1689633732</v>
      </c>
      <c r="AT27">
        <v>384.988</v>
      </c>
      <c r="AU27">
        <v>400.02800000000002</v>
      </c>
      <c r="AV27">
        <v>22.839600000000001</v>
      </c>
      <c r="AW27">
        <v>19.131900000000002</v>
      </c>
      <c r="AX27">
        <v>387.79</v>
      </c>
      <c r="AY27">
        <v>22.849399999999999</v>
      </c>
      <c r="AZ27">
        <v>499.96699999999998</v>
      </c>
      <c r="BA27">
        <v>100.22799999999999</v>
      </c>
      <c r="BB27">
        <v>5.2688899999999997E-2</v>
      </c>
      <c r="BC27">
        <v>29.776</v>
      </c>
      <c r="BD27">
        <v>29.024699999999999</v>
      </c>
      <c r="BE27">
        <v>999.9</v>
      </c>
      <c r="BF27">
        <v>0</v>
      </c>
      <c r="BG27">
        <v>0</v>
      </c>
      <c r="BH27">
        <v>10008.799999999999</v>
      </c>
      <c r="BI27">
        <v>0</v>
      </c>
      <c r="BJ27">
        <v>0.41365400000000002</v>
      </c>
      <c r="BK27">
        <v>-15.0402</v>
      </c>
      <c r="BL27">
        <v>393.98599999999999</v>
      </c>
      <c r="BM27">
        <v>407.83</v>
      </c>
      <c r="BN27">
        <v>3.7076099999999999</v>
      </c>
      <c r="BO27">
        <v>400.02800000000002</v>
      </c>
      <c r="BP27">
        <v>19.131900000000002</v>
      </c>
      <c r="BQ27">
        <v>2.2891599999999999</v>
      </c>
      <c r="BR27">
        <v>1.9175500000000001</v>
      </c>
      <c r="BS27">
        <v>19.600300000000001</v>
      </c>
      <c r="BT27">
        <v>16.779499999999999</v>
      </c>
      <c r="BU27">
        <v>1800.1</v>
      </c>
      <c r="BV27">
        <v>0.90000400000000003</v>
      </c>
      <c r="BW27">
        <v>9.9996299999999996E-2</v>
      </c>
      <c r="BX27">
        <v>0</v>
      </c>
      <c r="BY27">
        <v>2.1890000000000001</v>
      </c>
      <c r="BZ27">
        <v>0</v>
      </c>
      <c r="CA27">
        <v>8979.17</v>
      </c>
      <c r="CB27">
        <v>13895.7</v>
      </c>
      <c r="CC27">
        <v>46.311999999999998</v>
      </c>
      <c r="CD27">
        <v>47.625</v>
      </c>
      <c r="CE27">
        <v>47.311999999999998</v>
      </c>
      <c r="CF27">
        <v>46.311999999999998</v>
      </c>
      <c r="CG27">
        <v>45.875</v>
      </c>
      <c r="CH27">
        <v>1620.1</v>
      </c>
      <c r="CI27">
        <v>180</v>
      </c>
      <c r="CJ27">
        <v>0</v>
      </c>
      <c r="CK27">
        <v>1689633739.5</v>
      </c>
      <c r="CL27">
        <v>0</v>
      </c>
      <c r="CM27">
        <v>1689633702</v>
      </c>
      <c r="CN27" t="s">
        <v>381</v>
      </c>
      <c r="CO27">
        <v>1689633693</v>
      </c>
      <c r="CP27">
        <v>1689633702</v>
      </c>
      <c r="CQ27">
        <v>34</v>
      </c>
      <c r="CR27">
        <v>-2.1000000000000001E-2</v>
      </c>
      <c r="CS27">
        <v>4.0000000000000001E-3</v>
      </c>
      <c r="CT27">
        <v>-2.802</v>
      </c>
      <c r="CU27">
        <v>-0.01</v>
      </c>
      <c r="CV27">
        <v>400</v>
      </c>
      <c r="CW27">
        <v>19</v>
      </c>
      <c r="CX27">
        <v>0.18</v>
      </c>
      <c r="CY27">
        <v>0.02</v>
      </c>
      <c r="CZ27">
        <v>22.562620506859801</v>
      </c>
      <c r="DA27">
        <v>0.37098502451578502</v>
      </c>
      <c r="DB27">
        <v>5.64717128093295E-2</v>
      </c>
      <c r="DC27">
        <v>1</v>
      </c>
      <c r="DD27">
        <v>400.00940000000003</v>
      </c>
      <c r="DE27">
        <v>9.2481203007895404E-2</v>
      </c>
      <c r="DF27">
        <v>2.5466448515643499E-2</v>
      </c>
      <c r="DG27">
        <v>1</v>
      </c>
      <c r="DH27">
        <v>1799.95523809524</v>
      </c>
      <c r="DI27">
        <v>0.43245023175229402</v>
      </c>
      <c r="DJ27">
        <v>0.152115840808693</v>
      </c>
      <c r="DK27">
        <v>-1</v>
      </c>
      <c r="DL27">
        <v>2</v>
      </c>
      <c r="DM27">
        <v>2</v>
      </c>
      <c r="DN27" t="s">
        <v>354</v>
      </c>
      <c r="DO27">
        <v>2.9940600000000002</v>
      </c>
      <c r="DP27">
        <v>2.7833800000000002</v>
      </c>
      <c r="DQ27">
        <v>9.2266600000000004E-2</v>
      </c>
      <c r="DR27">
        <v>9.4032699999999997E-2</v>
      </c>
      <c r="DS27">
        <v>0.11430999999999999</v>
      </c>
      <c r="DT27">
        <v>9.8839700000000003E-2</v>
      </c>
      <c r="DU27">
        <v>26088.5</v>
      </c>
      <c r="DV27">
        <v>27596.400000000001</v>
      </c>
      <c r="DW27">
        <v>26936.3</v>
      </c>
      <c r="DX27">
        <v>28631</v>
      </c>
      <c r="DY27">
        <v>31444.6</v>
      </c>
      <c r="DZ27">
        <v>34402.1</v>
      </c>
      <c r="EA27">
        <v>35986</v>
      </c>
      <c r="EB27">
        <v>38837.699999999997</v>
      </c>
      <c r="EC27">
        <v>2.0219800000000001</v>
      </c>
      <c r="ED27">
        <v>1.6976500000000001</v>
      </c>
      <c r="EE27">
        <v>6.9096699999999997E-2</v>
      </c>
      <c r="EF27">
        <v>0</v>
      </c>
      <c r="EG27">
        <v>27.897400000000001</v>
      </c>
      <c r="EH27">
        <v>999.9</v>
      </c>
      <c r="EI27">
        <v>42.18</v>
      </c>
      <c r="EJ27">
        <v>31.984999999999999</v>
      </c>
      <c r="EK27">
        <v>20.0794</v>
      </c>
      <c r="EL27">
        <v>62.613700000000001</v>
      </c>
      <c r="EM27">
        <v>28.333300000000001</v>
      </c>
      <c r="EN27">
        <v>1</v>
      </c>
      <c r="EO27">
        <v>0.46221000000000001</v>
      </c>
      <c r="EP27">
        <v>2.5710799999999998</v>
      </c>
      <c r="EQ27">
        <v>19.8184</v>
      </c>
      <c r="ER27">
        <v>5.2132500000000004</v>
      </c>
      <c r="ES27">
        <v>11.943899999999999</v>
      </c>
      <c r="ET27">
        <v>4.9539499999999999</v>
      </c>
      <c r="EU27">
        <v>3.2970000000000002</v>
      </c>
      <c r="EV27">
        <v>9999</v>
      </c>
      <c r="EW27">
        <v>107</v>
      </c>
      <c r="EX27">
        <v>52.7</v>
      </c>
      <c r="EY27">
        <v>3573.7</v>
      </c>
      <c r="EZ27">
        <v>1.86005</v>
      </c>
      <c r="FA27">
        <v>1.85928</v>
      </c>
      <c r="FB27">
        <v>1.8647800000000001</v>
      </c>
      <c r="FC27">
        <v>1.8687400000000001</v>
      </c>
      <c r="FD27">
        <v>1.86371</v>
      </c>
      <c r="FE27">
        <v>1.8636200000000001</v>
      </c>
      <c r="FF27">
        <v>1.86371</v>
      </c>
      <c r="FG27">
        <v>1.86344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-2.802</v>
      </c>
      <c r="FV27">
        <v>-9.7999999999999997E-3</v>
      </c>
      <c r="FW27">
        <v>-2.8024545454544501</v>
      </c>
      <c r="FX27">
        <v>0</v>
      </c>
      <c r="FY27">
        <v>0</v>
      </c>
      <c r="FZ27">
        <v>0</v>
      </c>
      <c r="GA27">
        <v>-9.8599999999997596E-3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0.7</v>
      </c>
      <c r="GJ27">
        <v>0.5</v>
      </c>
      <c r="GK27">
        <v>1.0437000000000001</v>
      </c>
      <c r="GL27">
        <v>2.6159699999999999</v>
      </c>
      <c r="GM27">
        <v>1.4489700000000001</v>
      </c>
      <c r="GN27">
        <v>2.2936999999999999</v>
      </c>
      <c r="GO27">
        <v>1.5466299999999999</v>
      </c>
      <c r="GP27">
        <v>2.3742700000000001</v>
      </c>
      <c r="GQ27">
        <v>33.6479</v>
      </c>
      <c r="GR27">
        <v>13.851800000000001</v>
      </c>
      <c r="GS27">
        <v>18</v>
      </c>
      <c r="GT27">
        <v>554.524</v>
      </c>
      <c r="GU27">
        <v>420.77499999999998</v>
      </c>
      <c r="GV27">
        <v>26.760899999999999</v>
      </c>
      <c r="GW27">
        <v>32.880400000000002</v>
      </c>
      <c r="GX27">
        <v>30.000399999999999</v>
      </c>
      <c r="GY27">
        <v>32.807299999999998</v>
      </c>
      <c r="GZ27">
        <v>32.7776</v>
      </c>
      <c r="HA27">
        <v>20.906099999999999</v>
      </c>
      <c r="HB27">
        <v>0</v>
      </c>
      <c r="HC27">
        <v>-30</v>
      </c>
      <c r="HD27">
        <v>26.742999999999999</v>
      </c>
      <c r="HE27">
        <v>400</v>
      </c>
      <c r="HF27">
        <v>0</v>
      </c>
      <c r="HG27">
        <v>99.171499999999995</v>
      </c>
      <c r="HH27">
        <v>94.390900000000002</v>
      </c>
    </row>
    <row r="28" spans="1:216" x14ac:dyDescent="0.2">
      <c r="A28">
        <v>10</v>
      </c>
      <c r="B28">
        <v>1689633828</v>
      </c>
      <c r="C28">
        <v>859</v>
      </c>
      <c r="D28" t="s">
        <v>382</v>
      </c>
      <c r="E28" t="s">
        <v>383</v>
      </c>
      <c r="F28" t="s">
        <v>348</v>
      </c>
      <c r="G28" t="s">
        <v>409</v>
      </c>
      <c r="H28" t="s">
        <v>349</v>
      </c>
      <c r="I28" t="s">
        <v>350</v>
      </c>
      <c r="J28" t="s">
        <v>351</v>
      </c>
      <c r="K28" t="s">
        <v>352</v>
      </c>
      <c r="L28">
        <v>1689633828</v>
      </c>
      <c r="M28">
        <f t="shared" si="0"/>
        <v>5.0001094973254404E-3</v>
      </c>
      <c r="N28">
        <f t="shared" si="1"/>
        <v>5.0001094973254405</v>
      </c>
      <c r="O28">
        <f t="shared" si="2"/>
        <v>18.484269834295578</v>
      </c>
      <c r="P28">
        <f t="shared" si="3"/>
        <v>385</v>
      </c>
      <c r="Q28">
        <f t="shared" si="4"/>
        <v>270.15819549081289</v>
      </c>
      <c r="R28">
        <f t="shared" si="5"/>
        <v>27.09195439707009</v>
      </c>
      <c r="S28">
        <f t="shared" si="6"/>
        <v>38.608499083000005</v>
      </c>
      <c r="T28">
        <f t="shared" si="7"/>
        <v>0.29124536890341385</v>
      </c>
      <c r="U28">
        <f t="shared" si="8"/>
        <v>3.5529874209129506</v>
      </c>
      <c r="V28">
        <f t="shared" si="9"/>
        <v>0.27860241827710736</v>
      </c>
      <c r="W28">
        <f t="shared" si="10"/>
        <v>0.1752166928938142</v>
      </c>
      <c r="X28">
        <f t="shared" si="11"/>
        <v>297.69996600000002</v>
      </c>
      <c r="Y28">
        <f t="shared" si="12"/>
        <v>30.147721293695472</v>
      </c>
      <c r="Z28">
        <f t="shared" si="13"/>
        <v>29.03</v>
      </c>
      <c r="AA28">
        <f t="shared" si="14"/>
        <v>4.0287597134286015</v>
      </c>
      <c r="AB28">
        <f t="shared" si="15"/>
        <v>54.367231268213224</v>
      </c>
      <c r="AC28">
        <f t="shared" si="16"/>
        <v>2.2856532302583399</v>
      </c>
      <c r="AD28">
        <f t="shared" si="17"/>
        <v>4.2041008470385135</v>
      </c>
      <c r="AE28">
        <f t="shared" si="18"/>
        <v>1.7431064831702616</v>
      </c>
      <c r="AF28">
        <f t="shared" si="19"/>
        <v>-220.50482883205191</v>
      </c>
      <c r="AG28">
        <f t="shared" si="20"/>
        <v>141.43952894629339</v>
      </c>
      <c r="AH28">
        <f t="shared" si="21"/>
        <v>8.7989510215824183</v>
      </c>
      <c r="AI28">
        <f t="shared" si="22"/>
        <v>227.43361713582391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52548.413966338747</v>
      </c>
      <c r="AO28">
        <f t="shared" si="26"/>
        <v>1799.98</v>
      </c>
      <c r="AP28">
        <f t="shared" si="27"/>
        <v>1517.3838000000001</v>
      </c>
      <c r="AQ28">
        <f t="shared" si="28"/>
        <v>0.84300036667074085</v>
      </c>
      <c r="AR28">
        <f t="shared" si="29"/>
        <v>0.16539070767452974</v>
      </c>
      <c r="AS28">
        <v>1689633828</v>
      </c>
      <c r="AT28">
        <v>385</v>
      </c>
      <c r="AU28">
        <v>400.02499999999998</v>
      </c>
      <c r="AV28">
        <v>22.792300000000001</v>
      </c>
      <c r="AW28">
        <v>19.1952</v>
      </c>
      <c r="AX28">
        <v>387.86700000000002</v>
      </c>
      <c r="AY28">
        <v>22.8005</v>
      </c>
      <c r="AZ28">
        <v>500.14699999999999</v>
      </c>
      <c r="BA28">
        <v>100.229</v>
      </c>
      <c r="BB28">
        <v>5.2815800000000003E-2</v>
      </c>
      <c r="BC28">
        <v>29.7684</v>
      </c>
      <c r="BD28">
        <v>29.03</v>
      </c>
      <c r="BE28">
        <v>999.9</v>
      </c>
      <c r="BF28">
        <v>0</v>
      </c>
      <c r="BG28">
        <v>0</v>
      </c>
      <c r="BH28">
        <v>10006.9</v>
      </c>
      <c r="BI28">
        <v>0</v>
      </c>
      <c r="BJ28">
        <v>0.41365400000000002</v>
      </c>
      <c r="BK28">
        <v>-15.0252</v>
      </c>
      <c r="BL28">
        <v>393.97899999999998</v>
      </c>
      <c r="BM28">
        <v>407.85399999999998</v>
      </c>
      <c r="BN28">
        <v>3.5971299999999999</v>
      </c>
      <c r="BO28">
        <v>400.02499999999998</v>
      </c>
      <c r="BP28">
        <v>19.1952</v>
      </c>
      <c r="BQ28">
        <v>2.2844500000000001</v>
      </c>
      <c r="BR28">
        <v>1.92391</v>
      </c>
      <c r="BS28">
        <v>19.5672</v>
      </c>
      <c r="BT28">
        <v>16.831700000000001</v>
      </c>
      <c r="BU28">
        <v>1799.98</v>
      </c>
      <c r="BV28">
        <v>0.89998900000000004</v>
      </c>
      <c r="BW28">
        <v>0.100011</v>
      </c>
      <c r="BX28">
        <v>0</v>
      </c>
      <c r="BY28">
        <v>2.3824000000000001</v>
      </c>
      <c r="BZ28">
        <v>0</v>
      </c>
      <c r="CA28">
        <v>9056.7199999999993</v>
      </c>
      <c r="CB28">
        <v>13894.7</v>
      </c>
      <c r="CC28">
        <v>46.436999999999998</v>
      </c>
      <c r="CD28">
        <v>47.811999999999998</v>
      </c>
      <c r="CE28">
        <v>47.375</v>
      </c>
      <c r="CF28">
        <v>46.5</v>
      </c>
      <c r="CG28">
        <v>46</v>
      </c>
      <c r="CH28">
        <v>1619.96</v>
      </c>
      <c r="CI28">
        <v>180.02</v>
      </c>
      <c r="CJ28">
        <v>0</v>
      </c>
      <c r="CK28">
        <v>1689633835.5</v>
      </c>
      <c r="CL28">
        <v>0</v>
      </c>
      <c r="CM28">
        <v>1689633798</v>
      </c>
      <c r="CN28" t="s">
        <v>384</v>
      </c>
      <c r="CO28">
        <v>1689633798</v>
      </c>
      <c r="CP28">
        <v>1689633795</v>
      </c>
      <c r="CQ28">
        <v>35</v>
      </c>
      <c r="CR28">
        <v>-6.5000000000000002E-2</v>
      </c>
      <c r="CS28">
        <v>2E-3</v>
      </c>
      <c r="CT28">
        <v>-2.8679999999999999</v>
      </c>
      <c r="CU28">
        <v>-8.0000000000000002E-3</v>
      </c>
      <c r="CV28">
        <v>400</v>
      </c>
      <c r="CW28">
        <v>19</v>
      </c>
      <c r="CX28">
        <v>0.18</v>
      </c>
      <c r="CY28">
        <v>0.02</v>
      </c>
      <c r="CZ28">
        <v>22.5466009948296</v>
      </c>
      <c r="DA28">
        <v>0.34831570677063001</v>
      </c>
      <c r="DB28">
        <v>7.9247115300430701E-2</v>
      </c>
      <c r="DC28">
        <v>1</v>
      </c>
      <c r="DD28">
        <v>400.00054999999998</v>
      </c>
      <c r="DE28">
        <v>0.16290225563924801</v>
      </c>
      <c r="DF28">
        <v>2.1460370453468901E-2</v>
      </c>
      <c r="DG28">
        <v>1</v>
      </c>
      <c r="DH28">
        <v>1799.98</v>
      </c>
      <c r="DI28">
        <v>-2.67145524667723E-2</v>
      </c>
      <c r="DJ28">
        <v>6.23354977979068E-2</v>
      </c>
      <c r="DK28">
        <v>-1</v>
      </c>
      <c r="DL28">
        <v>2</v>
      </c>
      <c r="DM28">
        <v>2</v>
      </c>
      <c r="DN28" t="s">
        <v>354</v>
      </c>
      <c r="DO28">
        <v>2.9944700000000002</v>
      </c>
      <c r="DP28">
        <v>2.78349</v>
      </c>
      <c r="DQ28">
        <v>9.2274200000000001E-2</v>
      </c>
      <c r="DR28">
        <v>9.4025600000000001E-2</v>
      </c>
      <c r="DS28">
        <v>0.114132</v>
      </c>
      <c r="DT28">
        <v>9.9062899999999995E-2</v>
      </c>
      <c r="DU28">
        <v>26086.1</v>
      </c>
      <c r="DV28">
        <v>27593.3</v>
      </c>
      <c r="DW28">
        <v>26934.3</v>
      </c>
      <c r="DX28">
        <v>28627.8</v>
      </c>
      <c r="DY28">
        <v>31449</v>
      </c>
      <c r="DZ28">
        <v>34389.599999999999</v>
      </c>
      <c r="EA28">
        <v>35983.599999999999</v>
      </c>
      <c r="EB28">
        <v>38833.199999999997</v>
      </c>
      <c r="EC28">
        <v>2.0219200000000002</v>
      </c>
      <c r="ED28">
        <v>1.6971000000000001</v>
      </c>
      <c r="EE28">
        <v>6.7457600000000006E-2</v>
      </c>
      <c r="EF28">
        <v>0</v>
      </c>
      <c r="EG28">
        <v>27.929500000000001</v>
      </c>
      <c r="EH28">
        <v>999.9</v>
      </c>
      <c r="EI28">
        <v>42.125999999999998</v>
      </c>
      <c r="EJ28">
        <v>32.064999999999998</v>
      </c>
      <c r="EK28">
        <v>20.142700000000001</v>
      </c>
      <c r="EL28">
        <v>62.553699999999999</v>
      </c>
      <c r="EM28">
        <v>27.964700000000001</v>
      </c>
      <c r="EN28">
        <v>1</v>
      </c>
      <c r="EO28">
        <v>0.46720299999999998</v>
      </c>
      <c r="EP28">
        <v>2.8118099999999999</v>
      </c>
      <c r="EQ28">
        <v>19.797699999999999</v>
      </c>
      <c r="ER28">
        <v>5.2122000000000002</v>
      </c>
      <c r="ES28">
        <v>11.944100000000001</v>
      </c>
      <c r="ET28">
        <v>4.9539499999999999</v>
      </c>
      <c r="EU28">
        <v>3.2970000000000002</v>
      </c>
      <c r="EV28">
        <v>9999</v>
      </c>
      <c r="EW28">
        <v>107</v>
      </c>
      <c r="EX28">
        <v>52.8</v>
      </c>
      <c r="EY28">
        <v>3575.6</v>
      </c>
      <c r="EZ28">
        <v>1.86005</v>
      </c>
      <c r="FA28">
        <v>1.8592599999999999</v>
      </c>
      <c r="FB28">
        <v>1.8647800000000001</v>
      </c>
      <c r="FC28">
        <v>1.8687800000000001</v>
      </c>
      <c r="FD28">
        <v>1.86371</v>
      </c>
      <c r="FE28">
        <v>1.8635900000000001</v>
      </c>
      <c r="FF28">
        <v>1.86371</v>
      </c>
      <c r="FG28">
        <v>1.86344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-2.867</v>
      </c>
      <c r="FV28">
        <v>-8.2000000000000007E-3</v>
      </c>
      <c r="FW28">
        <v>-2.8678181818182198</v>
      </c>
      <c r="FX28">
        <v>0</v>
      </c>
      <c r="FY28">
        <v>0</v>
      </c>
      <c r="FZ28">
        <v>0</v>
      </c>
      <c r="GA28">
        <v>-8.2099999999982708E-3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0.6</v>
      </c>
      <c r="GK28">
        <v>1.0437000000000001</v>
      </c>
      <c r="GL28">
        <v>2.6110799999999998</v>
      </c>
      <c r="GM28">
        <v>1.4489700000000001</v>
      </c>
      <c r="GN28">
        <v>2.2949199999999998</v>
      </c>
      <c r="GO28">
        <v>1.5466299999999999</v>
      </c>
      <c r="GP28">
        <v>2.4584999999999999</v>
      </c>
      <c r="GQ28">
        <v>33.760599999999997</v>
      </c>
      <c r="GR28">
        <v>13.834300000000001</v>
      </c>
      <c r="GS28">
        <v>18</v>
      </c>
      <c r="GT28">
        <v>554.755</v>
      </c>
      <c r="GU28">
        <v>420.64499999999998</v>
      </c>
      <c r="GV28">
        <v>26.669599999999999</v>
      </c>
      <c r="GW28">
        <v>32.919800000000002</v>
      </c>
      <c r="GX28">
        <v>30.000699999999998</v>
      </c>
      <c r="GY28">
        <v>32.8386</v>
      </c>
      <c r="GZ28">
        <v>32.811799999999998</v>
      </c>
      <c r="HA28">
        <v>20.899899999999999</v>
      </c>
      <c r="HB28">
        <v>0</v>
      </c>
      <c r="HC28">
        <v>-30</v>
      </c>
      <c r="HD28">
        <v>26.642099999999999</v>
      </c>
      <c r="HE28">
        <v>400</v>
      </c>
      <c r="HF28">
        <v>0</v>
      </c>
      <c r="HG28">
        <v>99.164500000000004</v>
      </c>
      <c r="HH28">
        <v>94.380099999999999</v>
      </c>
    </row>
    <row r="29" spans="1:216" x14ac:dyDescent="0.2">
      <c r="A29">
        <v>11</v>
      </c>
      <c r="B29">
        <v>1689633924.0999999</v>
      </c>
      <c r="C29">
        <v>955.09999990463302</v>
      </c>
      <c r="D29" t="s">
        <v>385</v>
      </c>
      <c r="E29" t="s">
        <v>386</v>
      </c>
      <c r="F29" t="s">
        <v>348</v>
      </c>
      <c r="G29" t="s">
        <v>409</v>
      </c>
      <c r="H29" t="s">
        <v>349</v>
      </c>
      <c r="I29" t="s">
        <v>350</v>
      </c>
      <c r="J29" t="s">
        <v>351</v>
      </c>
      <c r="K29" t="s">
        <v>352</v>
      </c>
      <c r="L29">
        <v>1689633924.0999999</v>
      </c>
      <c r="M29">
        <f t="shared" si="0"/>
        <v>4.7779468899940367E-3</v>
      </c>
      <c r="N29">
        <f t="shared" si="1"/>
        <v>4.7779468899940367</v>
      </c>
      <c r="O29">
        <f t="shared" si="2"/>
        <v>22.278532516031941</v>
      </c>
      <c r="P29">
        <f t="shared" si="3"/>
        <v>456.99200000000002</v>
      </c>
      <c r="Q29">
        <f t="shared" si="4"/>
        <v>312.77722380909393</v>
      </c>
      <c r="R29">
        <f t="shared" si="5"/>
        <v>31.366042130094868</v>
      </c>
      <c r="S29">
        <f t="shared" si="6"/>
        <v>45.828242064918399</v>
      </c>
      <c r="T29">
        <f t="shared" si="7"/>
        <v>0.2774914656511131</v>
      </c>
      <c r="U29">
        <f t="shared" si="8"/>
        <v>3.5507567737031884</v>
      </c>
      <c r="V29">
        <f t="shared" si="9"/>
        <v>0.26598217726823192</v>
      </c>
      <c r="W29">
        <f t="shared" si="10"/>
        <v>0.1672331461969058</v>
      </c>
      <c r="X29">
        <f t="shared" si="11"/>
        <v>297.73290299999996</v>
      </c>
      <c r="Y29">
        <f t="shared" si="12"/>
        <v>30.144791121424539</v>
      </c>
      <c r="Z29">
        <f t="shared" si="13"/>
        <v>29.004100000000001</v>
      </c>
      <c r="AA29">
        <f t="shared" si="14"/>
        <v>4.022727029660679</v>
      </c>
      <c r="AB29">
        <f t="shared" si="15"/>
        <v>54.343729873869286</v>
      </c>
      <c r="AC29">
        <f t="shared" si="16"/>
        <v>2.2779040676432301</v>
      </c>
      <c r="AD29">
        <f t="shared" si="17"/>
        <v>4.1916594111780698</v>
      </c>
      <c r="AE29">
        <f t="shared" si="18"/>
        <v>1.7448229620174489</v>
      </c>
      <c r="AF29">
        <f t="shared" si="19"/>
        <v>-210.70745784873702</v>
      </c>
      <c r="AG29">
        <f t="shared" si="20"/>
        <v>136.45016293827376</v>
      </c>
      <c r="AH29">
        <f t="shared" si="21"/>
        <v>8.4906337984623672</v>
      </c>
      <c r="AI29">
        <f t="shared" si="22"/>
        <v>231.96624188799905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52510.003550632813</v>
      </c>
      <c r="AO29">
        <f t="shared" si="26"/>
        <v>1800.19</v>
      </c>
      <c r="AP29">
        <f t="shared" si="27"/>
        <v>1517.5599</v>
      </c>
      <c r="AQ29">
        <f t="shared" si="28"/>
        <v>0.84299985001583166</v>
      </c>
      <c r="AR29">
        <f t="shared" si="29"/>
        <v>0.1653897105305551</v>
      </c>
      <c r="AS29">
        <v>1689633924.0999999</v>
      </c>
      <c r="AT29">
        <v>456.99200000000002</v>
      </c>
      <c r="AU29">
        <v>475.005</v>
      </c>
      <c r="AV29">
        <v>22.7149</v>
      </c>
      <c r="AW29">
        <v>19.276499999999999</v>
      </c>
      <c r="AX29">
        <v>460.012</v>
      </c>
      <c r="AY29">
        <v>22.7241</v>
      </c>
      <c r="AZ29">
        <v>500.02300000000002</v>
      </c>
      <c r="BA29">
        <v>100.229</v>
      </c>
      <c r="BB29">
        <v>5.3372700000000002E-2</v>
      </c>
      <c r="BC29">
        <v>29.716899999999999</v>
      </c>
      <c r="BD29">
        <v>29.004100000000001</v>
      </c>
      <c r="BE29">
        <v>999.9</v>
      </c>
      <c r="BF29">
        <v>0</v>
      </c>
      <c r="BG29">
        <v>0</v>
      </c>
      <c r="BH29">
        <v>9997.5</v>
      </c>
      <c r="BI29">
        <v>0</v>
      </c>
      <c r="BJ29">
        <v>0.38263000000000003</v>
      </c>
      <c r="BK29">
        <v>-18.012899999999998</v>
      </c>
      <c r="BL29">
        <v>467.61399999999998</v>
      </c>
      <c r="BM29">
        <v>484.34100000000001</v>
      </c>
      <c r="BN29">
        <v>3.4384000000000001</v>
      </c>
      <c r="BO29">
        <v>475.005</v>
      </c>
      <c r="BP29">
        <v>19.276499999999999</v>
      </c>
      <c r="BQ29">
        <v>2.2766799999999998</v>
      </c>
      <c r="BR29">
        <v>1.9320600000000001</v>
      </c>
      <c r="BS29">
        <v>19.5124</v>
      </c>
      <c r="BT29">
        <v>16.898199999999999</v>
      </c>
      <c r="BU29">
        <v>1800.19</v>
      </c>
      <c r="BV29">
        <v>0.900007</v>
      </c>
      <c r="BW29">
        <v>9.9993399999999996E-2</v>
      </c>
      <c r="BX29">
        <v>0</v>
      </c>
      <c r="BY29">
        <v>2.4142999999999999</v>
      </c>
      <c r="BZ29">
        <v>0</v>
      </c>
      <c r="CA29">
        <v>8860.1</v>
      </c>
      <c r="CB29">
        <v>13896.4</v>
      </c>
      <c r="CC29">
        <v>46.561999999999998</v>
      </c>
      <c r="CD29">
        <v>48.061999999999998</v>
      </c>
      <c r="CE29">
        <v>47.561999999999998</v>
      </c>
      <c r="CF29">
        <v>46.686999999999998</v>
      </c>
      <c r="CG29">
        <v>46.186999999999998</v>
      </c>
      <c r="CH29">
        <v>1620.18</v>
      </c>
      <c r="CI29">
        <v>180.01</v>
      </c>
      <c r="CJ29">
        <v>0</v>
      </c>
      <c r="CK29">
        <v>1689633932.0999999</v>
      </c>
      <c r="CL29">
        <v>0</v>
      </c>
      <c r="CM29">
        <v>1689633895.0999999</v>
      </c>
      <c r="CN29" t="s">
        <v>387</v>
      </c>
      <c r="CO29">
        <v>1689633885.0999999</v>
      </c>
      <c r="CP29">
        <v>1689633895.0999999</v>
      </c>
      <c r="CQ29">
        <v>36</v>
      </c>
      <c r="CR29">
        <v>-0.152</v>
      </c>
      <c r="CS29">
        <v>-1E-3</v>
      </c>
      <c r="CT29">
        <v>-3.02</v>
      </c>
      <c r="CU29">
        <v>-8.9999999999999993E-3</v>
      </c>
      <c r="CV29">
        <v>475</v>
      </c>
      <c r="CW29">
        <v>19</v>
      </c>
      <c r="CX29">
        <v>0.09</v>
      </c>
      <c r="CY29">
        <v>0.02</v>
      </c>
      <c r="CZ29">
        <v>27.350102768374899</v>
      </c>
      <c r="DA29">
        <v>8.1736449380719806E-2</v>
      </c>
      <c r="DB29">
        <v>8.2513606261145303E-2</v>
      </c>
      <c r="DC29">
        <v>1</v>
      </c>
      <c r="DD29">
        <v>475.01479999999998</v>
      </c>
      <c r="DE29">
        <v>0.143458646617487</v>
      </c>
      <c r="DF29">
        <v>4.5005110820882897E-2</v>
      </c>
      <c r="DG29">
        <v>1</v>
      </c>
      <c r="DH29">
        <v>1799.99476190476</v>
      </c>
      <c r="DI29">
        <v>0.163822380781802</v>
      </c>
      <c r="DJ29">
        <v>0.15379699197067201</v>
      </c>
      <c r="DK29">
        <v>-1</v>
      </c>
      <c r="DL29">
        <v>2</v>
      </c>
      <c r="DM29">
        <v>2</v>
      </c>
      <c r="DN29" t="s">
        <v>354</v>
      </c>
      <c r="DO29">
        <v>2.9940699999999998</v>
      </c>
      <c r="DP29">
        <v>2.78396</v>
      </c>
      <c r="DQ29">
        <v>0.105049</v>
      </c>
      <c r="DR29">
        <v>0.107041</v>
      </c>
      <c r="DS29">
        <v>0.113848</v>
      </c>
      <c r="DT29">
        <v>9.93449E-2</v>
      </c>
      <c r="DU29">
        <v>25715.3</v>
      </c>
      <c r="DV29">
        <v>27192.9</v>
      </c>
      <c r="DW29">
        <v>26931.1</v>
      </c>
      <c r="DX29">
        <v>28624.400000000001</v>
      </c>
      <c r="DY29">
        <v>31455.5</v>
      </c>
      <c r="DZ29">
        <v>34375.1</v>
      </c>
      <c r="EA29">
        <v>35979.1</v>
      </c>
      <c r="EB29">
        <v>38828.800000000003</v>
      </c>
      <c r="EC29">
        <v>2.0204499999999999</v>
      </c>
      <c r="ED29">
        <v>1.6954499999999999</v>
      </c>
      <c r="EE29">
        <v>6.4030299999999998E-2</v>
      </c>
      <c r="EF29">
        <v>0</v>
      </c>
      <c r="EG29">
        <v>27.959499999999998</v>
      </c>
      <c r="EH29">
        <v>999.9</v>
      </c>
      <c r="EI29">
        <v>42.088999999999999</v>
      </c>
      <c r="EJ29">
        <v>32.176000000000002</v>
      </c>
      <c r="EK29">
        <v>20.2515</v>
      </c>
      <c r="EL29">
        <v>62.785600000000002</v>
      </c>
      <c r="EM29">
        <v>28.020800000000001</v>
      </c>
      <c r="EN29">
        <v>1</v>
      </c>
      <c r="EO29">
        <v>0.473852</v>
      </c>
      <c r="EP29">
        <v>2.7658</v>
      </c>
      <c r="EQ29">
        <v>19.802399999999999</v>
      </c>
      <c r="ER29">
        <v>5.21265</v>
      </c>
      <c r="ES29">
        <v>11.944100000000001</v>
      </c>
      <c r="ET29">
        <v>4.9539499999999999</v>
      </c>
      <c r="EU29">
        <v>3.2970000000000002</v>
      </c>
      <c r="EV29">
        <v>9999</v>
      </c>
      <c r="EW29">
        <v>107</v>
      </c>
      <c r="EX29">
        <v>52.8</v>
      </c>
      <c r="EY29">
        <v>3577.2</v>
      </c>
      <c r="EZ29">
        <v>1.86005</v>
      </c>
      <c r="FA29">
        <v>1.85927</v>
      </c>
      <c r="FB29">
        <v>1.8647800000000001</v>
      </c>
      <c r="FC29">
        <v>1.8688</v>
      </c>
      <c r="FD29">
        <v>1.86371</v>
      </c>
      <c r="FE29">
        <v>1.86368</v>
      </c>
      <c r="FF29">
        <v>1.86371</v>
      </c>
      <c r="FG29">
        <v>1.8635200000000001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-3.02</v>
      </c>
      <c r="FV29">
        <v>-9.1999999999999998E-3</v>
      </c>
      <c r="FW29">
        <v>-3.0196999999998901</v>
      </c>
      <c r="FX29">
        <v>0</v>
      </c>
      <c r="FY29">
        <v>0</v>
      </c>
      <c r="FZ29">
        <v>0</v>
      </c>
      <c r="GA29">
        <v>-9.1699999999974597E-3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0.7</v>
      </c>
      <c r="GJ29">
        <v>0.5</v>
      </c>
      <c r="GK29">
        <v>1.1962900000000001</v>
      </c>
      <c r="GL29">
        <v>2.6086399999999998</v>
      </c>
      <c r="GM29">
        <v>1.4489700000000001</v>
      </c>
      <c r="GN29">
        <v>2.2985799999999998</v>
      </c>
      <c r="GO29">
        <v>1.5466299999999999</v>
      </c>
      <c r="GP29">
        <v>2.4572799999999999</v>
      </c>
      <c r="GQ29">
        <v>33.918700000000001</v>
      </c>
      <c r="GR29">
        <v>13.8256</v>
      </c>
      <c r="GS29">
        <v>18</v>
      </c>
      <c r="GT29">
        <v>554.28700000000003</v>
      </c>
      <c r="GU29">
        <v>419.92899999999997</v>
      </c>
      <c r="GV29">
        <v>26.564499999999999</v>
      </c>
      <c r="GW29">
        <v>32.997700000000002</v>
      </c>
      <c r="GX29">
        <v>30.000399999999999</v>
      </c>
      <c r="GY29">
        <v>32.898000000000003</v>
      </c>
      <c r="GZ29">
        <v>32.8675</v>
      </c>
      <c r="HA29">
        <v>23.932600000000001</v>
      </c>
      <c r="HB29">
        <v>0</v>
      </c>
      <c r="HC29">
        <v>-30</v>
      </c>
      <c r="HD29">
        <v>26.564800000000002</v>
      </c>
      <c r="HE29">
        <v>475</v>
      </c>
      <c r="HF29">
        <v>0</v>
      </c>
      <c r="HG29">
        <v>99.1524</v>
      </c>
      <c r="HH29">
        <v>94.369200000000006</v>
      </c>
    </row>
    <row r="30" spans="1:216" x14ac:dyDescent="0.2">
      <c r="A30">
        <v>12</v>
      </c>
      <c r="B30">
        <v>1689634019.0999999</v>
      </c>
      <c r="C30">
        <v>1050.0999999046301</v>
      </c>
      <c r="D30" t="s">
        <v>388</v>
      </c>
      <c r="E30" t="s">
        <v>389</v>
      </c>
      <c r="F30" t="s">
        <v>348</v>
      </c>
      <c r="G30" t="s">
        <v>409</v>
      </c>
      <c r="H30" t="s">
        <v>349</v>
      </c>
      <c r="I30" t="s">
        <v>350</v>
      </c>
      <c r="J30" t="s">
        <v>351</v>
      </c>
      <c r="K30" t="s">
        <v>352</v>
      </c>
      <c r="L30">
        <v>1689634019.0999999</v>
      </c>
      <c r="M30">
        <f t="shared" si="0"/>
        <v>4.6306219168457171E-3</v>
      </c>
      <c r="N30">
        <f t="shared" si="1"/>
        <v>4.6306219168457172</v>
      </c>
      <c r="O30">
        <f t="shared" si="2"/>
        <v>26.454305645781076</v>
      </c>
      <c r="P30">
        <f t="shared" si="3"/>
        <v>553.62400000000002</v>
      </c>
      <c r="Q30">
        <f t="shared" si="4"/>
        <v>376.75204529195008</v>
      </c>
      <c r="R30">
        <f t="shared" si="5"/>
        <v>37.782574755505919</v>
      </c>
      <c r="S30">
        <f t="shared" si="6"/>
        <v>55.520176805498409</v>
      </c>
      <c r="T30">
        <f t="shared" si="7"/>
        <v>0.26805373725152515</v>
      </c>
      <c r="U30">
        <f t="shared" si="8"/>
        <v>3.5539362235346683</v>
      </c>
      <c r="V30">
        <f t="shared" si="9"/>
        <v>0.25730690994962557</v>
      </c>
      <c r="W30">
        <f t="shared" si="10"/>
        <v>0.16174647668773456</v>
      </c>
      <c r="X30">
        <f t="shared" si="11"/>
        <v>297.68328600000001</v>
      </c>
      <c r="Y30">
        <f t="shared" si="12"/>
        <v>30.189101602707911</v>
      </c>
      <c r="Z30">
        <f t="shared" si="13"/>
        <v>29.0107</v>
      </c>
      <c r="AA30">
        <f t="shared" si="14"/>
        <v>4.0242635675166651</v>
      </c>
      <c r="AB30">
        <f t="shared" si="15"/>
        <v>54.261945474523465</v>
      </c>
      <c r="AC30">
        <f t="shared" si="16"/>
        <v>2.2761784261016103</v>
      </c>
      <c r="AD30">
        <f t="shared" si="17"/>
        <v>4.1947969358568225</v>
      </c>
      <c r="AE30">
        <f t="shared" si="18"/>
        <v>1.7480851414150549</v>
      </c>
      <c r="AF30">
        <f t="shared" si="19"/>
        <v>-204.21042653289612</v>
      </c>
      <c r="AG30">
        <f t="shared" si="20"/>
        <v>137.79858312415834</v>
      </c>
      <c r="AH30">
        <f t="shared" si="21"/>
        <v>8.5677016850927483</v>
      </c>
      <c r="AI30">
        <f t="shared" si="22"/>
        <v>239.83914427635497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52575.303982457241</v>
      </c>
      <c r="AO30">
        <f t="shared" si="26"/>
        <v>1799.89</v>
      </c>
      <c r="AP30">
        <f t="shared" si="27"/>
        <v>1517.3069999999998</v>
      </c>
      <c r="AQ30">
        <f t="shared" si="28"/>
        <v>0.84299984999083266</v>
      </c>
      <c r="AR30">
        <f t="shared" si="29"/>
        <v>0.16538971048230725</v>
      </c>
      <c r="AS30">
        <v>1689634019.0999999</v>
      </c>
      <c r="AT30">
        <v>553.62400000000002</v>
      </c>
      <c r="AU30">
        <v>574.98900000000003</v>
      </c>
      <c r="AV30">
        <v>22.697099999999999</v>
      </c>
      <c r="AW30">
        <v>19.365100000000002</v>
      </c>
      <c r="AX30">
        <v>556.59500000000003</v>
      </c>
      <c r="AY30">
        <v>22.704699999999999</v>
      </c>
      <c r="AZ30">
        <v>500.089</v>
      </c>
      <c r="BA30">
        <v>100.232</v>
      </c>
      <c r="BB30">
        <v>5.2989099999999997E-2</v>
      </c>
      <c r="BC30">
        <v>29.729900000000001</v>
      </c>
      <c r="BD30">
        <v>29.0107</v>
      </c>
      <c r="BE30">
        <v>999.9</v>
      </c>
      <c r="BF30">
        <v>0</v>
      </c>
      <c r="BG30">
        <v>0</v>
      </c>
      <c r="BH30">
        <v>10010.6</v>
      </c>
      <c r="BI30">
        <v>0</v>
      </c>
      <c r="BJ30">
        <v>0.41365400000000002</v>
      </c>
      <c r="BK30">
        <v>-21.365100000000002</v>
      </c>
      <c r="BL30">
        <v>566.48099999999999</v>
      </c>
      <c r="BM30">
        <v>586.34299999999996</v>
      </c>
      <c r="BN30">
        <v>3.3319399999999999</v>
      </c>
      <c r="BO30">
        <v>574.98900000000003</v>
      </c>
      <c r="BP30">
        <v>19.365100000000002</v>
      </c>
      <c r="BQ30">
        <v>2.2749799999999998</v>
      </c>
      <c r="BR30">
        <v>1.9410099999999999</v>
      </c>
      <c r="BS30">
        <v>19.500299999999999</v>
      </c>
      <c r="BT30">
        <v>16.9712</v>
      </c>
      <c r="BU30">
        <v>1799.89</v>
      </c>
      <c r="BV30">
        <v>0.90000400000000003</v>
      </c>
      <c r="BW30">
        <v>9.9996299999999996E-2</v>
      </c>
      <c r="BX30">
        <v>0</v>
      </c>
      <c r="BY30">
        <v>2.3906000000000001</v>
      </c>
      <c r="BZ30">
        <v>0</v>
      </c>
      <c r="CA30">
        <v>9468.0300000000007</v>
      </c>
      <c r="CB30">
        <v>13894.2</v>
      </c>
      <c r="CC30">
        <v>46.561999999999998</v>
      </c>
      <c r="CD30">
        <v>48.061999999999998</v>
      </c>
      <c r="CE30">
        <v>47.625</v>
      </c>
      <c r="CF30">
        <v>46.686999999999998</v>
      </c>
      <c r="CG30">
        <v>46.186999999999998</v>
      </c>
      <c r="CH30">
        <v>1619.91</v>
      </c>
      <c r="CI30">
        <v>179.98</v>
      </c>
      <c r="CJ30">
        <v>0</v>
      </c>
      <c r="CK30">
        <v>1689634026.9000001</v>
      </c>
      <c r="CL30">
        <v>0</v>
      </c>
      <c r="CM30">
        <v>1689633990.0999999</v>
      </c>
      <c r="CN30" t="s">
        <v>390</v>
      </c>
      <c r="CO30">
        <v>1689633990.0999999</v>
      </c>
      <c r="CP30">
        <v>1689633990.0999999</v>
      </c>
      <c r="CQ30">
        <v>37</v>
      </c>
      <c r="CR30">
        <v>4.8000000000000001E-2</v>
      </c>
      <c r="CS30">
        <v>2E-3</v>
      </c>
      <c r="CT30">
        <v>-2.972</v>
      </c>
      <c r="CU30">
        <v>-8.0000000000000002E-3</v>
      </c>
      <c r="CV30">
        <v>575</v>
      </c>
      <c r="CW30">
        <v>19</v>
      </c>
      <c r="CX30">
        <v>0.09</v>
      </c>
      <c r="CY30">
        <v>0.01</v>
      </c>
      <c r="CZ30">
        <v>32.475414792012302</v>
      </c>
      <c r="DA30">
        <v>0.104306807819946</v>
      </c>
      <c r="DB30">
        <v>7.6034311520668293E-2</v>
      </c>
      <c r="DC30">
        <v>1</v>
      </c>
      <c r="DD30">
        <v>575.01499999999999</v>
      </c>
      <c r="DE30">
        <v>9.0389610393899998E-3</v>
      </c>
      <c r="DF30">
        <v>3.38947952178024E-2</v>
      </c>
      <c r="DG30">
        <v>1</v>
      </c>
      <c r="DH30">
        <v>1799.99761904762</v>
      </c>
      <c r="DI30">
        <v>-0.146055692735133</v>
      </c>
      <c r="DJ30">
        <v>0.137075049374384</v>
      </c>
      <c r="DK30">
        <v>-1</v>
      </c>
      <c r="DL30">
        <v>2</v>
      </c>
      <c r="DM30">
        <v>2</v>
      </c>
      <c r="DN30" t="s">
        <v>354</v>
      </c>
      <c r="DO30">
        <v>2.9942000000000002</v>
      </c>
      <c r="DP30">
        <v>2.78369</v>
      </c>
      <c r="DQ30">
        <v>0.120743</v>
      </c>
      <c r="DR30">
        <v>0.12295</v>
      </c>
      <c r="DS30">
        <v>0.113775</v>
      </c>
      <c r="DT30">
        <v>9.9662100000000003E-2</v>
      </c>
      <c r="DU30">
        <v>25262.9</v>
      </c>
      <c r="DV30">
        <v>26706.5</v>
      </c>
      <c r="DW30">
        <v>26930.400000000001</v>
      </c>
      <c r="DX30">
        <v>28623.3</v>
      </c>
      <c r="DY30">
        <v>31457.4</v>
      </c>
      <c r="DZ30">
        <v>34361.1</v>
      </c>
      <c r="EA30">
        <v>35978.199999999997</v>
      </c>
      <c r="EB30">
        <v>38826.5</v>
      </c>
      <c r="EC30">
        <v>2.0201699999999998</v>
      </c>
      <c r="ED30">
        <v>1.6948000000000001</v>
      </c>
      <c r="EE30">
        <v>6.7584199999999997E-2</v>
      </c>
      <c r="EF30">
        <v>0</v>
      </c>
      <c r="EG30">
        <v>27.908100000000001</v>
      </c>
      <c r="EH30">
        <v>999.9</v>
      </c>
      <c r="EI30">
        <v>41.997</v>
      </c>
      <c r="EJ30">
        <v>32.296999999999997</v>
      </c>
      <c r="EK30">
        <v>20.346599999999999</v>
      </c>
      <c r="EL30">
        <v>62.675600000000003</v>
      </c>
      <c r="EM30">
        <v>28.0288</v>
      </c>
      <c r="EN30">
        <v>1</v>
      </c>
      <c r="EO30">
        <v>0.47292899999999999</v>
      </c>
      <c r="EP30">
        <v>2.0895899999999998</v>
      </c>
      <c r="EQ30">
        <v>19.8536</v>
      </c>
      <c r="ER30">
        <v>5.2114500000000001</v>
      </c>
      <c r="ES30">
        <v>11.944100000000001</v>
      </c>
      <c r="ET30">
        <v>4.9537500000000003</v>
      </c>
      <c r="EU30">
        <v>3.2970000000000002</v>
      </c>
      <c r="EV30">
        <v>9999</v>
      </c>
      <c r="EW30">
        <v>107</v>
      </c>
      <c r="EX30">
        <v>52.8</v>
      </c>
      <c r="EY30">
        <v>3579</v>
      </c>
      <c r="EZ30">
        <v>1.86005</v>
      </c>
      <c r="FA30">
        <v>1.85928</v>
      </c>
      <c r="FB30">
        <v>1.8647800000000001</v>
      </c>
      <c r="FC30">
        <v>1.86879</v>
      </c>
      <c r="FD30">
        <v>1.86371</v>
      </c>
      <c r="FE30">
        <v>1.8636200000000001</v>
      </c>
      <c r="FF30">
        <v>1.86371</v>
      </c>
      <c r="FG30">
        <v>1.8634599999999999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-2.9710000000000001</v>
      </c>
      <c r="FV30">
        <v>-7.6E-3</v>
      </c>
      <c r="FW30">
        <v>-2.9718000000001399</v>
      </c>
      <c r="FX30">
        <v>0</v>
      </c>
      <c r="FY30">
        <v>0</v>
      </c>
      <c r="FZ30">
        <v>0</v>
      </c>
      <c r="GA30">
        <v>-7.6599999999977797E-3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0.5</v>
      </c>
      <c r="GK30">
        <v>1.3928199999999999</v>
      </c>
      <c r="GL30">
        <v>2.6049799999999999</v>
      </c>
      <c r="GM30">
        <v>1.4477500000000001</v>
      </c>
      <c r="GN30">
        <v>2.2997999999999998</v>
      </c>
      <c r="GO30">
        <v>1.5466299999999999</v>
      </c>
      <c r="GP30">
        <v>2.47681</v>
      </c>
      <c r="GQ30">
        <v>34.077100000000002</v>
      </c>
      <c r="GR30">
        <v>13.8081</v>
      </c>
      <c r="GS30">
        <v>18</v>
      </c>
      <c r="GT30">
        <v>554.40599999999995</v>
      </c>
      <c r="GU30">
        <v>419.71499999999997</v>
      </c>
      <c r="GV30">
        <v>27.056899999999999</v>
      </c>
      <c r="GW30">
        <v>33.032200000000003</v>
      </c>
      <c r="GX30">
        <v>30.000399999999999</v>
      </c>
      <c r="GY30">
        <v>32.933399999999999</v>
      </c>
      <c r="GZ30">
        <v>32.8994</v>
      </c>
      <c r="HA30">
        <v>27.855</v>
      </c>
      <c r="HB30">
        <v>0</v>
      </c>
      <c r="HC30">
        <v>-30</v>
      </c>
      <c r="HD30">
        <v>27.0488</v>
      </c>
      <c r="HE30">
        <v>575</v>
      </c>
      <c r="HF30">
        <v>0</v>
      </c>
      <c r="HG30">
        <v>99.149799999999999</v>
      </c>
      <c r="HH30">
        <v>94.364400000000003</v>
      </c>
    </row>
    <row r="31" spans="1:216" x14ac:dyDescent="0.2">
      <c r="A31">
        <v>13</v>
      </c>
      <c r="B31">
        <v>1689634123.0999999</v>
      </c>
      <c r="C31">
        <v>1154.0999999046301</v>
      </c>
      <c r="D31" t="s">
        <v>391</v>
      </c>
      <c r="E31" t="s">
        <v>392</v>
      </c>
      <c r="F31" t="s">
        <v>348</v>
      </c>
      <c r="G31" t="s">
        <v>409</v>
      </c>
      <c r="H31" t="s">
        <v>349</v>
      </c>
      <c r="I31" t="s">
        <v>350</v>
      </c>
      <c r="J31" t="s">
        <v>351</v>
      </c>
      <c r="K31" t="s">
        <v>352</v>
      </c>
      <c r="L31">
        <v>1689634123.0999999</v>
      </c>
      <c r="M31">
        <f t="shared" si="0"/>
        <v>4.4597084962351942E-3</v>
      </c>
      <c r="N31">
        <f t="shared" si="1"/>
        <v>4.4597084962351943</v>
      </c>
      <c r="O31">
        <f t="shared" si="2"/>
        <v>30.129813938159046</v>
      </c>
      <c r="P31">
        <f t="shared" si="3"/>
        <v>650.75099999999998</v>
      </c>
      <c r="Q31">
        <f t="shared" si="4"/>
        <v>442.62750495584163</v>
      </c>
      <c r="R31">
        <f t="shared" si="5"/>
        <v>44.390645367215377</v>
      </c>
      <c r="S31">
        <f t="shared" si="6"/>
        <v>65.263131052469703</v>
      </c>
      <c r="T31">
        <f t="shared" si="7"/>
        <v>0.25903288281077391</v>
      </c>
      <c r="U31">
        <f t="shared" si="8"/>
        <v>3.5531532254155795</v>
      </c>
      <c r="V31">
        <f t="shared" si="9"/>
        <v>0.24898050812456748</v>
      </c>
      <c r="W31">
        <f t="shared" si="10"/>
        <v>0.1564834793655816</v>
      </c>
      <c r="X31">
        <f t="shared" si="11"/>
        <v>297.69982499999998</v>
      </c>
      <c r="Y31">
        <f t="shared" si="12"/>
        <v>30.192623738908924</v>
      </c>
      <c r="Z31">
        <f t="shared" si="13"/>
        <v>28.962800000000001</v>
      </c>
      <c r="AA31">
        <f t="shared" si="14"/>
        <v>4.0131236388626608</v>
      </c>
      <c r="AB31">
        <f t="shared" si="15"/>
        <v>54.292795802012847</v>
      </c>
      <c r="AC31">
        <f t="shared" si="16"/>
        <v>2.2730589605199696</v>
      </c>
      <c r="AD31">
        <f t="shared" si="17"/>
        <v>4.1866677280887021</v>
      </c>
      <c r="AE31">
        <f t="shared" si="18"/>
        <v>1.7400646783426912</v>
      </c>
      <c r="AF31">
        <f t="shared" si="19"/>
        <v>-196.67314468397205</v>
      </c>
      <c r="AG31">
        <f t="shared" si="20"/>
        <v>140.48834141142262</v>
      </c>
      <c r="AH31">
        <f t="shared" si="21"/>
        <v>8.7333280357930398</v>
      </c>
      <c r="AI31">
        <f t="shared" si="22"/>
        <v>250.24834976324357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52564.618830779888</v>
      </c>
      <c r="AO31">
        <f t="shared" si="26"/>
        <v>1799.99</v>
      </c>
      <c r="AP31">
        <f t="shared" si="27"/>
        <v>1517.3913</v>
      </c>
      <c r="AQ31">
        <f t="shared" si="28"/>
        <v>0.84299984999916666</v>
      </c>
      <c r="AR31">
        <f t="shared" si="29"/>
        <v>0.16538971049839166</v>
      </c>
      <c r="AS31">
        <v>1689634123.0999999</v>
      </c>
      <c r="AT31">
        <v>650.75099999999998</v>
      </c>
      <c r="AU31">
        <v>675.072</v>
      </c>
      <c r="AV31">
        <v>22.665099999999999</v>
      </c>
      <c r="AW31">
        <v>19.4559</v>
      </c>
      <c r="AX31">
        <v>653.61900000000003</v>
      </c>
      <c r="AY31">
        <v>22.673300000000001</v>
      </c>
      <c r="AZ31">
        <v>500.077</v>
      </c>
      <c r="BA31">
        <v>100.236</v>
      </c>
      <c r="BB31">
        <v>5.2944699999999997E-2</v>
      </c>
      <c r="BC31">
        <v>29.696200000000001</v>
      </c>
      <c r="BD31">
        <v>28.962800000000001</v>
      </c>
      <c r="BE31">
        <v>999.9</v>
      </c>
      <c r="BF31">
        <v>0</v>
      </c>
      <c r="BG31">
        <v>0</v>
      </c>
      <c r="BH31">
        <v>10006.9</v>
      </c>
      <c r="BI31">
        <v>0</v>
      </c>
      <c r="BJ31">
        <v>0.42399500000000001</v>
      </c>
      <c r="BK31">
        <v>-24.320900000000002</v>
      </c>
      <c r="BL31">
        <v>665.84199999999998</v>
      </c>
      <c r="BM31">
        <v>688.46600000000001</v>
      </c>
      <c r="BN31">
        <v>3.2091500000000002</v>
      </c>
      <c r="BO31">
        <v>675.072</v>
      </c>
      <c r="BP31">
        <v>19.4559</v>
      </c>
      <c r="BQ31">
        <v>2.2718500000000001</v>
      </c>
      <c r="BR31">
        <v>1.95017</v>
      </c>
      <c r="BS31">
        <v>19.478200000000001</v>
      </c>
      <c r="BT31">
        <v>17.045500000000001</v>
      </c>
      <c r="BU31">
        <v>1799.99</v>
      </c>
      <c r="BV31">
        <v>0.90000400000000003</v>
      </c>
      <c r="BW31">
        <v>9.9996399999999999E-2</v>
      </c>
      <c r="BX31">
        <v>0</v>
      </c>
      <c r="BY31">
        <v>2.113</v>
      </c>
      <c r="BZ31">
        <v>0</v>
      </c>
      <c r="CA31">
        <v>9681.58</v>
      </c>
      <c r="CB31">
        <v>13894.9</v>
      </c>
      <c r="CC31">
        <v>46.561999999999998</v>
      </c>
      <c r="CD31">
        <v>47.936999999999998</v>
      </c>
      <c r="CE31">
        <v>47.625</v>
      </c>
      <c r="CF31">
        <v>46.561999999999998</v>
      </c>
      <c r="CG31">
        <v>46.186999999999998</v>
      </c>
      <c r="CH31">
        <v>1620</v>
      </c>
      <c r="CI31">
        <v>179.99</v>
      </c>
      <c r="CJ31">
        <v>0</v>
      </c>
      <c r="CK31">
        <v>1689634130.7</v>
      </c>
      <c r="CL31">
        <v>0</v>
      </c>
      <c r="CM31">
        <v>1689634095.0999999</v>
      </c>
      <c r="CN31" t="s">
        <v>393</v>
      </c>
      <c r="CO31">
        <v>1689634095.0999999</v>
      </c>
      <c r="CP31">
        <v>1689634079.0999999</v>
      </c>
      <c r="CQ31">
        <v>38</v>
      </c>
      <c r="CR31">
        <v>0.104</v>
      </c>
      <c r="CS31">
        <v>-1E-3</v>
      </c>
      <c r="CT31">
        <v>-2.8679999999999999</v>
      </c>
      <c r="CU31">
        <v>-8.0000000000000002E-3</v>
      </c>
      <c r="CV31">
        <v>675</v>
      </c>
      <c r="CW31">
        <v>19</v>
      </c>
      <c r="CX31">
        <v>0.08</v>
      </c>
      <c r="CY31">
        <v>0.02</v>
      </c>
      <c r="CZ31">
        <v>36.774699099289599</v>
      </c>
      <c r="DA31">
        <v>0.73103373233479696</v>
      </c>
      <c r="DB31">
        <v>0.108010184825164</v>
      </c>
      <c r="DC31">
        <v>1</v>
      </c>
      <c r="DD31">
        <v>675.02745000000004</v>
      </c>
      <c r="DE31">
        <v>6.2706766916119198E-3</v>
      </c>
      <c r="DF31">
        <v>2.8919673234664E-2</v>
      </c>
      <c r="DG31">
        <v>1</v>
      </c>
      <c r="DH31">
        <v>1800.0033333333299</v>
      </c>
      <c r="DI31">
        <v>3.9370385945147898E-2</v>
      </c>
      <c r="DJ31">
        <v>7.05308668215609E-2</v>
      </c>
      <c r="DK31">
        <v>-1</v>
      </c>
      <c r="DL31">
        <v>2</v>
      </c>
      <c r="DM31">
        <v>2</v>
      </c>
      <c r="DN31" t="s">
        <v>354</v>
      </c>
      <c r="DO31">
        <v>2.9941599999999999</v>
      </c>
      <c r="DP31">
        <v>2.78362</v>
      </c>
      <c r="DQ31">
        <v>0.13520599999999999</v>
      </c>
      <c r="DR31">
        <v>0.13755600000000001</v>
      </c>
      <c r="DS31">
        <v>0.113663</v>
      </c>
      <c r="DT31">
        <v>9.9988800000000003E-2</v>
      </c>
      <c r="DU31">
        <v>24843.9</v>
      </c>
      <c r="DV31">
        <v>26259</v>
      </c>
      <c r="DW31">
        <v>26927.4</v>
      </c>
      <c r="DX31">
        <v>28621.1</v>
      </c>
      <c r="DY31">
        <v>31458.400000000001</v>
      </c>
      <c r="DZ31">
        <v>34345.5</v>
      </c>
      <c r="EA31">
        <v>35974.699999999997</v>
      </c>
      <c r="EB31">
        <v>38823</v>
      </c>
      <c r="EC31">
        <v>2.0196200000000002</v>
      </c>
      <c r="ED31">
        <v>1.6940299999999999</v>
      </c>
      <c r="EE31">
        <v>6.6213300000000003E-2</v>
      </c>
      <c r="EF31">
        <v>0</v>
      </c>
      <c r="EG31">
        <v>27.8825</v>
      </c>
      <c r="EH31">
        <v>999.9</v>
      </c>
      <c r="EI31">
        <v>41.905999999999999</v>
      </c>
      <c r="EJ31">
        <v>32.438000000000002</v>
      </c>
      <c r="EK31">
        <v>20.4634</v>
      </c>
      <c r="EL31">
        <v>62.775700000000001</v>
      </c>
      <c r="EM31">
        <v>28.012799999999999</v>
      </c>
      <c r="EN31">
        <v>1</v>
      </c>
      <c r="EO31">
        <v>0.47453000000000001</v>
      </c>
      <c r="EP31">
        <v>2.02867</v>
      </c>
      <c r="EQ31">
        <v>19.855699999999999</v>
      </c>
      <c r="ER31">
        <v>5.2138499999999999</v>
      </c>
      <c r="ES31">
        <v>11.943899999999999</v>
      </c>
      <c r="ET31">
        <v>4.9539499999999999</v>
      </c>
      <c r="EU31">
        <v>3.2970000000000002</v>
      </c>
      <c r="EV31">
        <v>9999</v>
      </c>
      <c r="EW31">
        <v>107</v>
      </c>
      <c r="EX31">
        <v>52.9</v>
      </c>
      <c r="EY31">
        <v>3581.1</v>
      </c>
      <c r="EZ31">
        <v>1.8600699999999999</v>
      </c>
      <c r="FA31">
        <v>1.85928</v>
      </c>
      <c r="FB31">
        <v>1.8647800000000001</v>
      </c>
      <c r="FC31">
        <v>1.8688199999999999</v>
      </c>
      <c r="FD31">
        <v>1.86371</v>
      </c>
      <c r="FE31">
        <v>1.86371</v>
      </c>
      <c r="FF31">
        <v>1.86371</v>
      </c>
      <c r="FG31">
        <v>1.8635200000000001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-2.8679999999999999</v>
      </c>
      <c r="FV31">
        <v>-8.2000000000000007E-3</v>
      </c>
      <c r="FW31">
        <v>-2.8678181818181701</v>
      </c>
      <c r="FX31">
        <v>0</v>
      </c>
      <c r="FY31">
        <v>0</v>
      </c>
      <c r="FZ31">
        <v>0</v>
      </c>
      <c r="GA31">
        <v>-8.2363636363673703E-3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0.7</v>
      </c>
      <c r="GK31">
        <v>1.58203</v>
      </c>
      <c r="GL31">
        <v>2.6037599999999999</v>
      </c>
      <c r="GM31">
        <v>1.4489700000000001</v>
      </c>
      <c r="GN31">
        <v>2.2997999999999998</v>
      </c>
      <c r="GO31">
        <v>1.5466299999999999</v>
      </c>
      <c r="GP31">
        <v>2.4487299999999999</v>
      </c>
      <c r="GQ31">
        <v>34.281399999999998</v>
      </c>
      <c r="GR31">
        <v>13.7818</v>
      </c>
      <c r="GS31">
        <v>18</v>
      </c>
      <c r="GT31">
        <v>554.24300000000005</v>
      </c>
      <c r="GU31">
        <v>419.34100000000001</v>
      </c>
      <c r="GV31">
        <v>26.9389</v>
      </c>
      <c r="GW31">
        <v>33.038899999999998</v>
      </c>
      <c r="GX31">
        <v>30</v>
      </c>
      <c r="GY31">
        <v>32.956899999999997</v>
      </c>
      <c r="GZ31">
        <v>32.920099999999998</v>
      </c>
      <c r="HA31">
        <v>31.656300000000002</v>
      </c>
      <c r="HB31">
        <v>0</v>
      </c>
      <c r="HC31">
        <v>-30</v>
      </c>
      <c r="HD31">
        <v>26.955400000000001</v>
      </c>
      <c r="HE31">
        <v>675</v>
      </c>
      <c r="HF31">
        <v>0</v>
      </c>
      <c r="HG31">
        <v>99.139600000000002</v>
      </c>
      <c r="HH31">
        <v>94.356499999999997</v>
      </c>
    </row>
    <row r="32" spans="1:216" x14ac:dyDescent="0.2">
      <c r="A32">
        <v>14</v>
      </c>
      <c r="B32">
        <v>1689634225.0999999</v>
      </c>
      <c r="C32">
        <v>1256.0999999046301</v>
      </c>
      <c r="D32" t="s">
        <v>394</v>
      </c>
      <c r="E32" t="s">
        <v>395</v>
      </c>
      <c r="F32" t="s">
        <v>348</v>
      </c>
      <c r="G32" t="s">
        <v>409</v>
      </c>
      <c r="H32" t="s">
        <v>349</v>
      </c>
      <c r="I32" t="s">
        <v>350</v>
      </c>
      <c r="J32" t="s">
        <v>351</v>
      </c>
      <c r="K32" t="s">
        <v>352</v>
      </c>
      <c r="L32">
        <v>1689634225.0999999</v>
      </c>
      <c r="M32">
        <f t="shared" si="0"/>
        <v>4.3353651827303811E-3</v>
      </c>
      <c r="N32">
        <f t="shared" si="1"/>
        <v>4.3353651827303814</v>
      </c>
      <c r="O32">
        <f t="shared" si="2"/>
        <v>34.011338787151765</v>
      </c>
      <c r="P32">
        <f t="shared" si="3"/>
        <v>772.51599999999996</v>
      </c>
      <c r="Q32">
        <f t="shared" si="4"/>
        <v>528.8799148482359</v>
      </c>
      <c r="R32">
        <f t="shared" si="5"/>
        <v>53.038231512882348</v>
      </c>
      <c r="S32">
        <f t="shared" si="6"/>
        <v>77.471050242403592</v>
      </c>
      <c r="T32">
        <f t="shared" si="7"/>
        <v>0.24995286180705703</v>
      </c>
      <c r="U32">
        <f t="shared" si="8"/>
        <v>3.5552406893063915</v>
      </c>
      <c r="V32">
        <f t="shared" si="9"/>
        <v>0.24058444444352112</v>
      </c>
      <c r="W32">
        <f t="shared" si="10"/>
        <v>0.15117773721121275</v>
      </c>
      <c r="X32">
        <f t="shared" si="11"/>
        <v>297.66688799999997</v>
      </c>
      <c r="Y32">
        <f t="shared" si="12"/>
        <v>30.272901311478176</v>
      </c>
      <c r="Z32">
        <f t="shared" si="13"/>
        <v>28.9998</v>
      </c>
      <c r="AA32">
        <f t="shared" si="14"/>
        <v>4.0217262272092178</v>
      </c>
      <c r="AB32">
        <f t="shared" si="15"/>
        <v>54.082905021020224</v>
      </c>
      <c r="AC32">
        <f t="shared" si="16"/>
        <v>2.2712938353640597</v>
      </c>
      <c r="AD32">
        <f t="shared" si="17"/>
        <v>4.1996520610002062</v>
      </c>
      <c r="AE32">
        <f t="shared" si="18"/>
        <v>1.7504323918451581</v>
      </c>
      <c r="AF32">
        <f t="shared" si="19"/>
        <v>-191.1896045584098</v>
      </c>
      <c r="AG32">
        <f t="shared" si="20"/>
        <v>143.79093605862295</v>
      </c>
      <c r="AH32">
        <f t="shared" si="21"/>
        <v>8.9374081698165178</v>
      </c>
      <c r="AI32">
        <f t="shared" si="22"/>
        <v>259.20562767002968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52599.485860163077</v>
      </c>
      <c r="AO32">
        <f t="shared" si="26"/>
        <v>1799.78</v>
      </c>
      <c r="AP32">
        <f t="shared" si="27"/>
        <v>1517.2151999999999</v>
      </c>
      <c r="AQ32">
        <f t="shared" si="28"/>
        <v>0.84300036671148693</v>
      </c>
      <c r="AR32">
        <f t="shared" si="29"/>
        <v>0.16539070775316983</v>
      </c>
      <c r="AS32">
        <v>1689634225.0999999</v>
      </c>
      <c r="AT32">
        <v>772.51599999999996</v>
      </c>
      <c r="AU32">
        <v>800.02599999999995</v>
      </c>
      <c r="AV32">
        <v>22.648599999999998</v>
      </c>
      <c r="AW32">
        <v>19.528600000000001</v>
      </c>
      <c r="AX32">
        <v>775.34900000000005</v>
      </c>
      <c r="AY32">
        <v>22.654499999999999</v>
      </c>
      <c r="AZ32">
        <v>500.041</v>
      </c>
      <c r="BA32">
        <v>100.23099999999999</v>
      </c>
      <c r="BB32">
        <v>5.3072099999999997E-2</v>
      </c>
      <c r="BC32">
        <v>29.75</v>
      </c>
      <c r="BD32">
        <v>28.9998</v>
      </c>
      <c r="BE32">
        <v>999.9</v>
      </c>
      <c r="BF32">
        <v>0</v>
      </c>
      <c r="BG32">
        <v>0</v>
      </c>
      <c r="BH32">
        <v>10016.200000000001</v>
      </c>
      <c r="BI32">
        <v>0</v>
      </c>
      <c r="BJ32">
        <v>0.41365400000000002</v>
      </c>
      <c r="BK32">
        <v>-27.510100000000001</v>
      </c>
      <c r="BL32">
        <v>790.41800000000001</v>
      </c>
      <c r="BM32">
        <v>815.96100000000001</v>
      </c>
      <c r="BN32">
        <v>3.1200600000000001</v>
      </c>
      <c r="BO32">
        <v>800.02599999999995</v>
      </c>
      <c r="BP32">
        <v>19.528600000000001</v>
      </c>
      <c r="BQ32">
        <v>2.2700900000000002</v>
      </c>
      <c r="BR32">
        <v>1.95736</v>
      </c>
      <c r="BS32">
        <v>19.465699999999998</v>
      </c>
      <c r="BT32">
        <v>17.1036</v>
      </c>
      <c r="BU32">
        <v>1799.78</v>
      </c>
      <c r="BV32">
        <v>0.89998699999999998</v>
      </c>
      <c r="BW32">
        <v>0.10001400000000001</v>
      </c>
      <c r="BX32">
        <v>0</v>
      </c>
      <c r="BY32">
        <v>2.319</v>
      </c>
      <c r="BZ32">
        <v>0</v>
      </c>
      <c r="CA32">
        <v>9843.99</v>
      </c>
      <c r="CB32">
        <v>13893.2</v>
      </c>
      <c r="CC32">
        <v>46.436999999999998</v>
      </c>
      <c r="CD32">
        <v>47.75</v>
      </c>
      <c r="CE32">
        <v>47.5</v>
      </c>
      <c r="CF32">
        <v>46.311999999999998</v>
      </c>
      <c r="CG32">
        <v>46.061999999999998</v>
      </c>
      <c r="CH32">
        <v>1619.78</v>
      </c>
      <c r="CI32">
        <v>180</v>
      </c>
      <c r="CJ32">
        <v>0</v>
      </c>
      <c r="CK32">
        <v>1689634232.7</v>
      </c>
      <c r="CL32">
        <v>0</v>
      </c>
      <c r="CM32">
        <v>1689634196.0999999</v>
      </c>
      <c r="CN32" t="s">
        <v>396</v>
      </c>
      <c r="CO32">
        <v>1689634196.0999999</v>
      </c>
      <c r="CP32">
        <v>1689634183.0999999</v>
      </c>
      <c r="CQ32">
        <v>39</v>
      </c>
      <c r="CR32">
        <v>3.5000000000000003E-2</v>
      </c>
      <c r="CS32">
        <v>2E-3</v>
      </c>
      <c r="CT32">
        <v>-2.8330000000000002</v>
      </c>
      <c r="CU32">
        <v>-6.0000000000000001E-3</v>
      </c>
      <c r="CV32">
        <v>800</v>
      </c>
      <c r="CW32">
        <v>19</v>
      </c>
      <c r="CX32">
        <v>0.12</v>
      </c>
      <c r="CY32">
        <v>0.02</v>
      </c>
      <c r="CZ32">
        <v>41.545570980219701</v>
      </c>
      <c r="DA32">
        <v>0.74175916143259502</v>
      </c>
      <c r="DB32">
        <v>0.15372106646297201</v>
      </c>
      <c r="DC32">
        <v>1</v>
      </c>
      <c r="DD32">
        <v>800.019523809524</v>
      </c>
      <c r="DE32">
        <v>-0.44961038961035299</v>
      </c>
      <c r="DF32">
        <v>7.44520421208444E-2</v>
      </c>
      <c r="DG32">
        <v>1</v>
      </c>
      <c r="DH32">
        <v>1800.0215000000001</v>
      </c>
      <c r="DI32">
        <v>0.36202434989777899</v>
      </c>
      <c r="DJ32">
        <v>0.12244488556079</v>
      </c>
      <c r="DK32">
        <v>-1</v>
      </c>
      <c r="DL32">
        <v>2</v>
      </c>
      <c r="DM32">
        <v>2</v>
      </c>
      <c r="DN32" t="s">
        <v>354</v>
      </c>
      <c r="DO32">
        <v>2.9941300000000002</v>
      </c>
      <c r="DP32">
        <v>2.78383</v>
      </c>
      <c r="DQ32">
        <v>0.15190699999999999</v>
      </c>
      <c r="DR32">
        <v>0.15434300000000001</v>
      </c>
      <c r="DS32">
        <v>0.113597</v>
      </c>
      <c r="DT32">
        <v>0.10025100000000001</v>
      </c>
      <c r="DU32">
        <v>24366</v>
      </c>
      <c r="DV32">
        <v>25749.599999999999</v>
      </c>
      <c r="DW32">
        <v>26930.3</v>
      </c>
      <c r="DX32">
        <v>28624</v>
      </c>
      <c r="DY32">
        <v>31464.2</v>
      </c>
      <c r="DZ32">
        <v>34339.4</v>
      </c>
      <c r="EA32">
        <v>35978.699999999997</v>
      </c>
      <c r="EB32">
        <v>38827.4</v>
      </c>
      <c r="EC32">
        <v>2.0204499999999999</v>
      </c>
      <c r="ED32">
        <v>1.6947300000000001</v>
      </c>
      <c r="EE32">
        <v>7.14809E-2</v>
      </c>
      <c r="EF32">
        <v>0</v>
      </c>
      <c r="EG32">
        <v>27.833500000000001</v>
      </c>
      <c r="EH32">
        <v>999.9</v>
      </c>
      <c r="EI32">
        <v>41.814</v>
      </c>
      <c r="EJ32">
        <v>32.579000000000001</v>
      </c>
      <c r="EK32">
        <v>20.583400000000001</v>
      </c>
      <c r="EL32">
        <v>62.625700000000002</v>
      </c>
      <c r="EM32">
        <v>28.185099999999998</v>
      </c>
      <c r="EN32">
        <v>1</v>
      </c>
      <c r="EO32">
        <v>0.46943099999999999</v>
      </c>
      <c r="EP32">
        <v>1.9055899999999999</v>
      </c>
      <c r="EQ32">
        <v>19.8644</v>
      </c>
      <c r="ER32">
        <v>5.2112999999999996</v>
      </c>
      <c r="ES32">
        <v>11.943</v>
      </c>
      <c r="ET32">
        <v>4.9539999999999997</v>
      </c>
      <c r="EU32">
        <v>3.2970000000000002</v>
      </c>
      <c r="EV32">
        <v>9999</v>
      </c>
      <c r="EW32">
        <v>107</v>
      </c>
      <c r="EX32">
        <v>52.9</v>
      </c>
      <c r="EY32">
        <v>3582.9</v>
      </c>
      <c r="EZ32">
        <v>1.86005</v>
      </c>
      <c r="FA32">
        <v>1.85928</v>
      </c>
      <c r="FB32">
        <v>1.8647800000000001</v>
      </c>
      <c r="FC32">
        <v>1.8687800000000001</v>
      </c>
      <c r="FD32">
        <v>1.86371</v>
      </c>
      <c r="FE32">
        <v>1.8636900000000001</v>
      </c>
      <c r="FF32">
        <v>1.86371</v>
      </c>
      <c r="FG32">
        <v>1.8635299999999999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-2.8330000000000002</v>
      </c>
      <c r="FV32">
        <v>-5.8999999999999999E-3</v>
      </c>
      <c r="FW32">
        <v>-2.8330909090912</v>
      </c>
      <c r="FX32">
        <v>0</v>
      </c>
      <c r="FY32">
        <v>0</v>
      </c>
      <c r="FZ32">
        <v>0</v>
      </c>
      <c r="GA32">
        <v>-5.8300000000031096E-3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0.7</v>
      </c>
      <c r="GK32">
        <v>1.81396</v>
      </c>
      <c r="GL32">
        <v>2.6037599999999999</v>
      </c>
      <c r="GM32">
        <v>1.4489700000000001</v>
      </c>
      <c r="GN32">
        <v>2.2985799999999998</v>
      </c>
      <c r="GO32">
        <v>1.5466299999999999</v>
      </c>
      <c r="GP32">
        <v>2.4706999999999999</v>
      </c>
      <c r="GQ32">
        <v>34.440800000000003</v>
      </c>
      <c r="GR32">
        <v>13.7643</v>
      </c>
      <c r="GS32">
        <v>18</v>
      </c>
      <c r="GT32">
        <v>554.58299999999997</v>
      </c>
      <c r="GU32">
        <v>419.66699999999997</v>
      </c>
      <c r="GV32">
        <v>27.079899999999999</v>
      </c>
      <c r="GW32">
        <v>32.988900000000001</v>
      </c>
      <c r="GX32">
        <v>29.9998</v>
      </c>
      <c r="GY32">
        <v>32.932699999999997</v>
      </c>
      <c r="GZ32">
        <v>32.899700000000003</v>
      </c>
      <c r="HA32">
        <v>36.280099999999997</v>
      </c>
      <c r="HB32">
        <v>0</v>
      </c>
      <c r="HC32">
        <v>-30</v>
      </c>
      <c r="HD32">
        <v>27.0824</v>
      </c>
      <c r="HE32">
        <v>800</v>
      </c>
      <c r="HF32">
        <v>0</v>
      </c>
      <c r="HG32">
        <v>99.150599999999997</v>
      </c>
      <c r="HH32">
        <v>94.366699999999994</v>
      </c>
    </row>
    <row r="33" spans="1:216" x14ac:dyDescent="0.2">
      <c r="A33">
        <v>15</v>
      </c>
      <c r="B33">
        <v>1689634319.0999999</v>
      </c>
      <c r="C33">
        <v>1350.0999999046301</v>
      </c>
      <c r="D33" t="s">
        <v>397</v>
      </c>
      <c r="E33" t="s">
        <v>398</v>
      </c>
      <c r="F33" t="s">
        <v>348</v>
      </c>
      <c r="G33" t="s">
        <v>409</v>
      </c>
      <c r="H33" t="s">
        <v>349</v>
      </c>
      <c r="I33" t="s">
        <v>350</v>
      </c>
      <c r="J33" t="s">
        <v>351</v>
      </c>
      <c r="K33" t="s">
        <v>352</v>
      </c>
      <c r="L33">
        <v>1689634319.0999999</v>
      </c>
      <c r="M33">
        <f t="shared" si="0"/>
        <v>4.2055679569562212E-3</v>
      </c>
      <c r="N33">
        <f t="shared" si="1"/>
        <v>4.2055679569562212</v>
      </c>
      <c r="O33">
        <f t="shared" si="2"/>
        <v>38.023980108806427</v>
      </c>
      <c r="P33">
        <f t="shared" si="3"/>
        <v>969.00400000000002</v>
      </c>
      <c r="Q33">
        <f t="shared" si="4"/>
        <v>685.17371266686644</v>
      </c>
      <c r="R33">
        <f t="shared" si="5"/>
        <v>68.712599594088474</v>
      </c>
      <c r="S33">
        <f t="shared" si="6"/>
        <v>97.176500829130404</v>
      </c>
      <c r="T33">
        <f t="shared" si="7"/>
        <v>0.24151465983636211</v>
      </c>
      <c r="U33">
        <f t="shared" si="8"/>
        <v>3.5469690701658387</v>
      </c>
      <c r="V33">
        <f t="shared" si="9"/>
        <v>0.23273655739730123</v>
      </c>
      <c r="W33">
        <f t="shared" si="10"/>
        <v>0.14622244472397078</v>
      </c>
      <c r="X33">
        <f t="shared" si="11"/>
        <v>297.72332700000004</v>
      </c>
      <c r="Y33">
        <f t="shared" si="12"/>
        <v>30.319893212994131</v>
      </c>
      <c r="Z33">
        <f t="shared" si="13"/>
        <v>29.012899999999998</v>
      </c>
      <c r="AA33">
        <f t="shared" si="14"/>
        <v>4.024775860514084</v>
      </c>
      <c r="AB33">
        <f t="shared" si="15"/>
        <v>53.985829697891361</v>
      </c>
      <c r="AC33">
        <f t="shared" si="16"/>
        <v>2.2694881387110404</v>
      </c>
      <c r="AD33">
        <f t="shared" si="17"/>
        <v>4.203858959677496</v>
      </c>
      <c r="AE33">
        <f t="shared" si="18"/>
        <v>1.7552877218030436</v>
      </c>
      <c r="AF33">
        <f t="shared" si="19"/>
        <v>-185.46554690176936</v>
      </c>
      <c r="AG33">
        <f t="shared" si="20"/>
        <v>144.27865626738406</v>
      </c>
      <c r="AH33">
        <f t="shared" si="21"/>
        <v>8.9899958762739551</v>
      </c>
      <c r="AI33">
        <f t="shared" si="22"/>
        <v>265.5264322418887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52420.941642597427</v>
      </c>
      <c r="AO33">
        <f t="shared" si="26"/>
        <v>1800.13</v>
      </c>
      <c r="AP33">
        <f t="shared" si="27"/>
        <v>1517.5095000000001</v>
      </c>
      <c r="AQ33">
        <f t="shared" si="28"/>
        <v>0.84299995000361083</v>
      </c>
      <c r="AR33">
        <f t="shared" si="29"/>
        <v>0.16538990350696894</v>
      </c>
      <c r="AS33">
        <v>1689634319.0999999</v>
      </c>
      <c r="AT33">
        <v>969.00400000000002</v>
      </c>
      <c r="AU33">
        <v>1000.01</v>
      </c>
      <c r="AV33">
        <v>22.630400000000002</v>
      </c>
      <c r="AW33">
        <v>19.603100000000001</v>
      </c>
      <c r="AX33">
        <v>971.63</v>
      </c>
      <c r="AY33">
        <v>22.634799999999998</v>
      </c>
      <c r="AZ33">
        <v>499.93299999999999</v>
      </c>
      <c r="BA33">
        <v>100.232</v>
      </c>
      <c r="BB33">
        <v>5.2932600000000003E-2</v>
      </c>
      <c r="BC33">
        <v>29.767399999999999</v>
      </c>
      <c r="BD33">
        <v>29.012899999999998</v>
      </c>
      <c r="BE33">
        <v>999.9</v>
      </c>
      <c r="BF33">
        <v>0</v>
      </c>
      <c r="BG33">
        <v>0</v>
      </c>
      <c r="BH33">
        <v>9981.25</v>
      </c>
      <c r="BI33">
        <v>0</v>
      </c>
      <c r="BJ33">
        <v>0.41365400000000002</v>
      </c>
      <c r="BK33">
        <v>-31.0063</v>
      </c>
      <c r="BL33">
        <v>991.44100000000003</v>
      </c>
      <c r="BM33">
        <v>1020.01</v>
      </c>
      <c r="BN33">
        <v>3.0272299999999999</v>
      </c>
      <c r="BO33">
        <v>1000.01</v>
      </c>
      <c r="BP33">
        <v>19.603100000000001</v>
      </c>
      <c r="BQ33">
        <v>2.2682799999999999</v>
      </c>
      <c r="BR33">
        <v>1.9648600000000001</v>
      </c>
      <c r="BS33">
        <v>19.4529</v>
      </c>
      <c r="BT33">
        <v>17.163900000000002</v>
      </c>
      <c r="BU33">
        <v>1800.13</v>
      </c>
      <c r="BV33">
        <v>0.90000400000000003</v>
      </c>
      <c r="BW33">
        <v>9.9996299999999996E-2</v>
      </c>
      <c r="BX33">
        <v>0</v>
      </c>
      <c r="BY33">
        <v>1.7459</v>
      </c>
      <c r="BZ33">
        <v>0</v>
      </c>
      <c r="CA33">
        <v>9904.4599999999991</v>
      </c>
      <c r="CB33">
        <v>13896</v>
      </c>
      <c r="CC33">
        <v>46.375</v>
      </c>
      <c r="CD33">
        <v>47.686999999999998</v>
      </c>
      <c r="CE33">
        <v>47.436999999999998</v>
      </c>
      <c r="CF33">
        <v>46.25</v>
      </c>
      <c r="CG33">
        <v>46</v>
      </c>
      <c r="CH33">
        <v>1620.12</v>
      </c>
      <c r="CI33">
        <v>180.01</v>
      </c>
      <c r="CJ33">
        <v>0</v>
      </c>
      <c r="CK33">
        <v>1689634326.9000001</v>
      </c>
      <c r="CL33">
        <v>0</v>
      </c>
      <c r="CM33">
        <v>1689634291.0999999</v>
      </c>
      <c r="CN33" t="s">
        <v>399</v>
      </c>
      <c r="CO33">
        <v>1689634291.0999999</v>
      </c>
      <c r="CP33">
        <v>1689634284.0999999</v>
      </c>
      <c r="CQ33">
        <v>40</v>
      </c>
      <c r="CR33">
        <v>0.20699999999999999</v>
      </c>
      <c r="CS33">
        <v>1E-3</v>
      </c>
      <c r="CT33">
        <v>-2.625</v>
      </c>
      <c r="CU33">
        <v>-4.0000000000000001E-3</v>
      </c>
      <c r="CV33">
        <v>1000</v>
      </c>
      <c r="CW33">
        <v>20</v>
      </c>
      <c r="CX33">
        <v>0.09</v>
      </c>
      <c r="CY33">
        <v>0.02</v>
      </c>
      <c r="CZ33">
        <v>46.730601555424997</v>
      </c>
      <c r="DA33">
        <v>0.55780060921031704</v>
      </c>
      <c r="DB33">
        <v>0.19051837983834499</v>
      </c>
      <c r="DC33">
        <v>1</v>
      </c>
      <c r="DD33">
        <v>1000.05852380952</v>
      </c>
      <c r="DE33">
        <v>-2.01038961023563E-2</v>
      </c>
      <c r="DF33">
        <v>0.106806732018801</v>
      </c>
      <c r="DG33">
        <v>1</v>
      </c>
      <c r="DH33">
        <v>1799.98047619048</v>
      </c>
      <c r="DI33">
        <v>-3.6002025493959498E-2</v>
      </c>
      <c r="DJ33">
        <v>0.15800772104338201</v>
      </c>
      <c r="DK33">
        <v>-1</v>
      </c>
      <c r="DL33">
        <v>2</v>
      </c>
      <c r="DM33">
        <v>2</v>
      </c>
      <c r="DN33" t="s">
        <v>354</v>
      </c>
      <c r="DO33">
        <v>2.9939</v>
      </c>
      <c r="DP33">
        <v>2.7833800000000002</v>
      </c>
      <c r="DQ33">
        <v>0.17626700000000001</v>
      </c>
      <c r="DR33">
        <v>0.178672</v>
      </c>
      <c r="DS33">
        <v>0.113537</v>
      </c>
      <c r="DT33">
        <v>0.100526</v>
      </c>
      <c r="DU33">
        <v>23666.1</v>
      </c>
      <c r="DV33">
        <v>25009.200000000001</v>
      </c>
      <c r="DW33">
        <v>26932.1</v>
      </c>
      <c r="DX33">
        <v>28626.3</v>
      </c>
      <c r="DY33">
        <v>31467.7</v>
      </c>
      <c r="DZ33">
        <v>34331.599999999999</v>
      </c>
      <c r="EA33">
        <v>35980.5</v>
      </c>
      <c r="EB33">
        <v>38830.5</v>
      </c>
      <c r="EC33">
        <v>2.0203000000000002</v>
      </c>
      <c r="ED33">
        <v>1.6953</v>
      </c>
      <c r="EE33">
        <v>7.11344E-2</v>
      </c>
      <c r="EF33">
        <v>0</v>
      </c>
      <c r="EG33">
        <v>27.8523</v>
      </c>
      <c r="EH33">
        <v>999.9</v>
      </c>
      <c r="EI33">
        <v>41.698</v>
      </c>
      <c r="EJ33">
        <v>32.71</v>
      </c>
      <c r="EK33">
        <v>20.676400000000001</v>
      </c>
      <c r="EL33">
        <v>62.795699999999997</v>
      </c>
      <c r="EM33">
        <v>28.105</v>
      </c>
      <c r="EN33">
        <v>1</v>
      </c>
      <c r="EO33">
        <v>0.46673500000000001</v>
      </c>
      <c r="EP33">
        <v>2.21286</v>
      </c>
      <c r="EQ33">
        <v>19.843599999999999</v>
      </c>
      <c r="ER33">
        <v>5.2119</v>
      </c>
      <c r="ES33">
        <v>11.9435</v>
      </c>
      <c r="ET33">
        <v>4.9537500000000003</v>
      </c>
      <c r="EU33">
        <v>3.2970000000000002</v>
      </c>
      <c r="EV33">
        <v>9999</v>
      </c>
      <c r="EW33">
        <v>107</v>
      </c>
      <c r="EX33">
        <v>52.9</v>
      </c>
      <c r="EY33">
        <v>3584.5</v>
      </c>
      <c r="EZ33">
        <v>1.8600699999999999</v>
      </c>
      <c r="FA33">
        <v>1.85928</v>
      </c>
      <c r="FB33">
        <v>1.8647800000000001</v>
      </c>
      <c r="FC33">
        <v>1.8688400000000001</v>
      </c>
      <c r="FD33">
        <v>1.86371</v>
      </c>
      <c r="FE33">
        <v>1.8636999999999999</v>
      </c>
      <c r="FF33">
        <v>1.86371</v>
      </c>
      <c r="FG33">
        <v>1.86354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-2.6259999999999999</v>
      </c>
      <c r="FV33">
        <v>-4.4000000000000003E-3</v>
      </c>
      <c r="FW33">
        <v>-2.6254545454546601</v>
      </c>
      <c r="FX33">
        <v>0</v>
      </c>
      <c r="FY33">
        <v>0</v>
      </c>
      <c r="FZ33">
        <v>0</v>
      </c>
      <c r="GA33">
        <v>-4.4700000000048598E-3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0.6</v>
      </c>
      <c r="GK33">
        <v>2.1740699999999999</v>
      </c>
      <c r="GL33">
        <v>2.6025399999999999</v>
      </c>
      <c r="GM33">
        <v>1.4489700000000001</v>
      </c>
      <c r="GN33">
        <v>2.2997999999999998</v>
      </c>
      <c r="GO33">
        <v>1.5466299999999999</v>
      </c>
      <c r="GP33">
        <v>2.4414099999999999</v>
      </c>
      <c r="GQ33">
        <v>34.6235</v>
      </c>
      <c r="GR33">
        <v>13.7293</v>
      </c>
      <c r="GS33">
        <v>18</v>
      </c>
      <c r="GT33">
        <v>554.22900000000004</v>
      </c>
      <c r="GU33">
        <v>419.88900000000001</v>
      </c>
      <c r="GV33">
        <v>26.920400000000001</v>
      </c>
      <c r="GW33">
        <v>32.943399999999997</v>
      </c>
      <c r="GX33">
        <v>30.0002</v>
      </c>
      <c r="GY33">
        <v>32.9026</v>
      </c>
      <c r="GZ33">
        <v>32.876300000000001</v>
      </c>
      <c r="HA33">
        <v>43.4589</v>
      </c>
      <c r="HB33">
        <v>0</v>
      </c>
      <c r="HC33">
        <v>-30</v>
      </c>
      <c r="HD33">
        <v>26.9102</v>
      </c>
      <c r="HE33">
        <v>1000</v>
      </c>
      <c r="HF33">
        <v>0</v>
      </c>
      <c r="HG33">
        <v>99.156099999999995</v>
      </c>
      <c r="HH33">
        <v>94.374300000000005</v>
      </c>
    </row>
    <row r="34" spans="1:216" x14ac:dyDescent="0.2">
      <c r="A34">
        <v>16</v>
      </c>
      <c r="B34">
        <v>1689634430.0999999</v>
      </c>
      <c r="C34">
        <v>1461.0999999046301</v>
      </c>
      <c r="D34" t="s">
        <v>400</v>
      </c>
      <c r="E34" t="s">
        <v>401</v>
      </c>
      <c r="F34" t="s">
        <v>348</v>
      </c>
      <c r="G34" t="s">
        <v>409</v>
      </c>
      <c r="H34" t="s">
        <v>349</v>
      </c>
      <c r="I34" t="s">
        <v>350</v>
      </c>
      <c r="J34" t="s">
        <v>351</v>
      </c>
      <c r="K34" t="s">
        <v>352</v>
      </c>
      <c r="L34">
        <v>1689634430.0999999</v>
      </c>
      <c r="M34">
        <f t="shared" si="0"/>
        <v>4.0455939216091528E-3</v>
      </c>
      <c r="N34">
        <f t="shared" si="1"/>
        <v>4.0455939216091528</v>
      </c>
      <c r="O34">
        <f t="shared" si="2"/>
        <v>41.455994075144382</v>
      </c>
      <c r="P34">
        <f t="shared" si="3"/>
        <v>1365.35</v>
      </c>
      <c r="Q34">
        <f t="shared" si="4"/>
        <v>1035.6264619006959</v>
      </c>
      <c r="R34">
        <f t="shared" si="5"/>
        <v>103.85632541388013</v>
      </c>
      <c r="S34">
        <f t="shared" si="6"/>
        <v>136.92218103773999</v>
      </c>
      <c r="T34">
        <f t="shared" si="7"/>
        <v>0.23168977755807718</v>
      </c>
      <c r="U34">
        <f t="shared" si="8"/>
        <v>3.5525839997920428</v>
      </c>
      <c r="V34">
        <f t="shared" si="9"/>
        <v>0.22361077671218016</v>
      </c>
      <c r="W34">
        <f t="shared" si="10"/>
        <v>0.14045913201165591</v>
      </c>
      <c r="X34">
        <f t="shared" si="11"/>
        <v>297.726519</v>
      </c>
      <c r="Y34">
        <f t="shared" si="12"/>
        <v>30.337262486517961</v>
      </c>
      <c r="Z34">
        <f t="shared" si="13"/>
        <v>29.016999999999999</v>
      </c>
      <c r="AA34">
        <f t="shared" si="14"/>
        <v>4.025730740114648</v>
      </c>
      <c r="AB34">
        <f t="shared" si="15"/>
        <v>54.009397329719377</v>
      </c>
      <c r="AC34">
        <f t="shared" si="16"/>
        <v>2.2683242429492396</v>
      </c>
      <c r="AD34">
        <f t="shared" si="17"/>
        <v>4.1998695691815549</v>
      </c>
      <c r="AE34">
        <f t="shared" si="18"/>
        <v>1.7574064971654084</v>
      </c>
      <c r="AF34">
        <f t="shared" si="19"/>
        <v>-178.41069194296364</v>
      </c>
      <c r="AG34">
        <f t="shared" si="20"/>
        <v>140.56159821918354</v>
      </c>
      <c r="AH34">
        <f t="shared" si="21"/>
        <v>8.7440047734575472</v>
      </c>
      <c r="AI34">
        <f t="shared" si="22"/>
        <v>268.62143004967743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52542.931198800565</v>
      </c>
      <c r="AO34">
        <f t="shared" si="26"/>
        <v>1800.15</v>
      </c>
      <c r="AP34">
        <f t="shared" si="27"/>
        <v>1517.5263</v>
      </c>
      <c r="AQ34">
        <f t="shared" si="28"/>
        <v>0.84299991667361052</v>
      </c>
      <c r="AR34">
        <f t="shared" si="29"/>
        <v>0.16538983918006833</v>
      </c>
      <c r="AS34">
        <v>1689634430.0999999</v>
      </c>
      <c r="AT34">
        <v>1365.35</v>
      </c>
      <c r="AU34">
        <v>1399.94</v>
      </c>
      <c r="AV34">
        <v>22.6191</v>
      </c>
      <c r="AW34">
        <v>19.707799999999999</v>
      </c>
      <c r="AX34">
        <v>1367.73</v>
      </c>
      <c r="AY34">
        <v>22.618300000000001</v>
      </c>
      <c r="AZ34">
        <v>500.084</v>
      </c>
      <c r="BA34">
        <v>100.23099999999999</v>
      </c>
      <c r="BB34">
        <v>5.2576400000000002E-2</v>
      </c>
      <c r="BC34">
        <v>29.750900000000001</v>
      </c>
      <c r="BD34">
        <v>29.016999999999999</v>
      </c>
      <c r="BE34">
        <v>999.9</v>
      </c>
      <c r="BF34">
        <v>0</v>
      </c>
      <c r="BG34">
        <v>0</v>
      </c>
      <c r="BH34">
        <v>10005</v>
      </c>
      <c r="BI34">
        <v>0</v>
      </c>
      <c r="BJ34">
        <v>0.428427</v>
      </c>
      <c r="BK34">
        <v>-34.5901</v>
      </c>
      <c r="BL34">
        <v>1396.94</v>
      </c>
      <c r="BM34">
        <v>1428.08</v>
      </c>
      <c r="BN34">
        <v>2.91126</v>
      </c>
      <c r="BO34">
        <v>1399.94</v>
      </c>
      <c r="BP34">
        <v>19.707799999999999</v>
      </c>
      <c r="BQ34">
        <v>2.2671299999999999</v>
      </c>
      <c r="BR34">
        <v>1.97533</v>
      </c>
      <c r="BS34">
        <v>19.444700000000001</v>
      </c>
      <c r="BT34">
        <v>17.248000000000001</v>
      </c>
      <c r="BU34">
        <v>1800.15</v>
      </c>
      <c r="BV34">
        <v>0.90000400000000003</v>
      </c>
      <c r="BW34">
        <v>9.9996500000000002E-2</v>
      </c>
      <c r="BX34">
        <v>0</v>
      </c>
      <c r="BY34">
        <v>2.3475999999999999</v>
      </c>
      <c r="BZ34">
        <v>0</v>
      </c>
      <c r="CA34">
        <v>9627.0499999999993</v>
      </c>
      <c r="CB34">
        <v>13896.1</v>
      </c>
      <c r="CC34">
        <v>46.375</v>
      </c>
      <c r="CD34">
        <v>47.561999999999998</v>
      </c>
      <c r="CE34">
        <v>47.375</v>
      </c>
      <c r="CF34">
        <v>46.25</v>
      </c>
      <c r="CG34">
        <v>45.936999999999998</v>
      </c>
      <c r="CH34">
        <v>1620.14</v>
      </c>
      <c r="CI34">
        <v>180.01</v>
      </c>
      <c r="CJ34">
        <v>0</v>
      </c>
      <c r="CK34">
        <v>1689634437.9000001</v>
      </c>
      <c r="CL34">
        <v>0</v>
      </c>
      <c r="CM34">
        <v>1689634386.0999999</v>
      </c>
      <c r="CN34" t="s">
        <v>402</v>
      </c>
      <c r="CO34">
        <v>1689634386.0999999</v>
      </c>
      <c r="CP34">
        <v>1689634380.0999999</v>
      </c>
      <c r="CQ34">
        <v>41</v>
      </c>
      <c r="CR34">
        <v>0.24</v>
      </c>
      <c r="CS34">
        <v>5.0000000000000001E-3</v>
      </c>
      <c r="CT34">
        <v>-2.3849999999999998</v>
      </c>
      <c r="CU34">
        <v>1E-3</v>
      </c>
      <c r="CV34">
        <v>1400</v>
      </c>
      <c r="CW34">
        <v>20</v>
      </c>
      <c r="CX34">
        <v>0.09</v>
      </c>
      <c r="CY34">
        <v>0.03</v>
      </c>
      <c r="CZ34">
        <v>51.024781305617203</v>
      </c>
      <c r="DA34">
        <v>-0.27557152812564201</v>
      </c>
      <c r="DB34">
        <v>0.187284762722252</v>
      </c>
      <c r="DC34">
        <v>1</v>
      </c>
      <c r="DD34">
        <v>1400.0435</v>
      </c>
      <c r="DE34">
        <v>-0.17278195488963899</v>
      </c>
      <c r="DF34">
        <v>9.3716327286127402E-2</v>
      </c>
      <c r="DG34">
        <v>1</v>
      </c>
      <c r="DH34">
        <v>1800.04666666667</v>
      </c>
      <c r="DI34">
        <v>-9.6881758196411594E-2</v>
      </c>
      <c r="DJ34">
        <v>0.15154233522386501</v>
      </c>
      <c r="DK34">
        <v>-1</v>
      </c>
      <c r="DL34">
        <v>2</v>
      </c>
      <c r="DM34">
        <v>2</v>
      </c>
      <c r="DN34" t="s">
        <v>354</v>
      </c>
      <c r="DO34">
        <v>2.9943300000000002</v>
      </c>
      <c r="DP34">
        <v>2.7832300000000001</v>
      </c>
      <c r="DQ34">
        <v>0.21865699999999999</v>
      </c>
      <c r="DR34">
        <v>0.22072</v>
      </c>
      <c r="DS34">
        <v>0.113487</v>
      </c>
      <c r="DT34">
        <v>0.100909</v>
      </c>
      <c r="DU34">
        <v>22445.200000000001</v>
      </c>
      <c r="DV34">
        <v>23725.599999999999</v>
      </c>
      <c r="DW34">
        <v>26932.9</v>
      </c>
      <c r="DX34">
        <v>28627.3</v>
      </c>
      <c r="DY34">
        <v>31470.400000000001</v>
      </c>
      <c r="DZ34">
        <v>34318.5</v>
      </c>
      <c r="EA34">
        <v>35981.599999999999</v>
      </c>
      <c r="EB34">
        <v>38832.199999999997</v>
      </c>
      <c r="EC34">
        <v>2.02163</v>
      </c>
      <c r="ED34">
        <v>1.6965699999999999</v>
      </c>
      <c r="EE34">
        <v>7.2248300000000001E-2</v>
      </c>
      <c r="EF34">
        <v>0</v>
      </c>
      <c r="EG34">
        <v>27.8383</v>
      </c>
      <c r="EH34">
        <v>999.9</v>
      </c>
      <c r="EI34">
        <v>41.57</v>
      </c>
      <c r="EJ34">
        <v>32.890999999999998</v>
      </c>
      <c r="EK34">
        <v>20.8248</v>
      </c>
      <c r="EL34">
        <v>62.585700000000003</v>
      </c>
      <c r="EM34">
        <v>28.1891</v>
      </c>
      <c r="EN34">
        <v>1</v>
      </c>
      <c r="EO34">
        <v>0.46314</v>
      </c>
      <c r="EP34">
        <v>2.1429399999999998</v>
      </c>
      <c r="EQ34">
        <v>19.8447</v>
      </c>
      <c r="ER34">
        <v>5.2088999999999999</v>
      </c>
      <c r="ES34">
        <v>11.942299999999999</v>
      </c>
      <c r="ET34">
        <v>4.9535499999999999</v>
      </c>
      <c r="EU34">
        <v>3.2965300000000002</v>
      </c>
      <c r="EV34">
        <v>9999</v>
      </c>
      <c r="EW34">
        <v>107</v>
      </c>
      <c r="EX34">
        <v>52.9</v>
      </c>
      <c r="EY34">
        <v>3586.6</v>
      </c>
      <c r="EZ34">
        <v>1.8601300000000001</v>
      </c>
      <c r="FA34">
        <v>1.85928</v>
      </c>
      <c r="FB34">
        <v>1.8647800000000001</v>
      </c>
      <c r="FC34">
        <v>1.8687800000000001</v>
      </c>
      <c r="FD34">
        <v>1.86371</v>
      </c>
      <c r="FE34">
        <v>1.8636999999999999</v>
      </c>
      <c r="FF34">
        <v>1.86371</v>
      </c>
      <c r="FG34">
        <v>1.86355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-2.38</v>
      </c>
      <c r="FV34">
        <v>8.0000000000000004E-4</v>
      </c>
      <c r="FW34">
        <v>-2.38545454545442</v>
      </c>
      <c r="FX34">
        <v>0</v>
      </c>
      <c r="FY34">
        <v>0</v>
      </c>
      <c r="FZ34">
        <v>0</v>
      </c>
      <c r="GA34">
        <v>7.2727272727490799E-4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0.7</v>
      </c>
      <c r="GJ34">
        <v>0.8</v>
      </c>
      <c r="GK34">
        <v>2.8601100000000002</v>
      </c>
      <c r="GL34">
        <v>2.6013199999999999</v>
      </c>
      <c r="GM34">
        <v>1.4477500000000001</v>
      </c>
      <c r="GN34">
        <v>2.2985799999999998</v>
      </c>
      <c r="GO34">
        <v>1.5466299999999999</v>
      </c>
      <c r="GP34">
        <v>2.4365199999999998</v>
      </c>
      <c r="GQ34">
        <v>34.852499999999999</v>
      </c>
      <c r="GR34">
        <v>13.7118</v>
      </c>
      <c r="GS34">
        <v>18</v>
      </c>
      <c r="GT34">
        <v>554.81500000000005</v>
      </c>
      <c r="GU34">
        <v>420.53800000000001</v>
      </c>
      <c r="GV34">
        <v>26.945699999999999</v>
      </c>
      <c r="GW34">
        <v>32.903799999999997</v>
      </c>
      <c r="GX34">
        <v>30.0002</v>
      </c>
      <c r="GY34">
        <v>32.8688</v>
      </c>
      <c r="GZ34">
        <v>32.847099999999998</v>
      </c>
      <c r="HA34">
        <v>57.180900000000001</v>
      </c>
      <c r="HB34">
        <v>0</v>
      </c>
      <c r="HC34">
        <v>-30</v>
      </c>
      <c r="HD34">
        <v>26.925699999999999</v>
      </c>
      <c r="HE34">
        <v>1400</v>
      </c>
      <c r="HF34">
        <v>0</v>
      </c>
      <c r="HG34">
        <v>99.159000000000006</v>
      </c>
      <c r="HH34">
        <v>94.377899999999997</v>
      </c>
    </row>
    <row r="35" spans="1:216" x14ac:dyDescent="0.2">
      <c r="A35">
        <v>17</v>
      </c>
      <c r="B35">
        <v>1689634545.0999999</v>
      </c>
      <c r="C35">
        <v>1576.0999999046301</v>
      </c>
      <c r="D35" t="s">
        <v>403</v>
      </c>
      <c r="E35" t="s">
        <v>404</v>
      </c>
      <c r="F35" t="s">
        <v>348</v>
      </c>
      <c r="G35" t="s">
        <v>409</v>
      </c>
      <c r="H35" t="s">
        <v>349</v>
      </c>
      <c r="I35" t="s">
        <v>350</v>
      </c>
      <c r="J35" t="s">
        <v>351</v>
      </c>
      <c r="K35" t="s">
        <v>352</v>
      </c>
      <c r="L35">
        <v>1689634545.0999999</v>
      </c>
      <c r="M35">
        <f t="shared" si="0"/>
        <v>3.872717431614861E-3</v>
      </c>
      <c r="N35">
        <f t="shared" si="1"/>
        <v>3.8727174316148609</v>
      </c>
      <c r="O35">
        <f t="shared" si="2"/>
        <v>43.117375780757968</v>
      </c>
      <c r="P35">
        <f t="shared" si="3"/>
        <v>1763.44</v>
      </c>
      <c r="Q35">
        <f t="shared" si="4"/>
        <v>1398.4258176806238</v>
      </c>
      <c r="R35">
        <f t="shared" si="5"/>
        <v>140.24411708711111</v>
      </c>
      <c r="S35">
        <f t="shared" si="6"/>
        <v>176.85034322827198</v>
      </c>
      <c r="T35">
        <f t="shared" si="7"/>
        <v>0.22224900342653575</v>
      </c>
      <c r="U35">
        <f t="shared" si="8"/>
        <v>3.5508751511030772</v>
      </c>
      <c r="V35">
        <f t="shared" si="9"/>
        <v>0.21480014899473429</v>
      </c>
      <c r="W35">
        <f t="shared" si="10"/>
        <v>0.13489854531721743</v>
      </c>
      <c r="X35">
        <f t="shared" si="11"/>
        <v>297.68183099999993</v>
      </c>
      <c r="Y35">
        <f t="shared" si="12"/>
        <v>30.351100411609004</v>
      </c>
      <c r="Z35">
        <f t="shared" si="13"/>
        <v>29.0075</v>
      </c>
      <c r="AA35">
        <f t="shared" si="14"/>
        <v>4.0235185155658515</v>
      </c>
      <c r="AB35">
        <f t="shared" si="15"/>
        <v>54.174459341163626</v>
      </c>
      <c r="AC35">
        <f t="shared" si="16"/>
        <v>2.2721554469397001</v>
      </c>
      <c r="AD35">
        <f t="shared" si="17"/>
        <v>4.1941451277451653</v>
      </c>
      <c r="AE35">
        <f t="shared" si="18"/>
        <v>1.7513630686261514</v>
      </c>
      <c r="AF35">
        <f t="shared" si="19"/>
        <v>-170.78683873421537</v>
      </c>
      <c r="AG35">
        <f t="shared" si="20"/>
        <v>137.77561199096979</v>
      </c>
      <c r="AH35">
        <f t="shared" si="21"/>
        <v>8.5734071754803782</v>
      </c>
      <c r="AI35">
        <f t="shared" si="22"/>
        <v>273.24401143223474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52510.836360974339</v>
      </c>
      <c r="AO35">
        <f t="shared" si="26"/>
        <v>1799.87</v>
      </c>
      <c r="AP35">
        <f t="shared" si="27"/>
        <v>1517.2910999999997</v>
      </c>
      <c r="AQ35">
        <f t="shared" si="28"/>
        <v>0.84300038336102046</v>
      </c>
      <c r="AR35">
        <f t="shared" si="29"/>
        <v>0.16539073988676958</v>
      </c>
      <c r="AS35">
        <v>1689634545.0999999</v>
      </c>
      <c r="AT35">
        <v>1763.44</v>
      </c>
      <c r="AU35">
        <v>1800.22</v>
      </c>
      <c r="AV35">
        <v>22.656500000000001</v>
      </c>
      <c r="AW35">
        <v>19.869299999999999</v>
      </c>
      <c r="AX35">
        <v>1765.33</v>
      </c>
      <c r="AY35">
        <v>22.656600000000001</v>
      </c>
      <c r="AZ35">
        <v>500.01</v>
      </c>
      <c r="BA35">
        <v>100.23399999999999</v>
      </c>
      <c r="BB35">
        <v>5.3133800000000002E-2</v>
      </c>
      <c r="BC35">
        <v>29.7272</v>
      </c>
      <c r="BD35">
        <v>29.0075</v>
      </c>
      <c r="BE35">
        <v>999.9</v>
      </c>
      <c r="BF35">
        <v>0</v>
      </c>
      <c r="BG35">
        <v>0</v>
      </c>
      <c r="BH35">
        <v>9997.5</v>
      </c>
      <c r="BI35">
        <v>0</v>
      </c>
      <c r="BJ35">
        <v>0.41365400000000002</v>
      </c>
      <c r="BK35">
        <v>-36.778700000000001</v>
      </c>
      <c r="BL35">
        <v>1804.32</v>
      </c>
      <c r="BM35">
        <v>1836.71</v>
      </c>
      <c r="BN35">
        <v>2.78721</v>
      </c>
      <c r="BO35">
        <v>1800.22</v>
      </c>
      <c r="BP35">
        <v>19.869299999999999</v>
      </c>
      <c r="BQ35">
        <v>2.27095</v>
      </c>
      <c r="BR35">
        <v>1.9915799999999999</v>
      </c>
      <c r="BS35">
        <v>19.471800000000002</v>
      </c>
      <c r="BT35">
        <v>17.377500000000001</v>
      </c>
      <c r="BU35">
        <v>1799.87</v>
      </c>
      <c r="BV35">
        <v>0.89998699999999998</v>
      </c>
      <c r="BW35">
        <v>0.100013</v>
      </c>
      <c r="BX35">
        <v>0</v>
      </c>
      <c r="BY35">
        <v>2.1888000000000001</v>
      </c>
      <c r="BZ35">
        <v>0</v>
      </c>
      <c r="CA35">
        <v>9672.67</v>
      </c>
      <c r="CB35">
        <v>13893.9</v>
      </c>
      <c r="CC35">
        <v>46.311999999999998</v>
      </c>
      <c r="CD35">
        <v>47.686999999999998</v>
      </c>
      <c r="CE35">
        <v>47.375</v>
      </c>
      <c r="CF35">
        <v>46.25</v>
      </c>
      <c r="CG35">
        <v>45.936999999999998</v>
      </c>
      <c r="CH35">
        <v>1619.86</v>
      </c>
      <c r="CI35">
        <v>180.01</v>
      </c>
      <c r="CJ35">
        <v>0</v>
      </c>
      <c r="CK35">
        <v>1689634553.0999999</v>
      </c>
      <c r="CL35">
        <v>0</v>
      </c>
      <c r="CM35">
        <v>1689634497.0999999</v>
      </c>
      <c r="CN35" t="s">
        <v>405</v>
      </c>
      <c r="CO35">
        <v>1689634497.0999999</v>
      </c>
      <c r="CP35">
        <v>1689634487.0999999</v>
      </c>
      <c r="CQ35">
        <v>42</v>
      </c>
      <c r="CR35">
        <v>0.498</v>
      </c>
      <c r="CS35">
        <v>-1E-3</v>
      </c>
      <c r="CT35">
        <v>-1.887</v>
      </c>
      <c r="CU35">
        <v>0</v>
      </c>
      <c r="CV35">
        <v>1801</v>
      </c>
      <c r="CW35">
        <v>20</v>
      </c>
      <c r="CX35">
        <v>0.13</v>
      </c>
      <c r="CY35">
        <v>0.04</v>
      </c>
      <c r="CZ35">
        <v>52.232196931838999</v>
      </c>
      <c r="DA35">
        <v>1.1048301157437701</v>
      </c>
      <c r="DB35">
        <v>0.17675406919796299</v>
      </c>
      <c r="DC35">
        <v>1</v>
      </c>
      <c r="DD35">
        <v>1799.9738095238099</v>
      </c>
      <c r="DE35">
        <v>-1.2467532467351401E-2</v>
      </c>
      <c r="DF35">
        <v>9.1676251817935303E-2</v>
      </c>
      <c r="DG35">
        <v>1</v>
      </c>
      <c r="DH35">
        <v>1799.95523809524</v>
      </c>
      <c r="DI35">
        <v>0.33391564546250402</v>
      </c>
      <c r="DJ35">
        <v>0.156315281147442</v>
      </c>
      <c r="DK35">
        <v>-1</v>
      </c>
      <c r="DL35">
        <v>2</v>
      </c>
      <c r="DM35">
        <v>2</v>
      </c>
      <c r="DN35" t="s">
        <v>354</v>
      </c>
      <c r="DO35">
        <v>2.99417</v>
      </c>
      <c r="DP35">
        <v>2.7837299999999998</v>
      </c>
      <c r="DQ35">
        <v>0.25482300000000002</v>
      </c>
      <c r="DR35">
        <v>0.256552</v>
      </c>
      <c r="DS35">
        <v>0.113631</v>
      </c>
      <c r="DT35">
        <v>0.101496</v>
      </c>
      <c r="DU35">
        <v>21403</v>
      </c>
      <c r="DV35">
        <v>22631.4</v>
      </c>
      <c r="DW35">
        <v>26934.2</v>
      </c>
      <c r="DX35">
        <v>28628.799999999999</v>
      </c>
      <c r="DY35">
        <v>31467.5</v>
      </c>
      <c r="DZ35">
        <v>34297.5</v>
      </c>
      <c r="EA35">
        <v>35984.1</v>
      </c>
      <c r="EB35">
        <v>38833.800000000003</v>
      </c>
      <c r="EC35">
        <v>2.0214799999999999</v>
      </c>
      <c r="ED35">
        <v>1.69702</v>
      </c>
      <c r="EE35">
        <v>6.9711400000000007E-2</v>
      </c>
      <c r="EF35">
        <v>0</v>
      </c>
      <c r="EG35">
        <v>27.870100000000001</v>
      </c>
      <c r="EH35">
        <v>999.9</v>
      </c>
      <c r="EI35">
        <v>41.466000000000001</v>
      </c>
      <c r="EJ35">
        <v>33.073</v>
      </c>
      <c r="EK35">
        <v>20.986000000000001</v>
      </c>
      <c r="EL35">
        <v>62.545699999999997</v>
      </c>
      <c r="EM35">
        <v>28.149000000000001</v>
      </c>
      <c r="EN35">
        <v>1</v>
      </c>
      <c r="EO35">
        <v>0.46075500000000003</v>
      </c>
      <c r="EP35">
        <v>2.1975199999999999</v>
      </c>
      <c r="EQ35">
        <v>19.844000000000001</v>
      </c>
      <c r="ER35">
        <v>5.2123499999999998</v>
      </c>
      <c r="ES35">
        <v>11.943</v>
      </c>
      <c r="ET35">
        <v>4.9539999999999997</v>
      </c>
      <c r="EU35">
        <v>3.2970000000000002</v>
      </c>
      <c r="EV35">
        <v>9999</v>
      </c>
      <c r="EW35">
        <v>107</v>
      </c>
      <c r="EX35">
        <v>53</v>
      </c>
      <c r="EY35">
        <v>3588.9</v>
      </c>
      <c r="EZ35">
        <v>1.8601099999999999</v>
      </c>
      <c r="FA35">
        <v>1.8593</v>
      </c>
      <c r="FB35">
        <v>1.8647800000000001</v>
      </c>
      <c r="FC35">
        <v>1.8688400000000001</v>
      </c>
      <c r="FD35">
        <v>1.86372</v>
      </c>
      <c r="FE35">
        <v>1.8636999999999999</v>
      </c>
      <c r="FF35">
        <v>1.86371</v>
      </c>
      <c r="FG35">
        <v>1.86354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-1.89</v>
      </c>
      <c r="FV35">
        <v>-1E-4</v>
      </c>
      <c r="FW35">
        <v>-1.8872727272723799</v>
      </c>
      <c r="FX35">
        <v>0</v>
      </c>
      <c r="FY35">
        <v>0</v>
      </c>
      <c r="FZ35">
        <v>0</v>
      </c>
      <c r="GA35">
        <v>-1.3636363636138101E-4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0.8</v>
      </c>
      <c r="GJ35">
        <v>1</v>
      </c>
      <c r="GK35">
        <v>3.5046400000000002</v>
      </c>
      <c r="GL35">
        <v>2.5964399999999999</v>
      </c>
      <c r="GM35">
        <v>1.4489700000000001</v>
      </c>
      <c r="GN35">
        <v>2.2985799999999998</v>
      </c>
      <c r="GO35">
        <v>1.5466299999999999</v>
      </c>
      <c r="GP35">
        <v>2.47437</v>
      </c>
      <c r="GQ35">
        <v>35.105499999999999</v>
      </c>
      <c r="GR35">
        <v>13.685499999999999</v>
      </c>
      <c r="GS35">
        <v>18</v>
      </c>
      <c r="GT35">
        <v>554.51599999999996</v>
      </c>
      <c r="GU35">
        <v>420.67700000000002</v>
      </c>
      <c r="GV35">
        <v>26.796099999999999</v>
      </c>
      <c r="GW35">
        <v>32.880499999999998</v>
      </c>
      <c r="GX35">
        <v>30.0002</v>
      </c>
      <c r="GY35">
        <v>32.845300000000002</v>
      </c>
      <c r="GZ35">
        <v>32.823700000000002</v>
      </c>
      <c r="HA35">
        <v>70.062100000000001</v>
      </c>
      <c r="HB35">
        <v>0</v>
      </c>
      <c r="HC35">
        <v>-30</v>
      </c>
      <c r="HD35">
        <v>26.7713</v>
      </c>
      <c r="HE35">
        <v>1800</v>
      </c>
      <c r="HF35">
        <v>0</v>
      </c>
      <c r="HG35">
        <v>99.165099999999995</v>
      </c>
      <c r="HH35">
        <v>94.382300000000001</v>
      </c>
    </row>
    <row r="36" spans="1:216" x14ac:dyDescent="0.2">
      <c r="A36">
        <v>18</v>
      </c>
      <c r="B36">
        <v>1689634648.0999999</v>
      </c>
      <c r="C36">
        <v>1679.0999999046301</v>
      </c>
      <c r="D36" t="s">
        <v>406</v>
      </c>
      <c r="E36" t="s">
        <v>407</v>
      </c>
      <c r="F36" t="s">
        <v>348</v>
      </c>
      <c r="G36" t="s">
        <v>409</v>
      </c>
      <c r="H36" t="s">
        <v>349</v>
      </c>
      <c r="I36" t="s">
        <v>350</v>
      </c>
      <c r="J36" t="s">
        <v>351</v>
      </c>
      <c r="K36" t="s">
        <v>352</v>
      </c>
      <c r="L36">
        <v>1689634648.0999999</v>
      </c>
      <c r="M36">
        <f t="shared" si="0"/>
        <v>3.8308957567121118E-3</v>
      </c>
      <c r="N36">
        <f t="shared" si="1"/>
        <v>3.8308957567121116</v>
      </c>
      <c r="O36">
        <f t="shared" si="2"/>
        <v>15.328575943149296</v>
      </c>
      <c r="P36">
        <f t="shared" si="3"/>
        <v>387.60899999999998</v>
      </c>
      <c r="Q36">
        <f t="shared" si="4"/>
        <v>264.40791475589168</v>
      </c>
      <c r="R36">
        <f t="shared" si="5"/>
        <v>26.517066548798375</v>
      </c>
      <c r="S36">
        <f t="shared" si="6"/>
        <v>38.872715506275</v>
      </c>
      <c r="T36">
        <f t="shared" si="7"/>
        <v>0.22166512738837635</v>
      </c>
      <c r="U36">
        <f t="shared" si="8"/>
        <v>3.5526787360986298</v>
      </c>
      <c r="V36">
        <f t="shared" si="9"/>
        <v>0.21425828430603772</v>
      </c>
      <c r="W36">
        <f t="shared" si="10"/>
        <v>0.13455628516846607</v>
      </c>
      <c r="X36">
        <f t="shared" si="11"/>
        <v>297.71955600000001</v>
      </c>
      <c r="Y36">
        <f t="shared" si="12"/>
        <v>30.331761756333837</v>
      </c>
      <c r="Z36">
        <f t="shared" si="13"/>
        <v>28.996300000000002</v>
      </c>
      <c r="AA36">
        <f t="shared" si="14"/>
        <v>4.020911780848361</v>
      </c>
      <c r="AB36">
        <f t="shared" si="15"/>
        <v>54.548996151115304</v>
      </c>
      <c r="AC36">
        <f t="shared" si="16"/>
        <v>2.2841402200575005</v>
      </c>
      <c r="AD36">
        <f t="shared" si="17"/>
        <v>4.1873185232040226</v>
      </c>
      <c r="AE36">
        <f t="shared" si="18"/>
        <v>1.7367715607908605</v>
      </c>
      <c r="AF36">
        <f t="shared" si="19"/>
        <v>-168.94250287100414</v>
      </c>
      <c r="AG36">
        <f t="shared" si="20"/>
        <v>134.57039445603735</v>
      </c>
      <c r="AH36">
        <f t="shared" si="21"/>
        <v>8.3680633563514668</v>
      </c>
      <c r="AI36">
        <f t="shared" si="22"/>
        <v>271.71551094138465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52554.054670847006</v>
      </c>
      <c r="AO36">
        <f t="shared" si="26"/>
        <v>1800.11</v>
      </c>
      <c r="AP36">
        <f t="shared" si="27"/>
        <v>1517.4923999999999</v>
      </c>
      <c r="AQ36">
        <f t="shared" si="28"/>
        <v>0.84299981667786961</v>
      </c>
      <c r="AR36">
        <f t="shared" si="29"/>
        <v>0.1653896461882885</v>
      </c>
      <c r="AS36">
        <v>1689634648.0999999</v>
      </c>
      <c r="AT36">
        <v>387.60899999999998</v>
      </c>
      <c r="AU36">
        <v>399.98899999999998</v>
      </c>
      <c r="AV36">
        <v>22.775700000000001</v>
      </c>
      <c r="AW36">
        <v>20.019200000000001</v>
      </c>
      <c r="AX36">
        <v>390.52699999999999</v>
      </c>
      <c r="AY36">
        <v>22.7638</v>
      </c>
      <c r="AZ36">
        <v>500.05799999999999</v>
      </c>
      <c r="BA36">
        <v>100.235</v>
      </c>
      <c r="BB36">
        <v>5.3475000000000002E-2</v>
      </c>
      <c r="BC36">
        <v>29.698899999999998</v>
      </c>
      <c r="BD36">
        <v>28.996300000000002</v>
      </c>
      <c r="BE36">
        <v>999.9</v>
      </c>
      <c r="BF36">
        <v>0</v>
      </c>
      <c r="BG36">
        <v>0</v>
      </c>
      <c r="BH36">
        <v>10005</v>
      </c>
      <c r="BI36">
        <v>0</v>
      </c>
      <c r="BJ36">
        <v>0.41365400000000002</v>
      </c>
      <c r="BK36">
        <v>-12.379099999999999</v>
      </c>
      <c r="BL36">
        <v>396.64299999999997</v>
      </c>
      <c r="BM36">
        <v>408.16</v>
      </c>
      <c r="BN36">
        <v>2.7564899999999999</v>
      </c>
      <c r="BO36">
        <v>399.98899999999998</v>
      </c>
      <c r="BP36">
        <v>20.019200000000001</v>
      </c>
      <c r="BQ36">
        <v>2.2829199999999998</v>
      </c>
      <c r="BR36">
        <v>2.0066199999999998</v>
      </c>
      <c r="BS36">
        <v>19.5564</v>
      </c>
      <c r="BT36">
        <v>17.496700000000001</v>
      </c>
      <c r="BU36">
        <v>1800.11</v>
      </c>
      <c r="BV36">
        <v>0.90000400000000003</v>
      </c>
      <c r="BW36">
        <v>9.9996299999999996E-2</v>
      </c>
      <c r="BX36">
        <v>0</v>
      </c>
      <c r="BY36">
        <v>2.2161</v>
      </c>
      <c r="BZ36">
        <v>0</v>
      </c>
      <c r="CA36">
        <v>9429.58</v>
      </c>
      <c r="CB36">
        <v>13895.8</v>
      </c>
      <c r="CC36">
        <v>46.311999999999998</v>
      </c>
      <c r="CD36">
        <v>47.686999999999998</v>
      </c>
      <c r="CE36">
        <v>47.375</v>
      </c>
      <c r="CF36">
        <v>46.25</v>
      </c>
      <c r="CG36">
        <v>45.936999999999998</v>
      </c>
      <c r="CH36">
        <v>1620.11</v>
      </c>
      <c r="CI36">
        <v>180</v>
      </c>
      <c r="CJ36">
        <v>0</v>
      </c>
      <c r="CK36">
        <v>1689634655.7</v>
      </c>
      <c r="CL36">
        <v>0</v>
      </c>
      <c r="CM36">
        <v>1689634618.0999999</v>
      </c>
      <c r="CN36" t="s">
        <v>408</v>
      </c>
      <c r="CO36">
        <v>1689634605.0999999</v>
      </c>
      <c r="CP36">
        <v>1689634618.0999999</v>
      </c>
      <c r="CQ36">
        <v>43</v>
      </c>
      <c r="CR36">
        <v>-1.0309999999999999</v>
      </c>
      <c r="CS36">
        <v>1.2E-2</v>
      </c>
      <c r="CT36">
        <v>-2.9180000000000001</v>
      </c>
      <c r="CU36">
        <v>1.2E-2</v>
      </c>
      <c r="CV36">
        <v>399</v>
      </c>
      <c r="CW36">
        <v>20</v>
      </c>
      <c r="CX36">
        <v>0.22</v>
      </c>
      <c r="CY36">
        <v>0.02</v>
      </c>
      <c r="CZ36">
        <v>18.792860030717701</v>
      </c>
      <c r="DA36">
        <v>-0.23819424176196999</v>
      </c>
      <c r="DB36">
        <v>0.114470047633713</v>
      </c>
      <c r="DC36">
        <v>1</v>
      </c>
      <c r="DD36">
        <v>399.93004999999999</v>
      </c>
      <c r="DE36">
        <v>0.39902255639097101</v>
      </c>
      <c r="DF36">
        <v>7.0303965037541993E-2</v>
      </c>
      <c r="DG36">
        <v>1</v>
      </c>
      <c r="DH36">
        <v>1799.9960000000001</v>
      </c>
      <c r="DI36">
        <v>-0.46575568082568902</v>
      </c>
      <c r="DJ36">
        <v>0.16267759526133399</v>
      </c>
      <c r="DK36">
        <v>-1</v>
      </c>
      <c r="DL36">
        <v>2</v>
      </c>
      <c r="DM36">
        <v>2</v>
      </c>
      <c r="DN36" t="s">
        <v>354</v>
      </c>
      <c r="DO36">
        <v>2.9942700000000002</v>
      </c>
      <c r="DP36">
        <v>2.7841300000000002</v>
      </c>
      <c r="DQ36">
        <v>9.2767799999999997E-2</v>
      </c>
      <c r="DR36">
        <v>9.4028899999999999E-2</v>
      </c>
      <c r="DS36">
        <v>0.114008</v>
      </c>
      <c r="DT36">
        <v>0.102033</v>
      </c>
      <c r="DU36">
        <v>26070.9</v>
      </c>
      <c r="DV36">
        <v>27592.7</v>
      </c>
      <c r="DW36">
        <v>26933.1</v>
      </c>
      <c r="DX36">
        <v>28627.1</v>
      </c>
      <c r="DY36">
        <v>31451.3</v>
      </c>
      <c r="DZ36">
        <v>34275.199999999997</v>
      </c>
      <c r="EA36">
        <v>35981.300000000003</v>
      </c>
      <c r="EB36">
        <v>38832.1</v>
      </c>
      <c r="EC36">
        <v>2.02122</v>
      </c>
      <c r="ED36">
        <v>1.6915</v>
      </c>
      <c r="EE36">
        <v>6.6664100000000004E-2</v>
      </c>
      <c r="EF36">
        <v>0</v>
      </c>
      <c r="EG36">
        <v>27.9087</v>
      </c>
      <c r="EH36">
        <v>999.9</v>
      </c>
      <c r="EI36">
        <v>41.375</v>
      </c>
      <c r="EJ36">
        <v>33.244</v>
      </c>
      <c r="EK36">
        <v>21.141300000000001</v>
      </c>
      <c r="EL36">
        <v>62.745800000000003</v>
      </c>
      <c r="EM36">
        <v>28.249199999999998</v>
      </c>
      <c r="EN36">
        <v>1</v>
      </c>
      <c r="EO36">
        <v>0.46320099999999997</v>
      </c>
      <c r="EP36">
        <v>2.3258399999999999</v>
      </c>
      <c r="EQ36">
        <v>19.835899999999999</v>
      </c>
      <c r="ER36">
        <v>5.2112999999999996</v>
      </c>
      <c r="ES36">
        <v>11.943899999999999</v>
      </c>
      <c r="ET36">
        <v>4.9539</v>
      </c>
      <c r="EU36">
        <v>3.2970299999999999</v>
      </c>
      <c r="EV36">
        <v>9999</v>
      </c>
      <c r="EW36">
        <v>107</v>
      </c>
      <c r="EX36">
        <v>53</v>
      </c>
      <c r="EY36">
        <v>3590.8</v>
      </c>
      <c r="EZ36">
        <v>1.86016</v>
      </c>
      <c r="FA36">
        <v>1.85938</v>
      </c>
      <c r="FB36">
        <v>1.8647800000000001</v>
      </c>
      <c r="FC36">
        <v>1.8688</v>
      </c>
      <c r="FD36">
        <v>1.86371</v>
      </c>
      <c r="FE36">
        <v>1.86371</v>
      </c>
      <c r="FF36">
        <v>1.86371</v>
      </c>
      <c r="FG36">
        <v>1.8635299999999999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-2.9180000000000001</v>
      </c>
      <c r="FV36">
        <v>1.1900000000000001E-2</v>
      </c>
      <c r="FW36">
        <v>-2.9178000000000002</v>
      </c>
      <c r="FX36">
        <v>0</v>
      </c>
      <c r="FY36">
        <v>0</v>
      </c>
      <c r="FZ36">
        <v>0</v>
      </c>
      <c r="GA36">
        <v>1.1890909090908499E-2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0.7</v>
      </c>
      <c r="GJ36">
        <v>0.5</v>
      </c>
      <c r="GK36">
        <v>1.0412600000000001</v>
      </c>
      <c r="GL36">
        <v>2.5903299999999998</v>
      </c>
      <c r="GM36">
        <v>1.4489700000000001</v>
      </c>
      <c r="GN36">
        <v>2.2949199999999998</v>
      </c>
      <c r="GO36">
        <v>1.5466299999999999</v>
      </c>
      <c r="GP36">
        <v>2.4670399999999999</v>
      </c>
      <c r="GQ36">
        <v>35.336500000000001</v>
      </c>
      <c r="GR36">
        <v>13.6592</v>
      </c>
      <c r="GS36">
        <v>18</v>
      </c>
      <c r="GT36">
        <v>554.35199999999998</v>
      </c>
      <c r="GU36">
        <v>417.005</v>
      </c>
      <c r="GV36">
        <v>26.686699999999998</v>
      </c>
      <c r="GW36">
        <v>32.892099999999999</v>
      </c>
      <c r="GX36">
        <v>30.000399999999999</v>
      </c>
      <c r="GY36">
        <v>32.845199999999998</v>
      </c>
      <c r="GZ36">
        <v>32.823700000000002</v>
      </c>
      <c r="HA36">
        <v>20.840900000000001</v>
      </c>
      <c r="HB36">
        <v>0</v>
      </c>
      <c r="HC36">
        <v>-30</v>
      </c>
      <c r="HD36">
        <v>26.6846</v>
      </c>
      <c r="HE36">
        <v>400</v>
      </c>
      <c r="HF36">
        <v>0</v>
      </c>
      <c r="HG36">
        <v>99.159000000000006</v>
      </c>
      <c r="HH36">
        <v>94.377700000000004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2023-07-17T14:58:41Z</dcterms:created>
  <dcterms:modified xsi:type="dcterms:W3CDTF">2023-07-21T06:27:13Z</dcterms:modified>
</cp:coreProperties>
</file>