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5301AB1-B84E-2641-85BB-50319E704AAA}" xr6:coauthVersionLast="47" xr6:coauthVersionMax="47" xr10:uidLastSave="{00000000-0000-0000-0000-000000000000}"/>
  <bookViews>
    <workbookView xWindow="240" yWindow="760" windowWidth="20060" windowHeight="126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AQ35" i="1"/>
  <c r="AO35" i="1"/>
  <c r="AP35" i="1" s="1"/>
  <c r="AN35" i="1"/>
  <c r="AL35" i="1"/>
  <c r="P35" i="1" s="1"/>
  <c r="AD35" i="1"/>
  <c r="AC35" i="1"/>
  <c r="AB35" i="1"/>
  <c r="U35" i="1"/>
  <c r="S35" i="1"/>
  <c r="AR34" i="1"/>
  <c r="AQ34" i="1"/>
  <c r="AO34" i="1"/>
  <c r="AP34" i="1" s="1"/>
  <c r="AN34" i="1"/>
  <c r="AM34" i="1"/>
  <c r="AL34" i="1"/>
  <c r="N34" i="1" s="1"/>
  <c r="M34" i="1" s="1"/>
  <c r="AD34" i="1"/>
  <c r="AC34" i="1"/>
  <c r="AB34" i="1" s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AQ30" i="1"/>
  <c r="AO30" i="1"/>
  <c r="AP30" i="1" s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O29" i="1"/>
  <c r="X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M28" i="1"/>
  <c r="AL28" i="1"/>
  <c r="P28" i="1" s="1"/>
  <c r="AD28" i="1"/>
  <c r="AC28" i="1"/>
  <c r="AB28" i="1" s="1"/>
  <c r="U28" i="1"/>
  <c r="S28" i="1"/>
  <c r="N28" i="1"/>
  <c r="M28" i="1" s="1"/>
  <c r="AF28" i="1" s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M26" i="1"/>
  <c r="AL26" i="1"/>
  <c r="N26" i="1" s="1"/>
  <c r="M26" i="1" s="1"/>
  <c r="AD26" i="1"/>
  <c r="AC26" i="1"/>
  <c r="AB26" i="1" s="1"/>
  <c r="U26" i="1"/>
  <c r="S26" i="1"/>
  <c r="P26" i="1"/>
  <c r="O26" i="1"/>
  <c r="AR25" i="1"/>
  <c r="AQ25" i="1"/>
  <c r="AO25" i="1"/>
  <c r="X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M24" i="1"/>
  <c r="AL24" i="1"/>
  <c r="P24" i="1" s="1"/>
  <c r="AD24" i="1"/>
  <c r="AC24" i="1"/>
  <c r="AB24" i="1" s="1"/>
  <c r="U24" i="1"/>
  <c r="S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M22" i="1"/>
  <c r="AL22" i="1"/>
  <c r="N22" i="1" s="1"/>
  <c r="M22" i="1" s="1"/>
  <c r="AD22" i="1"/>
  <c r="AC22" i="1"/>
  <c r="AB22" i="1" s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M20" i="1"/>
  <c r="AL20" i="1"/>
  <c r="O20" i="1" s="1"/>
  <c r="AD20" i="1"/>
  <c r="AC20" i="1"/>
  <c r="AB20" i="1" s="1"/>
  <c r="U20" i="1"/>
  <c r="S20" i="1"/>
  <c r="N20" i="1"/>
  <c r="M20" i="1" s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S25" i="1" l="1"/>
  <c r="O25" i="1"/>
  <c r="P25" i="1"/>
  <c r="AM25" i="1"/>
  <c r="N25" i="1"/>
  <c r="M25" i="1" s="1"/>
  <c r="S33" i="1"/>
  <c r="AM33" i="1"/>
  <c r="P33" i="1"/>
  <c r="O33" i="1"/>
  <c r="N33" i="1"/>
  <c r="M33" i="1" s="1"/>
  <c r="S29" i="1"/>
  <c r="P29" i="1"/>
  <c r="O29" i="1"/>
  <c r="N29" i="1"/>
  <c r="M29" i="1" s="1"/>
  <c r="Y29" i="1" s="1"/>
  <c r="Z29" i="1" s="1"/>
  <c r="AM29" i="1"/>
  <c r="AF26" i="1"/>
  <c r="AF34" i="1"/>
  <c r="O21" i="1"/>
  <c r="S21" i="1"/>
  <c r="P21" i="1"/>
  <c r="N21" i="1"/>
  <c r="M21" i="1" s="1"/>
  <c r="AM21" i="1"/>
  <c r="AF22" i="1"/>
  <c r="AF30" i="1"/>
  <c r="X22" i="1"/>
  <c r="X26" i="1"/>
  <c r="X30" i="1"/>
  <c r="X34" i="1"/>
  <c r="AM32" i="1"/>
  <c r="AM36" i="1"/>
  <c r="AP29" i="1"/>
  <c r="N32" i="1"/>
  <c r="M32" i="1" s="1"/>
  <c r="X33" i="1"/>
  <c r="N36" i="1"/>
  <c r="M36" i="1" s="1"/>
  <c r="X21" i="1"/>
  <c r="N24" i="1"/>
  <c r="M24" i="1" s="1"/>
  <c r="AM23" i="1"/>
  <c r="O24" i="1"/>
  <c r="AM27" i="1"/>
  <c r="O28" i="1"/>
  <c r="AM31" i="1"/>
  <c r="O32" i="1"/>
  <c r="AM35" i="1"/>
  <c r="O36" i="1"/>
  <c r="AP25" i="1"/>
  <c r="AM19" i="1"/>
  <c r="N19" i="1"/>
  <c r="M19" i="1" s="1"/>
  <c r="P20" i="1"/>
  <c r="X20" i="1"/>
  <c r="AF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O23" i="1"/>
  <c r="O35" i="1"/>
  <c r="O27" i="1"/>
  <c r="O31" i="1"/>
  <c r="X19" i="1"/>
  <c r="X23" i="1"/>
  <c r="X27" i="1"/>
  <c r="X31" i="1"/>
  <c r="X35" i="1"/>
  <c r="AA29" i="1" l="1"/>
  <c r="AE29" i="1" s="1"/>
  <c r="AH29" i="1"/>
  <c r="AG29" i="1"/>
  <c r="Y21" i="1"/>
  <c r="Z21" i="1" s="1"/>
  <c r="Y27" i="1"/>
  <c r="Z27" i="1" s="1"/>
  <c r="Y31" i="1"/>
  <c r="Z31" i="1" s="1"/>
  <c r="AF27" i="1"/>
  <c r="AF29" i="1"/>
  <c r="V29" i="1"/>
  <c r="T29" i="1" s="1"/>
  <c r="W29" i="1" s="1"/>
  <c r="Q29" i="1" s="1"/>
  <c r="R29" i="1" s="1"/>
  <c r="AF23" i="1"/>
  <c r="Y35" i="1"/>
  <c r="Z35" i="1" s="1"/>
  <c r="V35" i="1" s="1"/>
  <c r="T35" i="1" s="1"/>
  <c r="W35" i="1" s="1"/>
  <c r="Q35" i="1" s="1"/>
  <c r="R35" i="1" s="1"/>
  <c r="Y24" i="1"/>
  <c r="Z24" i="1" s="1"/>
  <c r="AF24" i="1"/>
  <c r="V24" i="1"/>
  <c r="T24" i="1" s="1"/>
  <c r="W24" i="1" s="1"/>
  <c r="Q24" i="1" s="1"/>
  <c r="R24" i="1" s="1"/>
  <c r="AF25" i="1"/>
  <c r="Y34" i="1"/>
  <c r="Z34" i="1" s="1"/>
  <c r="Y36" i="1"/>
  <c r="Z36" i="1" s="1"/>
  <c r="AF36" i="1"/>
  <c r="V36" i="1"/>
  <c r="T36" i="1" s="1"/>
  <c r="W36" i="1" s="1"/>
  <c r="Q36" i="1" s="1"/>
  <c r="R36" i="1" s="1"/>
  <c r="Y30" i="1"/>
  <c r="Z30" i="1" s="1"/>
  <c r="Y23" i="1"/>
  <c r="Z23" i="1" s="1"/>
  <c r="V23" i="1" s="1"/>
  <c r="T23" i="1" s="1"/>
  <c r="W23" i="1" s="1"/>
  <c r="Q23" i="1" s="1"/>
  <c r="R23" i="1" s="1"/>
  <c r="AF35" i="1"/>
  <c r="Y20" i="1"/>
  <c r="Z20" i="1" s="1"/>
  <c r="Y33" i="1"/>
  <c r="Z33" i="1" s="1"/>
  <c r="Y26" i="1"/>
  <c r="Z26" i="1" s="1"/>
  <c r="Y25" i="1"/>
  <c r="Z25" i="1" s="1"/>
  <c r="V25" i="1" s="1"/>
  <c r="T25" i="1" s="1"/>
  <c r="W25" i="1" s="1"/>
  <c r="Q25" i="1" s="1"/>
  <c r="R25" i="1" s="1"/>
  <c r="AF33" i="1"/>
  <c r="Y19" i="1"/>
  <c r="Z19" i="1" s="1"/>
  <c r="V19" i="1" s="1"/>
  <c r="T19" i="1" s="1"/>
  <c r="W19" i="1" s="1"/>
  <c r="Q19" i="1" s="1"/>
  <c r="R19" i="1" s="1"/>
  <c r="Y32" i="1"/>
  <c r="Z32" i="1" s="1"/>
  <c r="AF32" i="1"/>
  <c r="Y22" i="1"/>
  <c r="Z22" i="1" s="1"/>
  <c r="AF31" i="1"/>
  <c r="AF19" i="1"/>
  <c r="Y28" i="1"/>
  <c r="Z28" i="1" s="1"/>
  <c r="AF21" i="1"/>
  <c r="AG27" i="1" l="1"/>
  <c r="AA27" i="1"/>
  <c r="AE27" i="1" s="1"/>
  <c r="AH27" i="1"/>
  <c r="AI27" i="1" s="1"/>
  <c r="AA19" i="1"/>
  <c r="AE19" i="1" s="1"/>
  <c r="AG19" i="1"/>
  <c r="AH19" i="1"/>
  <c r="V27" i="1"/>
  <c r="T27" i="1" s="1"/>
  <c r="W27" i="1" s="1"/>
  <c r="Q27" i="1" s="1"/>
  <c r="R27" i="1" s="1"/>
  <c r="AA26" i="1"/>
  <c r="AE26" i="1" s="1"/>
  <c r="AH26" i="1"/>
  <c r="AG26" i="1"/>
  <c r="V26" i="1"/>
  <c r="T26" i="1" s="1"/>
  <c r="W26" i="1" s="1"/>
  <c r="Q26" i="1" s="1"/>
  <c r="R26" i="1" s="1"/>
  <c r="AH32" i="1"/>
  <c r="AA32" i="1"/>
  <c r="AE32" i="1" s="1"/>
  <c r="AG32" i="1"/>
  <c r="AA33" i="1"/>
  <c r="AE33" i="1" s="1"/>
  <c r="AH33" i="1"/>
  <c r="AI33" i="1" s="1"/>
  <c r="AG33" i="1"/>
  <c r="AA30" i="1"/>
  <c r="AE30" i="1" s="1"/>
  <c r="AH30" i="1"/>
  <c r="AG30" i="1"/>
  <c r="V30" i="1"/>
  <c r="T30" i="1" s="1"/>
  <c r="W30" i="1" s="1"/>
  <c r="Q30" i="1" s="1"/>
  <c r="R30" i="1" s="1"/>
  <c r="AH20" i="1"/>
  <c r="AA20" i="1"/>
  <c r="AE20" i="1" s="1"/>
  <c r="AG20" i="1"/>
  <c r="V20" i="1"/>
  <c r="T20" i="1" s="1"/>
  <c r="W20" i="1" s="1"/>
  <c r="Q20" i="1" s="1"/>
  <c r="R20" i="1" s="1"/>
  <c r="V32" i="1"/>
  <c r="T32" i="1" s="1"/>
  <c r="W32" i="1" s="1"/>
  <c r="Q32" i="1" s="1"/>
  <c r="R32" i="1" s="1"/>
  <c r="AH36" i="1"/>
  <c r="AA36" i="1"/>
  <c r="AE36" i="1" s="1"/>
  <c r="AG36" i="1"/>
  <c r="AH24" i="1"/>
  <c r="AA24" i="1"/>
  <c r="AE24" i="1" s="1"/>
  <c r="AG24" i="1"/>
  <c r="AI29" i="1"/>
  <c r="AG31" i="1"/>
  <c r="AA31" i="1"/>
  <c r="AE31" i="1" s="1"/>
  <c r="AH31" i="1"/>
  <c r="AI31" i="1" s="1"/>
  <c r="V31" i="1"/>
  <c r="T31" i="1" s="1"/>
  <c r="W31" i="1" s="1"/>
  <c r="Q31" i="1" s="1"/>
  <c r="R31" i="1" s="1"/>
  <c r="AA21" i="1"/>
  <c r="AE21" i="1" s="1"/>
  <c r="AH21" i="1"/>
  <c r="AG21" i="1"/>
  <c r="V21" i="1"/>
  <c r="T21" i="1" s="1"/>
  <c r="W21" i="1" s="1"/>
  <c r="Q21" i="1" s="1"/>
  <c r="R21" i="1" s="1"/>
  <c r="V33" i="1"/>
  <c r="T33" i="1" s="1"/>
  <c r="W33" i="1" s="1"/>
  <c r="Q33" i="1" s="1"/>
  <c r="R33" i="1" s="1"/>
  <c r="AA22" i="1"/>
  <c r="AE22" i="1" s="1"/>
  <c r="AH22" i="1"/>
  <c r="AG22" i="1"/>
  <c r="V22" i="1"/>
  <c r="T22" i="1" s="1"/>
  <c r="W22" i="1" s="1"/>
  <c r="Q22" i="1" s="1"/>
  <c r="R22" i="1" s="1"/>
  <c r="AA25" i="1"/>
  <c r="AE25" i="1" s="1"/>
  <c r="AH25" i="1"/>
  <c r="AI25" i="1" s="1"/>
  <c r="AG25" i="1"/>
  <c r="AH28" i="1"/>
  <c r="AA28" i="1"/>
  <c r="AE28" i="1" s="1"/>
  <c r="V28" i="1"/>
  <c r="T28" i="1" s="1"/>
  <c r="W28" i="1" s="1"/>
  <c r="Q28" i="1" s="1"/>
  <c r="R28" i="1" s="1"/>
  <c r="AG28" i="1"/>
  <c r="AA23" i="1"/>
  <c r="AE23" i="1" s="1"/>
  <c r="AH23" i="1"/>
  <c r="AG23" i="1"/>
  <c r="AA34" i="1"/>
  <c r="AE34" i="1" s="1"/>
  <c r="AH34" i="1"/>
  <c r="AG34" i="1"/>
  <c r="V34" i="1"/>
  <c r="T34" i="1" s="1"/>
  <c r="W34" i="1" s="1"/>
  <c r="Q34" i="1" s="1"/>
  <c r="R34" i="1" s="1"/>
  <c r="AG35" i="1"/>
  <c r="AA35" i="1"/>
  <c r="AE35" i="1" s="1"/>
  <c r="AH35" i="1"/>
  <c r="AI35" i="1" s="1"/>
  <c r="AI19" i="1" l="1"/>
  <c r="AI32" i="1"/>
  <c r="AI21" i="1"/>
  <c r="AI24" i="1"/>
  <c r="AI20" i="1"/>
  <c r="AI23" i="1"/>
  <c r="AI22" i="1"/>
  <c r="AI28" i="1"/>
  <c r="AI36" i="1"/>
  <c r="AI30" i="1"/>
  <c r="AI34" i="1"/>
  <c r="AI26" i="1"/>
</calcChain>
</file>

<file path=xl/sharedStrings.xml><?xml version="1.0" encoding="utf-8"?>
<sst xmlns="http://schemas.openxmlformats.org/spreadsheetml/2006/main" count="988" uniqueCount="413">
  <si>
    <t>File opened</t>
  </si>
  <si>
    <t>2023-07-17 15:58:44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</si>
  <si>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</si>
  <si>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</si>
  <si>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</si>
  <si>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</si>
  <si>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</si>
  <si>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</si>
  <si>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</si>
  <si>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</si>
  <si>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</si>
  <si>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</si>
  <si>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</si>
  <si>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{"h2obspan1": "1.00295", "tbzero": "0.0309811", "h2oaspan1": "1.00972", "co2aspan1": "1.00275", "h2obspanconc2": "0", "co2azero": "0.93247", "tazero": "-0.061388", "h2obzero": "1.01733", "flowazero": "0.27678", "chamberpressurezero": "2.68218", "co2aspanconc1": "2491", "h2obspan2": "0", "flowbzero": "0.32228", "flowmeterzero": "1.00451", "co2aspan2a": "0.305485", "co2bzero": "0.935154", "oxygen": "21", "co2bspan2a": "0.304297", "co2bspanconc2": "299.3", "ssa_ref": "31724", "co2bspan2": "-0.0338567", "h2oaspanconc2": "0", "ssb_ref": "35739", "h2obspanconc1": "12.12", "co2aspanconc2": "299.3", "co2bspan2b": "0.301941", "h2obspan2a": "0.0707451", "h2oazero": "1.01368", "h2oaspan2b": "0.0726308", "co2bspanconc1": "2491", "co2aspan2b": "0.303179", "co2aspan2": "-0.033707", "co2bspan1": "1.00256", "h2oaspanconc1": "12.13", "h2oaspan2": "0", "h2obspan2b": "0.0709538", "h2oaspan2a": "0.0719315"}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</si>
  <si>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</si>
  <si>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</si>
  <si>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</si>
  <si>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</si>
  <si>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</si>
  <si>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</si>
  <si>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</si>
  <si>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</si>
  <si>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</si>
  <si>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</si>
  <si>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</si>
  <si>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</si>
  <si>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</si>
  <si>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15:58:44</t>
  </si>
  <si>
    <t>Stability Definition:	CO2_r (Meas): Per=20	A (GasEx): Std&lt;0.2 Per=20	Qin (LeafQ): Std&lt;1 Per=20</t>
  </si>
  <si>
    <t>15:58:52</t>
  </si>
  <si>
    <t>Stability Definition:	CO2_r (Meas): Std&lt;0.75 Per=20	A (GasEx): Std&lt;0.2 Per=20	Qin (LeafQ): Std&lt;1 Per=20</t>
  </si>
  <si>
    <t>15:58:53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</si>
  <si>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</si>
  <si>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</si>
  <si>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</si>
  <si>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</si>
  <si>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</si>
  <si>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</si>
  <si>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</si>
  <si>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</si>
  <si>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</si>
  <si>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</si>
  <si>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</si>
  <si>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</si>
  <si>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</si>
  <si>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</si>
  <si>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</si>
  <si>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</si>
  <si>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</si>
  <si>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</si>
  <si>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</si>
  <si>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</si>
  <si>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</si>
  <si>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</si>
  <si>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</si>
  <si>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</si>
  <si>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</si>
  <si>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</si>
  <si>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</si>
  <si>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</si>
  <si>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</si>
  <si>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</si>
  <si>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</si>
  <si>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</si>
  <si>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</si>
  <si>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</si>
  <si>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</si>
  <si>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</si>
  <si>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</si>
  <si>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</si>
  <si>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</si>
  <si>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</si>
  <si>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</si>
  <si>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</si>
  <si>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</si>
  <si>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</si>
  <si>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</si>
  <si>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</si>
  <si>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</si>
  <si>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</si>
  <si>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</si>
  <si>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</si>
  <si>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</si>
  <si>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</si>
  <si>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</si>
  <si>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</si>
  <si>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</si>
  <si>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</si>
  <si>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</si>
  <si>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</si>
  <si>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</si>
  <si>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4.42126 92.5467 386.912 626.246 874.541 1083.99 1306.72 1475.53</t>
  </si>
  <si>
    <t>Fs_true</t>
  </si>
  <si>
    <t>0.106017 104.003 404.1 601.353 802.862 1001.17 1204.52 1401.18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</si>
  <si>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</si>
  <si>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</si>
  <si>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</si>
  <si>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</si>
  <si>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</si>
  <si>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</si>
  <si>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</si>
  <si>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</si>
  <si>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</si>
  <si>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</si>
  <si>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</si>
  <si>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</si>
  <si>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</si>
  <si>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</si>
  <si>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</si>
  <si>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</si>
  <si>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</si>
  <si>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</si>
  <si>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</si>
  <si>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</si>
  <si>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</si>
  <si>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</si>
  <si>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</si>
  <si>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</si>
  <si>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</si>
  <si>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</si>
  <si>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</si>
  <si>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</si>
  <si>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</si>
  <si>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</si>
  <si>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</si>
  <si>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</si>
  <si>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</si>
  <si>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</si>
  <si>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</si>
  <si>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</si>
  <si>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</si>
  <si>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</si>
  <si>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</si>
  <si>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</si>
  <si>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</si>
  <si>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</si>
  <si>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</si>
  <si>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</si>
  <si>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</si>
  <si>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</si>
  <si>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</si>
  <si>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</si>
  <si>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</si>
  <si>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</si>
  <si>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</si>
  <si>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</si>
  <si>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</si>
  <si>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</si>
  <si>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</si>
  <si>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</si>
  <si>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</si>
  <si>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</si>
  <si>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</si>
  <si>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</si>
  <si>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</si>
  <si>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</si>
  <si>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</si>
  <si>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</si>
  <si>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</si>
  <si>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</si>
  <si>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</si>
  <si>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</si>
  <si>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</si>
  <si>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</si>
  <si>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</si>
  <si>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</si>
  <si>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</si>
  <si>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</si>
  <si>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</si>
  <si>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</si>
  <si>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</si>
  <si>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</si>
  <si>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</si>
  <si>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</si>
  <si>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</si>
  <si>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</si>
  <si>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</si>
  <si>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</si>
  <si>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</si>
  <si>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</si>
  <si>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</si>
  <si>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</si>
  <si>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</si>
  <si>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</si>
  <si>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</si>
  <si>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</si>
  <si>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</si>
  <si>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</si>
  <si>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</si>
  <si>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</si>
  <si>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</si>
  <si>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</si>
  <si>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</si>
  <si>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</si>
  <si>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</si>
  <si>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</si>
  <si>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</si>
  <si>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</si>
  <si>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</si>
  <si>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</si>
  <si>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</si>
  <si>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</si>
  <si>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</si>
  <si>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</si>
  <si>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</si>
  <si>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</si>
  <si>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</si>
  <si>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</si>
  <si>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</si>
  <si>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</si>
  <si>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</si>
  <si>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</si>
  <si>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</si>
  <si>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</si>
  <si>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</si>
  <si>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</si>
  <si>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</si>
  <si>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</si>
  <si>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</si>
  <si>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</si>
  <si>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</si>
  <si>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</si>
  <si>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</si>
  <si>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</si>
  <si>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</si>
  <si>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</si>
  <si>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</si>
  <si>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</si>
  <si>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</si>
  <si>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</si>
  <si>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</si>
  <si>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</si>
  <si>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</si>
  <si>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</si>
  <si>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</si>
  <si>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</si>
  <si>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</si>
  <si>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</si>
  <si>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</si>
  <si>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</si>
  <si>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</si>
  <si>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</si>
  <si>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</si>
  <si>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</si>
  <si>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</si>
  <si>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</si>
  <si>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</si>
  <si>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</si>
  <si>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</si>
  <si>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</si>
  <si>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</si>
  <si>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</si>
  <si>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</si>
  <si>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</si>
  <si>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</si>
  <si>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</si>
  <si>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</si>
  <si>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</si>
  <si>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</si>
  <si>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</si>
  <si>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</si>
  <si>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</si>
  <si>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</si>
  <si>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</si>
  <si>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</si>
  <si>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</si>
  <si>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</si>
  <si>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</si>
  <si>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</si>
  <si>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</si>
  <si>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</si>
  <si>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</si>
  <si>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</si>
  <si>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</si>
  <si>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</si>
  <si>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</si>
  <si>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</si>
  <si>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</si>
  <si>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</si>
  <si>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</si>
  <si>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</si>
  <si>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</si>
  <si>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</si>
  <si>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</si>
  <si>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</si>
  <si>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</si>
  <si>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</si>
  <si>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</si>
  <si>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</si>
  <si>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</si>
  <si>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</si>
  <si>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</si>
  <si>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</si>
  <si>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</si>
  <si>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</si>
  <si>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</si>
  <si>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</si>
  <si>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</si>
  <si>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</si>
  <si>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</si>
  <si>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</si>
  <si>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</si>
  <si>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</si>
  <si>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</si>
  <si>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</si>
  <si>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</si>
  <si>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</si>
  <si>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</si>
  <si>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</si>
  <si>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</si>
  <si>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</si>
  <si>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</si>
  <si>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</si>
  <si>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</si>
  <si>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</si>
  <si>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</si>
  <si>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</si>
  <si>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</si>
  <si>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</si>
  <si>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</si>
  <si>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</si>
  <si>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</si>
  <si>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</si>
  <si>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</si>
  <si>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</si>
  <si>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</si>
  <si>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</si>
  <si>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</si>
  <si>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</si>
  <si>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</si>
  <si>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</si>
  <si>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</si>
  <si>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</si>
  <si>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</si>
  <si>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</si>
  <si>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</si>
  <si>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</si>
  <si>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</si>
  <si>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</si>
  <si>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</si>
  <si>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</si>
  <si>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</si>
  <si>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</si>
  <si>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</si>
  <si>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</si>
  <si>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</si>
  <si>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16:32:04</t>
  </si>
  <si>
    <t>16:32:04</t>
  </si>
  <si>
    <t>none</t>
  </si>
  <si>
    <t>20230717</t>
  </si>
  <si>
    <t>kse</t>
  </si>
  <si>
    <t xml:space="preserve">DROC </t>
  </si>
  <si>
    <t>BNL21840</t>
  </si>
  <si>
    <t>16:31:35</t>
  </si>
  <si>
    <t>2/2</t>
  </si>
  <si>
    <t>00000000</t>
  </si>
  <si>
    <t>iiiiiiii</t>
  </si>
  <si>
    <t>off</t>
  </si>
  <si>
    <t>20230717 16:33:33</t>
  </si>
  <si>
    <t>16:33:33</t>
  </si>
  <si>
    <t>16:33:04</t>
  </si>
  <si>
    <t>20230717 16:35:17</t>
  </si>
  <si>
    <t>16:35:17</t>
  </si>
  <si>
    <t>16:34:48</t>
  </si>
  <si>
    <t>20230717 16:37:01</t>
  </si>
  <si>
    <t>16:37:01</t>
  </si>
  <si>
    <t>16:36:33</t>
  </si>
  <si>
    <t>20230717 16:38:40</t>
  </si>
  <si>
    <t>16:38:40</t>
  </si>
  <si>
    <t>16:38:12</t>
  </si>
  <si>
    <t>20230717 16:39:59</t>
  </si>
  <si>
    <t>16:39:59</t>
  </si>
  <si>
    <t>16:39:48</t>
  </si>
  <si>
    <t>20230717 16:41:29</t>
  </si>
  <si>
    <t>16:41:29</t>
  </si>
  <si>
    <t>16:41:05</t>
  </si>
  <si>
    <t>20230717 16:43:05</t>
  </si>
  <si>
    <t>16:43:05</t>
  </si>
  <si>
    <t>16:42:37</t>
  </si>
  <si>
    <t>20230717 16:44:44</t>
  </si>
  <si>
    <t>16:44:44</t>
  </si>
  <si>
    <t>16:44:14</t>
  </si>
  <si>
    <t>20230717 16:46:09</t>
  </si>
  <si>
    <t>16:46:09</t>
  </si>
  <si>
    <t>16:45:41</t>
  </si>
  <si>
    <t>20230717 16:47:44</t>
  </si>
  <si>
    <t>16:47:44</t>
  </si>
  <si>
    <t>16:47:15</t>
  </si>
  <si>
    <t>20230717 16:49:20</t>
  </si>
  <si>
    <t>16:49:20</t>
  </si>
  <si>
    <t>16:48:50</t>
  </si>
  <si>
    <t>20230717 16:51:06</t>
  </si>
  <si>
    <t>16:51:06</t>
  </si>
  <si>
    <t>16:50:36</t>
  </si>
  <si>
    <t>20230717 16:52:43</t>
  </si>
  <si>
    <t>16:52:43</t>
  </si>
  <si>
    <t>16:52:15</t>
  </si>
  <si>
    <t>20230717 16:54:16</t>
  </si>
  <si>
    <t>16:54:16</t>
  </si>
  <si>
    <t>16:53:47</t>
  </si>
  <si>
    <t>20230717 16:56:04</t>
  </si>
  <si>
    <t>16:56:04</t>
  </si>
  <si>
    <t>16:55:29</t>
  </si>
  <si>
    <t>20230717 16:57:57</t>
  </si>
  <si>
    <t>16:57:57</t>
  </si>
  <si>
    <t>16:58:38</t>
  </si>
  <si>
    <t>20230717 17:00:11</t>
  </si>
  <si>
    <t>17:00:11</t>
  </si>
  <si>
    <t>16:59:43</t>
  </si>
  <si>
    <t>17:00:04</t>
  </si>
  <si>
    <t>Stability Definition:	CO2_r (Meas): Per=20	A (GasEx): Std&lt;0.2 Per=20	Qin (LeafQ): Per=20</t>
  </si>
  <si>
    <t>17:00:05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</si>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</sst>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2.9569999999999999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1689640324.0999999</v>
      </c>
      <c r="C19">
        <v>0</v>
      </c>
      <c r="D19" t="s">
        <v>346</v>
      </c>
      <c r="E19" t="s">
        <v>347</v>
      </c>
      <c r="F19" t="s">
        <v>348</v>
      </c>
      <c r="G19" t="s">
        <v>412</v>
      </c>
      <c r="H19" t="s">
        <v>349</v>
      </c>
      <c r="I19" t="s">
        <v>350</v>
      </c>
      <c r="J19" t="s">
        <v>351</v>
      </c>
      <c r="K19" t="s">
        <v>352</v>
      </c>
      <c r="L19">
        <v>1689640324.0999999</v>
      </c>
      <c r="M19">
        <f t="shared" ref="M19:M36" si="0">(N19)/1000</f>
        <v>4.540218339165244E-3</v>
      </c>
      <c r="N19">
        <f t="shared" ref="N19:N36" si="1">1000*AZ19*AL19*(AV19-AW19)/(100*$B$7*(1000-AL19*AV19))</f>
        <v>4.5402183391652438</v>
      </c>
      <c r="O19">
        <f t="shared" ref="O19:O36" si="2">AZ19*AL19*(AU19-AT19*(1000-AL19*AW19)/(1000-AL19*AV19))/(100*$B$7)</f>
        <v>16.757957583207091</v>
      </c>
      <c r="P19">
        <f t="shared" ref="P19:P36" si="3">AT19 - IF(AL19&gt;1, O19*$B$7*100/(AN19*BH19), 0)</f>
        <v>389.01600000000002</v>
      </c>
      <c r="Q19">
        <f t="shared" ref="Q19:Q36" si="4">((W19-M19/2)*P19-O19)/(W19+M19/2)</f>
        <v>292.62745682975225</v>
      </c>
      <c r="R19">
        <f t="shared" ref="R19:R36" si="5">Q19*(BA19+BB19)/1000</f>
        <v>29.358830552205681</v>
      </c>
      <c r="S19">
        <f t="shared" ref="S19:S36" si="6">(AT19 - IF(AL19&gt;1, O19*$B$7*100/(AN19*BH19), 0))*(BA19+BB19)/1000</f>
        <v>39.029334259435203</v>
      </c>
      <c r="T19">
        <f t="shared" ref="T19:T36" si="7">2/((1/V19-1/U19)+SIGN(V19)*SQRT((1/V19-1/U19)*(1/V19-1/U19) + 4*$C$7/(($C$7+1)*($C$7+1))*(2*1/V19*1/U19-1/U19*1/U19)))</f>
        <v>0.31573267185914999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3.8320713066380439</v>
      </c>
      <c r="V19">
        <f t="shared" ref="V19:V36" si="9">M19*(1000-(1000*0.61365*EXP(17.502*Z19/(240.97+Z19))/(BA19+BB19)+AV19)/2)/(1000*0.61365*EXP(17.502*Z19/(240.97+Z19))/(BA19+BB19)-AV19)</f>
        <v>0.30195976387874351</v>
      </c>
      <c r="W19">
        <f t="shared" ref="W19:W36" si="10">1/(($C$7+1)/(T19/1.6)+1/(U19/1.37)) + $C$7/(($C$7+1)/(T19/1.6) + $C$7/(U19/1.37))</f>
        <v>0.18991222444985159</v>
      </c>
      <c r="X19">
        <f t="shared" ref="X19:X36" si="11">(AO19*AR19)</f>
        <v>297.70301699999999</v>
      </c>
      <c r="Y19">
        <f t="shared" ref="Y19:Y36" si="12">(BC19+(X19+2*0.95*0.0000000567*(((BC19+$B$9)+273)^4-(BC19+273)^4)-44100*M19)/(1.84*29.3*U19+8*0.95*0.0000000567*(BC19+273)^3))</f>
        <v>29.722337447484797</v>
      </c>
      <c r="Z19">
        <f t="shared" ref="Z19:Z36" si="13">($C$9*BD19+$D$9*BE19+$E$9*Y19)</f>
        <v>29.722337447484797</v>
      </c>
      <c r="AA19">
        <f t="shared" ref="AA19:AA36" si="14">0.61365*EXP(17.502*Z19/(240.97+Z19))</f>
        <v>4.1929714795949202</v>
      </c>
      <c r="AB19">
        <f t="shared" ref="AB19:AB36" si="15">(AC19/AD19*100)</f>
        <v>66.965519795003615</v>
      </c>
      <c r="AC19">
        <f t="shared" ref="AC19:AC36" si="16">AV19*(BA19+BB19)/1000</f>
        <v>2.7365461017719799</v>
      </c>
      <c r="AD19">
        <f t="shared" ref="AD19:AD36" si="17">0.61365*EXP(17.502*BC19/(240.97+BC19))</f>
        <v>4.0865002021176835</v>
      </c>
      <c r="AE19">
        <f t="shared" ref="AE19:AE36" si="18">(AA19-AV19*(BA19+BB19)/1000)</f>
        <v>1.4564253778229403</v>
      </c>
      <c r="AF19">
        <f t="shared" ref="AF19:AF36" si="19">(-M19*44100)</f>
        <v>-200.22362875718727</v>
      </c>
      <c r="AG19">
        <f t="shared" ref="AG19:AG36" si="20">2*29.3*U19*0.92*(BC19-Z19)</f>
        <v>-92.16960012645805</v>
      </c>
      <c r="AH19">
        <f t="shared" ref="AH19:AH36" si="21">2*0.95*0.0000000567*(((BC19+$B$9)+273)^4-(Z19+273)^4)</f>
        <v>-5.3215549725628639</v>
      </c>
      <c r="AI19">
        <f t="shared" ref="AI19:AI36" si="22">X19+AH19+AF19+AG19</f>
        <v>-1.1766856208197396E-2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52641.058548185843</v>
      </c>
      <c r="AO19">
        <f t="shared" ref="AO19:AO36" si="26">$B$13*BI19+$C$13*BJ19+$F$13*BU19*(1-BX19)</f>
        <v>1800.01</v>
      </c>
      <c r="AP19">
        <f t="shared" ref="AP19:AP36" si="27">AO19*AQ19</f>
        <v>1517.4080999999999</v>
      </c>
      <c r="AQ19">
        <f t="shared" ref="AQ19:AQ36" si="28">($B$13*$D$11+$C$13*$D$11+$F$13*((CH19+BZ19)/MAX(CH19+BZ19+CI19, 0.1)*$I$11+CI19/MAX(CH19+BZ19+CI19, 0.1)*$J$11))/($B$13+$C$13+$F$13)</f>
        <v>0.84299981666768509</v>
      </c>
      <c r="AR19">
        <f t="shared" ref="AR19:AR36" si="29">($B$13*$K$11+$C$13*$K$11+$F$13*((CH19+BZ19)/MAX(CH19+BZ19+CI19, 0.1)*$P$11+CI19/MAX(CH19+BZ19+CI19, 0.1)*$Q$11))/($B$13+$C$13+$F$13)</f>
        <v>0.16538964616863239</v>
      </c>
      <c r="AS19">
        <v>1689640324.0999999</v>
      </c>
      <c r="AT19">
        <v>389.01600000000002</v>
      </c>
      <c r="AU19">
        <v>399.971</v>
      </c>
      <c r="AV19">
        <v>27.2759</v>
      </c>
      <c r="AW19">
        <v>24.664100000000001</v>
      </c>
      <c r="AX19">
        <v>392.08800000000002</v>
      </c>
      <c r="AY19">
        <v>27.065200000000001</v>
      </c>
      <c r="AZ19">
        <v>500.00900000000001</v>
      </c>
      <c r="BA19">
        <v>100.279</v>
      </c>
      <c r="BB19">
        <v>4.9352199999999999E-2</v>
      </c>
      <c r="BC19">
        <v>29.276199999999999</v>
      </c>
      <c r="BD19">
        <v>28.981100000000001</v>
      </c>
      <c r="BE19">
        <v>999.9</v>
      </c>
      <c r="BF19">
        <v>0</v>
      </c>
      <c r="BG19">
        <v>0</v>
      </c>
      <c r="BH19">
        <v>10003.1</v>
      </c>
      <c r="BI19">
        <v>0</v>
      </c>
      <c r="BJ19">
        <v>0.91003800000000001</v>
      </c>
      <c r="BK19">
        <v>-10.954499999999999</v>
      </c>
      <c r="BL19">
        <v>399.92500000000001</v>
      </c>
      <c r="BM19">
        <v>410.08499999999998</v>
      </c>
      <c r="BN19">
        <v>2.6117300000000001</v>
      </c>
      <c r="BO19">
        <v>399.971</v>
      </c>
      <c r="BP19">
        <v>24.664100000000001</v>
      </c>
      <c r="BQ19">
        <v>2.7352099999999999</v>
      </c>
      <c r="BR19">
        <v>2.4733100000000001</v>
      </c>
      <c r="BS19">
        <v>22.498200000000001</v>
      </c>
      <c r="BT19">
        <v>20.851900000000001</v>
      </c>
      <c r="BU19">
        <v>1800.01</v>
      </c>
      <c r="BV19">
        <v>0.900007</v>
      </c>
      <c r="BW19">
        <v>9.9992800000000007E-2</v>
      </c>
      <c r="BX19">
        <v>0</v>
      </c>
      <c r="BY19">
        <v>2.5287000000000002</v>
      </c>
      <c r="BZ19">
        <v>0</v>
      </c>
      <c r="CA19">
        <v>6835.61</v>
      </c>
      <c r="CB19">
        <v>13895.1</v>
      </c>
      <c r="CC19">
        <v>42.125</v>
      </c>
      <c r="CD19">
        <v>43.625</v>
      </c>
      <c r="CE19">
        <v>43.25</v>
      </c>
      <c r="CF19">
        <v>41.875</v>
      </c>
      <c r="CG19">
        <v>42.061999999999998</v>
      </c>
      <c r="CH19">
        <v>1620.02</v>
      </c>
      <c r="CI19">
        <v>179.99</v>
      </c>
      <c r="CJ19">
        <v>0</v>
      </c>
      <c r="CK19">
        <v>1689640332</v>
      </c>
      <c r="CL19">
        <v>0</v>
      </c>
      <c r="CM19">
        <v>1689640295.0999999</v>
      </c>
      <c r="CN19" t="s">
        <v>353</v>
      </c>
      <c r="CO19">
        <v>1689640290.0999999</v>
      </c>
      <c r="CP19">
        <v>1689640295.0999999</v>
      </c>
      <c r="CQ19">
        <v>46</v>
      </c>
      <c r="CR19">
        <v>-7.3999999999999996E-2</v>
      </c>
      <c r="CS19">
        <v>5.0000000000000001E-3</v>
      </c>
      <c r="CT19">
        <v>-3.0720000000000001</v>
      </c>
      <c r="CU19">
        <v>0.21099999999999999</v>
      </c>
      <c r="CV19">
        <v>400</v>
      </c>
      <c r="CW19">
        <v>25</v>
      </c>
      <c r="CX19">
        <v>0.14000000000000001</v>
      </c>
      <c r="CY19">
        <v>0.05</v>
      </c>
      <c r="CZ19">
        <v>16.574142425730301</v>
      </c>
      <c r="DA19">
        <v>0.10027069496928299</v>
      </c>
      <c r="DB19">
        <v>4.6681395324035403E-2</v>
      </c>
      <c r="DC19">
        <v>1</v>
      </c>
      <c r="DD19">
        <v>399.98815000000002</v>
      </c>
      <c r="DE19">
        <v>-6.0315789474100198E-2</v>
      </c>
      <c r="DF19">
        <v>2.4668350167769599E-2</v>
      </c>
      <c r="DG19">
        <v>1</v>
      </c>
      <c r="DH19">
        <v>1800.008</v>
      </c>
      <c r="DI19">
        <v>-3.8082615075109301E-2</v>
      </c>
      <c r="DJ19">
        <v>1.53622914957232E-2</v>
      </c>
      <c r="DK19">
        <v>-1</v>
      </c>
      <c r="DL19">
        <v>2</v>
      </c>
      <c r="DM19">
        <v>2</v>
      </c>
      <c r="DN19" t="s">
        <v>354</v>
      </c>
      <c r="DO19">
        <v>2.9984500000000001</v>
      </c>
      <c r="DP19">
        <v>2.7799900000000002</v>
      </c>
      <c r="DQ19">
        <v>9.4039899999999996E-2</v>
      </c>
      <c r="DR19">
        <v>9.5019900000000004E-2</v>
      </c>
      <c r="DS19">
        <v>0.12970899999999999</v>
      </c>
      <c r="DT19">
        <v>0.118979</v>
      </c>
      <c r="DU19">
        <v>26196.400000000001</v>
      </c>
      <c r="DV19">
        <v>27701.599999999999</v>
      </c>
      <c r="DW19">
        <v>27084.5</v>
      </c>
      <c r="DX19">
        <v>28754</v>
      </c>
      <c r="DY19">
        <v>31058.2</v>
      </c>
      <c r="DZ19">
        <v>33789</v>
      </c>
      <c r="EA19">
        <v>36195.9</v>
      </c>
      <c r="EB19">
        <v>39024.9</v>
      </c>
      <c r="EC19">
        <v>2.0582699999999998</v>
      </c>
      <c r="ED19">
        <v>1.70923</v>
      </c>
      <c r="EE19">
        <v>0.14224600000000001</v>
      </c>
      <c r="EF19">
        <v>0</v>
      </c>
      <c r="EG19">
        <v>26.657900000000001</v>
      </c>
      <c r="EH19">
        <v>999.9</v>
      </c>
      <c r="EI19">
        <v>37.706000000000003</v>
      </c>
      <c r="EJ19">
        <v>38.975000000000001</v>
      </c>
      <c r="EK19">
        <v>26.3856</v>
      </c>
      <c r="EL19">
        <v>62.542900000000003</v>
      </c>
      <c r="EM19">
        <v>30.132200000000001</v>
      </c>
      <c r="EN19">
        <v>1</v>
      </c>
      <c r="EO19">
        <v>0.135877</v>
      </c>
      <c r="EP19">
        <v>-0.81323299999999998</v>
      </c>
      <c r="EQ19">
        <v>19.927399999999999</v>
      </c>
      <c r="ER19">
        <v>5.2168400000000004</v>
      </c>
      <c r="ES19">
        <v>11.932399999999999</v>
      </c>
      <c r="ET19">
        <v>4.9541500000000003</v>
      </c>
      <c r="EU19">
        <v>3.2970999999999999</v>
      </c>
      <c r="EV19">
        <v>9999</v>
      </c>
      <c r="EW19">
        <v>107</v>
      </c>
      <c r="EX19">
        <v>54.6</v>
      </c>
      <c r="EY19">
        <v>3703.2</v>
      </c>
      <c r="EZ19">
        <v>1.8603499999999999</v>
      </c>
      <c r="FA19">
        <v>1.8595900000000001</v>
      </c>
      <c r="FB19">
        <v>1.86493</v>
      </c>
      <c r="FC19">
        <v>1.8688899999999999</v>
      </c>
      <c r="FD19">
        <v>1.8638999999999999</v>
      </c>
      <c r="FE19">
        <v>1.8637300000000001</v>
      </c>
      <c r="FF19">
        <v>1.86385</v>
      </c>
      <c r="FG19">
        <v>1.8636299999999999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-3.0720000000000001</v>
      </c>
      <c r="FV19">
        <v>0.2107</v>
      </c>
      <c r="FW19">
        <v>-3.07190909090912</v>
      </c>
      <c r="FX19">
        <v>0</v>
      </c>
      <c r="FY19">
        <v>0</v>
      </c>
      <c r="FZ19">
        <v>0</v>
      </c>
      <c r="GA19">
        <v>0.21066000000000101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0.6</v>
      </c>
      <c r="GJ19">
        <v>0.5</v>
      </c>
      <c r="GK19">
        <v>1.0485800000000001</v>
      </c>
      <c r="GL19">
        <v>2.63184</v>
      </c>
      <c r="GM19">
        <v>1.4489700000000001</v>
      </c>
      <c r="GN19">
        <v>2.2839399999999999</v>
      </c>
      <c r="GO19">
        <v>1.5466299999999999</v>
      </c>
      <c r="GP19">
        <v>2.4499499999999999</v>
      </c>
      <c r="GQ19">
        <v>40.323700000000002</v>
      </c>
      <c r="GR19">
        <v>15.874499999999999</v>
      </c>
      <c r="GS19">
        <v>18</v>
      </c>
      <c r="GT19">
        <v>545.226</v>
      </c>
      <c r="GU19">
        <v>402.02499999999998</v>
      </c>
      <c r="GV19">
        <v>28.500900000000001</v>
      </c>
      <c r="GW19">
        <v>29.028099999999998</v>
      </c>
      <c r="GX19">
        <v>29.9998</v>
      </c>
      <c r="GY19">
        <v>29.030200000000001</v>
      </c>
      <c r="GZ19">
        <v>29.0108</v>
      </c>
      <c r="HA19">
        <v>20.979099999999999</v>
      </c>
      <c r="HB19">
        <v>0</v>
      </c>
      <c r="HC19">
        <v>-30</v>
      </c>
      <c r="HD19">
        <v>28.510899999999999</v>
      </c>
      <c r="HE19">
        <v>400</v>
      </c>
      <c r="HF19">
        <v>0</v>
      </c>
      <c r="HG19">
        <v>99.735900000000001</v>
      </c>
      <c r="HH19">
        <v>94.8249</v>
      </c>
    </row>
    <row r="20" spans="1:216" x14ac:dyDescent="0.2">
      <c r="A20">
        <v>2</v>
      </c>
      <c r="B20">
        <v>1689640413.0999999</v>
      </c>
      <c r="C20">
        <v>89</v>
      </c>
      <c r="D20" t="s">
        <v>358</v>
      </c>
      <c r="E20" t="s">
        <v>359</v>
      </c>
      <c r="F20" t="s">
        <v>348</v>
      </c>
      <c r="G20" t="s">
        <v>412</v>
      </c>
      <c r="H20" t="s">
        <v>349</v>
      </c>
      <c r="I20" t="s">
        <v>350</v>
      </c>
      <c r="J20" t="s">
        <v>351</v>
      </c>
      <c r="K20" t="s">
        <v>352</v>
      </c>
      <c r="L20">
        <v>1689640413.0999999</v>
      </c>
      <c r="M20">
        <f t="shared" si="0"/>
        <v>4.5765748675699811E-3</v>
      </c>
      <c r="N20">
        <f t="shared" si="1"/>
        <v>4.5765748675699811</v>
      </c>
      <c r="O20">
        <f t="shared" si="2"/>
        <v>11.997916090083852</v>
      </c>
      <c r="P20">
        <f t="shared" si="3"/>
        <v>292.137</v>
      </c>
      <c r="Q20">
        <f t="shared" si="4"/>
        <v>222.80567523084113</v>
      </c>
      <c r="R20">
        <f t="shared" si="5"/>
        <v>22.35413209725608</v>
      </c>
      <c r="S20">
        <f t="shared" si="6"/>
        <v>29.310155954196901</v>
      </c>
      <c r="T20">
        <f t="shared" si="7"/>
        <v>0.31595725411160558</v>
      </c>
      <c r="U20">
        <f t="shared" si="8"/>
        <v>3.8349614389654922</v>
      </c>
      <c r="V20">
        <f t="shared" si="9"/>
        <v>0.30217511239872302</v>
      </c>
      <c r="W20">
        <f t="shared" si="10"/>
        <v>0.19004761537162326</v>
      </c>
      <c r="X20">
        <f t="shared" si="11"/>
        <v>297.71259299999997</v>
      </c>
      <c r="Y20">
        <f t="shared" si="12"/>
        <v>29.711931229273358</v>
      </c>
      <c r="Z20">
        <f t="shared" si="13"/>
        <v>29.711931229273358</v>
      </c>
      <c r="AA20">
        <f t="shared" si="14"/>
        <v>4.190460748471315</v>
      </c>
      <c r="AB20">
        <f t="shared" si="15"/>
        <v>66.651466425288916</v>
      </c>
      <c r="AC20">
        <f t="shared" si="16"/>
        <v>2.7232719377564698</v>
      </c>
      <c r="AD20">
        <f t="shared" si="17"/>
        <v>4.0858394928325312</v>
      </c>
      <c r="AE20">
        <f t="shared" si="18"/>
        <v>1.4671888107148452</v>
      </c>
      <c r="AF20">
        <f t="shared" si="19"/>
        <v>-201.82695165983617</v>
      </c>
      <c r="AG20">
        <f t="shared" si="20"/>
        <v>-90.666525087299178</v>
      </c>
      <c r="AH20">
        <f t="shared" si="21"/>
        <v>-5.2304849007915459</v>
      </c>
      <c r="AI20">
        <f t="shared" si="22"/>
        <v>-1.1368647926943254E-2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52696.592010534689</v>
      </c>
      <c r="AO20">
        <f t="shared" si="26"/>
        <v>1800.07</v>
      </c>
      <c r="AP20">
        <f t="shared" si="27"/>
        <v>1517.4584999999997</v>
      </c>
      <c r="AQ20">
        <f t="shared" si="28"/>
        <v>0.8429997166776847</v>
      </c>
      <c r="AR20">
        <f t="shared" si="29"/>
        <v>0.16538945318793158</v>
      </c>
      <c r="AS20">
        <v>1689640413.0999999</v>
      </c>
      <c r="AT20">
        <v>292.137</v>
      </c>
      <c r="AU20">
        <v>300.02199999999999</v>
      </c>
      <c r="AV20">
        <v>27.1431</v>
      </c>
      <c r="AW20">
        <v>24.510400000000001</v>
      </c>
      <c r="AX20">
        <v>295.04899999999998</v>
      </c>
      <c r="AY20">
        <v>26.9389</v>
      </c>
      <c r="AZ20">
        <v>500.08</v>
      </c>
      <c r="BA20">
        <v>100.28100000000001</v>
      </c>
      <c r="BB20">
        <v>4.9173700000000001E-2</v>
      </c>
      <c r="BC20">
        <v>29.273399999999999</v>
      </c>
      <c r="BD20">
        <v>28.962</v>
      </c>
      <c r="BE20">
        <v>999.9</v>
      </c>
      <c r="BF20">
        <v>0</v>
      </c>
      <c r="BG20">
        <v>0</v>
      </c>
      <c r="BH20">
        <v>10013.799999999999</v>
      </c>
      <c r="BI20">
        <v>0</v>
      </c>
      <c r="BJ20">
        <v>0.73571299999999995</v>
      </c>
      <c r="BK20">
        <v>-7.8851899999999997</v>
      </c>
      <c r="BL20">
        <v>300.28699999999998</v>
      </c>
      <c r="BM20">
        <v>307.56</v>
      </c>
      <c r="BN20">
        <v>2.6327199999999999</v>
      </c>
      <c r="BO20">
        <v>300.02199999999999</v>
      </c>
      <c r="BP20">
        <v>24.510400000000001</v>
      </c>
      <c r="BQ20">
        <v>2.72193</v>
      </c>
      <c r="BR20">
        <v>2.4579200000000001</v>
      </c>
      <c r="BS20">
        <v>22.418099999999999</v>
      </c>
      <c r="BT20">
        <v>20.750499999999999</v>
      </c>
      <c r="BU20">
        <v>1800.07</v>
      </c>
      <c r="BV20">
        <v>0.900007</v>
      </c>
      <c r="BW20">
        <v>9.9992800000000007E-2</v>
      </c>
      <c r="BX20">
        <v>0</v>
      </c>
      <c r="BY20">
        <v>2.2574000000000001</v>
      </c>
      <c r="BZ20">
        <v>0</v>
      </c>
      <c r="CA20">
        <v>6623.54</v>
      </c>
      <c r="CB20">
        <v>13895.5</v>
      </c>
      <c r="CC20">
        <v>42.061999999999998</v>
      </c>
      <c r="CD20">
        <v>43.561999999999998</v>
      </c>
      <c r="CE20">
        <v>43.125</v>
      </c>
      <c r="CF20">
        <v>41.811999999999998</v>
      </c>
      <c r="CG20">
        <v>41.936999999999998</v>
      </c>
      <c r="CH20">
        <v>1620.08</v>
      </c>
      <c r="CI20">
        <v>179.99</v>
      </c>
      <c r="CJ20">
        <v>0</v>
      </c>
      <c r="CK20">
        <v>1689640420.8</v>
      </c>
      <c r="CL20">
        <v>0</v>
      </c>
      <c r="CM20">
        <v>1689640384.0999999</v>
      </c>
      <c r="CN20" t="s">
        <v>360</v>
      </c>
      <c r="CO20">
        <v>1689640380.0999999</v>
      </c>
      <c r="CP20">
        <v>1689640384.0999999</v>
      </c>
      <c r="CQ20">
        <v>47</v>
      </c>
      <c r="CR20">
        <v>0.16</v>
      </c>
      <c r="CS20">
        <v>-6.0000000000000001E-3</v>
      </c>
      <c r="CT20">
        <v>-2.9129999999999998</v>
      </c>
      <c r="CU20">
        <v>0.20399999999999999</v>
      </c>
      <c r="CV20">
        <v>300</v>
      </c>
      <c r="CW20">
        <v>25</v>
      </c>
      <c r="CX20">
        <v>0.2</v>
      </c>
      <c r="CY20">
        <v>0.05</v>
      </c>
      <c r="CZ20">
        <v>11.811250678218</v>
      </c>
      <c r="DA20">
        <v>0.13955954207319499</v>
      </c>
      <c r="DB20">
        <v>6.2270164757930797E-2</v>
      </c>
      <c r="DC20">
        <v>1</v>
      </c>
      <c r="DD20">
        <v>299.98019047618999</v>
      </c>
      <c r="DE20">
        <v>0.20883116883144601</v>
      </c>
      <c r="DF20">
        <v>3.6991143145376E-2</v>
      </c>
      <c r="DG20">
        <v>1</v>
      </c>
      <c r="DH20">
        <v>1799.9990476190501</v>
      </c>
      <c r="DI20">
        <v>6.4810381001517495E-2</v>
      </c>
      <c r="DJ20">
        <v>0.12059000834801201</v>
      </c>
      <c r="DK20">
        <v>-1</v>
      </c>
      <c r="DL20">
        <v>2</v>
      </c>
      <c r="DM20">
        <v>2</v>
      </c>
      <c r="DN20" t="s">
        <v>354</v>
      </c>
      <c r="DO20">
        <v>2.9987499999999998</v>
      </c>
      <c r="DP20">
        <v>2.7799100000000001</v>
      </c>
      <c r="DQ20">
        <v>7.4970400000000006E-2</v>
      </c>
      <c r="DR20">
        <v>7.5632699999999997E-2</v>
      </c>
      <c r="DS20">
        <v>0.12932399999999999</v>
      </c>
      <c r="DT20">
        <v>0.11849899999999999</v>
      </c>
      <c r="DU20">
        <v>26754.3</v>
      </c>
      <c r="DV20">
        <v>28301.8</v>
      </c>
      <c r="DW20">
        <v>27090.5</v>
      </c>
      <c r="DX20">
        <v>28760.3</v>
      </c>
      <c r="DY20">
        <v>31078.3</v>
      </c>
      <c r="DZ20">
        <v>33815.5</v>
      </c>
      <c r="EA20">
        <v>36203.800000000003</v>
      </c>
      <c r="EB20">
        <v>39034.400000000001</v>
      </c>
      <c r="EC20">
        <v>2.0589300000000001</v>
      </c>
      <c r="ED20">
        <v>1.7105699999999999</v>
      </c>
      <c r="EE20">
        <v>0.14043600000000001</v>
      </c>
      <c r="EF20">
        <v>0</v>
      </c>
      <c r="EG20">
        <v>26.668399999999998</v>
      </c>
      <c r="EH20">
        <v>999.9</v>
      </c>
      <c r="EI20">
        <v>37.534999999999997</v>
      </c>
      <c r="EJ20">
        <v>38.984999999999999</v>
      </c>
      <c r="EK20">
        <v>26.2789</v>
      </c>
      <c r="EL20">
        <v>62.582900000000002</v>
      </c>
      <c r="EM20">
        <v>30.212299999999999</v>
      </c>
      <c r="EN20">
        <v>1</v>
      </c>
      <c r="EO20">
        <v>0.126753</v>
      </c>
      <c r="EP20">
        <v>-0.70643800000000001</v>
      </c>
      <c r="EQ20">
        <v>19.930800000000001</v>
      </c>
      <c r="ER20">
        <v>5.2165400000000002</v>
      </c>
      <c r="ES20">
        <v>11.9322</v>
      </c>
      <c r="ET20">
        <v>4.9545500000000002</v>
      </c>
      <c r="EU20">
        <v>3.2970999999999999</v>
      </c>
      <c r="EV20">
        <v>9999</v>
      </c>
      <c r="EW20">
        <v>107</v>
      </c>
      <c r="EX20">
        <v>54.6</v>
      </c>
      <c r="EY20">
        <v>3705.1</v>
      </c>
      <c r="EZ20">
        <v>1.8603099999999999</v>
      </c>
      <c r="FA20">
        <v>1.8595900000000001</v>
      </c>
      <c r="FB20">
        <v>1.86486</v>
      </c>
      <c r="FC20">
        <v>1.8688400000000001</v>
      </c>
      <c r="FD20">
        <v>1.8638699999999999</v>
      </c>
      <c r="FE20">
        <v>1.86371</v>
      </c>
      <c r="FF20">
        <v>1.8637999999999999</v>
      </c>
      <c r="FG20">
        <v>1.8635699999999999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-2.9119999999999999</v>
      </c>
      <c r="FV20">
        <v>0.20419999999999999</v>
      </c>
      <c r="FW20">
        <v>-2.9125000000000201</v>
      </c>
      <c r="FX20">
        <v>0</v>
      </c>
      <c r="FY20">
        <v>0</v>
      </c>
      <c r="FZ20">
        <v>0</v>
      </c>
      <c r="GA20">
        <v>0.204180000000001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0.6</v>
      </c>
      <c r="GJ20">
        <v>0.5</v>
      </c>
      <c r="GK20">
        <v>0.83618199999999998</v>
      </c>
      <c r="GL20">
        <v>2.6257299999999999</v>
      </c>
      <c r="GM20">
        <v>1.4477500000000001</v>
      </c>
      <c r="GN20">
        <v>2.2827099999999998</v>
      </c>
      <c r="GO20">
        <v>1.5466299999999999</v>
      </c>
      <c r="GP20">
        <v>2.47437</v>
      </c>
      <c r="GQ20">
        <v>40.272799999999997</v>
      </c>
      <c r="GR20">
        <v>15.8569</v>
      </c>
      <c r="GS20">
        <v>18</v>
      </c>
      <c r="GT20">
        <v>544.77</v>
      </c>
      <c r="GU20">
        <v>402.18799999999999</v>
      </c>
      <c r="GV20">
        <v>28.3672</v>
      </c>
      <c r="GW20">
        <v>28.927499999999998</v>
      </c>
      <c r="GX20">
        <v>29.999600000000001</v>
      </c>
      <c r="GY20">
        <v>28.932500000000001</v>
      </c>
      <c r="GZ20">
        <v>28.9129</v>
      </c>
      <c r="HA20">
        <v>16.747299999999999</v>
      </c>
      <c r="HB20">
        <v>0</v>
      </c>
      <c r="HC20">
        <v>-30</v>
      </c>
      <c r="HD20">
        <v>28.3842</v>
      </c>
      <c r="HE20">
        <v>300</v>
      </c>
      <c r="HF20">
        <v>0</v>
      </c>
      <c r="HG20">
        <v>99.7577</v>
      </c>
      <c r="HH20">
        <v>94.846999999999994</v>
      </c>
    </row>
    <row r="21" spans="1:216" x14ac:dyDescent="0.2">
      <c r="A21">
        <v>3</v>
      </c>
      <c r="B21">
        <v>1689640517.0999999</v>
      </c>
      <c r="C21">
        <v>193</v>
      </c>
      <c r="D21" t="s">
        <v>361</v>
      </c>
      <c r="E21" t="s">
        <v>362</v>
      </c>
      <c r="F21" t="s">
        <v>348</v>
      </c>
      <c r="G21" t="s">
        <v>412</v>
      </c>
      <c r="H21" t="s">
        <v>349</v>
      </c>
      <c r="I21" t="s">
        <v>350</v>
      </c>
      <c r="J21" t="s">
        <v>351</v>
      </c>
      <c r="K21" t="s">
        <v>352</v>
      </c>
      <c r="L21">
        <v>1689640517.0999999</v>
      </c>
      <c r="M21">
        <f t="shared" si="0"/>
        <v>4.655023041665058E-3</v>
      </c>
      <c r="N21">
        <f t="shared" si="1"/>
        <v>4.655023041665058</v>
      </c>
      <c r="O21">
        <f t="shared" si="2"/>
        <v>9.5036828878437838</v>
      </c>
      <c r="P21">
        <f t="shared" si="3"/>
        <v>243.68100000000001</v>
      </c>
      <c r="Q21">
        <f t="shared" si="4"/>
        <v>188.94524971340192</v>
      </c>
      <c r="R21">
        <f t="shared" si="5"/>
        <v>18.957076562190984</v>
      </c>
      <c r="S21">
        <f t="shared" si="6"/>
        <v>24.448772227712698</v>
      </c>
      <c r="T21">
        <f t="shared" si="7"/>
        <v>0.31938582645974678</v>
      </c>
      <c r="U21">
        <f t="shared" si="8"/>
        <v>3.8313284163617425</v>
      </c>
      <c r="V21">
        <f t="shared" si="9"/>
        <v>0.30529739900957603</v>
      </c>
      <c r="W21">
        <f t="shared" si="10"/>
        <v>0.19202487246876729</v>
      </c>
      <c r="X21">
        <f t="shared" si="11"/>
        <v>297.67690199999993</v>
      </c>
      <c r="Y21">
        <f t="shared" si="12"/>
        <v>29.725517910997247</v>
      </c>
      <c r="Z21">
        <f t="shared" si="13"/>
        <v>29.725517910997247</v>
      </c>
      <c r="AA21">
        <f t="shared" si="14"/>
        <v>4.1937390985786598</v>
      </c>
      <c r="AB21">
        <f t="shared" si="15"/>
        <v>66.376746504754067</v>
      </c>
      <c r="AC21">
        <f t="shared" si="16"/>
        <v>2.7166238898432198</v>
      </c>
      <c r="AD21">
        <f t="shared" si="17"/>
        <v>4.0927343277493247</v>
      </c>
      <c r="AE21">
        <f t="shared" si="18"/>
        <v>1.47711520873544</v>
      </c>
      <c r="AF21">
        <f t="shared" si="19"/>
        <v>-205.28651613742906</v>
      </c>
      <c r="AG21">
        <f t="shared" si="20"/>
        <v>-87.355630458276138</v>
      </c>
      <c r="AH21">
        <f t="shared" si="21"/>
        <v>-5.0453306102281079</v>
      </c>
      <c r="AI21">
        <f t="shared" si="22"/>
        <v>-1.057520593339234E-2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52622.390641010308</v>
      </c>
      <c r="AO21">
        <f t="shared" si="26"/>
        <v>1799.85</v>
      </c>
      <c r="AP21">
        <f t="shared" si="27"/>
        <v>1517.2733999999996</v>
      </c>
      <c r="AQ21">
        <f t="shared" si="28"/>
        <v>0.84299991665972152</v>
      </c>
      <c r="AR21">
        <f t="shared" si="29"/>
        <v>0.16538983915326275</v>
      </c>
      <c r="AS21">
        <v>1689640517.0999999</v>
      </c>
      <c r="AT21">
        <v>243.68100000000001</v>
      </c>
      <c r="AU21">
        <v>249.97200000000001</v>
      </c>
      <c r="AV21">
        <v>27.076599999999999</v>
      </c>
      <c r="AW21">
        <v>24.398299999999999</v>
      </c>
      <c r="AX21">
        <v>246.51400000000001</v>
      </c>
      <c r="AY21">
        <v>26.869199999999999</v>
      </c>
      <c r="AZ21">
        <v>500.02600000000001</v>
      </c>
      <c r="BA21">
        <v>100.282</v>
      </c>
      <c r="BB21">
        <v>4.9056700000000002E-2</v>
      </c>
      <c r="BC21">
        <v>29.302600000000002</v>
      </c>
      <c r="BD21">
        <v>28.996400000000001</v>
      </c>
      <c r="BE21">
        <v>999.9</v>
      </c>
      <c r="BF21">
        <v>0</v>
      </c>
      <c r="BG21">
        <v>0</v>
      </c>
      <c r="BH21">
        <v>10000</v>
      </c>
      <c r="BI21">
        <v>0</v>
      </c>
      <c r="BJ21">
        <v>0.80662500000000004</v>
      </c>
      <c r="BK21">
        <v>-6.2914099999999999</v>
      </c>
      <c r="BL21">
        <v>250.46199999999999</v>
      </c>
      <c r="BM21">
        <v>256.22300000000001</v>
      </c>
      <c r="BN21">
        <v>2.6783800000000002</v>
      </c>
      <c r="BO21">
        <v>249.97200000000001</v>
      </c>
      <c r="BP21">
        <v>24.398299999999999</v>
      </c>
      <c r="BQ21">
        <v>2.7153100000000001</v>
      </c>
      <c r="BR21">
        <v>2.4467099999999999</v>
      </c>
      <c r="BS21">
        <v>22.378</v>
      </c>
      <c r="BT21">
        <v>20.676300000000001</v>
      </c>
      <c r="BU21">
        <v>1799.85</v>
      </c>
      <c r="BV21">
        <v>0.90000400000000003</v>
      </c>
      <c r="BW21">
        <v>9.9995600000000004E-2</v>
      </c>
      <c r="BX21">
        <v>0</v>
      </c>
      <c r="BY21">
        <v>2.4855999999999998</v>
      </c>
      <c r="BZ21">
        <v>0</v>
      </c>
      <c r="CA21">
        <v>6653.47</v>
      </c>
      <c r="CB21">
        <v>13893.8</v>
      </c>
      <c r="CC21">
        <v>41.936999999999998</v>
      </c>
      <c r="CD21">
        <v>43.375</v>
      </c>
      <c r="CE21">
        <v>43</v>
      </c>
      <c r="CF21">
        <v>41.625</v>
      </c>
      <c r="CG21">
        <v>41.811999999999998</v>
      </c>
      <c r="CH21">
        <v>1619.87</v>
      </c>
      <c r="CI21">
        <v>179.98</v>
      </c>
      <c r="CJ21">
        <v>0</v>
      </c>
      <c r="CK21">
        <v>1689640525.2</v>
      </c>
      <c r="CL21">
        <v>0</v>
      </c>
      <c r="CM21">
        <v>1689640488.0999999</v>
      </c>
      <c r="CN21" t="s">
        <v>363</v>
      </c>
      <c r="CO21">
        <v>1689640476.0999999</v>
      </c>
      <c r="CP21">
        <v>1689640488.0999999</v>
      </c>
      <c r="CQ21">
        <v>48</v>
      </c>
      <c r="CR21">
        <v>7.9000000000000001E-2</v>
      </c>
      <c r="CS21">
        <v>3.0000000000000001E-3</v>
      </c>
      <c r="CT21">
        <v>-2.8340000000000001</v>
      </c>
      <c r="CU21">
        <v>0.20699999999999999</v>
      </c>
      <c r="CV21">
        <v>250</v>
      </c>
      <c r="CW21">
        <v>24</v>
      </c>
      <c r="CX21">
        <v>0.36</v>
      </c>
      <c r="CY21">
        <v>0.03</v>
      </c>
      <c r="CZ21">
        <v>9.3760886568695607</v>
      </c>
      <c r="DA21">
        <v>1.1895731415813E-2</v>
      </c>
      <c r="DB21">
        <v>4.4074404928318101E-2</v>
      </c>
      <c r="DC21">
        <v>1</v>
      </c>
      <c r="DD21">
        <v>249.984571428571</v>
      </c>
      <c r="DE21">
        <v>-2.0415584416153699E-2</v>
      </c>
      <c r="DF21">
        <v>1.7156343901148501E-2</v>
      </c>
      <c r="DG21">
        <v>1</v>
      </c>
      <c r="DH21">
        <v>1800.01761904762</v>
      </c>
      <c r="DI21">
        <v>-0.24752404536190301</v>
      </c>
      <c r="DJ21">
        <v>0.156323984751576</v>
      </c>
      <c r="DK21">
        <v>-1</v>
      </c>
      <c r="DL21">
        <v>2</v>
      </c>
      <c r="DM21">
        <v>2</v>
      </c>
      <c r="DN21" t="s">
        <v>354</v>
      </c>
      <c r="DO21">
        <v>2.99878</v>
      </c>
      <c r="DP21">
        <v>2.7796699999999999</v>
      </c>
      <c r="DQ21">
        <v>6.4487500000000003E-2</v>
      </c>
      <c r="DR21">
        <v>6.4936999999999995E-2</v>
      </c>
      <c r="DS21">
        <v>0.129137</v>
      </c>
      <c r="DT21">
        <v>0.11816599999999999</v>
      </c>
      <c r="DU21">
        <v>27065.1</v>
      </c>
      <c r="DV21">
        <v>28636.400000000001</v>
      </c>
      <c r="DW21">
        <v>27097.4</v>
      </c>
      <c r="DX21">
        <v>28766.7</v>
      </c>
      <c r="DY21">
        <v>31092.5</v>
      </c>
      <c r="DZ21">
        <v>33835.9</v>
      </c>
      <c r="EA21">
        <v>36213.4</v>
      </c>
      <c r="EB21">
        <v>39043.599999999999</v>
      </c>
      <c r="EC21">
        <v>2.0601699999999998</v>
      </c>
      <c r="ED21">
        <v>1.7125699999999999</v>
      </c>
      <c r="EE21">
        <v>0.14658299999999999</v>
      </c>
      <c r="EF21">
        <v>0</v>
      </c>
      <c r="EG21">
        <v>26.6023</v>
      </c>
      <c r="EH21">
        <v>999.9</v>
      </c>
      <c r="EI21">
        <v>37.375999999999998</v>
      </c>
      <c r="EJ21">
        <v>38.984999999999999</v>
      </c>
      <c r="EK21">
        <v>26.1675</v>
      </c>
      <c r="EL21">
        <v>62.442999999999998</v>
      </c>
      <c r="EM21">
        <v>30.244399999999999</v>
      </c>
      <c r="EN21">
        <v>1</v>
      </c>
      <c r="EO21">
        <v>0.114522</v>
      </c>
      <c r="EP21">
        <v>-1.0210600000000001</v>
      </c>
      <c r="EQ21">
        <v>19.9221</v>
      </c>
      <c r="ER21">
        <v>5.2163899999999996</v>
      </c>
      <c r="ES21">
        <v>11.9321</v>
      </c>
      <c r="ET21">
        <v>4.9551999999999996</v>
      </c>
      <c r="EU21">
        <v>3.2971300000000001</v>
      </c>
      <c r="EV21">
        <v>9999</v>
      </c>
      <c r="EW21">
        <v>107</v>
      </c>
      <c r="EX21">
        <v>54.6</v>
      </c>
      <c r="EY21">
        <v>3706.9</v>
      </c>
      <c r="EZ21">
        <v>1.86032</v>
      </c>
      <c r="FA21">
        <v>1.8595900000000001</v>
      </c>
      <c r="FB21">
        <v>1.8648100000000001</v>
      </c>
      <c r="FC21">
        <v>1.8687800000000001</v>
      </c>
      <c r="FD21">
        <v>1.8638600000000001</v>
      </c>
      <c r="FE21">
        <v>1.86371</v>
      </c>
      <c r="FF21">
        <v>1.8637900000000001</v>
      </c>
      <c r="FG21">
        <v>1.8635699999999999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-2.8330000000000002</v>
      </c>
      <c r="FV21">
        <v>0.2074</v>
      </c>
      <c r="FW21">
        <v>-2.8336999999999599</v>
      </c>
      <c r="FX21">
        <v>0</v>
      </c>
      <c r="FY21">
        <v>0</v>
      </c>
      <c r="FZ21">
        <v>0</v>
      </c>
      <c r="GA21">
        <v>0.20743999999999799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0.7</v>
      </c>
      <c r="GJ21">
        <v>0.5</v>
      </c>
      <c r="GK21">
        <v>0.72753900000000005</v>
      </c>
      <c r="GL21">
        <v>2.6355</v>
      </c>
      <c r="GM21">
        <v>1.4489700000000001</v>
      </c>
      <c r="GN21">
        <v>2.2863799999999999</v>
      </c>
      <c r="GO21">
        <v>1.5466299999999999</v>
      </c>
      <c r="GP21">
        <v>2.4597199999999999</v>
      </c>
      <c r="GQ21">
        <v>40.222000000000001</v>
      </c>
      <c r="GR21">
        <v>15.8307</v>
      </c>
      <c r="GS21">
        <v>18</v>
      </c>
      <c r="GT21">
        <v>544.31600000000003</v>
      </c>
      <c r="GU21">
        <v>402.46699999999998</v>
      </c>
      <c r="GV21">
        <v>28.720600000000001</v>
      </c>
      <c r="GW21">
        <v>28.772099999999998</v>
      </c>
      <c r="GX21">
        <v>29.999500000000001</v>
      </c>
      <c r="GY21">
        <v>28.792100000000001</v>
      </c>
      <c r="GZ21">
        <v>28.773599999999998</v>
      </c>
      <c r="HA21">
        <v>14.568</v>
      </c>
      <c r="HB21">
        <v>0</v>
      </c>
      <c r="HC21">
        <v>-30</v>
      </c>
      <c r="HD21">
        <v>28.725999999999999</v>
      </c>
      <c r="HE21">
        <v>250</v>
      </c>
      <c r="HF21">
        <v>0</v>
      </c>
      <c r="HG21">
        <v>99.783699999999996</v>
      </c>
      <c r="HH21">
        <v>94.868700000000004</v>
      </c>
    </row>
    <row r="22" spans="1:216" x14ac:dyDescent="0.2">
      <c r="A22">
        <v>4</v>
      </c>
      <c r="B22">
        <v>1689640621.0999999</v>
      </c>
      <c r="C22">
        <v>297</v>
      </c>
      <c r="D22" t="s">
        <v>364</v>
      </c>
      <c r="E22" t="s">
        <v>365</v>
      </c>
      <c r="F22" t="s">
        <v>348</v>
      </c>
      <c r="G22" t="s">
        <v>412</v>
      </c>
      <c r="H22" t="s">
        <v>349</v>
      </c>
      <c r="I22" t="s">
        <v>350</v>
      </c>
      <c r="J22" t="s">
        <v>351</v>
      </c>
      <c r="K22" t="s">
        <v>352</v>
      </c>
      <c r="L22">
        <v>1689640621.0999999</v>
      </c>
      <c r="M22">
        <f t="shared" si="0"/>
        <v>4.7886551804916392E-3</v>
      </c>
      <c r="N22">
        <f t="shared" si="1"/>
        <v>4.7886551804916389</v>
      </c>
      <c r="O22">
        <f t="shared" si="2"/>
        <v>5.5586077182265354</v>
      </c>
      <c r="P22">
        <f t="shared" si="3"/>
        <v>171.209</v>
      </c>
      <c r="Q22">
        <f t="shared" si="4"/>
        <v>139.17727837153876</v>
      </c>
      <c r="R22">
        <f t="shared" si="5"/>
        <v>13.963374212755497</v>
      </c>
      <c r="S22">
        <f t="shared" si="6"/>
        <v>17.177051912236099</v>
      </c>
      <c r="T22">
        <f t="shared" si="7"/>
        <v>0.32752272976351343</v>
      </c>
      <c r="U22">
        <f t="shared" si="8"/>
        <v>3.8355446849110546</v>
      </c>
      <c r="V22">
        <f t="shared" si="9"/>
        <v>0.31274065591550881</v>
      </c>
      <c r="W22">
        <f t="shared" si="10"/>
        <v>0.19673541813518683</v>
      </c>
      <c r="X22">
        <f t="shared" si="11"/>
        <v>297.68647800000002</v>
      </c>
      <c r="Y22">
        <f t="shared" si="12"/>
        <v>29.702073238237052</v>
      </c>
      <c r="Z22">
        <f t="shared" si="13"/>
        <v>29.702073238237052</v>
      </c>
      <c r="AA22">
        <f t="shared" si="14"/>
        <v>4.1880834981191795</v>
      </c>
      <c r="AB22">
        <f t="shared" si="15"/>
        <v>66.06909584497464</v>
      </c>
      <c r="AC22">
        <f t="shared" si="16"/>
        <v>2.7046414934381997</v>
      </c>
      <c r="AD22">
        <f t="shared" si="17"/>
        <v>4.09365598067878</v>
      </c>
      <c r="AE22">
        <f t="shared" si="18"/>
        <v>1.4834420046809798</v>
      </c>
      <c r="AF22">
        <f t="shared" si="19"/>
        <v>-211.17969345968129</v>
      </c>
      <c r="AG22">
        <f t="shared" si="20"/>
        <v>-81.797379879147329</v>
      </c>
      <c r="AH22">
        <f t="shared" si="21"/>
        <v>-4.7186562324439434</v>
      </c>
      <c r="AI22">
        <f t="shared" si="22"/>
        <v>-9.2515712725429466E-3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52701.878673015934</v>
      </c>
      <c r="AO22">
        <f t="shared" si="26"/>
        <v>1799.91</v>
      </c>
      <c r="AP22">
        <f t="shared" si="27"/>
        <v>1517.3238000000001</v>
      </c>
      <c r="AQ22">
        <f t="shared" si="28"/>
        <v>0.84299981665749957</v>
      </c>
      <c r="AR22">
        <f t="shared" si="29"/>
        <v>0.16538964614897411</v>
      </c>
      <c r="AS22">
        <v>1689640621.0999999</v>
      </c>
      <c r="AT22">
        <v>171.209</v>
      </c>
      <c r="AU22">
        <v>174.98099999999999</v>
      </c>
      <c r="AV22">
        <v>26.957999999999998</v>
      </c>
      <c r="AW22">
        <v>24.202500000000001</v>
      </c>
      <c r="AX22">
        <v>173.845</v>
      </c>
      <c r="AY22">
        <v>26.752300000000002</v>
      </c>
      <c r="AZ22">
        <v>500.03</v>
      </c>
      <c r="BA22">
        <v>100.279</v>
      </c>
      <c r="BB22">
        <v>4.89729E-2</v>
      </c>
      <c r="BC22">
        <v>29.3065</v>
      </c>
      <c r="BD22">
        <v>28.993500000000001</v>
      </c>
      <c r="BE22">
        <v>999.9</v>
      </c>
      <c r="BF22">
        <v>0</v>
      </c>
      <c r="BG22">
        <v>0</v>
      </c>
      <c r="BH22">
        <v>10016.200000000001</v>
      </c>
      <c r="BI22">
        <v>0</v>
      </c>
      <c r="BJ22">
        <v>0.658891</v>
      </c>
      <c r="BK22">
        <v>-3.7725200000000001</v>
      </c>
      <c r="BL22">
        <v>175.952</v>
      </c>
      <c r="BM22">
        <v>179.321</v>
      </c>
      <c r="BN22">
        <v>2.75543</v>
      </c>
      <c r="BO22">
        <v>174.98099999999999</v>
      </c>
      <c r="BP22">
        <v>24.202500000000001</v>
      </c>
      <c r="BQ22">
        <v>2.7033299999999998</v>
      </c>
      <c r="BR22">
        <v>2.4270100000000001</v>
      </c>
      <c r="BS22">
        <v>22.305399999999999</v>
      </c>
      <c r="BT22">
        <v>20.545200000000001</v>
      </c>
      <c r="BU22">
        <v>1799.91</v>
      </c>
      <c r="BV22">
        <v>0.90000400000000003</v>
      </c>
      <c r="BW22">
        <v>9.9995600000000004E-2</v>
      </c>
      <c r="BX22">
        <v>0</v>
      </c>
      <c r="BY22">
        <v>2.2393999999999998</v>
      </c>
      <c r="BZ22">
        <v>0</v>
      </c>
      <c r="CA22">
        <v>6500.69</v>
      </c>
      <c r="CB22">
        <v>13894.3</v>
      </c>
      <c r="CC22">
        <v>41.811999999999998</v>
      </c>
      <c r="CD22">
        <v>43.25</v>
      </c>
      <c r="CE22">
        <v>42.875</v>
      </c>
      <c r="CF22">
        <v>41.436999999999998</v>
      </c>
      <c r="CG22">
        <v>41.686999999999998</v>
      </c>
      <c r="CH22">
        <v>1619.93</v>
      </c>
      <c r="CI22">
        <v>179.98</v>
      </c>
      <c r="CJ22">
        <v>0</v>
      </c>
      <c r="CK22">
        <v>1689640629</v>
      </c>
      <c r="CL22">
        <v>0</v>
      </c>
      <c r="CM22">
        <v>1689640593.0999999</v>
      </c>
      <c r="CN22" t="s">
        <v>366</v>
      </c>
      <c r="CO22">
        <v>1689640593.0999999</v>
      </c>
      <c r="CP22">
        <v>1689640587.0999999</v>
      </c>
      <c r="CQ22">
        <v>49</v>
      </c>
      <c r="CR22">
        <v>0.19800000000000001</v>
      </c>
      <c r="CS22">
        <v>-2E-3</v>
      </c>
      <c r="CT22">
        <v>-2.6360000000000001</v>
      </c>
      <c r="CU22">
        <v>0.20599999999999999</v>
      </c>
      <c r="CV22">
        <v>175</v>
      </c>
      <c r="CW22">
        <v>24</v>
      </c>
      <c r="CX22">
        <v>0.15</v>
      </c>
      <c r="CY22">
        <v>0.03</v>
      </c>
      <c r="CZ22">
        <v>5.4864591153133304</v>
      </c>
      <c r="DA22">
        <v>0.28838796124933902</v>
      </c>
      <c r="DB22">
        <v>6.1288577790005003E-2</v>
      </c>
      <c r="DC22">
        <v>1</v>
      </c>
      <c r="DD22">
        <v>174.99085714285701</v>
      </c>
      <c r="DE22">
        <v>0.15498701298693901</v>
      </c>
      <c r="DF22">
        <v>2.5390822703310799E-2</v>
      </c>
      <c r="DG22">
        <v>1</v>
      </c>
      <c r="DH22">
        <v>1799.9880000000001</v>
      </c>
      <c r="DI22">
        <v>0.43688420701027098</v>
      </c>
      <c r="DJ22">
        <v>0.125960311209489</v>
      </c>
      <c r="DK22">
        <v>-1</v>
      </c>
      <c r="DL22">
        <v>2</v>
      </c>
      <c r="DM22">
        <v>2</v>
      </c>
      <c r="DN22" t="s">
        <v>354</v>
      </c>
      <c r="DO22">
        <v>2.9989699999999999</v>
      </c>
      <c r="DP22">
        <v>2.7797299999999998</v>
      </c>
      <c r="DQ22">
        <v>4.7352400000000003E-2</v>
      </c>
      <c r="DR22">
        <v>4.7394800000000001E-2</v>
      </c>
      <c r="DS22">
        <v>0.12879199999999999</v>
      </c>
      <c r="DT22">
        <v>0.117552</v>
      </c>
      <c r="DU22">
        <v>27569.4</v>
      </c>
      <c r="DV22">
        <v>29180.7</v>
      </c>
      <c r="DW22">
        <v>27105.200000000001</v>
      </c>
      <c r="DX22">
        <v>28772.9</v>
      </c>
      <c r="DY22">
        <v>31113.9</v>
      </c>
      <c r="DZ22">
        <v>33867.300000000003</v>
      </c>
      <c r="EA22">
        <v>36224.699999999997</v>
      </c>
      <c r="EB22">
        <v>39052.800000000003</v>
      </c>
      <c r="EC22">
        <v>2.0617000000000001</v>
      </c>
      <c r="ED22">
        <v>1.71475</v>
      </c>
      <c r="EE22">
        <v>0.14516699999999999</v>
      </c>
      <c r="EF22">
        <v>0</v>
      </c>
      <c r="EG22">
        <v>26.622599999999998</v>
      </c>
      <c r="EH22">
        <v>999.9</v>
      </c>
      <c r="EI22">
        <v>37.186999999999998</v>
      </c>
      <c r="EJ22">
        <v>38.975000000000001</v>
      </c>
      <c r="EK22">
        <v>26.0215</v>
      </c>
      <c r="EL22">
        <v>62.603000000000002</v>
      </c>
      <c r="EM22">
        <v>30.068100000000001</v>
      </c>
      <c r="EN22">
        <v>1</v>
      </c>
      <c r="EO22">
        <v>0.101344</v>
      </c>
      <c r="EP22">
        <v>-0.86634500000000003</v>
      </c>
      <c r="EQ22">
        <v>19.927700000000002</v>
      </c>
      <c r="ER22">
        <v>5.2142900000000001</v>
      </c>
      <c r="ES22">
        <v>11.9321</v>
      </c>
      <c r="ET22">
        <v>4.9543999999999997</v>
      </c>
      <c r="EU22">
        <v>3.2971499999999998</v>
      </c>
      <c r="EV22">
        <v>9999</v>
      </c>
      <c r="EW22">
        <v>107</v>
      </c>
      <c r="EX22">
        <v>54.7</v>
      </c>
      <c r="EY22">
        <v>3708.8</v>
      </c>
      <c r="EZ22">
        <v>1.8603099999999999</v>
      </c>
      <c r="FA22">
        <v>1.8595900000000001</v>
      </c>
      <c r="FB22">
        <v>1.8648400000000001</v>
      </c>
      <c r="FC22">
        <v>1.86887</v>
      </c>
      <c r="FD22">
        <v>1.8638600000000001</v>
      </c>
      <c r="FE22">
        <v>1.86371</v>
      </c>
      <c r="FF22">
        <v>1.86381</v>
      </c>
      <c r="FG22">
        <v>1.8635999999999999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-2.6360000000000001</v>
      </c>
      <c r="FV22">
        <v>0.20569999999999999</v>
      </c>
      <c r="FW22">
        <v>-2.6358999999999901</v>
      </c>
      <c r="FX22">
        <v>0</v>
      </c>
      <c r="FY22">
        <v>0</v>
      </c>
      <c r="FZ22">
        <v>0</v>
      </c>
      <c r="GA22">
        <v>0.20560999999999999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0.6</v>
      </c>
      <c r="GK22">
        <v>0.55908199999999997</v>
      </c>
      <c r="GL22">
        <v>2.63794</v>
      </c>
      <c r="GM22">
        <v>1.4489700000000001</v>
      </c>
      <c r="GN22">
        <v>2.2875999999999999</v>
      </c>
      <c r="GO22">
        <v>1.5466299999999999</v>
      </c>
      <c r="GP22">
        <v>2.51953</v>
      </c>
      <c r="GQ22">
        <v>40.146000000000001</v>
      </c>
      <c r="GR22">
        <v>15.821899999999999</v>
      </c>
      <c r="GS22">
        <v>18</v>
      </c>
      <c r="GT22">
        <v>543.92200000000003</v>
      </c>
      <c r="GU22">
        <v>402.78100000000001</v>
      </c>
      <c r="GV22">
        <v>28.494900000000001</v>
      </c>
      <c r="GW22">
        <v>28.6112</v>
      </c>
      <c r="GX22">
        <v>29.999500000000001</v>
      </c>
      <c r="GY22">
        <v>28.639500000000002</v>
      </c>
      <c r="GZ22">
        <v>28.624099999999999</v>
      </c>
      <c r="HA22">
        <v>11.197100000000001</v>
      </c>
      <c r="HB22">
        <v>0</v>
      </c>
      <c r="HC22">
        <v>-30</v>
      </c>
      <c r="HD22">
        <v>28.4985</v>
      </c>
      <c r="HE22">
        <v>175</v>
      </c>
      <c r="HF22">
        <v>0</v>
      </c>
      <c r="HG22">
        <v>99.813900000000004</v>
      </c>
      <c r="HH22">
        <v>94.8904</v>
      </c>
    </row>
    <row r="23" spans="1:216" x14ac:dyDescent="0.2">
      <c r="A23">
        <v>5</v>
      </c>
      <c r="B23">
        <v>1689640720.0999999</v>
      </c>
      <c r="C23">
        <v>396</v>
      </c>
      <c r="D23" t="s">
        <v>367</v>
      </c>
      <c r="E23" t="s">
        <v>368</v>
      </c>
      <c r="F23" t="s">
        <v>348</v>
      </c>
      <c r="G23" t="s">
        <v>412</v>
      </c>
      <c r="H23" t="s">
        <v>349</v>
      </c>
      <c r="I23" t="s">
        <v>350</v>
      </c>
      <c r="J23" t="s">
        <v>351</v>
      </c>
      <c r="K23" t="s">
        <v>352</v>
      </c>
      <c r="L23">
        <v>1689640720.0999999</v>
      </c>
      <c r="M23">
        <f t="shared" si="0"/>
        <v>4.9024869610581941E-3</v>
      </c>
      <c r="N23">
        <f t="shared" si="1"/>
        <v>4.9024869610581945</v>
      </c>
      <c r="O23">
        <f t="shared" si="2"/>
        <v>2.9948394486221419</v>
      </c>
      <c r="P23">
        <f t="shared" si="3"/>
        <v>122.843</v>
      </c>
      <c r="Q23">
        <f t="shared" si="4"/>
        <v>105.14301513153261</v>
      </c>
      <c r="R23">
        <f t="shared" si="5"/>
        <v>10.548948523385544</v>
      </c>
      <c r="S23">
        <f t="shared" si="6"/>
        <v>12.324779557036102</v>
      </c>
      <c r="T23">
        <f t="shared" si="7"/>
        <v>0.33452229132644651</v>
      </c>
      <c r="U23">
        <f t="shared" si="8"/>
        <v>3.8355976357575194</v>
      </c>
      <c r="V23">
        <f t="shared" si="9"/>
        <v>0.31911781540300849</v>
      </c>
      <c r="W23">
        <f t="shared" si="10"/>
        <v>0.2007735434958498</v>
      </c>
      <c r="X23">
        <f t="shared" si="11"/>
        <v>297.70838400000002</v>
      </c>
      <c r="Y23">
        <f t="shared" si="12"/>
        <v>29.674314447878782</v>
      </c>
      <c r="Z23">
        <f t="shared" si="13"/>
        <v>29.674314447878782</v>
      </c>
      <c r="AA23">
        <f t="shared" si="14"/>
        <v>4.1813957918908571</v>
      </c>
      <c r="AB23">
        <f t="shared" si="15"/>
        <v>65.800263425461452</v>
      </c>
      <c r="AC23">
        <f t="shared" si="16"/>
        <v>2.6928744881248106</v>
      </c>
      <c r="AD23">
        <f t="shared" si="17"/>
        <v>4.0924980356276217</v>
      </c>
      <c r="AE23">
        <f t="shared" si="18"/>
        <v>1.4885213037660465</v>
      </c>
      <c r="AF23">
        <f t="shared" si="19"/>
        <v>-216.19967498266635</v>
      </c>
      <c r="AG23">
        <f t="shared" si="20"/>
        <v>-77.071660101563751</v>
      </c>
      <c r="AH23">
        <f t="shared" si="21"/>
        <v>-4.4452614688360761</v>
      </c>
      <c r="AI23">
        <f t="shared" si="22"/>
        <v>-8.2125530661443236E-3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52703.784038638616</v>
      </c>
      <c r="AO23">
        <f t="shared" si="26"/>
        <v>1800.04</v>
      </c>
      <c r="AP23">
        <f t="shared" si="27"/>
        <v>1517.4336000000001</v>
      </c>
      <c r="AQ23">
        <f t="shared" si="28"/>
        <v>0.84299993333481482</v>
      </c>
      <c r="AR23">
        <f t="shared" si="29"/>
        <v>0.16538987133619254</v>
      </c>
      <c r="AS23">
        <v>1689640720.0999999</v>
      </c>
      <c r="AT23">
        <v>122.843</v>
      </c>
      <c r="AU23">
        <v>124.97</v>
      </c>
      <c r="AV23">
        <v>26.840299999999999</v>
      </c>
      <c r="AW23">
        <v>24.019200000000001</v>
      </c>
      <c r="AX23">
        <v>125.379</v>
      </c>
      <c r="AY23">
        <v>26.638300000000001</v>
      </c>
      <c r="AZ23">
        <v>500.07299999999998</v>
      </c>
      <c r="BA23">
        <v>100.28100000000001</v>
      </c>
      <c r="BB23">
        <v>4.8522700000000002E-2</v>
      </c>
      <c r="BC23">
        <v>29.301600000000001</v>
      </c>
      <c r="BD23">
        <v>28.987400000000001</v>
      </c>
      <c r="BE23">
        <v>999.9</v>
      </c>
      <c r="BF23">
        <v>0</v>
      </c>
      <c r="BG23">
        <v>0</v>
      </c>
      <c r="BH23">
        <v>10016.200000000001</v>
      </c>
      <c r="BI23">
        <v>0</v>
      </c>
      <c r="BJ23">
        <v>0.82730800000000004</v>
      </c>
      <c r="BK23">
        <v>-2.12784</v>
      </c>
      <c r="BL23">
        <v>126.23099999999999</v>
      </c>
      <c r="BM23">
        <v>128.04599999999999</v>
      </c>
      <c r="BN23">
        <v>2.8210799999999998</v>
      </c>
      <c r="BO23">
        <v>124.97</v>
      </c>
      <c r="BP23">
        <v>24.019200000000001</v>
      </c>
      <c r="BQ23">
        <v>2.6915800000000001</v>
      </c>
      <c r="BR23">
        <v>2.4086699999999999</v>
      </c>
      <c r="BS23">
        <v>22.233799999999999</v>
      </c>
      <c r="BT23">
        <v>20.4222</v>
      </c>
      <c r="BU23">
        <v>1800.04</v>
      </c>
      <c r="BV23">
        <v>0.90000400000000003</v>
      </c>
      <c r="BW23">
        <v>9.9995600000000004E-2</v>
      </c>
      <c r="BX23">
        <v>0</v>
      </c>
      <c r="BY23">
        <v>2.3184999999999998</v>
      </c>
      <c r="BZ23">
        <v>0</v>
      </c>
      <c r="CA23">
        <v>6707.35</v>
      </c>
      <c r="CB23">
        <v>13895.2</v>
      </c>
      <c r="CC23">
        <v>41.686999999999998</v>
      </c>
      <c r="CD23">
        <v>43.186999999999998</v>
      </c>
      <c r="CE23">
        <v>42.75</v>
      </c>
      <c r="CF23">
        <v>41.375</v>
      </c>
      <c r="CG23">
        <v>41.625</v>
      </c>
      <c r="CH23">
        <v>1620.04</v>
      </c>
      <c r="CI23">
        <v>180</v>
      </c>
      <c r="CJ23">
        <v>0</v>
      </c>
      <c r="CK23">
        <v>1689640728</v>
      </c>
      <c r="CL23">
        <v>0</v>
      </c>
      <c r="CM23">
        <v>1689640692.0999999</v>
      </c>
      <c r="CN23" t="s">
        <v>369</v>
      </c>
      <c r="CO23">
        <v>1689640692.0999999</v>
      </c>
      <c r="CP23">
        <v>1689640691.0999999</v>
      </c>
      <c r="CQ23">
        <v>50</v>
      </c>
      <c r="CR23">
        <v>0.1</v>
      </c>
      <c r="CS23">
        <v>-4.0000000000000001E-3</v>
      </c>
      <c r="CT23">
        <v>-2.536</v>
      </c>
      <c r="CU23">
        <v>0.20200000000000001</v>
      </c>
      <c r="CV23">
        <v>125</v>
      </c>
      <c r="CW23">
        <v>24</v>
      </c>
      <c r="CX23">
        <v>0.5</v>
      </c>
      <c r="CY23">
        <v>0.04</v>
      </c>
      <c r="CZ23">
        <v>2.9500355398001301</v>
      </c>
      <c r="DA23">
        <v>0.86177026726304495</v>
      </c>
      <c r="DB23">
        <v>0.17155347526334</v>
      </c>
      <c r="DC23">
        <v>1</v>
      </c>
      <c r="DD23">
        <v>124.98385</v>
      </c>
      <c r="DE23">
        <v>-1.9263157894666001E-2</v>
      </c>
      <c r="DF23">
        <v>2.5776491227474E-2</v>
      </c>
      <c r="DG23">
        <v>1</v>
      </c>
      <c r="DH23">
        <v>1800.0065</v>
      </c>
      <c r="DI23">
        <v>-9.0153327621652901E-2</v>
      </c>
      <c r="DJ23">
        <v>9.1502732199629497E-2</v>
      </c>
      <c r="DK23">
        <v>-1</v>
      </c>
      <c r="DL23">
        <v>2</v>
      </c>
      <c r="DM23">
        <v>2</v>
      </c>
      <c r="DN23" t="s">
        <v>354</v>
      </c>
      <c r="DO23">
        <v>2.9992399999999999</v>
      </c>
      <c r="DP23">
        <v>2.77928</v>
      </c>
      <c r="DQ23">
        <v>3.4920800000000002E-2</v>
      </c>
      <c r="DR23">
        <v>3.4632799999999998E-2</v>
      </c>
      <c r="DS23">
        <v>0.12845799999999999</v>
      </c>
      <c r="DT23">
        <v>0.116979</v>
      </c>
      <c r="DU23">
        <v>27935.8</v>
      </c>
      <c r="DV23">
        <v>29578.9</v>
      </c>
      <c r="DW23">
        <v>27111.1</v>
      </c>
      <c r="DX23">
        <v>28779.5</v>
      </c>
      <c r="DY23">
        <v>31132.1</v>
      </c>
      <c r="DZ23">
        <v>33896.199999999997</v>
      </c>
      <c r="EA23">
        <v>36232.699999999997</v>
      </c>
      <c r="EB23">
        <v>39061.1</v>
      </c>
      <c r="EC23">
        <v>2.0631699999999999</v>
      </c>
      <c r="ED23">
        <v>1.7169000000000001</v>
      </c>
      <c r="EE23">
        <v>0.14522699999999999</v>
      </c>
      <c r="EF23">
        <v>0</v>
      </c>
      <c r="EG23">
        <v>26.615500000000001</v>
      </c>
      <c r="EH23">
        <v>999.9</v>
      </c>
      <c r="EI23">
        <v>36.991999999999997</v>
      </c>
      <c r="EJ23">
        <v>38.954999999999998</v>
      </c>
      <c r="EK23">
        <v>25.859200000000001</v>
      </c>
      <c r="EL23">
        <v>62.512999999999998</v>
      </c>
      <c r="EM23">
        <v>30.1282</v>
      </c>
      <c r="EN23">
        <v>1</v>
      </c>
      <c r="EO23">
        <v>9.0452199999999996E-2</v>
      </c>
      <c r="EP23">
        <v>-1.0178</v>
      </c>
      <c r="EQ23">
        <v>19.9238</v>
      </c>
      <c r="ER23">
        <v>5.2163899999999996</v>
      </c>
      <c r="ES23">
        <v>11.9321</v>
      </c>
      <c r="ET23">
        <v>4.9540499999999996</v>
      </c>
      <c r="EU23">
        <v>3.2973499999999998</v>
      </c>
      <c r="EV23">
        <v>9999</v>
      </c>
      <c r="EW23">
        <v>107</v>
      </c>
      <c r="EX23">
        <v>54.7</v>
      </c>
      <c r="EY23">
        <v>3710.6</v>
      </c>
      <c r="EZ23">
        <v>1.86033</v>
      </c>
      <c r="FA23">
        <v>1.8595900000000001</v>
      </c>
      <c r="FB23">
        <v>1.8648800000000001</v>
      </c>
      <c r="FC23">
        <v>1.8688899999999999</v>
      </c>
      <c r="FD23">
        <v>1.8638699999999999</v>
      </c>
      <c r="FE23">
        <v>1.86371</v>
      </c>
      <c r="FF23">
        <v>1.8638600000000001</v>
      </c>
      <c r="FG23">
        <v>1.8636200000000001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-2.536</v>
      </c>
      <c r="FV23">
        <v>0.20200000000000001</v>
      </c>
      <c r="FW23">
        <v>-2.53645454545453</v>
      </c>
      <c r="FX23">
        <v>0</v>
      </c>
      <c r="FY23">
        <v>0</v>
      </c>
      <c r="FZ23">
        <v>0</v>
      </c>
      <c r="GA23">
        <v>0.201989999999999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0.5</v>
      </c>
      <c r="GK23">
        <v>0.44433600000000001</v>
      </c>
      <c r="GL23">
        <v>2.64893</v>
      </c>
      <c r="GM23">
        <v>1.4489700000000001</v>
      </c>
      <c r="GN23">
        <v>2.2875999999999999</v>
      </c>
      <c r="GO23">
        <v>1.5466299999999999</v>
      </c>
      <c r="GP23">
        <v>2.4682599999999999</v>
      </c>
      <c r="GQ23">
        <v>40.07</v>
      </c>
      <c r="GR23">
        <v>15.7957</v>
      </c>
      <c r="GS23">
        <v>18</v>
      </c>
      <c r="GT23">
        <v>543.59400000000005</v>
      </c>
      <c r="GU23">
        <v>403.13400000000001</v>
      </c>
      <c r="GV23">
        <v>28.6098</v>
      </c>
      <c r="GW23">
        <v>28.468599999999999</v>
      </c>
      <c r="GX23">
        <v>29.999400000000001</v>
      </c>
      <c r="GY23">
        <v>28.498200000000001</v>
      </c>
      <c r="GZ23">
        <v>28.482800000000001</v>
      </c>
      <c r="HA23">
        <v>8.9064099999999993</v>
      </c>
      <c r="HB23">
        <v>0</v>
      </c>
      <c r="HC23">
        <v>-30</v>
      </c>
      <c r="HD23">
        <v>28.613099999999999</v>
      </c>
      <c r="HE23">
        <v>125</v>
      </c>
      <c r="HF23">
        <v>0</v>
      </c>
      <c r="HG23">
        <v>99.835800000000006</v>
      </c>
      <c r="HH23">
        <v>94.911100000000005</v>
      </c>
    </row>
    <row r="24" spans="1:216" x14ac:dyDescent="0.2">
      <c r="A24">
        <v>6</v>
      </c>
      <c r="B24">
        <v>1689640799.0999999</v>
      </c>
      <c r="C24">
        <v>475</v>
      </c>
      <c r="D24" t="s">
        <v>370</v>
      </c>
      <c r="E24" t="s">
        <v>371</v>
      </c>
      <c r="F24" t="s">
        <v>348</v>
      </c>
      <c r="G24" t="s">
        <v>412</v>
      </c>
      <c r="H24" t="s">
        <v>349</v>
      </c>
      <c r="I24" t="s">
        <v>350</v>
      </c>
      <c r="J24" t="s">
        <v>351</v>
      </c>
      <c r="K24" t="s">
        <v>352</v>
      </c>
      <c r="L24">
        <v>1689640799.0999999</v>
      </c>
      <c r="M24">
        <f t="shared" si="0"/>
        <v>4.9582875475026756E-3</v>
      </c>
      <c r="N24">
        <f t="shared" si="1"/>
        <v>4.9582875475026755</v>
      </c>
      <c r="O24">
        <f t="shared" si="2"/>
        <v>0.26652637721326206</v>
      </c>
      <c r="P24">
        <f t="shared" si="3"/>
        <v>69.587100000000007</v>
      </c>
      <c r="Q24">
        <f t="shared" si="4"/>
        <v>66.610454904989012</v>
      </c>
      <c r="R24">
        <f t="shared" si="5"/>
        <v>6.6832496659956133</v>
      </c>
      <c r="S24">
        <f t="shared" si="6"/>
        <v>6.9819064213862703</v>
      </c>
      <c r="T24">
        <f t="shared" si="7"/>
        <v>0.33836926450896193</v>
      </c>
      <c r="U24">
        <f t="shared" si="8"/>
        <v>3.8277592005331114</v>
      </c>
      <c r="V24">
        <f t="shared" si="9"/>
        <v>0.32258677629199434</v>
      </c>
      <c r="W24">
        <f t="shared" si="10"/>
        <v>0.20297337377195412</v>
      </c>
      <c r="X24">
        <f t="shared" si="11"/>
        <v>297.66848400000003</v>
      </c>
      <c r="Y24">
        <f t="shared" si="12"/>
        <v>29.666178445863661</v>
      </c>
      <c r="Z24">
        <f t="shared" si="13"/>
        <v>29.666178445863661</v>
      </c>
      <c r="AA24">
        <f t="shared" si="14"/>
        <v>4.1794374139878663</v>
      </c>
      <c r="AB24">
        <f t="shared" si="15"/>
        <v>65.721805364431333</v>
      </c>
      <c r="AC24">
        <f t="shared" si="16"/>
        <v>2.6900673779438096</v>
      </c>
      <c r="AD24">
        <f t="shared" si="17"/>
        <v>4.0931124198844291</v>
      </c>
      <c r="AE24">
        <f t="shared" si="18"/>
        <v>1.4893700360440567</v>
      </c>
      <c r="AF24">
        <f t="shared" si="19"/>
        <v>-218.660480844868</v>
      </c>
      <c r="AG24">
        <f t="shared" si="20"/>
        <v>-74.69865179692583</v>
      </c>
      <c r="AH24">
        <f t="shared" si="21"/>
        <v>-4.3170975517165058</v>
      </c>
      <c r="AI24">
        <f t="shared" si="22"/>
        <v>-7.7461935103286805E-3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52554.272302612306</v>
      </c>
      <c r="AO24">
        <f t="shared" si="26"/>
        <v>1799.79</v>
      </c>
      <c r="AP24">
        <f t="shared" si="27"/>
        <v>1517.2235999999998</v>
      </c>
      <c r="AQ24">
        <f t="shared" si="28"/>
        <v>0.84300035004083806</v>
      </c>
      <c r="AR24">
        <f t="shared" si="29"/>
        <v>0.16539067557881754</v>
      </c>
      <c r="AS24">
        <v>1689640799.0999999</v>
      </c>
      <c r="AT24">
        <v>69.587100000000007</v>
      </c>
      <c r="AU24">
        <v>69.948800000000006</v>
      </c>
      <c r="AV24">
        <v>26.811299999999999</v>
      </c>
      <c r="AW24">
        <v>23.9574</v>
      </c>
      <c r="AX24">
        <v>72.043999999999997</v>
      </c>
      <c r="AY24">
        <v>26.608899999999998</v>
      </c>
      <c r="AZ24">
        <v>499.96699999999998</v>
      </c>
      <c r="BA24">
        <v>100.285</v>
      </c>
      <c r="BB24">
        <v>4.8343700000000003E-2</v>
      </c>
      <c r="BC24">
        <v>29.304200000000002</v>
      </c>
      <c r="BD24">
        <v>28.9754</v>
      </c>
      <c r="BE24">
        <v>999.9</v>
      </c>
      <c r="BF24">
        <v>0</v>
      </c>
      <c r="BG24">
        <v>0</v>
      </c>
      <c r="BH24">
        <v>9986.25</v>
      </c>
      <c r="BI24">
        <v>0</v>
      </c>
      <c r="BJ24">
        <v>0.93663099999999999</v>
      </c>
      <c r="BK24">
        <v>-0.361732</v>
      </c>
      <c r="BL24">
        <v>71.504199999999997</v>
      </c>
      <c r="BM24">
        <v>71.665800000000004</v>
      </c>
      <c r="BN24">
        <v>2.85385</v>
      </c>
      <c r="BO24">
        <v>69.948800000000006</v>
      </c>
      <c r="BP24">
        <v>23.9574</v>
      </c>
      <c r="BQ24">
        <v>2.6887699999999999</v>
      </c>
      <c r="BR24">
        <v>2.4025699999999999</v>
      </c>
      <c r="BS24">
        <v>22.216699999999999</v>
      </c>
      <c r="BT24">
        <v>20.3811</v>
      </c>
      <c r="BU24">
        <v>1799.79</v>
      </c>
      <c r="BV24">
        <v>0.89998699999999998</v>
      </c>
      <c r="BW24">
        <v>0.100013</v>
      </c>
      <c r="BX24">
        <v>0</v>
      </c>
      <c r="BY24">
        <v>2.3323999999999998</v>
      </c>
      <c r="BZ24">
        <v>0</v>
      </c>
      <c r="CA24">
        <v>6810.46</v>
      </c>
      <c r="CB24">
        <v>13893.2</v>
      </c>
      <c r="CC24">
        <v>41.625</v>
      </c>
      <c r="CD24">
        <v>43.125</v>
      </c>
      <c r="CE24">
        <v>42.686999999999998</v>
      </c>
      <c r="CF24">
        <v>41.311999999999998</v>
      </c>
      <c r="CG24">
        <v>41.561999999999998</v>
      </c>
      <c r="CH24">
        <v>1619.79</v>
      </c>
      <c r="CI24">
        <v>180</v>
      </c>
      <c r="CJ24">
        <v>0</v>
      </c>
      <c r="CK24">
        <v>1689640807.2</v>
      </c>
      <c r="CL24">
        <v>0</v>
      </c>
      <c r="CM24">
        <v>1689640788.0999999</v>
      </c>
      <c r="CN24" t="s">
        <v>372</v>
      </c>
      <c r="CO24">
        <v>1689640783.0999999</v>
      </c>
      <c r="CP24">
        <v>1689640788.0999999</v>
      </c>
      <c r="CQ24">
        <v>51</v>
      </c>
      <c r="CR24">
        <v>0.08</v>
      </c>
      <c r="CS24">
        <v>0</v>
      </c>
      <c r="CT24">
        <v>-2.4569999999999999</v>
      </c>
      <c r="CU24">
        <v>0.20200000000000001</v>
      </c>
      <c r="CV24">
        <v>70</v>
      </c>
      <c r="CW24">
        <v>24</v>
      </c>
      <c r="CX24">
        <v>0.35</v>
      </c>
      <c r="CY24">
        <v>0.04</v>
      </c>
      <c r="CZ24">
        <v>2.2206930688020599E-2</v>
      </c>
      <c r="DA24">
        <v>-0.49824919901957798</v>
      </c>
      <c r="DB24">
        <v>0.118967115470607</v>
      </c>
      <c r="DC24">
        <v>1</v>
      </c>
      <c r="DD24">
        <v>69.901295000000005</v>
      </c>
      <c r="DE24">
        <v>0.109664661654086</v>
      </c>
      <c r="DF24">
        <v>1.81207470872492E-2</v>
      </c>
      <c r="DG24">
        <v>1</v>
      </c>
      <c r="DH24">
        <v>1799.973</v>
      </c>
      <c r="DI24">
        <v>-0.25735492599413101</v>
      </c>
      <c r="DJ24">
        <v>0.14209503861850301</v>
      </c>
      <c r="DK24">
        <v>-1</v>
      </c>
      <c r="DL24">
        <v>2</v>
      </c>
      <c r="DM24">
        <v>2</v>
      </c>
      <c r="DN24" t="s">
        <v>354</v>
      </c>
      <c r="DO24">
        <v>2.9990999999999999</v>
      </c>
      <c r="DP24">
        <v>2.7788400000000002</v>
      </c>
      <c r="DQ24">
        <v>2.0386899999999999E-2</v>
      </c>
      <c r="DR24">
        <v>1.9694199999999999E-2</v>
      </c>
      <c r="DS24">
        <v>0.12839700000000001</v>
      </c>
      <c r="DT24">
        <v>0.11680599999999999</v>
      </c>
      <c r="DU24">
        <v>28361.9</v>
      </c>
      <c r="DV24">
        <v>30042.400000000001</v>
      </c>
      <c r="DW24">
        <v>27115.8</v>
      </c>
      <c r="DX24">
        <v>28784.5</v>
      </c>
      <c r="DY24">
        <v>31139.7</v>
      </c>
      <c r="DZ24">
        <v>33909.1</v>
      </c>
      <c r="EA24">
        <v>36239.599999999999</v>
      </c>
      <c r="EB24">
        <v>39068.6</v>
      </c>
      <c r="EC24">
        <v>2.0605500000000001</v>
      </c>
      <c r="ED24">
        <v>1.71705</v>
      </c>
      <c r="EE24">
        <v>0.14308799999999999</v>
      </c>
      <c r="EF24">
        <v>0</v>
      </c>
      <c r="EG24">
        <v>26.638400000000001</v>
      </c>
      <c r="EH24">
        <v>999.9</v>
      </c>
      <c r="EI24">
        <v>36.924999999999997</v>
      </c>
      <c r="EJ24">
        <v>38.935000000000002</v>
      </c>
      <c r="EK24">
        <v>25.780100000000001</v>
      </c>
      <c r="EL24">
        <v>62.683</v>
      </c>
      <c r="EM24">
        <v>30.1282</v>
      </c>
      <c r="EN24">
        <v>1</v>
      </c>
      <c r="EO24">
        <v>8.1257599999999999E-2</v>
      </c>
      <c r="EP24">
        <v>-0.94612700000000005</v>
      </c>
      <c r="EQ24">
        <v>19.922599999999999</v>
      </c>
      <c r="ER24">
        <v>5.2134</v>
      </c>
      <c r="ES24">
        <v>11.9321</v>
      </c>
      <c r="ET24">
        <v>4.9550000000000001</v>
      </c>
      <c r="EU24">
        <v>3.2970000000000002</v>
      </c>
      <c r="EV24">
        <v>9999</v>
      </c>
      <c r="EW24">
        <v>107</v>
      </c>
      <c r="EX24">
        <v>54.7</v>
      </c>
      <c r="EY24">
        <v>3712.2</v>
      </c>
      <c r="EZ24">
        <v>1.86032</v>
      </c>
      <c r="FA24">
        <v>1.85958</v>
      </c>
      <c r="FB24">
        <v>1.8648400000000001</v>
      </c>
      <c r="FC24">
        <v>1.8688800000000001</v>
      </c>
      <c r="FD24">
        <v>1.8638600000000001</v>
      </c>
      <c r="FE24">
        <v>1.86371</v>
      </c>
      <c r="FF24">
        <v>1.8638300000000001</v>
      </c>
      <c r="FG24">
        <v>1.8635900000000001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-2.4569999999999999</v>
      </c>
      <c r="FV24">
        <v>0.2024</v>
      </c>
      <c r="FW24">
        <v>-2.4568636363636198</v>
      </c>
      <c r="FX24">
        <v>0</v>
      </c>
      <c r="FY24">
        <v>0</v>
      </c>
      <c r="FZ24">
        <v>0</v>
      </c>
      <c r="GA24">
        <v>0.20237000000000199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0.3</v>
      </c>
      <c r="GJ24">
        <v>0.2</v>
      </c>
      <c r="GK24">
        <v>0.318604</v>
      </c>
      <c r="GL24">
        <v>2.6660200000000001</v>
      </c>
      <c r="GM24">
        <v>1.4489700000000001</v>
      </c>
      <c r="GN24">
        <v>2.2851599999999999</v>
      </c>
      <c r="GO24">
        <v>1.5466299999999999</v>
      </c>
      <c r="GP24">
        <v>2.4414099999999999</v>
      </c>
      <c r="GQ24">
        <v>40.019399999999997</v>
      </c>
      <c r="GR24">
        <v>15.769399999999999</v>
      </c>
      <c r="GS24">
        <v>18</v>
      </c>
      <c r="GT24">
        <v>540.98900000000003</v>
      </c>
      <c r="GU24">
        <v>402.44900000000001</v>
      </c>
      <c r="GV24">
        <v>28.525500000000001</v>
      </c>
      <c r="GW24">
        <v>28.353400000000001</v>
      </c>
      <c r="GX24">
        <v>29.999600000000001</v>
      </c>
      <c r="GY24">
        <v>28.392099999999999</v>
      </c>
      <c r="GZ24">
        <v>28.3735</v>
      </c>
      <c r="HA24">
        <v>6.37791</v>
      </c>
      <c r="HB24">
        <v>0</v>
      </c>
      <c r="HC24">
        <v>-30</v>
      </c>
      <c r="HD24">
        <v>28.534400000000002</v>
      </c>
      <c r="HE24">
        <v>70</v>
      </c>
      <c r="HF24">
        <v>0</v>
      </c>
      <c r="HG24">
        <v>99.854100000000003</v>
      </c>
      <c r="HH24">
        <v>94.928700000000006</v>
      </c>
    </row>
    <row r="25" spans="1:216" x14ac:dyDescent="0.2">
      <c r="A25">
        <v>7</v>
      </c>
      <c r="B25">
        <v>1689640889.0999999</v>
      </c>
      <c r="C25">
        <v>565</v>
      </c>
      <c r="D25" t="s">
        <v>373</v>
      </c>
      <c r="E25" t="s">
        <v>374</v>
      </c>
      <c r="F25" t="s">
        <v>348</v>
      </c>
      <c r="G25" t="s">
        <v>412</v>
      </c>
      <c r="H25" t="s">
        <v>349</v>
      </c>
      <c r="I25" t="s">
        <v>350</v>
      </c>
      <c r="J25" t="s">
        <v>351</v>
      </c>
      <c r="K25" t="s">
        <v>352</v>
      </c>
      <c r="L25">
        <v>1689640889.0999999</v>
      </c>
      <c r="M25">
        <f t="shared" si="0"/>
        <v>5.0320515141830469E-3</v>
      </c>
      <c r="N25">
        <f t="shared" si="1"/>
        <v>5.0320515141830473</v>
      </c>
      <c r="O25">
        <f t="shared" si="2"/>
        <v>-0.98588497200060732</v>
      </c>
      <c r="P25">
        <f t="shared" si="3"/>
        <v>50.420999999999999</v>
      </c>
      <c r="Q25">
        <f t="shared" si="4"/>
        <v>53.919367806919738</v>
      </c>
      <c r="R25">
        <f t="shared" si="5"/>
        <v>5.4099189060313924</v>
      </c>
      <c r="S25">
        <f t="shared" si="6"/>
        <v>5.0589154186262997</v>
      </c>
      <c r="T25">
        <f t="shared" si="7"/>
        <v>0.34495236860638495</v>
      </c>
      <c r="U25">
        <f t="shared" si="8"/>
        <v>3.8324157027505978</v>
      </c>
      <c r="V25">
        <f t="shared" si="9"/>
        <v>0.32858467192557217</v>
      </c>
      <c r="W25">
        <f t="shared" si="10"/>
        <v>0.20677125991817924</v>
      </c>
      <c r="X25">
        <f t="shared" si="11"/>
        <v>297.71955600000001</v>
      </c>
      <c r="Y25">
        <f t="shared" si="12"/>
        <v>29.665107095049322</v>
      </c>
      <c r="Z25">
        <f t="shared" si="13"/>
        <v>29.665107095049322</v>
      </c>
      <c r="AA25">
        <f t="shared" si="14"/>
        <v>4.1791795938678034</v>
      </c>
      <c r="AB25">
        <f t="shared" si="15"/>
        <v>65.795927974492301</v>
      </c>
      <c r="AC25">
        <f t="shared" si="16"/>
        <v>2.6952788852589595</v>
      </c>
      <c r="AD25">
        <f t="shared" si="17"/>
        <v>4.0964220252412309</v>
      </c>
      <c r="AE25">
        <f t="shared" si="18"/>
        <v>1.4839007086088438</v>
      </c>
      <c r="AF25">
        <f t="shared" si="19"/>
        <v>-221.91347177547237</v>
      </c>
      <c r="AG25">
        <f t="shared" si="20"/>
        <v>-71.67558340351637</v>
      </c>
      <c r="AH25">
        <f t="shared" si="21"/>
        <v>-4.1376158235866853</v>
      </c>
      <c r="AI25">
        <f t="shared" si="22"/>
        <v>-7.1150025753894397E-3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52640.427127686809</v>
      </c>
      <c r="AO25">
        <f t="shared" si="26"/>
        <v>1800.11</v>
      </c>
      <c r="AP25">
        <f t="shared" si="27"/>
        <v>1517.4923999999999</v>
      </c>
      <c r="AQ25">
        <f t="shared" si="28"/>
        <v>0.84299981667786961</v>
      </c>
      <c r="AR25">
        <f t="shared" si="29"/>
        <v>0.1653896461882885</v>
      </c>
      <c r="AS25">
        <v>1689640889.0999999</v>
      </c>
      <c r="AT25">
        <v>50.420999999999999</v>
      </c>
      <c r="AU25">
        <v>49.988</v>
      </c>
      <c r="AV25">
        <v>26.863199999999999</v>
      </c>
      <c r="AW25">
        <v>23.967199999999998</v>
      </c>
      <c r="AX25">
        <v>52.856200000000001</v>
      </c>
      <c r="AY25">
        <v>26.660299999999999</v>
      </c>
      <c r="AZ25">
        <v>500.00200000000001</v>
      </c>
      <c r="BA25">
        <v>100.285</v>
      </c>
      <c r="BB25">
        <v>4.8500300000000003E-2</v>
      </c>
      <c r="BC25">
        <v>29.318200000000001</v>
      </c>
      <c r="BD25">
        <v>29</v>
      </c>
      <c r="BE25">
        <v>999.9</v>
      </c>
      <c r="BF25">
        <v>0</v>
      </c>
      <c r="BG25">
        <v>0</v>
      </c>
      <c r="BH25">
        <v>10003.799999999999</v>
      </c>
      <c r="BI25">
        <v>0</v>
      </c>
      <c r="BJ25">
        <v>0.88640099999999999</v>
      </c>
      <c r="BK25">
        <v>0.43297999999999998</v>
      </c>
      <c r="BL25">
        <v>51.812800000000003</v>
      </c>
      <c r="BM25">
        <v>51.215499999999999</v>
      </c>
      <c r="BN25">
        <v>2.89602</v>
      </c>
      <c r="BO25">
        <v>49.988</v>
      </c>
      <c r="BP25">
        <v>23.967199999999998</v>
      </c>
      <c r="BQ25">
        <v>2.6939899999999999</v>
      </c>
      <c r="BR25">
        <v>2.4035600000000001</v>
      </c>
      <c r="BS25">
        <v>22.2485</v>
      </c>
      <c r="BT25">
        <v>20.387799999999999</v>
      </c>
      <c r="BU25">
        <v>1800.11</v>
      </c>
      <c r="BV25">
        <v>0.90000400000000003</v>
      </c>
      <c r="BW25">
        <v>9.9995899999999999E-2</v>
      </c>
      <c r="BX25">
        <v>0</v>
      </c>
      <c r="BY25">
        <v>2.1095000000000002</v>
      </c>
      <c r="BZ25">
        <v>0</v>
      </c>
      <c r="CA25">
        <v>6840.42</v>
      </c>
      <c r="CB25">
        <v>13895.8</v>
      </c>
      <c r="CC25">
        <v>41.561999999999998</v>
      </c>
      <c r="CD25">
        <v>43.061999999999998</v>
      </c>
      <c r="CE25">
        <v>42.625</v>
      </c>
      <c r="CF25">
        <v>41.311999999999998</v>
      </c>
      <c r="CG25">
        <v>41.5</v>
      </c>
      <c r="CH25">
        <v>1620.11</v>
      </c>
      <c r="CI25">
        <v>180</v>
      </c>
      <c r="CJ25">
        <v>0</v>
      </c>
      <c r="CK25">
        <v>1689640897.2</v>
      </c>
      <c r="CL25">
        <v>0</v>
      </c>
      <c r="CM25">
        <v>1689640865.0999999</v>
      </c>
      <c r="CN25" t="s">
        <v>375</v>
      </c>
      <c r="CO25">
        <v>1689640865.0999999</v>
      </c>
      <c r="CP25">
        <v>1689640863.0999999</v>
      </c>
      <c r="CQ25">
        <v>52</v>
      </c>
      <c r="CR25">
        <v>2.1999999999999999E-2</v>
      </c>
      <c r="CS25">
        <v>1E-3</v>
      </c>
      <c r="CT25">
        <v>-2.4350000000000001</v>
      </c>
      <c r="CU25">
        <v>0.20300000000000001</v>
      </c>
      <c r="CV25">
        <v>50</v>
      </c>
      <c r="CW25">
        <v>24</v>
      </c>
      <c r="CX25">
        <v>0.13</v>
      </c>
      <c r="CY25">
        <v>0.02</v>
      </c>
      <c r="CZ25">
        <v>-0.89363205910982002</v>
      </c>
      <c r="DA25">
        <v>-0.75632599878166695</v>
      </c>
      <c r="DB25">
        <v>0.176055684532676</v>
      </c>
      <c r="DC25">
        <v>1</v>
      </c>
      <c r="DD25">
        <v>49.979485714285701</v>
      </c>
      <c r="DE25">
        <v>0.10551428571424799</v>
      </c>
      <c r="DF25">
        <v>2.3011183320792699E-2</v>
      </c>
      <c r="DG25">
        <v>1</v>
      </c>
      <c r="DH25">
        <v>1800.0042857142901</v>
      </c>
      <c r="DI25">
        <v>-0.316328415212702</v>
      </c>
      <c r="DJ25">
        <v>0.154844666515534</v>
      </c>
      <c r="DK25">
        <v>-1</v>
      </c>
      <c r="DL25">
        <v>2</v>
      </c>
      <c r="DM25">
        <v>2</v>
      </c>
      <c r="DN25" t="s">
        <v>354</v>
      </c>
      <c r="DO25">
        <v>2.9992999999999999</v>
      </c>
      <c r="DP25">
        <v>2.77915</v>
      </c>
      <c r="DQ25">
        <v>1.5000299999999999E-2</v>
      </c>
      <c r="DR25">
        <v>1.41104E-2</v>
      </c>
      <c r="DS25">
        <v>0.12859899999999999</v>
      </c>
      <c r="DT25">
        <v>0.116866</v>
      </c>
      <c r="DU25">
        <v>28522.3</v>
      </c>
      <c r="DV25">
        <v>30217.5</v>
      </c>
      <c r="DW25">
        <v>27119.7</v>
      </c>
      <c r="DX25">
        <v>28787.9</v>
      </c>
      <c r="DY25">
        <v>31136.7</v>
      </c>
      <c r="DZ25">
        <v>33911.1</v>
      </c>
      <c r="EA25">
        <v>36245.300000000003</v>
      </c>
      <c r="EB25">
        <v>39073.699999999997</v>
      </c>
      <c r="EC25">
        <v>2.0647500000000001</v>
      </c>
      <c r="ED25">
        <v>1.71977</v>
      </c>
      <c r="EE25">
        <v>0.14424300000000001</v>
      </c>
      <c r="EF25">
        <v>0</v>
      </c>
      <c r="EG25">
        <v>26.644300000000001</v>
      </c>
      <c r="EH25">
        <v>999.9</v>
      </c>
      <c r="EI25">
        <v>36.9</v>
      </c>
      <c r="EJ25">
        <v>38.914000000000001</v>
      </c>
      <c r="EK25">
        <v>25.734999999999999</v>
      </c>
      <c r="EL25">
        <v>62.472999999999999</v>
      </c>
      <c r="EM25">
        <v>30.3766</v>
      </c>
      <c r="EN25">
        <v>1</v>
      </c>
      <c r="EO25">
        <v>7.4763700000000002E-2</v>
      </c>
      <c r="EP25">
        <v>-0.92507399999999995</v>
      </c>
      <c r="EQ25">
        <v>19.926400000000001</v>
      </c>
      <c r="ER25">
        <v>5.2119</v>
      </c>
      <c r="ES25">
        <v>11.9321</v>
      </c>
      <c r="ET25">
        <v>4.9552500000000004</v>
      </c>
      <c r="EU25">
        <v>3.2972800000000002</v>
      </c>
      <c r="EV25">
        <v>9999</v>
      </c>
      <c r="EW25">
        <v>107</v>
      </c>
      <c r="EX25">
        <v>54.7</v>
      </c>
      <c r="EY25">
        <v>3713.8</v>
      </c>
      <c r="EZ25">
        <v>1.8603099999999999</v>
      </c>
      <c r="FA25">
        <v>1.8595900000000001</v>
      </c>
      <c r="FB25">
        <v>1.86486</v>
      </c>
      <c r="FC25">
        <v>1.8688800000000001</v>
      </c>
      <c r="FD25">
        <v>1.8638600000000001</v>
      </c>
      <c r="FE25">
        <v>1.86371</v>
      </c>
      <c r="FF25">
        <v>1.8638399999999999</v>
      </c>
      <c r="FG25">
        <v>1.8635699999999999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-2.4350000000000001</v>
      </c>
      <c r="FV25">
        <v>0.2029</v>
      </c>
      <c r="FW25">
        <v>-2.4352800000000001</v>
      </c>
      <c r="FX25">
        <v>0</v>
      </c>
      <c r="FY25">
        <v>0</v>
      </c>
      <c r="FZ25">
        <v>0</v>
      </c>
      <c r="GA25">
        <v>0.202929999999999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0.4</v>
      </c>
      <c r="GJ25">
        <v>0.4</v>
      </c>
      <c r="GK25">
        <v>0.27343800000000001</v>
      </c>
      <c r="GL25">
        <v>2.6696800000000001</v>
      </c>
      <c r="GM25">
        <v>1.4477500000000001</v>
      </c>
      <c r="GN25">
        <v>2.2863799999999999</v>
      </c>
      <c r="GO25">
        <v>1.5466299999999999</v>
      </c>
      <c r="GP25">
        <v>2.48291</v>
      </c>
      <c r="GQ25">
        <v>40.019399999999997</v>
      </c>
      <c r="GR25">
        <v>15.7606</v>
      </c>
      <c r="GS25">
        <v>18</v>
      </c>
      <c r="GT25">
        <v>542.66899999999998</v>
      </c>
      <c r="GU25">
        <v>403.44200000000001</v>
      </c>
      <c r="GV25">
        <v>28.593399999999999</v>
      </c>
      <c r="GW25">
        <v>28.258400000000002</v>
      </c>
      <c r="GX25">
        <v>29.9998</v>
      </c>
      <c r="GY25">
        <v>28.2836</v>
      </c>
      <c r="GZ25">
        <v>28.271799999999999</v>
      </c>
      <c r="HA25">
        <v>5.4735800000000001</v>
      </c>
      <c r="HB25">
        <v>0</v>
      </c>
      <c r="HC25">
        <v>-30</v>
      </c>
      <c r="HD25">
        <v>28.586099999999998</v>
      </c>
      <c r="HE25">
        <v>50</v>
      </c>
      <c r="HF25">
        <v>0</v>
      </c>
      <c r="HG25">
        <v>99.869</v>
      </c>
      <c r="HH25">
        <v>94.940600000000003</v>
      </c>
    </row>
    <row r="26" spans="1:216" x14ac:dyDescent="0.2">
      <c r="A26">
        <v>8</v>
      </c>
      <c r="B26">
        <v>1689640985.0999999</v>
      </c>
      <c r="C26">
        <v>661</v>
      </c>
      <c r="D26" t="s">
        <v>376</v>
      </c>
      <c r="E26" t="s">
        <v>377</v>
      </c>
      <c r="F26" t="s">
        <v>348</v>
      </c>
      <c r="G26" t="s">
        <v>412</v>
      </c>
      <c r="H26" t="s">
        <v>349</v>
      </c>
      <c r="I26" t="s">
        <v>350</v>
      </c>
      <c r="J26" t="s">
        <v>351</v>
      </c>
      <c r="K26" t="s">
        <v>352</v>
      </c>
      <c r="L26">
        <v>1689640985.0999999</v>
      </c>
      <c r="M26">
        <f t="shared" si="0"/>
        <v>5.1005865712016839E-3</v>
      </c>
      <c r="N26">
        <f t="shared" si="1"/>
        <v>5.100586571201684</v>
      </c>
      <c r="O26">
        <f t="shared" si="2"/>
        <v>16.357249967442559</v>
      </c>
      <c r="P26">
        <f t="shared" si="3"/>
        <v>389.16399999999999</v>
      </c>
      <c r="Q26">
        <f t="shared" si="4"/>
        <v>303.07902661378927</v>
      </c>
      <c r="R26">
        <f t="shared" si="5"/>
        <v>30.408738205233636</v>
      </c>
      <c r="S26">
        <f t="shared" si="6"/>
        <v>39.045876341623206</v>
      </c>
      <c r="T26">
        <f t="shared" si="7"/>
        <v>0.35148338829978742</v>
      </c>
      <c r="U26">
        <f t="shared" si="8"/>
        <v>3.8312168520991166</v>
      </c>
      <c r="V26">
        <f t="shared" si="9"/>
        <v>0.33450139260502088</v>
      </c>
      <c r="W26">
        <f t="shared" si="10"/>
        <v>0.21052074476359922</v>
      </c>
      <c r="X26">
        <f t="shared" si="11"/>
        <v>297.67704300000003</v>
      </c>
      <c r="Y26">
        <f t="shared" si="12"/>
        <v>29.678874822975576</v>
      </c>
      <c r="Z26">
        <f t="shared" si="13"/>
        <v>29.678874822975576</v>
      </c>
      <c r="AA26">
        <f t="shared" si="14"/>
        <v>4.1824938476247855</v>
      </c>
      <c r="AB26">
        <f t="shared" si="15"/>
        <v>65.930177061533939</v>
      </c>
      <c r="AC26">
        <f t="shared" si="16"/>
        <v>2.70510012696294</v>
      </c>
      <c r="AD26">
        <f t="shared" si="17"/>
        <v>4.1029771912158166</v>
      </c>
      <c r="AE26">
        <f t="shared" si="18"/>
        <v>1.4773937206618455</v>
      </c>
      <c r="AF26">
        <f t="shared" si="19"/>
        <v>-224.93586778999426</v>
      </c>
      <c r="AG26">
        <f t="shared" si="20"/>
        <v>-68.775471177598718</v>
      </c>
      <c r="AH26">
        <f t="shared" si="21"/>
        <v>-3.9722600136434676</v>
      </c>
      <c r="AI26">
        <f t="shared" si="22"/>
        <v>-6.5559812364028858E-3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52612.774864821033</v>
      </c>
      <c r="AO26">
        <f t="shared" si="26"/>
        <v>1799.84</v>
      </c>
      <c r="AP26">
        <f t="shared" si="27"/>
        <v>1517.2658999999999</v>
      </c>
      <c r="AQ26">
        <f t="shared" si="28"/>
        <v>0.84300043337185526</v>
      </c>
      <c r="AR26">
        <f t="shared" si="29"/>
        <v>0.16539083640768071</v>
      </c>
      <c r="AS26">
        <v>1689640985.0999999</v>
      </c>
      <c r="AT26">
        <v>389.16399999999999</v>
      </c>
      <c r="AU26">
        <v>400.01100000000002</v>
      </c>
      <c r="AV26">
        <v>26.961300000000001</v>
      </c>
      <c r="AW26">
        <v>24.026299999999999</v>
      </c>
      <c r="AX26">
        <v>392.18400000000003</v>
      </c>
      <c r="AY26">
        <v>26.757200000000001</v>
      </c>
      <c r="AZ26">
        <v>500.02699999999999</v>
      </c>
      <c r="BA26">
        <v>100.28400000000001</v>
      </c>
      <c r="BB26">
        <v>4.8703799999999998E-2</v>
      </c>
      <c r="BC26">
        <v>29.3459</v>
      </c>
      <c r="BD26">
        <v>29.014700000000001</v>
      </c>
      <c r="BE26">
        <v>999.9</v>
      </c>
      <c r="BF26">
        <v>0</v>
      </c>
      <c r="BG26">
        <v>0</v>
      </c>
      <c r="BH26">
        <v>9999.3799999999992</v>
      </c>
      <c r="BI26">
        <v>0</v>
      </c>
      <c r="BJ26">
        <v>0.88640099999999999</v>
      </c>
      <c r="BK26">
        <v>-10.847300000000001</v>
      </c>
      <c r="BL26">
        <v>399.947</v>
      </c>
      <c r="BM26">
        <v>409.85899999999998</v>
      </c>
      <c r="BN26">
        <v>2.9350100000000001</v>
      </c>
      <c r="BO26">
        <v>400.01100000000002</v>
      </c>
      <c r="BP26">
        <v>24.026299999999999</v>
      </c>
      <c r="BQ26">
        <v>2.7037800000000001</v>
      </c>
      <c r="BR26">
        <v>2.4094500000000001</v>
      </c>
      <c r="BS26">
        <v>22.3081</v>
      </c>
      <c r="BT26">
        <v>20.427399999999999</v>
      </c>
      <c r="BU26">
        <v>1799.84</v>
      </c>
      <c r="BV26">
        <v>0.89998699999999998</v>
      </c>
      <c r="BW26">
        <v>0.100013</v>
      </c>
      <c r="BX26">
        <v>0</v>
      </c>
      <c r="BY26">
        <v>2.4540999999999999</v>
      </c>
      <c r="BZ26">
        <v>0</v>
      </c>
      <c r="CA26">
        <v>6908.22</v>
      </c>
      <c r="CB26">
        <v>13893.7</v>
      </c>
      <c r="CC26">
        <v>41.561999999999998</v>
      </c>
      <c r="CD26">
        <v>43.061999999999998</v>
      </c>
      <c r="CE26">
        <v>42.625</v>
      </c>
      <c r="CF26">
        <v>41.375</v>
      </c>
      <c r="CG26">
        <v>41.5</v>
      </c>
      <c r="CH26">
        <v>1619.83</v>
      </c>
      <c r="CI26">
        <v>180.01</v>
      </c>
      <c r="CJ26">
        <v>0</v>
      </c>
      <c r="CK26">
        <v>1689640993.2</v>
      </c>
      <c r="CL26">
        <v>0</v>
      </c>
      <c r="CM26">
        <v>1689640957.0999999</v>
      </c>
      <c r="CN26" t="s">
        <v>378</v>
      </c>
      <c r="CO26">
        <v>1689640955.0999999</v>
      </c>
      <c r="CP26">
        <v>1689640957.0999999</v>
      </c>
      <c r="CQ26">
        <v>53</v>
      </c>
      <c r="CR26">
        <v>-0.58499999999999996</v>
      </c>
      <c r="CS26">
        <v>1E-3</v>
      </c>
      <c r="CT26">
        <v>-3.02</v>
      </c>
      <c r="CU26">
        <v>0.20399999999999999</v>
      </c>
      <c r="CV26">
        <v>400</v>
      </c>
      <c r="CW26">
        <v>24</v>
      </c>
      <c r="CX26">
        <v>0.2</v>
      </c>
      <c r="CY26">
        <v>0.02</v>
      </c>
      <c r="CZ26">
        <v>16.065304533548002</v>
      </c>
      <c r="DA26">
        <v>0.45899968538232999</v>
      </c>
      <c r="DB26">
        <v>0.102846490320342</v>
      </c>
      <c r="DC26">
        <v>1</v>
      </c>
      <c r="DD26">
        <v>400.05676190476203</v>
      </c>
      <c r="DE26">
        <v>-0.46503896103809</v>
      </c>
      <c r="DF26">
        <v>7.4540436301318E-2</v>
      </c>
      <c r="DG26">
        <v>1</v>
      </c>
      <c r="DH26">
        <v>1799.97476190476</v>
      </c>
      <c r="DI26">
        <v>-0.38942350104475898</v>
      </c>
      <c r="DJ26">
        <v>0.15496909208342299</v>
      </c>
      <c r="DK26">
        <v>-1</v>
      </c>
      <c r="DL26">
        <v>2</v>
      </c>
      <c r="DM26">
        <v>2</v>
      </c>
      <c r="DN26" t="s">
        <v>354</v>
      </c>
      <c r="DO26">
        <v>2.9994000000000001</v>
      </c>
      <c r="DP26">
        <v>2.7793100000000002</v>
      </c>
      <c r="DQ26">
        <v>9.4253900000000002E-2</v>
      </c>
      <c r="DR26">
        <v>9.5220299999999994E-2</v>
      </c>
      <c r="DS26">
        <v>0.128936</v>
      </c>
      <c r="DT26">
        <v>0.117079</v>
      </c>
      <c r="DU26">
        <v>26226.3</v>
      </c>
      <c r="DV26">
        <v>27729.9</v>
      </c>
      <c r="DW26">
        <v>27118.400000000001</v>
      </c>
      <c r="DX26">
        <v>28786.2</v>
      </c>
      <c r="DY26">
        <v>31123.200000000001</v>
      </c>
      <c r="DZ26">
        <v>33902</v>
      </c>
      <c r="EA26">
        <v>36243.800000000003</v>
      </c>
      <c r="EB26">
        <v>39072.6</v>
      </c>
      <c r="EC26">
        <v>2.0657000000000001</v>
      </c>
      <c r="ED26">
        <v>1.72167</v>
      </c>
      <c r="EE26">
        <v>0.14407200000000001</v>
      </c>
      <c r="EF26">
        <v>0</v>
      </c>
      <c r="EG26">
        <v>26.661799999999999</v>
      </c>
      <c r="EH26">
        <v>999.9</v>
      </c>
      <c r="EI26">
        <v>36.9</v>
      </c>
      <c r="EJ26">
        <v>38.945</v>
      </c>
      <c r="EK26">
        <v>25.779599999999999</v>
      </c>
      <c r="EL26">
        <v>62.653100000000002</v>
      </c>
      <c r="EM26">
        <v>30.240400000000001</v>
      </c>
      <c r="EN26">
        <v>1</v>
      </c>
      <c r="EO26">
        <v>7.3173299999999997E-2</v>
      </c>
      <c r="EP26">
        <v>-0.80829499999999999</v>
      </c>
      <c r="EQ26">
        <v>19.930299999999999</v>
      </c>
      <c r="ER26">
        <v>5.2165400000000002</v>
      </c>
      <c r="ES26">
        <v>11.9321</v>
      </c>
      <c r="ET26">
        <v>4.9548500000000004</v>
      </c>
      <c r="EU26">
        <v>3.2972800000000002</v>
      </c>
      <c r="EV26">
        <v>9999</v>
      </c>
      <c r="EW26">
        <v>107</v>
      </c>
      <c r="EX26">
        <v>54.8</v>
      </c>
      <c r="EY26">
        <v>3715.7</v>
      </c>
      <c r="EZ26">
        <v>1.8603499999999999</v>
      </c>
      <c r="FA26">
        <v>1.8595900000000001</v>
      </c>
      <c r="FB26">
        <v>1.8649100000000001</v>
      </c>
      <c r="FC26">
        <v>1.86886</v>
      </c>
      <c r="FD26">
        <v>1.8638600000000001</v>
      </c>
      <c r="FE26">
        <v>1.86371</v>
      </c>
      <c r="FF26">
        <v>1.86385</v>
      </c>
      <c r="FG26">
        <v>1.8635600000000001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-3.02</v>
      </c>
      <c r="FV26">
        <v>0.2041</v>
      </c>
      <c r="FW26">
        <v>-3.02000000000004</v>
      </c>
      <c r="FX26">
        <v>0</v>
      </c>
      <c r="FY26">
        <v>0</v>
      </c>
      <c r="FZ26">
        <v>0</v>
      </c>
      <c r="GA26">
        <v>0.20411000000000401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1.0485800000000001</v>
      </c>
      <c r="GL26">
        <v>2.65015</v>
      </c>
      <c r="GM26">
        <v>1.4489700000000001</v>
      </c>
      <c r="GN26">
        <v>2.2851599999999999</v>
      </c>
      <c r="GO26">
        <v>1.5466299999999999</v>
      </c>
      <c r="GP26">
        <v>2.4438499999999999</v>
      </c>
      <c r="GQ26">
        <v>40.019399999999997</v>
      </c>
      <c r="GR26">
        <v>15.7431</v>
      </c>
      <c r="GS26">
        <v>18</v>
      </c>
      <c r="GT26">
        <v>542.72</v>
      </c>
      <c r="GU26">
        <v>404.18599999999998</v>
      </c>
      <c r="GV26">
        <v>28.621099999999998</v>
      </c>
      <c r="GW26">
        <v>28.2166</v>
      </c>
      <c r="GX26">
        <v>30.0002</v>
      </c>
      <c r="GY26">
        <v>28.2224</v>
      </c>
      <c r="GZ26">
        <v>28.208300000000001</v>
      </c>
      <c r="HA26">
        <v>21.0001</v>
      </c>
      <c r="HB26">
        <v>0</v>
      </c>
      <c r="HC26">
        <v>-30</v>
      </c>
      <c r="HD26">
        <v>28.617100000000001</v>
      </c>
      <c r="HE26">
        <v>400</v>
      </c>
      <c r="HF26">
        <v>0</v>
      </c>
      <c r="HG26">
        <v>99.864699999999999</v>
      </c>
      <c r="HH26">
        <v>94.936499999999995</v>
      </c>
    </row>
    <row r="27" spans="1:216" x14ac:dyDescent="0.2">
      <c r="A27">
        <v>9</v>
      </c>
      <c r="B27">
        <v>1689641084.0999999</v>
      </c>
      <c r="C27">
        <v>760</v>
      </c>
      <c r="D27" t="s">
        <v>379</v>
      </c>
      <c r="E27" t="s">
        <v>380</v>
      </c>
      <c r="F27" t="s">
        <v>348</v>
      </c>
      <c r="G27" t="s">
        <v>412</v>
      </c>
      <c r="H27" t="s">
        <v>349</v>
      </c>
      <c r="I27" t="s">
        <v>350</v>
      </c>
      <c r="J27" t="s">
        <v>351</v>
      </c>
      <c r="K27" t="s">
        <v>352</v>
      </c>
      <c r="L27">
        <v>1689641084.0999999</v>
      </c>
      <c r="M27">
        <f t="shared" si="0"/>
        <v>5.1611060449528933E-3</v>
      </c>
      <c r="N27">
        <f t="shared" si="1"/>
        <v>5.1611060449528932</v>
      </c>
      <c r="O27">
        <f t="shared" si="2"/>
        <v>16.751707024119185</v>
      </c>
      <c r="P27">
        <f t="shared" si="3"/>
        <v>388.95400000000001</v>
      </c>
      <c r="Q27">
        <f t="shared" si="4"/>
        <v>302.31677779515775</v>
      </c>
      <c r="R27">
        <f t="shared" si="5"/>
        <v>30.332942019027787</v>
      </c>
      <c r="S27">
        <f t="shared" si="6"/>
        <v>39.025684304107806</v>
      </c>
      <c r="T27">
        <f t="shared" si="7"/>
        <v>0.3574721241826973</v>
      </c>
      <c r="U27">
        <f t="shared" si="8"/>
        <v>3.8262910445276539</v>
      </c>
      <c r="V27">
        <f t="shared" si="9"/>
        <v>0.33990062651109093</v>
      </c>
      <c r="W27">
        <f t="shared" si="10"/>
        <v>0.21394462388559993</v>
      </c>
      <c r="X27">
        <f t="shared" si="11"/>
        <v>297.72971100000001</v>
      </c>
      <c r="Y27">
        <f t="shared" si="12"/>
        <v>29.672888614795554</v>
      </c>
      <c r="Z27">
        <f t="shared" si="13"/>
        <v>29.672888614795554</v>
      </c>
      <c r="AA27">
        <f t="shared" si="14"/>
        <v>4.18105252867469</v>
      </c>
      <c r="AB27">
        <f t="shared" si="15"/>
        <v>66.025006754527226</v>
      </c>
      <c r="AC27">
        <f t="shared" si="16"/>
        <v>2.7098666855777398</v>
      </c>
      <c r="AD27">
        <f t="shared" si="17"/>
        <v>4.1043035340423177</v>
      </c>
      <c r="AE27">
        <f t="shared" si="18"/>
        <v>1.4711858430969502</v>
      </c>
      <c r="AF27">
        <f t="shared" si="19"/>
        <v>-227.6047765824226</v>
      </c>
      <c r="AG27">
        <f t="shared" si="20"/>
        <v>-66.297008523372625</v>
      </c>
      <c r="AH27">
        <f t="shared" si="21"/>
        <v>-3.8340336388706779</v>
      </c>
      <c r="AI27">
        <f t="shared" si="22"/>
        <v>-6.1077446658828194E-3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52518.148881165274</v>
      </c>
      <c r="AO27">
        <f t="shared" si="26"/>
        <v>1800.17</v>
      </c>
      <c r="AP27">
        <f t="shared" si="27"/>
        <v>1517.5431000000001</v>
      </c>
      <c r="AQ27">
        <f t="shared" si="28"/>
        <v>0.84299988334435083</v>
      </c>
      <c r="AR27">
        <f t="shared" si="29"/>
        <v>0.16538977485459705</v>
      </c>
      <c r="AS27">
        <v>1689641084.0999999</v>
      </c>
      <c r="AT27">
        <v>388.95400000000001</v>
      </c>
      <c r="AU27">
        <v>400.048</v>
      </c>
      <c r="AV27">
        <v>27.008199999999999</v>
      </c>
      <c r="AW27">
        <v>24.038399999999999</v>
      </c>
      <c r="AX27">
        <v>392.02699999999999</v>
      </c>
      <c r="AY27">
        <v>26.803899999999999</v>
      </c>
      <c r="AZ27">
        <v>500.00700000000001</v>
      </c>
      <c r="BA27">
        <v>100.286</v>
      </c>
      <c r="BB27">
        <v>4.8960700000000003E-2</v>
      </c>
      <c r="BC27">
        <v>29.351500000000001</v>
      </c>
      <c r="BD27">
        <v>29.0015</v>
      </c>
      <c r="BE27">
        <v>999.9</v>
      </c>
      <c r="BF27">
        <v>0</v>
      </c>
      <c r="BG27">
        <v>0</v>
      </c>
      <c r="BH27">
        <v>9980.6200000000008</v>
      </c>
      <c r="BI27">
        <v>0</v>
      </c>
      <c r="BJ27">
        <v>0.86276399999999998</v>
      </c>
      <c r="BK27">
        <v>-11.0931</v>
      </c>
      <c r="BL27">
        <v>399.75099999999998</v>
      </c>
      <c r="BM27">
        <v>409.90100000000001</v>
      </c>
      <c r="BN27">
        <v>2.96983</v>
      </c>
      <c r="BO27">
        <v>400.048</v>
      </c>
      <c r="BP27">
        <v>24.038399999999999</v>
      </c>
      <c r="BQ27">
        <v>2.7085400000000002</v>
      </c>
      <c r="BR27">
        <v>2.4107099999999999</v>
      </c>
      <c r="BS27">
        <v>22.337</v>
      </c>
      <c r="BT27">
        <v>20.4359</v>
      </c>
      <c r="BU27">
        <v>1800.17</v>
      </c>
      <c r="BV27">
        <v>0.90000400000000003</v>
      </c>
      <c r="BW27">
        <v>9.9995600000000004E-2</v>
      </c>
      <c r="BX27">
        <v>0</v>
      </c>
      <c r="BY27">
        <v>2.1583999999999999</v>
      </c>
      <c r="BZ27">
        <v>0</v>
      </c>
      <c r="CA27">
        <v>7018.15</v>
      </c>
      <c r="CB27">
        <v>13896.3</v>
      </c>
      <c r="CC27">
        <v>41.561999999999998</v>
      </c>
      <c r="CD27">
        <v>43.061999999999998</v>
      </c>
      <c r="CE27">
        <v>42.561999999999998</v>
      </c>
      <c r="CF27">
        <v>41.311999999999998</v>
      </c>
      <c r="CG27">
        <v>41.5</v>
      </c>
      <c r="CH27">
        <v>1620.16</v>
      </c>
      <c r="CI27">
        <v>180.01</v>
      </c>
      <c r="CJ27">
        <v>0</v>
      </c>
      <c r="CK27">
        <v>1689641092.2</v>
      </c>
      <c r="CL27">
        <v>0</v>
      </c>
      <c r="CM27">
        <v>1689641054.0999999</v>
      </c>
      <c r="CN27" t="s">
        <v>381</v>
      </c>
      <c r="CO27">
        <v>1689641054.0999999</v>
      </c>
      <c r="CP27">
        <v>1689641040.0999999</v>
      </c>
      <c r="CQ27">
        <v>54</v>
      </c>
      <c r="CR27">
        <v>-5.2999999999999999E-2</v>
      </c>
      <c r="CS27">
        <v>0</v>
      </c>
      <c r="CT27">
        <v>-3.073</v>
      </c>
      <c r="CU27">
        <v>0.20399999999999999</v>
      </c>
      <c r="CV27">
        <v>400</v>
      </c>
      <c r="CW27">
        <v>24</v>
      </c>
      <c r="CX27">
        <v>0.15</v>
      </c>
      <c r="CY27">
        <v>0.02</v>
      </c>
      <c r="CZ27">
        <v>16.363963271129801</v>
      </c>
      <c r="DA27">
        <v>0.31111519339181798</v>
      </c>
      <c r="DB27">
        <v>5.2686863355286002E-2</v>
      </c>
      <c r="DC27">
        <v>1</v>
      </c>
      <c r="DD27">
        <v>400.00324999999998</v>
      </c>
      <c r="DE27">
        <v>-0.127082706766701</v>
      </c>
      <c r="DF27">
        <v>3.24466870419775E-2</v>
      </c>
      <c r="DG27">
        <v>1</v>
      </c>
      <c r="DH27">
        <v>1800.01523809524</v>
      </c>
      <c r="DI27">
        <v>-0.42932912057947098</v>
      </c>
      <c r="DJ27">
        <v>0.15683230496970901</v>
      </c>
      <c r="DK27">
        <v>-1</v>
      </c>
      <c r="DL27">
        <v>2</v>
      </c>
      <c r="DM27">
        <v>2</v>
      </c>
      <c r="DN27" t="s">
        <v>354</v>
      </c>
      <c r="DO27">
        <v>2.9993599999999998</v>
      </c>
      <c r="DP27">
        <v>2.7794099999999999</v>
      </c>
      <c r="DQ27">
        <v>9.4233300000000006E-2</v>
      </c>
      <c r="DR27">
        <v>9.5236199999999993E-2</v>
      </c>
      <c r="DS27">
        <v>0.12910099999999999</v>
      </c>
      <c r="DT27">
        <v>0.11713</v>
      </c>
      <c r="DU27">
        <v>26225.1</v>
      </c>
      <c r="DV27">
        <v>27727.5</v>
      </c>
      <c r="DW27">
        <v>27116.5</v>
      </c>
      <c r="DX27">
        <v>28784.1</v>
      </c>
      <c r="DY27">
        <v>31115</v>
      </c>
      <c r="DZ27">
        <v>33897.5</v>
      </c>
      <c r="EA27">
        <v>36241.1</v>
      </c>
      <c r="EB27">
        <v>39069.599999999999</v>
      </c>
      <c r="EC27">
        <v>2.0658500000000002</v>
      </c>
      <c r="ED27">
        <v>1.72113</v>
      </c>
      <c r="EE27">
        <v>0.14165800000000001</v>
      </c>
      <c r="EF27">
        <v>0</v>
      </c>
      <c r="EG27">
        <v>26.688099999999999</v>
      </c>
      <c r="EH27">
        <v>999.9</v>
      </c>
      <c r="EI27">
        <v>36.887999999999998</v>
      </c>
      <c r="EJ27">
        <v>38.975000000000001</v>
      </c>
      <c r="EK27">
        <v>25.812200000000001</v>
      </c>
      <c r="EL27">
        <v>62.5931</v>
      </c>
      <c r="EM27">
        <v>30.124199999999998</v>
      </c>
      <c r="EN27">
        <v>1</v>
      </c>
      <c r="EO27">
        <v>7.40117E-2</v>
      </c>
      <c r="EP27">
        <v>-0.74939</v>
      </c>
      <c r="EQ27">
        <v>19.931999999999999</v>
      </c>
      <c r="ER27">
        <v>5.2151899999999998</v>
      </c>
      <c r="ES27">
        <v>11.9321</v>
      </c>
      <c r="ET27">
        <v>4.9549000000000003</v>
      </c>
      <c r="EU27">
        <v>3.2975500000000002</v>
      </c>
      <c r="EV27">
        <v>9999</v>
      </c>
      <c r="EW27">
        <v>107</v>
      </c>
      <c r="EX27">
        <v>54.8</v>
      </c>
      <c r="EY27">
        <v>3717.5</v>
      </c>
      <c r="EZ27">
        <v>1.8603099999999999</v>
      </c>
      <c r="FA27">
        <v>1.8595900000000001</v>
      </c>
      <c r="FB27">
        <v>1.86487</v>
      </c>
      <c r="FC27">
        <v>1.8688800000000001</v>
      </c>
      <c r="FD27">
        <v>1.86389</v>
      </c>
      <c r="FE27">
        <v>1.86371</v>
      </c>
      <c r="FF27">
        <v>1.8638300000000001</v>
      </c>
      <c r="FG27">
        <v>1.86358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-3.073</v>
      </c>
      <c r="FV27">
        <v>0.20430000000000001</v>
      </c>
      <c r="FW27">
        <v>-3.07299999999992</v>
      </c>
      <c r="FX27">
        <v>0</v>
      </c>
      <c r="FY27">
        <v>0</v>
      </c>
      <c r="FZ27">
        <v>0</v>
      </c>
      <c r="GA27">
        <v>0.20427000000000101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0.7</v>
      </c>
      <c r="GK27">
        <v>1.0485800000000001</v>
      </c>
      <c r="GL27">
        <v>2.65381</v>
      </c>
      <c r="GM27">
        <v>1.4489700000000001</v>
      </c>
      <c r="GN27">
        <v>2.2839399999999999</v>
      </c>
      <c r="GO27">
        <v>1.5466299999999999</v>
      </c>
      <c r="GP27">
        <v>2.48047</v>
      </c>
      <c r="GQ27">
        <v>40.07</v>
      </c>
      <c r="GR27">
        <v>15.7256</v>
      </c>
      <c r="GS27">
        <v>18</v>
      </c>
      <c r="GT27">
        <v>542.57899999999995</v>
      </c>
      <c r="GU27">
        <v>403.61900000000003</v>
      </c>
      <c r="GV27">
        <v>28.479700000000001</v>
      </c>
      <c r="GW27">
        <v>28.216999999999999</v>
      </c>
      <c r="GX27">
        <v>30.0002</v>
      </c>
      <c r="GY27">
        <v>28.196200000000001</v>
      </c>
      <c r="GZ27">
        <v>28.177800000000001</v>
      </c>
      <c r="HA27">
        <v>20.992699999999999</v>
      </c>
      <c r="HB27">
        <v>0</v>
      </c>
      <c r="HC27">
        <v>-30</v>
      </c>
      <c r="HD27">
        <v>28.475000000000001</v>
      </c>
      <c r="HE27">
        <v>400</v>
      </c>
      <c r="HF27">
        <v>0</v>
      </c>
      <c r="HG27">
        <v>99.857600000000005</v>
      </c>
      <c r="HH27">
        <v>94.929500000000004</v>
      </c>
    </row>
    <row r="28" spans="1:216" x14ac:dyDescent="0.2">
      <c r="A28">
        <v>10</v>
      </c>
      <c r="B28">
        <v>1689641169.0999999</v>
      </c>
      <c r="C28">
        <v>845</v>
      </c>
      <c r="D28" t="s">
        <v>382</v>
      </c>
      <c r="E28" t="s">
        <v>383</v>
      </c>
      <c r="F28" t="s">
        <v>348</v>
      </c>
      <c r="G28" t="s">
        <v>412</v>
      </c>
      <c r="H28" t="s">
        <v>349</v>
      </c>
      <c r="I28" t="s">
        <v>350</v>
      </c>
      <c r="J28" t="s">
        <v>351</v>
      </c>
      <c r="K28" t="s">
        <v>352</v>
      </c>
      <c r="L28">
        <v>1689641169.0999999</v>
      </c>
      <c r="M28">
        <f t="shared" si="0"/>
        <v>5.0593026474638359E-3</v>
      </c>
      <c r="N28">
        <f t="shared" si="1"/>
        <v>5.0593026474638361</v>
      </c>
      <c r="O28">
        <f t="shared" si="2"/>
        <v>16.808659474896636</v>
      </c>
      <c r="P28">
        <f t="shared" si="3"/>
        <v>388.94</v>
      </c>
      <c r="Q28">
        <f t="shared" si="4"/>
        <v>300.62806079515639</v>
      </c>
      <c r="R28">
        <f t="shared" si="5"/>
        <v>30.164227405120187</v>
      </c>
      <c r="S28">
        <f t="shared" si="6"/>
        <v>39.025214665311999</v>
      </c>
      <c r="T28">
        <f t="shared" si="7"/>
        <v>0.35072284779942964</v>
      </c>
      <c r="U28">
        <f t="shared" si="8"/>
        <v>3.8316727379341078</v>
      </c>
      <c r="V28">
        <f t="shared" si="9"/>
        <v>0.33381427220517712</v>
      </c>
      <c r="W28">
        <f t="shared" si="10"/>
        <v>0.21008514137206022</v>
      </c>
      <c r="X28">
        <f t="shared" si="11"/>
        <v>297.67849799999999</v>
      </c>
      <c r="Y28">
        <f t="shared" si="12"/>
        <v>29.629387700801701</v>
      </c>
      <c r="Z28">
        <f t="shared" si="13"/>
        <v>29.629387700801701</v>
      </c>
      <c r="AA28">
        <f t="shared" si="14"/>
        <v>4.1705916691378704</v>
      </c>
      <c r="AB28">
        <f t="shared" si="15"/>
        <v>66.073623353406234</v>
      </c>
      <c r="AC28">
        <f t="shared" si="16"/>
        <v>2.70195479548976</v>
      </c>
      <c r="AD28">
        <f t="shared" si="17"/>
        <v>4.0893092558854933</v>
      </c>
      <c r="AE28">
        <f t="shared" si="18"/>
        <v>1.4686368736481104</v>
      </c>
      <c r="AF28">
        <f t="shared" si="19"/>
        <v>-223.11524675315516</v>
      </c>
      <c r="AG28">
        <f t="shared" si="20"/>
        <v>-70.50087221897283</v>
      </c>
      <c r="AH28">
        <f t="shared" si="21"/>
        <v>-4.0692639358465961</v>
      </c>
      <c r="AI28">
        <f t="shared" si="22"/>
        <v>-6.8849079746087227E-3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52631.616814211557</v>
      </c>
      <c r="AO28">
        <f t="shared" si="26"/>
        <v>1799.86</v>
      </c>
      <c r="AP28">
        <f t="shared" si="27"/>
        <v>1517.2817999999997</v>
      </c>
      <c r="AQ28">
        <f t="shared" si="28"/>
        <v>0.84299989999222158</v>
      </c>
      <c r="AR28">
        <f t="shared" si="29"/>
        <v>0.16538980698498773</v>
      </c>
      <c r="AS28">
        <v>1689641169.0999999</v>
      </c>
      <c r="AT28">
        <v>388.94</v>
      </c>
      <c r="AU28">
        <v>400.04399999999998</v>
      </c>
      <c r="AV28">
        <v>26.928699999999999</v>
      </c>
      <c r="AW28">
        <v>24.017299999999999</v>
      </c>
      <c r="AX28">
        <v>391.99700000000001</v>
      </c>
      <c r="AY28">
        <v>26.726900000000001</v>
      </c>
      <c r="AZ28">
        <v>500.017</v>
      </c>
      <c r="BA28">
        <v>100.289</v>
      </c>
      <c r="BB28">
        <v>4.8364799999999999E-2</v>
      </c>
      <c r="BC28">
        <v>29.2881</v>
      </c>
      <c r="BD28">
        <v>28.952100000000002</v>
      </c>
      <c r="BE28">
        <v>999.9</v>
      </c>
      <c r="BF28">
        <v>0</v>
      </c>
      <c r="BG28">
        <v>0</v>
      </c>
      <c r="BH28">
        <v>10000.6</v>
      </c>
      <c r="BI28">
        <v>0</v>
      </c>
      <c r="BJ28">
        <v>0.71503000000000005</v>
      </c>
      <c r="BK28">
        <v>-11.1043</v>
      </c>
      <c r="BL28">
        <v>399.70400000000001</v>
      </c>
      <c r="BM28">
        <v>409.88900000000001</v>
      </c>
      <c r="BN28">
        <v>2.9113799999999999</v>
      </c>
      <c r="BO28">
        <v>400.04399999999998</v>
      </c>
      <c r="BP28">
        <v>24.017299999999999</v>
      </c>
      <c r="BQ28">
        <v>2.7006399999999999</v>
      </c>
      <c r="BR28">
        <v>2.4086599999999998</v>
      </c>
      <c r="BS28">
        <v>22.289000000000001</v>
      </c>
      <c r="BT28">
        <v>20.4221</v>
      </c>
      <c r="BU28">
        <v>1799.86</v>
      </c>
      <c r="BV28">
        <v>0.90000199999999997</v>
      </c>
      <c r="BW28">
        <v>9.9998500000000004E-2</v>
      </c>
      <c r="BX28">
        <v>0</v>
      </c>
      <c r="BY28">
        <v>2.3471000000000002</v>
      </c>
      <c r="BZ28">
        <v>0</v>
      </c>
      <c r="CA28">
        <v>6895.52</v>
      </c>
      <c r="CB28">
        <v>13893.9</v>
      </c>
      <c r="CC28">
        <v>41.5</v>
      </c>
      <c r="CD28">
        <v>43</v>
      </c>
      <c r="CE28">
        <v>42.561999999999998</v>
      </c>
      <c r="CF28">
        <v>41.311999999999998</v>
      </c>
      <c r="CG28">
        <v>41.5</v>
      </c>
      <c r="CH28">
        <v>1619.88</v>
      </c>
      <c r="CI28">
        <v>179.98</v>
      </c>
      <c r="CJ28">
        <v>0</v>
      </c>
      <c r="CK28">
        <v>1689641176.8</v>
      </c>
      <c r="CL28">
        <v>0</v>
      </c>
      <c r="CM28">
        <v>1689641141.0999999</v>
      </c>
      <c r="CN28" t="s">
        <v>384</v>
      </c>
      <c r="CO28">
        <v>1689641138.0999999</v>
      </c>
      <c r="CP28">
        <v>1689641141.0999999</v>
      </c>
      <c r="CQ28">
        <v>55</v>
      </c>
      <c r="CR28">
        <v>1.7000000000000001E-2</v>
      </c>
      <c r="CS28">
        <v>-3.0000000000000001E-3</v>
      </c>
      <c r="CT28">
        <v>-3.056</v>
      </c>
      <c r="CU28">
        <v>0.20200000000000001</v>
      </c>
      <c r="CV28">
        <v>400</v>
      </c>
      <c r="CW28">
        <v>24</v>
      </c>
      <c r="CX28">
        <v>0.16</v>
      </c>
      <c r="CY28">
        <v>0.03</v>
      </c>
      <c r="CZ28">
        <v>16.437961959397001</v>
      </c>
      <c r="DA28">
        <v>-4.2877182295388103E-2</v>
      </c>
      <c r="DB28">
        <v>5.2668663829483098E-2</v>
      </c>
      <c r="DC28">
        <v>1</v>
      </c>
      <c r="DD28">
        <v>400.00566666666703</v>
      </c>
      <c r="DE28">
        <v>-0.13028571428545199</v>
      </c>
      <c r="DF28">
        <v>2.9836592000794901E-2</v>
      </c>
      <c r="DG28">
        <v>1</v>
      </c>
      <c r="DH28">
        <v>1799.9649999999999</v>
      </c>
      <c r="DI28">
        <v>-0.34550667046539102</v>
      </c>
      <c r="DJ28">
        <v>0.15529005119459299</v>
      </c>
      <c r="DK28">
        <v>-1</v>
      </c>
      <c r="DL28">
        <v>2</v>
      </c>
      <c r="DM28">
        <v>2</v>
      </c>
      <c r="DN28" t="s">
        <v>354</v>
      </c>
      <c r="DO28">
        <v>2.9993699999999999</v>
      </c>
      <c r="DP28">
        <v>2.7789799999999998</v>
      </c>
      <c r="DQ28">
        <v>9.4232399999999994E-2</v>
      </c>
      <c r="DR28">
        <v>9.5242599999999997E-2</v>
      </c>
      <c r="DS28">
        <v>0.128853</v>
      </c>
      <c r="DT28">
        <v>0.11706800000000001</v>
      </c>
      <c r="DU28">
        <v>26224.2</v>
      </c>
      <c r="DV28">
        <v>27725.200000000001</v>
      </c>
      <c r="DW28">
        <v>27115.5</v>
      </c>
      <c r="DX28">
        <v>28782</v>
      </c>
      <c r="DY28">
        <v>31123.1</v>
      </c>
      <c r="DZ28">
        <v>33897.4</v>
      </c>
      <c r="EA28">
        <v>36240.1</v>
      </c>
      <c r="EB28">
        <v>39066.800000000003</v>
      </c>
      <c r="EC28">
        <v>2.0659700000000001</v>
      </c>
      <c r="ED28">
        <v>1.72082</v>
      </c>
      <c r="EE28">
        <v>0.140928</v>
      </c>
      <c r="EF28">
        <v>0</v>
      </c>
      <c r="EG28">
        <v>26.650400000000001</v>
      </c>
      <c r="EH28">
        <v>999.9</v>
      </c>
      <c r="EI28">
        <v>36.814999999999998</v>
      </c>
      <c r="EJ28">
        <v>38.984999999999999</v>
      </c>
      <c r="EK28">
        <v>25.773700000000002</v>
      </c>
      <c r="EL28">
        <v>62.553100000000001</v>
      </c>
      <c r="EM28">
        <v>30.116199999999999</v>
      </c>
      <c r="EN28">
        <v>1</v>
      </c>
      <c r="EO28">
        <v>7.5167700000000004E-2</v>
      </c>
      <c r="EP28">
        <v>-1.14568</v>
      </c>
      <c r="EQ28">
        <v>19.917899999999999</v>
      </c>
      <c r="ER28">
        <v>5.2163899999999996</v>
      </c>
      <c r="ES28">
        <v>11.9321</v>
      </c>
      <c r="ET28">
        <v>4.9539999999999997</v>
      </c>
      <c r="EU28">
        <v>3.29765</v>
      </c>
      <c r="EV28">
        <v>9999</v>
      </c>
      <c r="EW28">
        <v>107</v>
      </c>
      <c r="EX28">
        <v>54.8</v>
      </c>
      <c r="EY28">
        <v>3718.9</v>
      </c>
      <c r="EZ28">
        <v>1.86026</v>
      </c>
      <c r="FA28">
        <v>1.8595900000000001</v>
      </c>
      <c r="FB28">
        <v>1.86483</v>
      </c>
      <c r="FC28">
        <v>1.86886</v>
      </c>
      <c r="FD28">
        <v>1.8638600000000001</v>
      </c>
      <c r="FE28">
        <v>1.86371</v>
      </c>
      <c r="FF28">
        <v>1.86381</v>
      </c>
      <c r="FG28">
        <v>1.86358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-3.0569999999999999</v>
      </c>
      <c r="FV28">
        <v>0.20180000000000001</v>
      </c>
      <c r="FW28">
        <v>-3.0563636363636402</v>
      </c>
      <c r="FX28">
        <v>0</v>
      </c>
      <c r="FY28">
        <v>0</v>
      </c>
      <c r="FZ28">
        <v>0</v>
      </c>
      <c r="GA28">
        <v>0.20175999999999999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1.0485800000000001</v>
      </c>
      <c r="GL28">
        <v>2.65381</v>
      </c>
      <c r="GM28">
        <v>1.4477500000000001</v>
      </c>
      <c r="GN28">
        <v>2.2814899999999998</v>
      </c>
      <c r="GO28">
        <v>1.5466299999999999</v>
      </c>
      <c r="GP28">
        <v>2.4670399999999999</v>
      </c>
      <c r="GQ28">
        <v>40.095300000000002</v>
      </c>
      <c r="GR28">
        <v>15.7081</v>
      </c>
      <c r="GS28">
        <v>18</v>
      </c>
      <c r="GT28">
        <v>542.54999999999995</v>
      </c>
      <c r="GU28">
        <v>403.29599999999999</v>
      </c>
      <c r="GV28">
        <v>28.6798</v>
      </c>
      <c r="GW28">
        <v>28.221399999999999</v>
      </c>
      <c r="GX28">
        <v>30.0001</v>
      </c>
      <c r="GY28">
        <v>28.184200000000001</v>
      </c>
      <c r="GZ28">
        <v>28.159199999999998</v>
      </c>
      <c r="HA28">
        <v>20.990300000000001</v>
      </c>
      <c r="HB28">
        <v>0</v>
      </c>
      <c r="HC28">
        <v>-30</v>
      </c>
      <c r="HD28">
        <v>28.7027</v>
      </c>
      <c r="HE28">
        <v>400</v>
      </c>
      <c r="HF28">
        <v>0</v>
      </c>
      <c r="HG28">
        <v>99.854500000000002</v>
      </c>
      <c r="HH28">
        <v>94.922600000000003</v>
      </c>
    </row>
    <row r="29" spans="1:216" x14ac:dyDescent="0.2">
      <c r="A29">
        <v>11</v>
      </c>
      <c r="B29">
        <v>1689641264.0999999</v>
      </c>
      <c r="C29">
        <v>940</v>
      </c>
      <c r="D29" t="s">
        <v>385</v>
      </c>
      <c r="E29" t="s">
        <v>386</v>
      </c>
      <c r="F29" t="s">
        <v>348</v>
      </c>
      <c r="G29" t="s">
        <v>412</v>
      </c>
      <c r="H29" t="s">
        <v>349</v>
      </c>
      <c r="I29" t="s">
        <v>350</v>
      </c>
      <c r="J29" t="s">
        <v>351</v>
      </c>
      <c r="K29" t="s">
        <v>352</v>
      </c>
      <c r="L29">
        <v>1689641264.0999999</v>
      </c>
      <c r="M29">
        <f t="shared" si="0"/>
        <v>4.8960362951027438E-3</v>
      </c>
      <c r="N29">
        <f t="shared" si="1"/>
        <v>4.8960362951027436</v>
      </c>
      <c r="O29">
        <f t="shared" si="2"/>
        <v>19.59543023772137</v>
      </c>
      <c r="P29">
        <f t="shared" si="3"/>
        <v>462.08300000000003</v>
      </c>
      <c r="Q29">
        <f t="shared" si="4"/>
        <v>353.21680039572743</v>
      </c>
      <c r="R29">
        <f t="shared" si="5"/>
        <v>35.440198157525764</v>
      </c>
      <c r="S29">
        <f t="shared" si="6"/>
        <v>46.363347006361913</v>
      </c>
      <c r="T29">
        <f t="shared" si="7"/>
        <v>0.33029584172222548</v>
      </c>
      <c r="U29">
        <f t="shared" si="8"/>
        <v>3.8319646667137377</v>
      </c>
      <c r="V29">
        <f t="shared" si="9"/>
        <v>0.31525521036514115</v>
      </c>
      <c r="W29">
        <f t="shared" si="10"/>
        <v>0.19832876524825221</v>
      </c>
      <c r="X29">
        <f t="shared" si="11"/>
        <v>297.73290299999996</v>
      </c>
      <c r="Y29">
        <f t="shared" si="12"/>
        <v>29.717854288769331</v>
      </c>
      <c r="Z29">
        <f t="shared" si="13"/>
        <v>29.717854288769331</v>
      </c>
      <c r="AA29">
        <f t="shared" si="14"/>
        <v>4.1918896573279971</v>
      </c>
      <c r="AB29">
        <f t="shared" si="15"/>
        <v>65.499845819170631</v>
      </c>
      <c r="AC29">
        <f t="shared" si="16"/>
        <v>2.6870559773315104</v>
      </c>
      <c r="AD29">
        <f t="shared" si="17"/>
        <v>4.1023851945389724</v>
      </c>
      <c r="AE29">
        <f t="shared" si="18"/>
        <v>1.5048336799964868</v>
      </c>
      <c r="AF29">
        <f t="shared" si="19"/>
        <v>-215.91520061403099</v>
      </c>
      <c r="AG29">
        <f t="shared" si="20"/>
        <v>-77.358091795489202</v>
      </c>
      <c r="AH29">
        <f t="shared" si="21"/>
        <v>-4.4679023187447786</v>
      </c>
      <c r="AI29">
        <f t="shared" si="22"/>
        <v>-8.2917282650214474E-3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52627.501348586746</v>
      </c>
      <c r="AO29">
        <f t="shared" si="26"/>
        <v>1800.19</v>
      </c>
      <c r="AP29">
        <f t="shared" si="27"/>
        <v>1517.5599</v>
      </c>
      <c r="AQ29">
        <f t="shared" si="28"/>
        <v>0.84299985001583166</v>
      </c>
      <c r="AR29">
        <f t="shared" si="29"/>
        <v>0.1653897105305551</v>
      </c>
      <c r="AS29">
        <v>1689641264.0999999</v>
      </c>
      <c r="AT29">
        <v>462.08300000000003</v>
      </c>
      <c r="AU29">
        <v>475.00799999999998</v>
      </c>
      <c r="AV29">
        <v>26.7807</v>
      </c>
      <c r="AW29">
        <v>23.963100000000001</v>
      </c>
      <c r="AX29">
        <v>465.125</v>
      </c>
      <c r="AY29">
        <v>26.576699999999999</v>
      </c>
      <c r="AZ29">
        <v>500.06599999999997</v>
      </c>
      <c r="BA29">
        <v>100.28700000000001</v>
      </c>
      <c r="BB29">
        <v>4.8539300000000001E-2</v>
      </c>
      <c r="BC29">
        <v>29.343399999999999</v>
      </c>
      <c r="BD29">
        <v>29.0092</v>
      </c>
      <c r="BE29">
        <v>999.9</v>
      </c>
      <c r="BF29">
        <v>0</v>
      </c>
      <c r="BG29">
        <v>0</v>
      </c>
      <c r="BH29">
        <v>10001.9</v>
      </c>
      <c r="BI29">
        <v>0</v>
      </c>
      <c r="BJ29">
        <v>0.64411799999999997</v>
      </c>
      <c r="BK29">
        <v>-12.9255</v>
      </c>
      <c r="BL29">
        <v>474.798</v>
      </c>
      <c r="BM29">
        <v>486.67</v>
      </c>
      <c r="BN29">
        <v>2.8176399999999999</v>
      </c>
      <c r="BO29">
        <v>475.00799999999998</v>
      </c>
      <c r="BP29">
        <v>23.963100000000001</v>
      </c>
      <c r="BQ29">
        <v>2.6857600000000001</v>
      </c>
      <c r="BR29">
        <v>2.4031799999999999</v>
      </c>
      <c r="BS29">
        <v>22.1982</v>
      </c>
      <c r="BT29">
        <v>20.385200000000001</v>
      </c>
      <c r="BU29">
        <v>1800.19</v>
      </c>
      <c r="BV29">
        <v>0.90000400000000003</v>
      </c>
      <c r="BW29">
        <v>9.9995600000000004E-2</v>
      </c>
      <c r="BX29">
        <v>0</v>
      </c>
      <c r="BY29">
        <v>2.5017999999999998</v>
      </c>
      <c r="BZ29">
        <v>0</v>
      </c>
      <c r="CA29">
        <v>6995.25</v>
      </c>
      <c r="CB29">
        <v>13896.4</v>
      </c>
      <c r="CC29">
        <v>41.5</v>
      </c>
      <c r="CD29">
        <v>43</v>
      </c>
      <c r="CE29">
        <v>42.561999999999998</v>
      </c>
      <c r="CF29">
        <v>41.311999999999998</v>
      </c>
      <c r="CG29">
        <v>41.436999999999998</v>
      </c>
      <c r="CH29">
        <v>1620.18</v>
      </c>
      <c r="CI29">
        <v>180.01</v>
      </c>
      <c r="CJ29">
        <v>0</v>
      </c>
      <c r="CK29">
        <v>1689641272.2</v>
      </c>
      <c r="CL29">
        <v>0</v>
      </c>
      <c r="CM29">
        <v>1689641235.0999999</v>
      </c>
      <c r="CN29" t="s">
        <v>387</v>
      </c>
      <c r="CO29">
        <v>1689641232.0999999</v>
      </c>
      <c r="CP29">
        <v>1689641235.0999999</v>
      </c>
      <c r="CQ29">
        <v>56</v>
      </c>
      <c r="CR29">
        <v>1.4E-2</v>
      </c>
      <c r="CS29">
        <v>2E-3</v>
      </c>
      <c r="CT29">
        <v>-3.0419999999999998</v>
      </c>
      <c r="CU29">
        <v>0.20399999999999999</v>
      </c>
      <c r="CV29">
        <v>475</v>
      </c>
      <c r="CW29">
        <v>24</v>
      </c>
      <c r="CX29">
        <v>0.15</v>
      </c>
      <c r="CY29">
        <v>0.03</v>
      </c>
      <c r="CZ29">
        <v>19.325857878415501</v>
      </c>
      <c r="DA29">
        <v>0.31135384415342898</v>
      </c>
      <c r="DB29">
        <v>5.53340557442999E-2</v>
      </c>
      <c r="DC29">
        <v>1</v>
      </c>
      <c r="DD29">
        <v>475.01335</v>
      </c>
      <c r="DE29">
        <v>0.255383458646045</v>
      </c>
      <c r="DF29">
        <v>2.8820608945677E-2</v>
      </c>
      <c r="DG29">
        <v>1</v>
      </c>
      <c r="DH29">
        <v>1799.9690476190499</v>
      </c>
      <c r="DI29">
        <v>0.66142993507482395</v>
      </c>
      <c r="DJ29">
        <v>0.16411101822813801</v>
      </c>
      <c r="DK29">
        <v>-1</v>
      </c>
      <c r="DL29">
        <v>2</v>
      </c>
      <c r="DM29">
        <v>2</v>
      </c>
      <c r="DN29" t="s">
        <v>354</v>
      </c>
      <c r="DO29">
        <v>2.9994999999999998</v>
      </c>
      <c r="DP29">
        <v>2.7791700000000001</v>
      </c>
      <c r="DQ29">
        <v>0.107256</v>
      </c>
      <c r="DR29">
        <v>0.10839600000000001</v>
      </c>
      <c r="DS29">
        <v>0.128358</v>
      </c>
      <c r="DT29">
        <v>0.11688900000000001</v>
      </c>
      <c r="DU29">
        <v>25846.400000000001</v>
      </c>
      <c r="DV29">
        <v>27321.7</v>
      </c>
      <c r="DW29">
        <v>27114.799999999999</v>
      </c>
      <c r="DX29">
        <v>28781.7</v>
      </c>
      <c r="DY29">
        <v>31139.8</v>
      </c>
      <c r="DZ29">
        <v>33903.699999999997</v>
      </c>
      <c r="EA29">
        <v>36238.699999999997</v>
      </c>
      <c r="EB29">
        <v>39066.1</v>
      </c>
      <c r="EC29">
        <v>2.0656500000000002</v>
      </c>
      <c r="ED29">
        <v>1.7210300000000001</v>
      </c>
      <c r="EE29">
        <v>0.14296900000000001</v>
      </c>
      <c r="EF29">
        <v>0</v>
      </c>
      <c r="EG29">
        <v>26.674299999999999</v>
      </c>
      <c r="EH29">
        <v>999.9</v>
      </c>
      <c r="EI29">
        <v>36.747999999999998</v>
      </c>
      <c r="EJ29">
        <v>38.994999999999997</v>
      </c>
      <c r="EK29">
        <v>25.741299999999999</v>
      </c>
      <c r="EL29">
        <v>62.533099999999997</v>
      </c>
      <c r="EM29">
        <v>30.0321</v>
      </c>
      <c r="EN29">
        <v>1</v>
      </c>
      <c r="EO29">
        <v>7.4451199999999995E-2</v>
      </c>
      <c r="EP29">
        <v>-0.641536</v>
      </c>
      <c r="EQ29">
        <v>19.934699999999999</v>
      </c>
      <c r="ER29">
        <v>5.2172900000000002</v>
      </c>
      <c r="ES29">
        <v>11.9321</v>
      </c>
      <c r="ET29">
        <v>4.9552500000000004</v>
      </c>
      <c r="EU29">
        <v>3.29725</v>
      </c>
      <c r="EV29">
        <v>9999</v>
      </c>
      <c r="EW29">
        <v>107</v>
      </c>
      <c r="EX29">
        <v>54.8</v>
      </c>
      <c r="EY29">
        <v>3720.7</v>
      </c>
      <c r="EZ29">
        <v>1.86032</v>
      </c>
      <c r="FA29">
        <v>1.8595900000000001</v>
      </c>
      <c r="FB29">
        <v>1.8648400000000001</v>
      </c>
      <c r="FC29">
        <v>1.86886</v>
      </c>
      <c r="FD29">
        <v>1.8638600000000001</v>
      </c>
      <c r="FE29">
        <v>1.86371</v>
      </c>
      <c r="FF29">
        <v>1.8638399999999999</v>
      </c>
      <c r="FG29">
        <v>1.8635699999999999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-3.0419999999999998</v>
      </c>
      <c r="FV29">
        <v>0.20399999999999999</v>
      </c>
      <c r="FW29">
        <v>-3.0419999999999701</v>
      </c>
      <c r="FX29">
        <v>0</v>
      </c>
      <c r="FY29">
        <v>0</v>
      </c>
      <c r="FZ29">
        <v>0</v>
      </c>
      <c r="GA29">
        <v>0.203990000000001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0.5</v>
      </c>
      <c r="GK29">
        <v>1.2011700000000001</v>
      </c>
      <c r="GL29">
        <v>2.64771</v>
      </c>
      <c r="GM29">
        <v>1.4477500000000001</v>
      </c>
      <c r="GN29">
        <v>2.2839399999999999</v>
      </c>
      <c r="GO29">
        <v>1.5466299999999999</v>
      </c>
      <c r="GP29">
        <v>2.4877899999999999</v>
      </c>
      <c r="GQ29">
        <v>40.120600000000003</v>
      </c>
      <c r="GR29">
        <v>15.6906</v>
      </c>
      <c r="GS29">
        <v>18</v>
      </c>
      <c r="GT29">
        <v>542.19399999999996</v>
      </c>
      <c r="GU29">
        <v>403.298</v>
      </c>
      <c r="GV29">
        <v>28.418800000000001</v>
      </c>
      <c r="GW29">
        <v>28.214300000000001</v>
      </c>
      <c r="GX29">
        <v>30.0001</v>
      </c>
      <c r="GY29">
        <v>28.167300000000001</v>
      </c>
      <c r="GZ29">
        <v>28.1418</v>
      </c>
      <c r="HA29">
        <v>24.0443</v>
      </c>
      <c r="HB29">
        <v>0</v>
      </c>
      <c r="HC29">
        <v>-30</v>
      </c>
      <c r="HD29">
        <v>28.411200000000001</v>
      </c>
      <c r="HE29">
        <v>475</v>
      </c>
      <c r="HF29">
        <v>0</v>
      </c>
      <c r="HG29">
        <v>99.851100000000002</v>
      </c>
      <c r="HH29">
        <v>94.921199999999999</v>
      </c>
    </row>
    <row r="30" spans="1:216" x14ac:dyDescent="0.2">
      <c r="A30">
        <v>12</v>
      </c>
      <c r="B30">
        <v>1689641360.0999999</v>
      </c>
      <c r="C30">
        <v>1036</v>
      </c>
      <c r="D30" t="s">
        <v>388</v>
      </c>
      <c r="E30" t="s">
        <v>389</v>
      </c>
      <c r="F30" t="s">
        <v>348</v>
      </c>
      <c r="G30" t="s">
        <v>412</v>
      </c>
      <c r="H30" t="s">
        <v>349</v>
      </c>
      <c r="I30" t="s">
        <v>350</v>
      </c>
      <c r="J30" t="s">
        <v>351</v>
      </c>
      <c r="K30" t="s">
        <v>352</v>
      </c>
      <c r="L30">
        <v>1689641360.0999999</v>
      </c>
      <c r="M30">
        <f t="shared" si="0"/>
        <v>4.6735639131293104E-3</v>
      </c>
      <c r="N30">
        <f t="shared" si="1"/>
        <v>4.6735639131293105</v>
      </c>
      <c r="O30">
        <f t="shared" si="2"/>
        <v>22.621596387862574</v>
      </c>
      <c r="P30">
        <f t="shared" si="3"/>
        <v>560.125</v>
      </c>
      <c r="Q30">
        <f t="shared" si="4"/>
        <v>425.96230121903551</v>
      </c>
      <c r="R30">
        <f t="shared" si="5"/>
        <v>42.738922551649239</v>
      </c>
      <c r="S30">
        <f t="shared" si="6"/>
        <v>56.200135377550005</v>
      </c>
      <c r="T30">
        <f t="shared" si="7"/>
        <v>0.30861958515627252</v>
      </c>
      <c r="U30">
        <f t="shared" si="8"/>
        <v>3.8307710113520965</v>
      </c>
      <c r="V30">
        <f t="shared" si="9"/>
        <v>0.29544207808959416</v>
      </c>
      <c r="W30">
        <f t="shared" si="10"/>
        <v>0.18578835717700481</v>
      </c>
      <c r="X30">
        <f t="shared" si="11"/>
        <v>297.70156200000002</v>
      </c>
      <c r="Y30">
        <f t="shared" si="12"/>
        <v>29.717646639839138</v>
      </c>
      <c r="Z30">
        <f t="shared" si="13"/>
        <v>29.717646639839138</v>
      </c>
      <c r="AA30">
        <f t="shared" si="14"/>
        <v>4.1918395558663359</v>
      </c>
      <c r="AB30">
        <f t="shared" si="15"/>
        <v>64.980940213037869</v>
      </c>
      <c r="AC30">
        <f t="shared" si="16"/>
        <v>2.6588370586046399</v>
      </c>
      <c r="AD30">
        <f t="shared" si="17"/>
        <v>4.0917183560098245</v>
      </c>
      <c r="AE30">
        <f t="shared" si="18"/>
        <v>1.533002497261696</v>
      </c>
      <c r="AF30">
        <f t="shared" si="19"/>
        <v>-206.10416856900258</v>
      </c>
      <c r="AG30">
        <f t="shared" si="20"/>
        <v>-86.605366342857337</v>
      </c>
      <c r="AH30">
        <f t="shared" si="21"/>
        <v>-5.0024240689524859</v>
      </c>
      <c r="AI30">
        <f t="shared" si="22"/>
        <v>-1.0396980812402035E-2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52612.619131373343</v>
      </c>
      <c r="AO30">
        <f t="shared" si="26"/>
        <v>1799.99</v>
      </c>
      <c r="AP30">
        <f t="shared" si="27"/>
        <v>1517.3922</v>
      </c>
      <c r="AQ30">
        <f t="shared" si="28"/>
        <v>0.8430003500019444</v>
      </c>
      <c r="AR30">
        <f t="shared" si="29"/>
        <v>0.1653906755037528</v>
      </c>
      <c r="AS30">
        <v>1689641360.0999999</v>
      </c>
      <c r="AT30">
        <v>560.125</v>
      </c>
      <c r="AU30">
        <v>575.05100000000004</v>
      </c>
      <c r="AV30">
        <v>26.499600000000001</v>
      </c>
      <c r="AW30">
        <v>23.809000000000001</v>
      </c>
      <c r="AX30">
        <v>563.06799999999998</v>
      </c>
      <c r="AY30">
        <v>26.301500000000001</v>
      </c>
      <c r="AZ30">
        <v>500.01900000000001</v>
      </c>
      <c r="BA30">
        <v>100.286</v>
      </c>
      <c r="BB30">
        <v>4.8988400000000001E-2</v>
      </c>
      <c r="BC30">
        <v>29.298300000000001</v>
      </c>
      <c r="BD30">
        <v>28.978100000000001</v>
      </c>
      <c r="BE30">
        <v>999.9</v>
      </c>
      <c r="BF30">
        <v>0</v>
      </c>
      <c r="BG30">
        <v>0</v>
      </c>
      <c r="BH30">
        <v>9997.5</v>
      </c>
      <c r="BI30">
        <v>0</v>
      </c>
      <c r="BJ30">
        <v>0.74457700000000004</v>
      </c>
      <c r="BK30">
        <v>-14.925800000000001</v>
      </c>
      <c r="BL30">
        <v>575.37199999999996</v>
      </c>
      <c r="BM30">
        <v>589.07600000000002</v>
      </c>
      <c r="BN30">
        <v>2.6906500000000002</v>
      </c>
      <c r="BO30">
        <v>575.05100000000004</v>
      </c>
      <c r="BP30">
        <v>23.809000000000001</v>
      </c>
      <c r="BQ30">
        <v>2.65754</v>
      </c>
      <c r="BR30">
        <v>2.3877100000000002</v>
      </c>
      <c r="BS30">
        <v>22.024899999999999</v>
      </c>
      <c r="BT30">
        <v>20.2806</v>
      </c>
      <c r="BU30">
        <v>1799.99</v>
      </c>
      <c r="BV30">
        <v>0.89998699999999998</v>
      </c>
      <c r="BW30">
        <v>0.100013</v>
      </c>
      <c r="BX30">
        <v>0</v>
      </c>
      <c r="BY30">
        <v>2.2766000000000002</v>
      </c>
      <c r="BZ30">
        <v>0</v>
      </c>
      <c r="CA30">
        <v>7278.7</v>
      </c>
      <c r="CB30">
        <v>13894.8</v>
      </c>
      <c r="CC30">
        <v>41.436999999999998</v>
      </c>
      <c r="CD30">
        <v>42.936999999999998</v>
      </c>
      <c r="CE30">
        <v>42.5</v>
      </c>
      <c r="CF30">
        <v>41.25</v>
      </c>
      <c r="CG30">
        <v>41.436999999999998</v>
      </c>
      <c r="CH30">
        <v>1619.97</v>
      </c>
      <c r="CI30">
        <v>180.02</v>
      </c>
      <c r="CJ30">
        <v>0</v>
      </c>
      <c r="CK30">
        <v>1689641368.2</v>
      </c>
      <c r="CL30">
        <v>0</v>
      </c>
      <c r="CM30">
        <v>1689641330.0999999</v>
      </c>
      <c r="CN30" t="s">
        <v>390</v>
      </c>
      <c r="CO30">
        <v>1689641330.0999999</v>
      </c>
      <c r="CP30">
        <v>1689641324.0999999</v>
      </c>
      <c r="CQ30">
        <v>57</v>
      </c>
      <c r="CR30">
        <v>9.9000000000000005E-2</v>
      </c>
      <c r="CS30">
        <v>-6.0000000000000001E-3</v>
      </c>
      <c r="CT30">
        <v>-2.9430000000000001</v>
      </c>
      <c r="CU30">
        <v>0.19800000000000001</v>
      </c>
      <c r="CV30">
        <v>575</v>
      </c>
      <c r="CW30">
        <v>24</v>
      </c>
      <c r="CX30">
        <v>0.13</v>
      </c>
      <c r="CY30">
        <v>0.03</v>
      </c>
      <c r="CZ30">
        <v>22.192952420982699</v>
      </c>
      <c r="DA30">
        <v>-0.42866308935456598</v>
      </c>
      <c r="DB30">
        <v>7.5202546190017899E-2</v>
      </c>
      <c r="DC30">
        <v>1</v>
      </c>
      <c r="DD30">
        <v>575.01075000000003</v>
      </c>
      <c r="DE30">
        <v>-0.33342857142802002</v>
      </c>
      <c r="DF30">
        <v>5.3616112317088002E-2</v>
      </c>
      <c r="DG30">
        <v>1</v>
      </c>
      <c r="DH30">
        <v>1800.0261904761901</v>
      </c>
      <c r="DI30">
        <v>-4.46117312406039E-2</v>
      </c>
      <c r="DJ30">
        <v>0.13906066475001899</v>
      </c>
      <c r="DK30">
        <v>-1</v>
      </c>
      <c r="DL30">
        <v>2</v>
      </c>
      <c r="DM30">
        <v>2</v>
      </c>
      <c r="DN30" t="s">
        <v>354</v>
      </c>
      <c r="DO30">
        <v>2.99939</v>
      </c>
      <c r="DP30">
        <v>2.7795800000000002</v>
      </c>
      <c r="DQ30">
        <v>0.123238</v>
      </c>
      <c r="DR30">
        <v>0.124474</v>
      </c>
      <c r="DS30">
        <v>0.127447</v>
      </c>
      <c r="DT30">
        <v>0.116378</v>
      </c>
      <c r="DU30">
        <v>25385.1</v>
      </c>
      <c r="DV30">
        <v>26829.8</v>
      </c>
      <c r="DW30">
        <v>27116.5</v>
      </c>
      <c r="DX30">
        <v>28782.5</v>
      </c>
      <c r="DY30">
        <v>31174.799999999999</v>
      </c>
      <c r="DZ30">
        <v>33924.5</v>
      </c>
      <c r="EA30">
        <v>36241.1</v>
      </c>
      <c r="EB30">
        <v>39067.4</v>
      </c>
      <c r="EC30">
        <v>2.06568</v>
      </c>
      <c r="ED30">
        <v>1.72143</v>
      </c>
      <c r="EE30">
        <v>0.14422099999999999</v>
      </c>
      <c r="EF30">
        <v>0</v>
      </c>
      <c r="EG30">
        <v>26.622599999999998</v>
      </c>
      <c r="EH30">
        <v>999.9</v>
      </c>
      <c r="EI30">
        <v>36.606999999999999</v>
      </c>
      <c r="EJ30">
        <v>39.015000000000001</v>
      </c>
      <c r="EK30">
        <v>25.6708</v>
      </c>
      <c r="EL30">
        <v>62.533200000000001</v>
      </c>
      <c r="EM30">
        <v>30.3446</v>
      </c>
      <c r="EN30">
        <v>1</v>
      </c>
      <c r="EO30">
        <v>7.3155499999999998E-2</v>
      </c>
      <c r="EP30">
        <v>-1.0618300000000001</v>
      </c>
      <c r="EQ30">
        <v>19.9221</v>
      </c>
      <c r="ER30">
        <v>5.2138499999999999</v>
      </c>
      <c r="ES30">
        <v>11.9321</v>
      </c>
      <c r="ET30">
        <v>4.9549000000000003</v>
      </c>
      <c r="EU30">
        <v>3.2974299999999999</v>
      </c>
      <c r="EV30">
        <v>9999</v>
      </c>
      <c r="EW30">
        <v>107</v>
      </c>
      <c r="EX30">
        <v>54.9</v>
      </c>
      <c r="EY30">
        <v>3722.6</v>
      </c>
      <c r="EZ30">
        <v>1.86033</v>
      </c>
      <c r="FA30">
        <v>1.8595900000000001</v>
      </c>
      <c r="FB30">
        <v>1.8648499999999999</v>
      </c>
      <c r="FC30">
        <v>1.8687800000000001</v>
      </c>
      <c r="FD30">
        <v>1.8638600000000001</v>
      </c>
      <c r="FE30">
        <v>1.86371</v>
      </c>
      <c r="FF30">
        <v>1.86385</v>
      </c>
      <c r="FG30">
        <v>1.86358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-2.9430000000000001</v>
      </c>
      <c r="FV30">
        <v>0.1981</v>
      </c>
      <c r="FW30">
        <v>-2.94260000000008</v>
      </c>
      <c r="FX30">
        <v>0</v>
      </c>
      <c r="FY30">
        <v>0</v>
      </c>
      <c r="FZ30">
        <v>0</v>
      </c>
      <c r="GA30">
        <v>0.19817000000000501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1.39893</v>
      </c>
      <c r="GL30">
        <v>2.64771</v>
      </c>
      <c r="GM30">
        <v>1.4477500000000001</v>
      </c>
      <c r="GN30">
        <v>2.2827099999999998</v>
      </c>
      <c r="GO30">
        <v>1.5466299999999999</v>
      </c>
      <c r="GP30">
        <v>2.47681</v>
      </c>
      <c r="GQ30">
        <v>40.120600000000003</v>
      </c>
      <c r="GR30">
        <v>15.664300000000001</v>
      </c>
      <c r="GS30">
        <v>18</v>
      </c>
      <c r="GT30">
        <v>542.029</v>
      </c>
      <c r="GU30">
        <v>403.35700000000003</v>
      </c>
      <c r="GV30">
        <v>28.654199999999999</v>
      </c>
      <c r="GW30">
        <v>28.203700000000001</v>
      </c>
      <c r="GX30">
        <v>29.9999</v>
      </c>
      <c r="GY30">
        <v>28.147099999999998</v>
      </c>
      <c r="GZ30">
        <v>28.114899999999999</v>
      </c>
      <c r="HA30">
        <v>27.989100000000001</v>
      </c>
      <c r="HB30">
        <v>0</v>
      </c>
      <c r="HC30">
        <v>-30</v>
      </c>
      <c r="HD30">
        <v>28.661200000000001</v>
      </c>
      <c r="HE30">
        <v>575</v>
      </c>
      <c r="HF30">
        <v>0</v>
      </c>
      <c r="HG30">
        <v>99.857399999999998</v>
      </c>
      <c r="HH30">
        <v>94.924199999999999</v>
      </c>
    </row>
    <row r="31" spans="1:216" x14ac:dyDescent="0.2">
      <c r="A31">
        <v>13</v>
      </c>
      <c r="B31">
        <v>1689641466.0999999</v>
      </c>
      <c r="C31">
        <v>1142</v>
      </c>
      <c r="D31" t="s">
        <v>391</v>
      </c>
      <c r="E31" t="s">
        <v>392</v>
      </c>
      <c r="F31" t="s">
        <v>348</v>
      </c>
      <c r="G31" t="s">
        <v>412</v>
      </c>
      <c r="H31" t="s">
        <v>349</v>
      </c>
      <c r="I31" t="s">
        <v>350</v>
      </c>
      <c r="J31" t="s">
        <v>351</v>
      </c>
      <c r="K31" t="s">
        <v>352</v>
      </c>
      <c r="L31">
        <v>1689641466.0999999</v>
      </c>
      <c r="M31">
        <f t="shared" si="0"/>
        <v>4.431568265897635E-3</v>
      </c>
      <c r="N31">
        <f t="shared" si="1"/>
        <v>4.431568265897635</v>
      </c>
      <c r="O31">
        <f t="shared" si="2"/>
        <v>25.139539342837967</v>
      </c>
      <c r="P31">
        <f t="shared" si="3"/>
        <v>658.31799999999998</v>
      </c>
      <c r="Q31">
        <f t="shared" si="4"/>
        <v>496.84533429503119</v>
      </c>
      <c r="R31">
        <f t="shared" si="5"/>
        <v>49.851781804040712</v>
      </c>
      <c r="S31">
        <f t="shared" si="6"/>
        <v>66.053403400150799</v>
      </c>
      <c r="T31">
        <f t="shared" si="7"/>
        <v>0.28411412164200922</v>
      </c>
      <c r="U31">
        <f t="shared" si="8"/>
        <v>3.8338210561125878</v>
      </c>
      <c r="V31">
        <f t="shared" si="9"/>
        <v>0.27291388769821534</v>
      </c>
      <c r="W31">
        <f t="shared" si="10"/>
        <v>0.17154068652426285</v>
      </c>
      <c r="X31">
        <f t="shared" si="11"/>
        <v>297.70678799999996</v>
      </c>
      <c r="Y31">
        <f t="shared" si="12"/>
        <v>29.78267223125852</v>
      </c>
      <c r="Z31">
        <f t="shared" si="13"/>
        <v>29.78267223125852</v>
      </c>
      <c r="AA31">
        <f t="shared" si="14"/>
        <v>4.2075544417330528</v>
      </c>
      <c r="AB31">
        <f t="shared" si="15"/>
        <v>64.308640574074786</v>
      </c>
      <c r="AC31">
        <f t="shared" si="16"/>
        <v>2.6338362907500001</v>
      </c>
      <c r="AD31">
        <f t="shared" si="17"/>
        <v>4.0956180495157248</v>
      </c>
      <c r="AE31">
        <f t="shared" si="18"/>
        <v>1.5737181509830527</v>
      </c>
      <c r="AF31">
        <f t="shared" si="19"/>
        <v>-195.43216052608571</v>
      </c>
      <c r="AG31">
        <f t="shared" si="20"/>
        <v>-96.704025255305666</v>
      </c>
      <c r="AH31">
        <f t="shared" si="21"/>
        <v>-5.583547434444144</v>
      </c>
      <c r="AI31">
        <f t="shared" si="22"/>
        <v>-1.2945215835557633E-2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52667.825529973234</v>
      </c>
      <c r="AO31">
        <f t="shared" si="26"/>
        <v>1800.03</v>
      </c>
      <c r="AP31">
        <f t="shared" si="27"/>
        <v>1517.4251999999999</v>
      </c>
      <c r="AQ31">
        <f t="shared" si="28"/>
        <v>0.84299995000083328</v>
      </c>
      <c r="AR31">
        <f t="shared" si="29"/>
        <v>0.16538990350160829</v>
      </c>
      <c r="AS31">
        <v>1689641466.0999999</v>
      </c>
      <c r="AT31">
        <v>658.31799999999998</v>
      </c>
      <c r="AU31">
        <v>674.91</v>
      </c>
      <c r="AV31">
        <v>26.25</v>
      </c>
      <c r="AW31">
        <v>23.6981</v>
      </c>
      <c r="AX31">
        <v>661.44200000000001</v>
      </c>
      <c r="AY31">
        <v>26.0535</v>
      </c>
      <c r="AZ31">
        <v>500.02600000000001</v>
      </c>
      <c r="BA31">
        <v>100.288</v>
      </c>
      <c r="BB31">
        <v>4.86206E-2</v>
      </c>
      <c r="BC31">
        <v>29.314800000000002</v>
      </c>
      <c r="BD31">
        <v>28.999199999999998</v>
      </c>
      <c r="BE31">
        <v>999.9</v>
      </c>
      <c r="BF31">
        <v>0</v>
      </c>
      <c r="BG31">
        <v>0</v>
      </c>
      <c r="BH31">
        <v>10008.799999999999</v>
      </c>
      <c r="BI31">
        <v>0</v>
      </c>
      <c r="BJ31">
        <v>0.709121</v>
      </c>
      <c r="BK31">
        <v>-16.5915</v>
      </c>
      <c r="BL31">
        <v>676.06500000000005</v>
      </c>
      <c r="BM31">
        <v>691.29200000000003</v>
      </c>
      <c r="BN31">
        <v>2.5518999999999998</v>
      </c>
      <c r="BO31">
        <v>674.91</v>
      </c>
      <c r="BP31">
        <v>23.6981</v>
      </c>
      <c r="BQ31">
        <v>2.6325599999999998</v>
      </c>
      <c r="BR31">
        <v>2.3766400000000001</v>
      </c>
      <c r="BS31">
        <v>21.870100000000001</v>
      </c>
      <c r="BT31">
        <v>20.205500000000001</v>
      </c>
      <c r="BU31">
        <v>1800.03</v>
      </c>
      <c r="BV31">
        <v>0.90000199999999997</v>
      </c>
      <c r="BW31">
        <v>9.9998500000000004E-2</v>
      </c>
      <c r="BX31">
        <v>0</v>
      </c>
      <c r="BY31">
        <v>2.1686999999999999</v>
      </c>
      <c r="BZ31">
        <v>0</v>
      </c>
      <c r="CA31">
        <v>7336.84</v>
      </c>
      <c r="CB31">
        <v>13895.2</v>
      </c>
      <c r="CC31">
        <v>41.375</v>
      </c>
      <c r="CD31">
        <v>42.811999999999998</v>
      </c>
      <c r="CE31">
        <v>42.436999999999998</v>
      </c>
      <c r="CF31">
        <v>41.061999999999998</v>
      </c>
      <c r="CG31">
        <v>41.311999999999998</v>
      </c>
      <c r="CH31">
        <v>1620.03</v>
      </c>
      <c r="CI31">
        <v>180</v>
      </c>
      <c r="CJ31">
        <v>0</v>
      </c>
      <c r="CK31">
        <v>1689641473.8</v>
      </c>
      <c r="CL31">
        <v>0</v>
      </c>
      <c r="CM31">
        <v>1689641436.0999999</v>
      </c>
      <c r="CN31" t="s">
        <v>393</v>
      </c>
      <c r="CO31">
        <v>1689641436.0999999</v>
      </c>
      <c r="CP31">
        <v>1689641427.0999999</v>
      </c>
      <c r="CQ31">
        <v>58</v>
      </c>
      <c r="CR31">
        <v>-0.182</v>
      </c>
      <c r="CS31">
        <v>-2E-3</v>
      </c>
      <c r="CT31">
        <v>-3.1240000000000001</v>
      </c>
      <c r="CU31">
        <v>0.19600000000000001</v>
      </c>
      <c r="CV31">
        <v>675</v>
      </c>
      <c r="CW31">
        <v>24</v>
      </c>
      <c r="CX31">
        <v>0.15</v>
      </c>
      <c r="CY31">
        <v>0.03</v>
      </c>
      <c r="CZ31">
        <v>24.919919339587299</v>
      </c>
      <c r="DA31">
        <v>0.10142819092065899</v>
      </c>
      <c r="DB31">
        <v>6.5053203849196897E-2</v>
      </c>
      <c r="DC31">
        <v>1</v>
      </c>
      <c r="DD31">
        <v>674.98934999999994</v>
      </c>
      <c r="DE31">
        <v>-0.130962406016569</v>
      </c>
      <c r="DF31">
        <v>3.6787599812985197E-2</v>
      </c>
      <c r="DG31">
        <v>1</v>
      </c>
      <c r="DH31">
        <v>1800.0180952380999</v>
      </c>
      <c r="DI31">
        <v>4.6790572638421499E-2</v>
      </c>
      <c r="DJ31">
        <v>7.1688416253540194E-2</v>
      </c>
      <c r="DK31">
        <v>-1</v>
      </c>
      <c r="DL31">
        <v>2</v>
      </c>
      <c r="DM31">
        <v>2</v>
      </c>
      <c r="DN31" t="s">
        <v>354</v>
      </c>
      <c r="DO31">
        <v>2.9994900000000002</v>
      </c>
      <c r="DP31">
        <v>2.7793100000000002</v>
      </c>
      <c r="DQ31">
        <v>0.13797000000000001</v>
      </c>
      <c r="DR31">
        <v>0.13920299999999999</v>
      </c>
      <c r="DS31">
        <v>0.126638</v>
      </c>
      <c r="DT31">
        <v>0.116022</v>
      </c>
      <c r="DU31">
        <v>24962.1</v>
      </c>
      <c r="DV31">
        <v>26382.400000000001</v>
      </c>
      <c r="DW31">
        <v>27120.2</v>
      </c>
      <c r="DX31">
        <v>28786.7</v>
      </c>
      <c r="DY31">
        <v>31208.3</v>
      </c>
      <c r="DZ31">
        <v>33942.9</v>
      </c>
      <c r="EA31">
        <v>36246.300000000003</v>
      </c>
      <c r="EB31">
        <v>39072.9</v>
      </c>
      <c r="EC31">
        <v>2.0659299999999998</v>
      </c>
      <c r="ED31">
        <v>1.7235</v>
      </c>
      <c r="EE31">
        <v>0.14879600000000001</v>
      </c>
      <c r="EF31">
        <v>0</v>
      </c>
      <c r="EG31">
        <v>26.568899999999999</v>
      </c>
      <c r="EH31">
        <v>999.9</v>
      </c>
      <c r="EI31">
        <v>36.466999999999999</v>
      </c>
      <c r="EJ31">
        <v>38.984999999999999</v>
      </c>
      <c r="EK31">
        <v>25.5305</v>
      </c>
      <c r="EL31">
        <v>62.403199999999998</v>
      </c>
      <c r="EM31">
        <v>30.0761</v>
      </c>
      <c r="EN31">
        <v>1</v>
      </c>
      <c r="EO31">
        <v>6.7672800000000005E-2</v>
      </c>
      <c r="EP31">
        <v>-1.0090699999999999</v>
      </c>
      <c r="EQ31">
        <v>19.924700000000001</v>
      </c>
      <c r="ER31">
        <v>5.2163899999999996</v>
      </c>
      <c r="ES31">
        <v>11.9321</v>
      </c>
      <c r="ET31">
        <v>4.9551499999999997</v>
      </c>
      <c r="EU31">
        <v>3.29765</v>
      </c>
      <c r="EV31">
        <v>9999</v>
      </c>
      <c r="EW31">
        <v>107</v>
      </c>
      <c r="EX31">
        <v>54.9</v>
      </c>
      <c r="EY31">
        <v>3724.4</v>
      </c>
      <c r="EZ31">
        <v>1.86029</v>
      </c>
      <c r="FA31">
        <v>1.85958</v>
      </c>
      <c r="FB31">
        <v>1.86483</v>
      </c>
      <c r="FC31">
        <v>1.8687800000000001</v>
      </c>
      <c r="FD31">
        <v>1.8638600000000001</v>
      </c>
      <c r="FE31">
        <v>1.86371</v>
      </c>
      <c r="FF31">
        <v>1.86382</v>
      </c>
      <c r="FG31">
        <v>1.8635600000000001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-3.1240000000000001</v>
      </c>
      <c r="FV31">
        <v>0.19650000000000001</v>
      </c>
      <c r="FW31">
        <v>-3.1240909090910201</v>
      </c>
      <c r="FX31">
        <v>0</v>
      </c>
      <c r="FY31">
        <v>0</v>
      </c>
      <c r="FZ31">
        <v>0</v>
      </c>
      <c r="GA31">
        <v>0.196470000000001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0.7</v>
      </c>
      <c r="GK31">
        <v>1.5918000000000001</v>
      </c>
      <c r="GL31">
        <v>2.64771</v>
      </c>
      <c r="GM31">
        <v>1.4477500000000001</v>
      </c>
      <c r="GN31">
        <v>2.2851599999999999</v>
      </c>
      <c r="GO31">
        <v>1.5466299999999999</v>
      </c>
      <c r="GP31">
        <v>2.4328599999999998</v>
      </c>
      <c r="GQ31">
        <v>40.044699999999999</v>
      </c>
      <c r="GR31">
        <v>15.6381</v>
      </c>
      <c r="GS31">
        <v>18</v>
      </c>
      <c r="GT31">
        <v>541.67999999999995</v>
      </c>
      <c r="GU31">
        <v>404.27199999999999</v>
      </c>
      <c r="GV31">
        <v>28.659199999999998</v>
      </c>
      <c r="GW31">
        <v>28.138300000000001</v>
      </c>
      <c r="GX31">
        <v>29.9999</v>
      </c>
      <c r="GY31">
        <v>28.090599999999998</v>
      </c>
      <c r="GZ31">
        <v>28.06</v>
      </c>
      <c r="HA31">
        <v>31.844000000000001</v>
      </c>
      <c r="HB31">
        <v>0</v>
      </c>
      <c r="HC31">
        <v>-30</v>
      </c>
      <c r="HD31">
        <v>28.680199999999999</v>
      </c>
      <c r="HE31">
        <v>675</v>
      </c>
      <c r="HF31">
        <v>0</v>
      </c>
      <c r="HG31">
        <v>99.871499999999997</v>
      </c>
      <c r="HH31">
        <v>94.937899999999999</v>
      </c>
    </row>
    <row r="32" spans="1:216" x14ac:dyDescent="0.2">
      <c r="A32">
        <v>14</v>
      </c>
      <c r="B32">
        <v>1689641563</v>
      </c>
      <c r="C32">
        <v>1238.9000000953699</v>
      </c>
      <c r="D32" t="s">
        <v>394</v>
      </c>
      <c r="E32" t="s">
        <v>395</v>
      </c>
      <c r="F32" t="s">
        <v>348</v>
      </c>
      <c r="G32" t="s">
        <v>412</v>
      </c>
      <c r="H32" t="s">
        <v>349</v>
      </c>
      <c r="I32" t="s">
        <v>350</v>
      </c>
      <c r="J32" t="s">
        <v>351</v>
      </c>
      <c r="K32" t="s">
        <v>352</v>
      </c>
      <c r="L32">
        <v>1689641563</v>
      </c>
      <c r="M32">
        <f t="shared" si="0"/>
        <v>4.2652845054070463E-3</v>
      </c>
      <c r="N32">
        <f t="shared" si="1"/>
        <v>4.2652845054070463</v>
      </c>
      <c r="O32">
        <f t="shared" si="2"/>
        <v>27.831865674855681</v>
      </c>
      <c r="P32">
        <f t="shared" si="3"/>
        <v>781.69200000000001</v>
      </c>
      <c r="Q32">
        <f t="shared" si="4"/>
        <v>592.82350101477368</v>
      </c>
      <c r="R32">
        <f t="shared" si="5"/>
        <v>59.481370258097002</v>
      </c>
      <c r="S32">
        <f t="shared" si="6"/>
        <v>78.431626276964408</v>
      </c>
      <c r="T32">
        <f t="shared" si="7"/>
        <v>0.26929605158289849</v>
      </c>
      <c r="U32">
        <f t="shared" si="8"/>
        <v>3.8337945922741703</v>
      </c>
      <c r="V32">
        <f t="shared" si="9"/>
        <v>0.25921128670841009</v>
      </c>
      <c r="W32">
        <f t="shared" si="10"/>
        <v>0.16288166462170109</v>
      </c>
      <c r="X32">
        <f t="shared" si="11"/>
        <v>297.71317199999999</v>
      </c>
      <c r="Y32">
        <f t="shared" si="12"/>
        <v>29.803554695234887</v>
      </c>
      <c r="Z32">
        <f t="shared" si="13"/>
        <v>29.803554695234887</v>
      </c>
      <c r="AA32">
        <f t="shared" si="14"/>
        <v>4.2126120365136908</v>
      </c>
      <c r="AB32">
        <f t="shared" si="15"/>
        <v>63.963949748404104</v>
      </c>
      <c r="AC32">
        <f t="shared" si="16"/>
        <v>2.6177989568992803</v>
      </c>
      <c r="AD32">
        <f t="shared" si="17"/>
        <v>4.0926161802017145</v>
      </c>
      <c r="AE32">
        <f t="shared" si="18"/>
        <v>1.5948130796144104</v>
      </c>
      <c r="AF32">
        <f t="shared" si="19"/>
        <v>-188.09904668845076</v>
      </c>
      <c r="AG32">
        <f t="shared" si="20"/>
        <v>-103.64443440024831</v>
      </c>
      <c r="AH32">
        <f t="shared" si="21"/>
        <v>-5.9845610097585018</v>
      </c>
      <c r="AI32">
        <f t="shared" si="22"/>
        <v>-1.4870098457606673E-2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52669.512967794974</v>
      </c>
      <c r="AO32">
        <f t="shared" si="26"/>
        <v>1800.07</v>
      </c>
      <c r="AP32">
        <f t="shared" si="27"/>
        <v>1517.4588000000001</v>
      </c>
      <c r="AQ32">
        <f t="shared" si="28"/>
        <v>0.84299988333787024</v>
      </c>
      <c r="AR32">
        <f t="shared" si="29"/>
        <v>0.16538977484208947</v>
      </c>
      <c r="AS32">
        <v>1689641563</v>
      </c>
      <c r="AT32">
        <v>781.69200000000001</v>
      </c>
      <c r="AU32">
        <v>800.12</v>
      </c>
      <c r="AV32">
        <v>26.090399999999999</v>
      </c>
      <c r="AW32">
        <v>23.6342</v>
      </c>
      <c r="AX32">
        <v>784.81799999999998</v>
      </c>
      <c r="AY32">
        <v>25.896599999999999</v>
      </c>
      <c r="AZ32">
        <v>500.09699999999998</v>
      </c>
      <c r="BA32">
        <v>100.28700000000001</v>
      </c>
      <c r="BB32">
        <v>4.8715700000000001E-2</v>
      </c>
      <c r="BC32">
        <v>29.302099999999999</v>
      </c>
      <c r="BD32">
        <v>28.995100000000001</v>
      </c>
      <c r="BE32">
        <v>999.9</v>
      </c>
      <c r="BF32">
        <v>0</v>
      </c>
      <c r="BG32">
        <v>0</v>
      </c>
      <c r="BH32">
        <v>10008.799999999999</v>
      </c>
      <c r="BI32">
        <v>0</v>
      </c>
      <c r="BJ32">
        <v>0.70321199999999995</v>
      </c>
      <c r="BK32">
        <v>-18.428999999999998</v>
      </c>
      <c r="BL32">
        <v>802.63300000000004</v>
      </c>
      <c r="BM32">
        <v>819.48800000000006</v>
      </c>
      <c r="BN32">
        <v>2.4561600000000001</v>
      </c>
      <c r="BO32">
        <v>800.12</v>
      </c>
      <c r="BP32">
        <v>23.6342</v>
      </c>
      <c r="BQ32">
        <v>2.61653</v>
      </c>
      <c r="BR32">
        <v>2.3702100000000002</v>
      </c>
      <c r="BS32">
        <v>21.770099999999999</v>
      </c>
      <c r="BT32">
        <v>20.1617</v>
      </c>
      <c r="BU32">
        <v>1800.07</v>
      </c>
      <c r="BV32">
        <v>0.90000199999999997</v>
      </c>
      <c r="BW32">
        <v>9.9998500000000004E-2</v>
      </c>
      <c r="BX32">
        <v>0</v>
      </c>
      <c r="BY32">
        <v>2.4007000000000001</v>
      </c>
      <c r="BZ32">
        <v>0</v>
      </c>
      <c r="CA32">
        <v>7382.87</v>
      </c>
      <c r="CB32">
        <v>13895.5</v>
      </c>
      <c r="CC32">
        <v>41.311999999999998</v>
      </c>
      <c r="CD32">
        <v>42.686999999999998</v>
      </c>
      <c r="CE32">
        <v>42.311999999999998</v>
      </c>
      <c r="CF32">
        <v>41</v>
      </c>
      <c r="CG32">
        <v>41.25</v>
      </c>
      <c r="CH32">
        <v>1620.07</v>
      </c>
      <c r="CI32">
        <v>180</v>
      </c>
      <c r="CJ32">
        <v>0</v>
      </c>
      <c r="CK32">
        <v>1689641571</v>
      </c>
      <c r="CL32">
        <v>0</v>
      </c>
      <c r="CM32">
        <v>1689641535</v>
      </c>
      <c r="CN32" t="s">
        <v>396</v>
      </c>
      <c r="CO32">
        <v>1689641535</v>
      </c>
      <c r="CP32">
        <v>1689641527</v>
      </c>
      <c r="CQ32">
        <v>59</v>
      </c>
      <c r="CR32">
        <v>-3.0000000000000001E-3</v>
      </c>
      <c r="CS32">
        <v>-3.0000000000000001E-3</v>
      </c>
      <c r="CT32">
        <v>-3.1269999999999998</v>
      </c>
      <c r="CU32">
        <v>0.19400000000000001</v>
      </c>
      <c r="CV32">
        <v>800</v>
      </c>
      <c r="CW32">
        <v>24</v>
      </c>
      <c r="CX32">
        <v>0.2</v>
      </c>
      <c r="CY32">
        <v>0.03</v>
      </c>
      <c r="CZ32">
        <v>27.182402342501302</v>
      </c>
      <c r="DA32">
        <v>0.90753886578950704</v>
      </c>
      <c r="DB32">
        <v>0.106268985342675</v>
      </c>
      <c r="DC32">
        <v>1</v>
      </c>
      <c r="DD32">
        <v>799.99357142857104</v>
      </c>
      <c r="DE32">
        <v>0.15335064935213999</v>
      </c>
      <c r="DF32">
        <v>3.2852587675949299E-2</v>
      </c>
      <c r="DG32">
        <v>1</v>
      </c>
      <c r="DH32">
        <v>1800.0055</v>
      </c>
      <c r="DI32">
        <v>0.227722361047344</v>
      </c>
      <c r="DJ32">
        <v>0.12306400773578099</v>
      </c>
      <c r="DK32">
        <v>-1</v>
      </c>
      <c r="DL32">
        <v>2</v>
      </c>
      <c r="DM32">
        <v>2</v>
      </c>
      <c r="DN32" t="s">
        <v>354</v>
      </c>
      <c r="DO32">
        <v>2.99973</v>
      </c>
      <c r="DP32">
        <v>2.7794099999999999</v>
      </c>
      <c r="DQ32">
        <v>0.15496099999999999</v>
      </c>
      <c r="DR32">
        <v>0.156194</v>
      </c>
      <c r="DS32">
        <v>0.12612499999999999</v>
      </c>
      <c r="DT32">
        <v>0.115818</v>
      </c>
      <c r="DU32">
        <v>24471.9</v>
      </c>
      <c r="DV32">
        <v>25863.4</v>
      </c>
      <c r="DW32">
        <v>27122.3</v>
      </c>
      <c r="DX32">
        <v>28788.799999999999</v>
      </c>
      <c r="DY32">
        <v>31229.1</v>
      </c>
      <c r="DZ32">
        <v>33952.800000000003</v>
      </c>
      <c r="EA32">
        <v>36249.1</v>
      </c>
      <c r="EB32">
        <v>39075.300000000003</v>
      </c>
      <c r="EC32">
        <v>2.0663</v>
      </c>
      <c r="ED32">
        <v>1.7242999999999999</v>
      </c>
      <c r="EE32">
        <v>0.14993500000000001</v>
      </c>
      <c r="EF32">
        <v>0</v>
      </c>
      <c r="EG32">
        <v>26.546099999999999</v>
      </c>
      <c r="EH32">
        <v>999.9</v>
      </c>
      <c r="EI32">
        <v>36.375</v>
      </c>
      <c r="EJ32">
        <v>38.975000000000001</v>
      </c>
      <c r="EK32">
        <v>25.451699999999999</v>
      </c>
      <c r="EL32">
        <v>62.423299999999998</v>
      </c>
      <c r="EM32">
        <v>30.080100000000002</v>
      </c>
      <c r="EN32">
        <v>1</v>
      </c>
      <c r="EO32">
        <v>6.4080300000000007E-2</v>
      </c>
      <c r="EP32">
        <v>-0.96561300000000005</v>
      </c>
      <c r="EQ32">
        <v>19.927700000000002</v>
      </c>
      <c r="ER32">
        <v>5.2168400000000004</v>
      </c>
      <c r="ES32">
        <v>11.9321</v>
      </c>
      <c r="ET32">
        <v>4.9557500000000001</v>
      </c>
      <c r="EU32">
        <v>3.2975500000000002</v>
      </c>
      <c r="EV32">
        <v>9999</v>
      </c>
      <c r="EW32">
        <v>107</v>
      </c>
      <c r="EX32">
        <v>54.9</v>
      </c>
      <c r="EY32">
        <v>3726.2</v>
      </c>
      <c r="EZ32">
        <v>1.86029</v>
      </c>
      <c r="FA32">
        <v>1.85958</v>
      </c>
      <c r="FB32">
        <v>1.8648199999999999</v>
      </c>
      <c r="FC32">
        <v>1.8687800000000001</v>
      </c>
      <c r="FD32">
        <v>1.8638600000000001</v>
      </c>
      <c r="FE32">
        <v>1.86371</v>
      </c>
      <c r="FF32">
        <v>1.86385</v>
      </c>
      <c r="FG32">
        <v>1.8635600000000001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-3.1259999999999999</v>
      </c>
      <c r="FV32">
        <v>0.1938</v>
      </c>
      <c r="FW32">
        <v>-3.12681818181807</v>
      </c>
      <c r="FX32">
        <v>0</v>
      </c>
      <c r="FY32">
        <v>0</v>
      </c>
      <c r="FZ32">
        <v>0</v>
      </c>
      <c r="GA32">
        <v>0.19376363636362701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0.6</v>
      </c>
      <c r="GK32">
        <v>1.8261700000000001</v>
      </c>
      <c r="GL32">
        <v>2.6415999999999999</v>
      </c>
      <c r="GM32">
        <v>1.4489700000000001</v>
      </c>
      <c r="GN32">
        <v>2.2851599999999999</v>
      </c>
      <c r="GO32">
        <v>1.5466299999999999</v>
      </c>
      <c r="GP32">
        <v>2.4475099999999999</v>
      </c>
      <c r="GQ32">
        <v>40.044699999999999</v>
      </c>
      <c r="GR32">
        <v>15.6205</v>
      </c>
      <c r="GS32">
        <v>18</v>
      </c>
      <c r="GT32">
        <v>541.49199999999996</v>
      </c>
      <c r="GU32">
        <v>404.45499999999998</v>
      </c>
      <c r="GV32">
        <v>28.595099999999999</v>
      </c>
      <c r="GW32">
        <v>28.085000000000001</v>
      </c>
      <c r="GX32">
        <v>30</v>
      </c>
      <c r="GY32">
        <v>28.043299999999999</v>
      </c>
      <c r="GZ32">
        <v>28.0153</v>
      </c>
      <c r="HA32">
        <v>36.509900000000002</v>
      </c>
      <c r="HB32">
        <v>0</v>
      </c>
      <c r="HC32">
        <v>-30</v>
      </c>
      <c r="HD32">
        <v>28.593900000000001</v>
      </c>
      <c r="HE32">
        <v>800</v>
      </c>
      <c r="HF32">
        <v>0</v>
      </c>
      <c r="HG32">
        <v>99.879300000000001</v>
      </c>
      <c r="HH32">
        <v>94.944100000000006</v>
      </c>
    </row>
    <row r="33" spans="1:216" x14ac:dyDescent="0.2">
      <c r="A33">
        <v>15</v>
      </c>
      <c r="B33">
        <v>1689641656</v>
      </c>
      <c r="C33">
        <v>1331.9000000953699</v>
      </c>
      <c r="D33" t="s">
        <v>397</v>
      </c>
      <c r="E33" t="s">
        <v>398</v>
      </c>
      <c r="F33" t="s">
        <v>348</v>
      </c>
      <c r="G33" t="s">
        <v>412</v>
      </c>
      <c r="H33" t="s">
        <v>349</v>
      </c>
      <c r="I33" t="s">
        <v>350</v>
      </c>
      <c r="J33" t="s">
        <v>351</v>
      </c>
      <c r="K33" t="s">
        <v>352</v>
      </c>
      <c r="L33">
        <v>1689641656</v>
      </c>
      <c r="M33">
        <f t="shared" si="0"/>
        <v>4.105609688472487E-3</v>
      </c>
      <c r="N33">
        <f t="shared" si="1"/>
        <v>4.1056096884724873</v>
      </c>
      <c r="O33">
        <f t="shared" si="2"/>
        <v>29.379798551738318</v>
      </c>
      <c r="P33">
        <f t="shared" si="3"/>
        <v>980.31500000000005</v>
      </c>
      <c r="Q33">
        <f t="shared" si="4"/>
        <v>768.0541416846429</v>
      </c>
      <c r="R33">
        <f t="shared" si="5"/>
        <v>77.06245815681315</v>
      </c>
      <c r="S33">
        <f t="shared" si="6"/>
        <v>98.359581138766501</v>
      </c>
      <c r="T33">
        <f t="shared" si="7"/>
        <v>0.25641172670365625</v>
      </c>
      <c r="U33">
        <f t="shared" si="8"/>
        <v>3.8294443638004472</v>
      </c>
      <c r="V33">
        <f t="shared" si="9"/>
        <v>0.24724121447806657</v>
      </c>
      <c r="W33">
        <f t="shared" si="10"/>
        <v>0.15532236822636286</v>
      </c>
      <c r="X33">
        <f t="shared" si="11"/>
        <v>297.72492299999999</v>
      </c>
      <c r="Y33">
        <f t="shared" si="12"/>
        <v>29.804804506211955</v>
      </c>
      <c r="Z33">
        <f t="shared" si="13"/>
        <v>29.804804506211955</v>
      </c>
      <c r="AA33">
        <f t="shared" si="14"/>
        <v>4.2129149004552788</v>
      </c>
      <c r="AB33">
        <f t="shared" si="15"/>
        <v>63.727899615340924</v>
      </c>
      <c r="AC33">
        <f t="shared" si="16"/>
        <v>2.6033836591377</v>
      </c>
      <c r="AD33">
        <f t="shared" si="17"/>
        <v>4.085155284971921</v>
      </c>
      <c r="AE33">
        <f t="shared" si="18"/>
        <v>1.6095312413175789</v>
      </c>
      <c r="AF33">
        <f t="shared" si="19"/>
        <v>-181.05738726163668</v>
      </c>
      <c r="AG33">
        <f t="shared" si="20"/>
        <v>-110.30877064736588</v>
      </c>
      <c r="AH33">
        <f t="shared" si="21"/>
        <v>-6.3756449502405612</v>
      </c>
      <c r="AI33">
        <f t="shared" si="22"/>
        <v>-1.6879859243104534E-2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52592.214789476886</v>
      </c>
      <c r="AO33">
        <f t="shared" si="26"/>
        <v>1800.14</v>
      </c>
      <c r="AP33">
        <f t="shared" si="27"/>
        <v>1517.5179000000001</v>
      </c>
      <c r="AQ33">
        <f t="shared" si="28"/>
        <v>0.84299993333851808</v>
      </c>
      <c r="AR33">
        <f t="shared" si="29"/>
        <v>0.16538987134333996</v>
      </c>
      <c r="AS33">
        <v>1689641656</v>
      </c>
      <c r="AT33">
        <v>980.31500000000005</v>
      </c>
      <c r="AU33">
        <v>1000.07</v>
      </c>
      <c r="AV33">
        <v>25.946999999999999</v>
      </c>
      <c r="AW33">
        <v>23.582000000000001</v>
      </c>
      <c r="AX33">
        <v>983.221</v>
      </c>
      <c r="AY33">
        <v>25.757300000000001</v>
      </c>
      <c r="AZ33">
        <v>500.012</v>
      </c>
      <c r="BA33">
        <v>100.286</v>
      </c>
      <c r="BB33">
        <v>4.86691E-2</v>
      </c>
      <c r="BC33">
        <v>29.270499999999998</v>
      </c>
      <c r="BD33">
        <v>28.988700000000001</v>
      </c>
      <c r="BE33">
        <v>999.9</v>
      </c>
      <c r="BF33">
        <v>0</v>
      </c>
      <c r="BG33">
        <v>0</v>
      </c>
      <c r="BH33">
        <v>9992.5</v>
      </c>
      <c r="BI33">
        <v>0</v>
      </c>
      <c r="BJ33">
        <v>0.53184100000000001</v>
      </c>
      <c r="BK33">
        <v>-19.7516</v>
      </c>
      <c r="BL33">
        <v>1006.43</v>
      </c>
      <c r="BM33">
        <v>1024.22</v>
      </c>
      <c r="BN33">
        <v>2.36496</v>
      </c>
      <c r="BO33">
        <v>1000.07</v>
      </c>
      <c r="BP33">
        <v>23.582000000000001</v>
      </c>
      <c r="BQ33">
        <v>2.6021299999999998</v>
      </c>
      <c r="BR33">
        <v>2.3649499999999999</v>
      </c>
      <c r="BS33">
        <v>21.6798</v>
      </c>
      <c r="BT33">
        <v>20.125800000000002</v>
      </c>
      <c r="BU33">
        <v>1800.14</v>
      </c>
      <c r="BV33">
        <v>0.90000199999999997</v>
      </c>
      <c r="BW33">
        <v>9.9998500000000004E-2</v>
      </c>
      <c r="BX33">
        <v>0</v>
      </c>
      <c r="BY33">
        <v>1.994</v>
      </c>
      <c r="BZ33">
        <v>0</v>
      </c>
      <c r="CA33">
        <v>7206.46</v>
      </c>
      <c r="CB33">
        <v>13896.1</v>
      </c>
      <c r="CC33">
        <v>41.25</v>
      </c>
      <c r="CD33">
        <v>42.686999999999998</v>
      </c>
      <c r="CE33">
        <v>42.311999999999998</v>
      </c>
      <c r="CF33">
        <v>40.936999999999998</v>
      </c>
      <c r="CG33">
        <v>41.186999999999998</v>
      </c>
      <c r="CH33">
        <v>1620.13</v>
      </c>
      <c r="CI33">
        <v>180.01</v>
      </c>
      <c r="CJ33">
        <v>0</v>
      </c>
      <c r="CK33">
        <v>1689641664</v>
      </c>
      <c r="CL33">
        <v>0</v>
      </c>
      <c r="CM33">
        <v>1689641627</v>
      </c>
      <c r="CN33" t="s">
        <v>399</v>
      </c>
      <c r="CO33">
        <v>1689641627</v>
      </c>
      <c r="CP33">
        <v>1689641619</v>
      </c>
      <c r="CQ33">
        <v>60</v>
      </c>
      <c r="CR33">
        <v>0.22</v>
      </c>
      <c r="CS33">
        <v>-4.0000000000000001E-3</v>
      </c>
      <c r="CT33">
        <v>-2.9060000000000001</v>
      </c>
      <c r="CU33">
        <v>0.19</v>
      </c>
      <c r="CV33">
        <v>1000</v>
      </c>
      <c r="CW33">
        <v>24</v>
      </c>
      <c r="CX33">
        <v>0.09</v>
      </c>
      <c r="CY33">
        <v>0.04</v>
      </c>
      <c r="CZ33">
        <v>28.8037765377879</v>
      </c>
      <c r="DA33">
        <v>0.67571974202684204</v>
      </c>
      <c r="DB33">
        <v>0.105196312181975</v>
      </c>
      <c r="DC33">
        <v>1</v>
      </c>
      <c r="DD33">
        <v>1000.014</v>
      </c>
      <c r="DE33">
        <v>-0.13506766917370899</v>
      </c>
      <c r="DF33">
        <v>5.8904159445656003E-2</v>
      </c>
      <c r="DG33">
        <v>1</v>
      </c>
      <c r="DH33">
        <v>1800.0415</v>
      </c>
      <c r="DI33">
        <v>-0.3065886335902</v>
      </c>
      <c r="DJ33">
        <v>0.15717108512706901</v>
      </c>
      <c r="DK33">
        <v>-1</v>
      </c>
      <c r="DL33">
        <v>2</v>
      </c>
      <c r="DM33">
        <v>2</v>
      </c>
      <c r="DN33" t="s">
        <v>354</v>
      </c>
      <c r="DO33">
        <v>2.9995599999999998</v>
      </c>
      <c r="DP33">
        <v>2.77922</v>
      </c>
      <c r="DQ33">
        <v>0.17965999999999999</v>
      </c>
      <c r="DR33">
        <v>0.18074799999999999</v>
      </c>
      <c r="DS33">
        <v>0.125669</v>
      </c>
      <c r="DT33">
        <v>0.11565300000000001</v>
      </c>
      <c r="DU33">
        <v>23757.7</v>
      </c>
      <c r="DV33">
        <v>25112.5</v>
      </c>
      <c r="DW33">
        <v>27123.8</v>
      </c>
      <c r="DX33">
        <v>28791</v>
      </c>
      <c r="DY33">
        <v>31247</v>
      </c>
      <c r="DZ33">
        <v>33961.300000000003</v>
      </c>
      <c r="EA33">
        <v>36250.9</v>
      </c>
      <c r="EB33">
        <v>39077.800000000003</v>
      </c>
      <c r="EC33">
        <v>2.0665200000000001</v>
      </c>
      <c r="ED33">
        <v>1.7259</v>
      </c>
      <c r="EE33">
        <v>0.15229699999999999</v>
      </c>
      <c r="EF33">
        <v>0</v>
      </c>
      <c r="EG33">
        <v>26.501100000000001</v>
      </c>
      <c r="EH33">
        <v>999.9</v>
      </c>
      <c r="EI33">
        <v>36.338999999999999</v>
      </c>
      <c r="EJ33">
        <v>38.954999999999998</v>
      </c>
      <c r="EK33">
        <v>25.3979</v>
      </c>
      <c r="EL33">
        <v>62.573300000000003</v>
      </c>
      <c r="EM33">
        <v>30.132200000000001</v>
      </c>
      <c r="EN33">
        <v>1</v>
      </c>
      <c r="EO33">
        <v>6.1097600000000002E-2</v>
      </c>
      <c r="EP33">
        <v>-1.2289699999999999</v>
      </c>
      <c r="EQ33">
        <v>19.916799999999999</v>
      </c>
      <c r="ER33">
        <v>5.2172900000000002</v>
      </c>
      <c r="ES33">
        <v>11.9321</v>
      </c>
      <c r="ET33">
        <v>4.9554</v>
      </c>
      <c r="EU33">
        <v>3.2974800000000002</v>
      </c>
      <c r="EV33">
        <v>9999</v>
      </c>
      <c r="EW33">
        <v>107</v>
      </c>
      <c r="EX33">
        <v>54.9</v>
      </c>
      <c r="EY33">
        <v>3728</v>
      </c>
      <c r="EZ33">
        <v>1.8602799999999999</v>
      </c>
      <c r="FA33">
        <v>1.8595900000000001</v>
      </c>
      <c r="FB33">
        <v>1.8647899999999999</v>
      </c>
      <c r="FC33">
        <v>1.86887</v>
      </c>
      <c r="FD33">
        <v>1.8638600000000001</v>
      </c>
      <c r="FE33">
        <v>1.86371</v>
      </c>
      <c r="FF33">
        <v>1.8638300000000001</v>
      </c>
      <c r="FG33">
        <v>1.8635699999999999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-2.9060000000000001</v>
      </c>
      <c r="FV33">
        <v>0.18970000000000001</v>
      </c>
      <c r="FW33">
        <v>-2.90599999999995</v>
      </c>
      <c r="FX33">
        <v>0</v>
      </c>
      <c r="FY33">
        <v>0</v>
      </c>
      <c r="FZ33">
        <v>0</v>
      </c>
      <c r="GA33">
        <v>0.189610000000002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2.18872</v>
      </c>
      <c r="GL33">
        <v>2.63184</v>
      </c>
      <c r="GM33">
        <v>1.4477500000000001</v>
      </c>
      <c r="GN33">
        <v>2.2863799999999999</v>
      </c>
      <c r="GO33">
        <v>1.5466299999999999</v>
      </c>
      <c r="GP33">
        <v>2.4328599999999998</v>
      </c>
      <c r="GQ33">
        <v>39.994199999999999</v>
      </c>
      <c r="GR33">
        <v>15.611800000000001</v>
      </c>
      <c r="GS33">
        <v>18</v>
      </c>
      <c r="GT33">
        <v>541.23599999999999</v>
      </c>
      <c r="GU33">
        <v>405.14400000000001</v>
      </c>
      <c r="GV33">
        <v>28.724399999999999</v>
      </c>
      <c r="GW33">
        <v>28.040800000000001</v>
      </c>
      <c r="GX33">
        <v>30</v>
      </c>
      <c r="GY33">
        <v>27.999099999999999</v>
      </c>
      <c r="GZ33">
        <v>27.970600000000001</v>
      </c>
      <c r="HA33">
        <v>43.762</v>
      </c>
      <c r="HB33">
        <v>0</v>
      </c>
      <c r="HC33">
        <v>-30</v>
      </c>
      <c r="HD33">
        <v>28.7288</v>
      </c>
      <c r="HE33">
        <v>1000</v>
      </c>
      <c r="HF33">
        <v>0</v>
      </c>
      <c r="HG33">
        <v>99.884299999999996</v>
      </c>
      <c r="HH33">
        <v>94.950699999999998</v>
      </c>
    </row>
    <row r="34" spans="1:216" x14ac:dyDescent="0.2">
      <c r="A34">
        <v>16</v>
      </c>
      <c r="B34">
        <v>1689641764</v>
      </c>
      <c r="C34">
        <v>1439.9000000953699</v>
      </c>
      <c r="D34" t="s">
        <v>400</v>
      </c>
      <c r="E34" t="s">
        <v>401</v>
      </c>
      <c r="F34" t="s">
        <v>348</v>
      </c>
      <c r="G34" t="s">
        <v>412</v>
      </c>
      <c r="H34" t="s">
        <v>349</v>
      </c>
      <c r="I34" t="s">
        <v>350</v>
      </c>
      <c r="J34" t="s">
        <v>351</v>
      </c>
      <c r="K34" t="s">
        <v>352</v>
      </c>
      <c r="L34">
        <v>1689641764</v>
      </c>
      <c r="M34">
        <f t="shared" si="0"/>
        <v>3.9915205066317853E-3</v>
      </c>
      <c r="N34">
        <f t="shared" si="1"/>
        <v>3.9915205066317849</v>
      </c>
      <c r="O34">
        <f t="shared" si="2"/>
        <v>30.623671584330243</v>
      </c>
      <c r="P34">
        <f t="shared" si="3"/>
        <v>1378.72</v>
      </c>
      <c r="Q34">
        <f t="shared" si="4"/>
        <v>1137.6349494716467</v>
      </c>
      <c r="R34">
        <f t="shared" si="5"/>
        <v>114.14366581285678</v>
      </c>
      <c r="S34">
        <f t="shared" si="6"/>
        <v>138.33273582408</v>
      </c>
      <c r="T34">
        <f t="shared" si="7"/>
        <v>0.24370813599422836</v>
      </c>
      <c r="U34">
        <f t="shared" si="8"/>
        <v>3.8322565000107649</v>
      </c>
      <c r="V34">
        <f t="shared" si="9"/>
        <v>0.23541383956645884</v>
      </c>
      <c r="W34">
        <f t="shared" si="10"/>
        <v>0.14785534274149562</v>
      </c>
      <c r="X34">
        <f t="shared" si="11"/>
        <v>297.68386500000003</v>
      </c>
      <c r="Y34">
        <f t="shared" si="12"/>
        <v>29.831470719207282</v>
      </c>
      <c r="Z34">
        <f t="shared" si="13"/>
        <v>29.831470719207282</v>
      </c>
      <c r="AA34">
        <f t="shared" si="14"/>
        <v>4.2193813889406178</v>
      </c>
      <c r="AB34">
        <f t="shared" si="15"/>
        <v>63.037122554699273</v>
      </c>
      <c r="AC34">
        <f t="shared" si="16"/>
        <v>2.5757890125256497</v>
      </c>
      <c r="AD34">
        <f t="shared" si="17"/>
        <v>4.0861462391316437</v>
      </c>
      <c r="AE34">
        <f t="shared" si="18"/>
        <v>1.643592376414968</v>
      </c>
      <c r="AF34">
        <f t="shared" si="19"/>
        <v>-176.02605434246172</v>
      </c>
      <c r="AG34">
        <f t="shared" si="20"/>
        <v>-115.03139865340252</v>
      </c>
      <c r="AH34">
        <f t="shared" si="21"/>
        <v>-6.6447426385568678</v>
      </c>
      <c r="AI34">
        <f t="shared" si="22"/>
        <v>-1.8330634421076297E-2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52644.994412924701</v>
      </c>
      <c r="AO34">
        <f t="shared" si="26"/>
        <v>1799.89</v>
      </c>
      <c r="AP34">
        <f t="shared" si="27"/>
        <v>1517.3072999999999</v>
      </c>
      <c r="AQ34">
        <f t="shared" si="28"/>
        <v>0.8430000166676852</v>
      </c>
      <c r="AR34">
        <f t="shared" si="29"/>
        <v>0.16539003216863252</v>
      </c>
      <c r="AS34">
        <v>1689641764</v>
      </c>
      <c r="AT34">
        <v>1378.72</v>
      </c>
      <c r="AU34">
        <v>1400.08</v>
      </c>
      <c r="AV34">
        <v>25.6721</v>
      </c>
      <c r="AW34">
        <v>23.372699999999998</v>
      </c>
      <c r="AX34">
        <v>1381.32</v>
      </c>
      <c r="AY34">
        <v>25.489799999999999</v>
      </c>
      <c r="AZ34">
        <v>500.12700000000001</v>
      </c>
      <c r="BA34">
        <v>100.286</v>
      </c>
      <c r="BB34">
        <v>4.8176499999999997E-2</v>
      </c>
      <c r="BC34">
        <v>29.274699999999999</v>
      </c>
      <c r="BD34">
        <v>28.994</v>
      </c>
      <c r="BE34">
        <v>999.9</v>
      </c>
      <c r="BF34">
        <v>0</v>
      </c>
      <c r="BG34">
        <v>0</v>
      </c>
      <c r="BH34">
        <v>10003.1</v>
      </c>
      <c r="BI34">
        <v>0</v>
      </c>
      <c r="BJ34">
        <v>0.47274699999999997</v>
      </c>
      <c r="BK34">
        <v>-21.361000000000001</v>
      </c>
      <c r="BL34">
        <v>1415.05</v>
      </c>
      <c r="BM34">
        <v>1433.59</v>
      </c>
      <c r="BN34">
        <v>2.29942</v>
      </c>
      <c r="BO34">
        <v>1400.08</v>
      </c>
      <c r="BP34">
        <v>23.372699999999998</v>
      </c>
      <c r="BQ34">
        <v>2.5745499999999999</v>
      </c>
      <c r="BR34">
        <v>2.34395</v>
      </c>
      <c r="BS34">
        <v>21.505600000000001</v>
      </c>
      <c r="BT34">
        <v>19.9816</v>
      </c>
      <c r="BU34">
        <v>1799.89</v>
      </c>
      <c r="BV34">
        <v>0.89999899999999999</v>
      </c>
      <c r="BW34">
        <v>0.10000100000000001</v>
      </c>
      <c r="BX34">
        <v>0</v>
      </c>
      <c r="BY34">
        <v>2.1981000000000002</v>
      </c>
      <c r="BZ34">
        <v>0</v>
      </c>
      <c r="CA34">
        <v>6972.84</v>
      </c>
      <c r="CB34">
        <v>13894.1</v>
      </c>
      <c r="CC34">
        <v>41.125</v>
      </c>
      <c r="CD34">
        <v>42.5</v>
      </c>
      <c r="CE34">
        <v>42.186999999999998</v>
      </c>
      <c r="CF34">
        <v>40.811999999999998</v>
      </c>
      <c r="CG34">
        <v>41.125</v>
      </c>
      <c r="CH34">
        <v>1619.9</v>
      </c>
      <c r="CI34">
        <v>179.99</v>
      </c>
      <c r="CJ34">
        <v>0</v>
      </c>
      <c r="CK34">
        <v>1689641772</v>
      </c>
      <c r="CL34">
        <v>0</v>
      </c>
      <c r="CM34">
        <v>1689641729</v>
      </c>
      <c r="CN34" t="s">
        <v>402</v>
      </c>
      <c r="CO34">
        <v>1689641729</v>
      </c>
      <c r="CP34">
        <v>1689641710</v>
      </c>
      <c r="CQ34">
        <v>61</v>
      </c>
      <c r="CR34">
        <v>0.308</v>
      </c>
      <c r="CS34">
        <v>-7.0000000000000001E-3</v>
      </c>
      <c r="CT34">
        <v>-2.5960000000000001</v>
      </c>
      <c r="CU34">
        <v>0.182</v>
      </c>
      <c r="CV34">
        <v>1400</v>
      </c>
      <c r="CW34">
        <v>23</v>
      </c>
      <c r="CX34">
        <v>0.13</v>
      </c>
      <c r="CY34">
        <v>0.04</v>
      </c>
      <c r="CZ34">
        <v>29.919747129383399</v>
      </c>
      <c r="DA34">
        <v>1.3053378429566</v>
      </c>
      <c r="DB34">
        <v>0.193988961318386</v>
      </c>
      <c r="DC34">
        <v>1</v>
      </c>
      <c r="DD34">
        <v>1400.05</v>
      </c>
      <c r="DE34">
        <v>0.10466165413747899</v>
      </c>
      <c r="DF34">
        <v>7.7846001824125197E-2</v>
      </c>
      <c r="DG34">
        <v>1</v>
      </c>
      <c r="DH34">
        <v>1800.0495000000001</v>
      </c>
      <c r="DI34">
        <v>0.13949019688433201</v>
      </c>
      <c r="DJ34">
        <v>0.169866859628341</v>
      </c>
      <c r="DK34">
        <v>-1</v>
      </c>
      <c r="DL34">
        <v>2</v>
      </c>
      <c r="DM34">
        <v>2</v>
      </c>
      <c r="DN34" t="s">
        <v>354</v>
      </c>
      <c r="DO34">
        <v>2.9999400000000001</v>
      </c>
      <c r="DP34">
        <v>2.7788200000000001</v>
      </c>
      <c r="DQ34">
        <v>0.222412</v>
      </c>
      <c r="DR34">
        <v>0.22319900000000001</v>
      </c>
      <c r="DS34">
        <v>0.124788</v>
      </c>
      <c r="DT34">
        <v>0.114966</v>
      </c>
      <c r="DU34">
        <v>22522.5</v>
      </c>
      <c r="DV34">
        <v>23816.400000000001</v>
      </c>
      <c r="DW34">
        <v>27127.9</v>
      </c>
      <c r="DX34">
        <v>28797.8</v>
      </c>
      <c r="DY34">
        <v>31284.1</v>
      </c>
      <c r="DZ34">
        <v>33995.9</v>
      </c>
      <c r="EA34">
        <v>36257.199999999997</v>
      </c>
      <c r="EB34">
        <v>39087.300000000003</v>
      </c>
      <c r="EC34">
        <v>2.0676299999999999</v>
      </c>
      <c r="ED34">
        <v>1.7281</v>
      </c>
      <c r="EE34">
        <v>0.15224499999999999</v>
      </c>
      <c r="EF34">
        <v>0</v>
      </c>
      <c r="EG34">
        <v>26.507200000000001</v>
      </c>
      <c r="EH34">
        <v>999.9</v>
      </c>
      <c r="EI34">
        <v>36.18</v>
      </c>
      <c r="EJ34">
        <v>38.945</v>
      </c>
      <c r="EK34">
        <v>25.275400000000001</v>
      </c>
      <c r="EL34">
        <v>62.393300000000004</v>
      </c>
      <c r="EM34">
        <v>30.188300000000002</v>
      </c>
      <c r="EN34">
        <v>1</v>
      </c>
      <c r="EO34">
        <v>5.30056E-2</v>
      </c>
      <c r="EP34">
        <v>-1.02136</v>
      </c>
      <c r="EQ34">
        <v>19.922899999999998</v>
      </c>
      <c r="ER34">
        <v>5.2138499999999999</v>
      </c>
      <c r="ES34">
        <v>11.9321</v>
      </c>
      <c r="ET34">
        <v>4.9551499999999997</v>
      </c>
      <c r="EU34">
        <v>3.2972000000000001</v>
      </c>
      <c r="EV34">
        <v>9999</v>
      </c>
      <c r="EW34">
        <v>107</v>
      </c>
      <c r="EX34">
        <v>55</v>
      </c>
      <c r="EY34">
        <v>3729.8</v>
      </c>
      <c r="EZ34">
        <v>1.86025</v>
      </c>
      <c r="FA34">
        <v>1.8595900000000001</v>
      </c>
      <c r="FB34">
        <v>1.8648400000000001</v>
      </c>
      <c r="FC34">
        <v>1.8688</v>
      </c>
      <c r="FD34">
        <v>1.8638600000000001</v>
      </c>
      <c r="FE34">
        <v>1.86371</v>
      </c>
      <c r="FF34">
        <v>1.86378</v>
      </c>
      <c r="FG34">
        <v>1.8635600000000001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-2.6</v>
      </c>
      <c r="FV34">
        <v>0.18229999999999999</v>
      </c>
      <c r="FW34">
        <v>-2.5963636363635501</v>
      </c>
      <c r="FX34">
        <v>0</v>
      </c>
      <c r="FY34">
        <v>0</v>
      </c>
      <c r="FZ34">
        <v>0</v>
      </c>
      <c r="GA34">
        <v>0.18236000000000299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0.6</v>
      </c>
      <c r="GJ34">
        <v>0.9</v>
      </c>
      <c r="GK34">
        <v>2.8808600000000002</v>
      </c>
      <c r="GL34">
        <v>2.6293899999999999</v>
      </c>
      <c r="GM34">
        <v>1.4477500000000001</v>
      </c>
      <c r="GN34">
        <v>2.2863799999999999</v>
      </c>
      <c r="GO34">
        <v>1.5466299999999999</v>
      </c>
      <c r="GP34">
        <v>2.4645999999999999</v>
      </c>
      <c r="GQ34">
        <v>39.918399999999998</v>
      </c>
      <c r="GR34">
        <v>15.5943</v>
      </c>
      <c r="GS34">
        <v>18</v>
      </c>
      <c r="GT34">
        <v>541.21900000000005</v>
      </c>
      <c r="GU34">
        <v>405.95600000000002</v>
      </c>
      <c r="GV34">
        <v>28.543700000000001</v>
      </c>
      <c r="GW34">
        <v>27.955200000000001</v>
      </c>
      <c r="GX34">
        <v>29.999700000000001</v>
      </c>
      <c r="GY34">
        <v>27.92</v>
      </c>
      <c r="GZ34">
        <v>27.890499999999999</v>
      </c>
      <c r="HA34">
        <v>57.611699999999999</v>
      </c>
      <c r="HB34">
        <v>0</v>
      </c>
      <c r="HC34">
        <v>-30</v>
      </c>
      <c r="HD34">
        <v>28.549299999999999</v>
      </c>
      <c r="HE34">
        <v>1400</v>
      </c>
      <c r="HF34">
        <v>0</v>
      </c>
      <c r="HG34">
        <v>99.900800000000004</v>
      </c>
      <c r="HH34">
        <v>94.973399999999998</v>
      </c>
    </row>
    <row r="35" spans="1:216" x14ac:dyDescent="0.2">
      <c r="A35">
        <v>17</v>
      </c>
      <c r="B35">
        <v>1689641877</v>
      </c>
      <c r="C35">
        <v>1552.9000000953699</v>
      </c>
      <c r="D35" t="s">
        <v>403</v>
      </c>
      <c r="E35" t="s">
        <v>404</v>
      </c>
      <c r="F35" t="s">
        <v>348</v>
      </c>
      <c r="G35" t="s">
        <v>412</v>
      </c>
      <c r="H35" t="s">
        <v>349</v>
      </c>
      <c r="I35" t="s">
        <v>350</v>
      </c>
      <c r="J35" t="s">
        <v>351</v>
      </c>
      <c r="K35" t="s">
        <v>352</v>
      </c>
      <c r="L35">
        <v>1689641877</v>
      </c>
      <c r="M35">
        <f t="shared" si="0"/>
        <v>3.883307546932026E-3</v>
      </c>
      <c r="N35">
        <f t="shared" si="1"/>
        <v>3.8833075469320262</v>
      </c>
      <c r="O35">
        <f t="shared" si="2"/>
        <v>30.858305151165258</v>
      </c>
      <c r="P35">
        <f t="shared" si="3"/>
        <v>1777.7170000000001</v>
      </c>
      <c r="Q35">
        <f t="shared" si="4"/>
        <v>1512.6406858627827</v>
      </c>
      <c r="R35">
        <f t="shared" si="5"/>
        <v>151.76935440879339</v>
      </c>
      <c r="S35">
        <f t="shared" si="6"/>
        <v>178.3655324976574</v>
      </c>
      <c r="T35">
        <f t="shared" si="7"/>
        <v>0.2312701367350232</v>
      </c>
      <c r="U35">
        <f t="shared" si="8"/>
        <v>3.82778563196567</v>
      </c>
      <c r="V35">
        <f t="shared" si="9"/>
        <v>0.22377843491333282</v>
      </c>
      <c r="W35">
        <f t="shared" si="10"/>
        <v>0.14051440502787657</v>
      </c>
      <c r="X35">
        <f t="shared" si="11"/>
        <v>297.712155</v>
      </c>
      <c r="Y35">
        <f t="shared" si="12"/>
        <v>29.847781357751192</v>
      </c>
      <c r="Z35">
        <f t="shared" si="13"/>
        <v>29.847781357751192</v>
      </c>
      <c r="AA35">
        <f t="shared" si="14"/>
        <v>4.2233409396084118</v>
      </c>
      <c r="AB35">
        <f t="shared" si="15"/>
        <v>62.205899362814101</v>
      </c>
      <c r="AC35">
        <f t="shared" si="16"/>
        <v>2.5408994182896798</v>
      </c>
      <c r="AD35">
        <f t="shared" si="17"/>
        <v>4.0846598864682555</v>
      </c>
      <c r="AE35">
        <f t="shared" si="18"/>
        <v>1.682441521318732</v>
      </c>
      <c r="AF35">
        <f t="shared" si="19"/>
        <v>-171.25386281970236</v>
      </c>
      <c r="AG35">
        <f t="shared" si="20"/>
        <v>-119.56321058593049</v>
      </c>
      <c r="AH35">
        <f t="shared" si="21"/>
        <v>-6.9149314482521627</v>
      </c>
      <c r="AI35">
        <f t="shared" si="22"/>
        <v>-1.9849853885020252E-2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52561.020825505926</v>
      </c>
      <c r="AO35">
        <f t="shared" si="26"/>
        <v>1800.06</v>
      </c>
      <c r="AP35">
        <f t="shared" si="27"/>
        <v>1517.4506999999999</v>
      </c>
      <c r="AQ35">
        <f t="shared" si="28"/>
        <v>0.84300006666444449</v>
      </c>
      <c r="AR35">
        <f t="shared" si="29"/>
        <v>0.16539012866237793</v>
      </c>
      <c r="AS35">
        <v>1689641877</v>
      </c>
      <c r="AT35">
        <v>1777.7170000000001</v>
      </c>
      <c r="AU35">
        <v>1800.05</v>
      </c>
      <c r="AV35">
        <v>25.324400000000001</v>
      </c>
      <c r="AW35">
        <v>23.085899999999999</v>
      </c>
      <c r="AX35">
        <v>1780.09</v>
      </c>
      <c r="AY35">
        <v>25.153400000000001</v>
      </c>
      <c r="AZ35">
        <v>499.98399999999998</v>
      </c>
      <c r="BA35">
        <v>100.286</v>
      </c>
      <c r="BB35">
        <v>4.80422E-2</v>
      </c>
      <c r="BC35">
        <v>29.2684</v>
      </c>
      <c r="BD35">
        <v>29.000499999999999</v>
      </c>
      <c r="BE35">
        <v>999.9</v>
      </c>
      <c r="BF35">
        <v>0</v>
      </c>
      <c r="BG35">
        <v>0</v>
      </c>
      <c r="BH35">
        <v>9986.25</v>
      </c>
      <c r="BI35">
        <v>0</v>
      </c>
      <c r="BJ35">
        <v>0.53184100000000001</v>
      </c>
      <c r="BK35">
        <v>-22.553000000000001</v>
      </c>
      <c r="BL35">
        <v>1823.7</v>
      </c>
      <c r="BM35">
        <v>1842.58</v>
      </c>
      <c r="BN35">
        <v>2.2498</v>
      </c>
      <c r="BO35">
        <v>1800.05</v>
      </c>
      <c r="BP35">
        <v>23.085899999999999</v>
      </c>
      <c r="BQ35">
        <v>2.5408200000000001</v>
      </c>
      <c r="BR35">
        <v>2.3151899999999999</v>
      </c>
      <c r="BS35">
        <v>21.290400000000002</v>
      </c>
      <c r="BT35">
        <v>19.782499999999999</v>
      </c>
      <c r="BU35">
        <v>1800.06</v>
      </c>
      <c r="BV35">
        <v>0.89999899999999999</v>
      </c>
      <c r="BW35">
        <v>0.10000100000000001</v>
      </c>
      <c r="BX35">
        <v>0</v>
      </c>
      <c r="BY35">
        <v>1.8601000000000001</v>
      </c>
      <c r="BZ35">
        <v>0</v>
      </c>
      <c r="CA35">
        <v>6940.76</v>
      </c>
      <c r="CB35">
        <v>13895.4</v>
      </c>
      <c r="CC35">
        <v>41</v>
      </c>
      <c r="CD35">
        <v>42.375</v>
      </c>
      <c r="CE35">
        <v>42</v>
      </c>
      <c r="CF35">
        <v>40.625</v>
      </c>
      <c r="CG35">
        <v>41</v>
      </c>
      <c r="CH35">
        <v>1620.05</v>
      </c>
      <c r="CI35">
        <v>180.01</v>
      </c>
      <c r="CJ35">
        <v>0</v>
      </c>
      <c r="CK35">
        <v>1689641884.8</v>
      </c>
      <c r="CL35">
        <v>0</v>
      </c>
      <c r="CM35">
        <v>1689641918</v>
      </c>
      <c r="CN35" t="s">
        <v>405</v>
      </c>
      <c r="CO35">
        <v>1689641918</v>
      </c>
      <c r="CP35">
        <v>1689641901</v>
      </c>
      <c r="CQ35">
        <v>62</v>
      </c>
      <c r="CR35">
        <v>0.22500000000000001</v>
      </c>
      <c r="CS35">
        <v>-1.2E-2</v>
      </c>
      <c r="CT35">
        <v>-2.3730000000000002</v>
      </c>
      <c r="CU35">
        <v>0.17100000000000001</v>
      </c>
      <c r="CV35">
        <v>1800</v>
      </c>
      <c r="CW35">
        <v>23</v>
      </c>
      <c r="CX35">
        <v>0.14000000000000001</v>
      </c>
      <c r="CY35">
        <v>0.05</v>
      </c>
      <c r="CZ35">
        <v>30.516494072317599</v>
      </c>
      <c r="DA35">
        <v>-0.81113124807487402</v>
      </c>
      <c r="DB35">
        <v>0.165757466136501</v>
      </c>
      <c r="DC35">
        <v>1</v>
      </c>
      <c r="DD35">
        <v>1799.98285714286</v>
      </c>
      <c r="DE35">
        <v>-0.86259740259671602</v>
      </c>
      <c r="DF35">
        <v>0.12814214046622399</v>
      </c>
      <c r="DG35">
        <v>1</v>
      </c>
      <c r="DH35">
        <v>1800.0185714285701</v>
      </c>
      <c r="DI35">
        <v>4.0555227265033598E-2</v>
      </c>
      <c r="DJ35">
        <v>1.0367400503360699E-2</v>
      </c>
      <c r="DK35">
        <v>-1</v>
      </c>
      <c r="DL35">
        <v>2</v>
      </c>
      <c r="DM35">
        <v>2</v>
      </c>
      <c r="DN35" t="s">
        <v>354</v>
      </c>
      <c r="DO35">
        <v>2.9997600000000002</v>
      </c>
      <c r="DP35">
        <v>2.77854</v>
      </c>
      <c r="DQ35">
        <v>0.25881199999999999</v>
      </c>
      <c r="DR35">
        <v>0.259322</v>
      </c>
      <c r="DS35">
        <v>0.12368999999999999</v>
      </c>
      <c r="DT35">
        <v>0.11403000000000001</v>
      </c>
      <c r="DU35">
        <v>21474.6</v>
      </c>
      <c r="DV35">
        <v>22714.7</v>
      </c>
      <c r="DW35">
        <v>27136</v>
      </c>
      <c r="DX35">
        <v>28805.3</v>
      </c>
      <c r="DY35">
        <v>31332.7</v>
      </c>
      <c r="DZ35">
        <v>34040.800000000003</v>
      </c>
      <c r="EA35">
        <v>36268.199999999997</v>
      </c>
      <c r="EB35">
        <v>39097.699999999997</v>
      </c>
      <c r="EC35">
        <v>2.06982</v>
      </c>
      <c r="ED35">
        <v>1.73315</v>
      </c>
      <c r="EE35">
        <v>0.15702099999999999</v>
      </c>
      <c r="EF35">
        <v>0</v>
      </c>
      <c r="EG35">
        <v>26.435600000000001</v>
      </c>
      <c r="EH35">
        <v>999.9</v>
      </c>
      <c r="EI35">
        <v>35.936</v>
      </c>
      <c r="EJ35">
        <v>38.874000000000002</v>
      </c>
      <c r="EK35">
        <v>25.008900000000001</v>
      </c>
      <c r="EL35">
        <v>62.403300000000002</v>
      </c>
      <c r="EM35">
        <v>30.2364</v>
      </c>
      <c r="EN35">
        <v>1</v>
      </c>
      <c r="EO35">
        <v>4.0198200000000003E-2</v>
      </c>
      <c r="EP35">
        <v>-1.4272199999999999</v>
      </c>
      <c r="EQ35">
        <v>19.912099999999999</v>
      </c>
      <c r="ER35">
        <v>5.2168400000000004</v>
      </c>
      <c r="ES35">
        <v>11.9321</v>
      </c>
      <c r="ET35">
        <v>4.9552500000000004</v>
      </c>
      <c r="EU35">
        <v>3.2978800000000001</v>
      </c>
      <c r="EV35">
        <v>9999</v>
      </c>
      <c r="EW35">
        <v>107</v>
      </c>
      <c r="EX35">
        <v>55</v>
      </c>
      <c r="EY35">
        <v>3732.2</v>
      </c>
      <c r="EZ35">
        <v>1.8602300000000001</v>
      </c>
      <c r="FA35">
        <v>1.8595600000000001</v>
      </c>
      <c r="FB35">
        <v>1.8648199999999999</v>
      </c>
      <c r="FC35">
        <v>1.8688100000000001</v>
      </c>
      <c r="FD35">
        <v>1.8638600000000001</v>
      </c>
      <c r="FE35">
        <v>1.86372</v>
      </c>
      <c r="FF35">
        <v>1.86381</v>
      </c>
      <c r="FG35">
        <v>1.8635699999999999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-2.3730000000000002</v>
      </c>
      <c r="FV35">
        <v>0.17100000000000001</v>
      </c>
      <c r="FW35">
        <v>-2.5963636363635501</v>
      </c>
      <c r="FX35">
        <v>0</v>
      </c>
      <c r="FY35">
        <v>0</v>
      </c>
      <c r="FZ35">
        <v>0</v>
      </c>
      <c r="GA35">
        <v>0.18236000000000299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2.5</v>
      </c>
      <c r="GJ35">
        <v>2.8</v>
      </c>
      <c r="GK35">
        <v>3.5327099999999998</v>
      </c>
      <c r="GL35">
        <v>2.6110799999999998</v>
      </c>
      <c r="GM35">
        <v>1.4477500000000001</v>
      </c>
      <c r="GN35">
        <v>2.2851599999999999</v>
      </c>
      <c r="GO35">
        <v>1.5466299999999999</v>
      </c>
      <c r="GP35">
        <v>2.4902299999999999</v>
      </c>
      <c r="GQ35">
        <v>39.792499999999997</v>
      </c>
      <c r="GR35">
        <v>15.568</v>
      </c>
      <c r="GS35">
        <v>18</v>
      </c>
      <c r="GT35">
        <v>541.303</v>
      </c>
      <c r="GU35">
        <v>408.13299999999998</v>
      </c>
      <c r="GV35">
        <v>28.957599999999999</v>
      </c>
      <c r="GW35">
        <v>27.794899999999998</v>
      </c>
      <c r="GX35">
        <v>29.999400000000001</v>
      </c>
      <c r="GY35">
        <v>27.7758</v>
      </c>
      <c r="GZ35">
        <v>27.749500000000001</v>
      </c>
      <c r="HA35">
        <v>70.631399999999999</v>
      </c>
      <c r="HB35">
        <v>0</v>
      </c>
      <c r="HC35">
        <v>-30</v>
      </c>
      <c r="HD35">
        <v>28.959199999999999</v>
      </c>
      <c r="HE35">
        <v>1800</v>
      </c>
      <c r="HF35">
        <v>0</v>
      </c>
      <c r="HG35">
        <v>99.930899999999994</v>
      </c>
      <c r="HH35">
        <v>94.998500000000007</v>
      </c>
    </row>
    <row r="36" spans="1:216" x14ac:dyDescent="0.2">
      <c r="A36">
        <v>18</v>
      </c>
      <c r="B36">
        <v>1689642011</v>
      </c>
      <c r="C36">
        <v>1686.9000000953699</v>
      </c>
      <c r="D36" t="s">
        <v>406</v>
      </c>
      <c r="E36" t="s">
        <v>407</v>
      </c>
      <c r="F36" t="s">
        <v>348</v>
      </c>
      <c r="G36" t="s">
        <v>412</v>
      </c>
      <c r="H36" t="s">
        <v>349</v>
      </c>
      <c r="I36" t="s">
        <v>350</v>
      </c>
      <c r="J36" t="s">
        <v>351</v>
      </c>
      <c r="K36" t="s">
        <v>352</v>
      </c>
      <c r="L36">
        <v>1689642011</v>
      </c>
      <c r="M36">
        <f t="shared" si="0"/>
        <v>3.7445628564021869E-3</v>
      </c>
      <c r="N36">
        <f t="shared" si="1"/>
        <v>3.7445628564021871</v>
      </c>
      <c r="O36">
        <f t="shared" si="2"/>
        <v>13.77108223158482</v>
      </c>
      <c r="P36">
        <f t="shared" si="3"/>
        <v>390.99099999999999</v>
      </c>
      <c r="Q36">
        <f t="shared" si="4"/>
        <v>278.58845984835722</v>
      </c>
      <c r="R36">
        <f t="shared" si="5"/>
        <v>27.952171113048013</v>
      </c>
      <c r="S36">
        <f t="shared" si="6"/>
        <v>39.230079169864801</v>
      </c>
      <c r="T36">
        <f t="shared" si="7"/>
        <v>0.21969279336874045</v>
      </c>
      <c r="U36">
        <f t="shared" si="8"/>
        <v>3.8304658234288937</v>
      </c>
      <c r="V36">
        <f t="shared" si="9"/>
        <v>0.2129251448923421</v>
      </c>
      <c r="W36">
        <f t="shared" si="10"/>
        <v>0.1336688957268572</v>
      </c>
      <c r="X36">
        <f t="shared" si="11"/>
        <v>297.67748099999994</v>
      </c>
      <c r="Y36">
        <f t="shared" si="12"/>
        <v>29.828969108494679</v>
      </c>
      <c r="Z36">
        <f t="shared" si="13"/>
        <v>29.828969108494679</v>
      </c>
      <c r="AA36">
        <f t="shared" si="14"/>
        <v>4.2187743872481853</v>
      </c>
      <c r="AB36">
        <f t="shared" si="15"/>
        <v>61.698711493959848</v>
      </c>
      <c r="AC36">
        <f t="shared" si="16"/>
        <v>2.51345177063568</v>
      </c>
      <c r="AD36">
        <f t="shared" si="17"/>
        <v>4.0737508284621811</v>
      </c>
      <c r="AE36">
        <f t="shared" si="18"/>
        <v>1.7053226166125053</v>
      </c>
      <c r="AF36">
        <f t="shared" si="19"/>
        <v>-165.13522196733643</v>
      </c>
      <c r="AG36">
        <f t="shared" si="20"/>
        <v>-125.32337044532997</v>
      </c>
      <c r="AH36">
        <f t="shared" si="21"/>
        <v>-7.2406612575972886</v>
      </c>
      <c r="AI36">
        <f t="shared" si="22"/>
        <v>-2.1772670263771943E-2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52620.097721083454</v>
      </c>
      <c r="AO36">
        <f t="shared" si="26"/>
        <v>1799.85</v>
      </c>
      <c r="AP36">
        <f t="shared" si="27"/>
        <v>1517.2737</v>
      </c>
      <c r="AQ36">
        <f t="shared" si="28"/>
        <v>0.84300008334027832</v>
      </c>
      <c r="AR36">
        <f t="shared" si="29"/>
        <v>0.16539016084673722</v>
      </c>
      <c r="AS36">
        <v>1689642011</v>
      </c>
      <c r="AT36">
        <v>390.99099999999999</v>
      </c>
      <c r="AU36">
        <v>400</v>
      </c>
      <c r="AV36">
        <v>25.050599999999999</v>
      </c>
      <c r="AW36">
        <v>22.8918</v>
      </c>
      <c r="AX36">
        <v>394.30500000000001</v>
      </c>
      <c r="AY36">
        <v>24.878399999999999</v>
      </c>
      <c r="AZ36">
        <v>500.06</v>
      </c>
      <c r="BA36">
        <v>100.28700000000001</v>
      </c>
      <c r="BB36">
        <v>4.7992800000000002E-2</v>
      </c>
      <c r="BC36">
        <v>29.222100000000001</v>
      </c>
      <c r="BD36">
        <v>28.9663</v>
      </c>
      <c r="BE36">
        <v>999.9</v>
      </c>
      <c r="BF36">
        <v>0</v>
      </c>
      <c r="BG36">
        <v>0</v>
      </c>
      <c r="BH36">
        <v>9996.25</v>
      </c>
      <c r="BI36">
        <v>0</v>
      </c>
      <c r="BJ36">
        <v>0.56581899999999996</v>
      </c>
      <c r="BK36">
        <v>-9.0087899999999994</v>
      </c>
      <c r="BL36">
        <v>401.03800000000001</v>
      </c>
      <c r="BM36">
        <v>409.37099999999998</v>
      </c>
      <c r="BN36">
        <v>2.15882</v>
      </c>
      <c r="BO36">
        <v>400</v>
      </c>
      <c r="BP36">
        <v>22.8918</v>
      </c>
      <c r="BQ36">
        <v>2.5122499999999999</v>
      </c>
      <c r="BR36">
        <v>2.2957399999999999</v>
      </c>
      <c r="BS36">
        <v>21.106100000000001</v>
      </c>
      <c r="BT36">
        <v>19.646599999999999</v>
      </c>
      <c r="BU36">
        <v>1799.85</v>
      </c>
      <c r="BV36">
        <v>0.89999600000000002</v>
      </c>
      <c r="BW36">
        <v>0.100004</v>
      </c>
      <c r="BX36">
        <v>0</v>
      </c>
      <c r="BY36">
        <v>2.5093000000000001</v>
      </c>
      <c r="BZ36">
        <v>0</v>
      </c>
      <c r="CA36">
        <v>6662.02</v>
      </c>
      <c r="CB36">
        <v>13893.8</v>
      </c>
      <c r="CC36">
        <v>40.811999999999998</v>
      </c>
      <c r="CD36">
        <v>42.186999999999998</v>
      </c>
      <c r="CE36">
        <v>41.875</v>
      </c>
      <c r="CF36">
        <v>40.436999999999998</v>
      </c>
      <c r="CG36">
        <v>40.811999999999998</v>
      </c>
      <c r="CH36">
        <v>1619.86</v>
      </c>
      <c r="CI36">
        <v>179.99</v>
      </c>
      <c r="CJ36">
        <v>0</v>
      </c>
      <c r="CK36">
        <v>1689642019.2</v>
      </c>
      <c r="CL36">
        <v>0</v>
      </c>
      <c r="CM36">
        <v>1689641983</v>
      </c>
      <c r="CN36" t="s">
        <v>408</v>
      </c>
      <c r="CO36">
        <v>1689641973</v>
      </c>
      <c r="CP36">
        <v>1689641983</v>
      </c>
      <c r="CQ36">
        <v>63</v>
      </c>
      <c r="CR36">
        <v>-0.94099999999999995</v>
      </c>
      <c r="CS36">
        <v>2E-3</v>
      </c>
      <c r="CT36">
        <v>-3.3140000000000001</v>
      </c>
      <c r="CU36">
        <v>0.17199999999999999</v>
      </c>
      <c r="CV36">
        <v>399</v>
      </c>
      <c r="CW36">
        <v>23</v>
      </c>
      <c r="CX36">
        <v>0.4</v>
      </c>
      <c r="CY36">
        <v>0.05</v>
      </c>
      <c r="CZ36">
        <v>13.6110331176651</v>
      </c>
      <c r="DA36">
        <v>0.152412300325074</v>
      </c>
      <c r="DB36">
        <v>0.19451230638408701</v>
      </c>
      <c r="DC36">
        <v>1</v>
      </c>
      <c r="DD36">
        <v>399.84452380952399</v>
      </c>
      <c r="DE36">
        <v>1.51558441558443</v>
      </c>
      <c r="DF36">
        <v>0.18301017901630701</v>
      </c>
      <c r="DG36">
        <v>1</v>
      </c>
      <c r="DH36">
        <v>1800.0661904761901</v>
      </c>
      <c r="DI36">
        <v>9.2336202500587702E-2</v>
      </c>
      <c r="DJ36">
        <v>0.15310986377600699</v>
      </c>
      <c r="DK36">
        <v>-1</v>
      </c>
      <c r="DL36">
        <v>2</v>
      </c>
      <c r="DM36">
        <v>2</v>
      </c>
      <c r="DN36" t="s">
        <v>354</v>
      </c>
      <c r="DO36">
        <v>3.00021</v>
      </c>
      <c r="DP36">
        <v>2.7785700000000002</v>
      </c>
      <c r="DQ36">
        <v>9.4790299999999994E-2</v>
      </c>
      <c r="DR36">
        <v>9.5370399999999994E-2</v>
      </c>
      <c r="DS36">
        <v>0.122812</v>
      </c>
      <c r="DT36">
        <v>0.11342000000000001</v>
      </c>
      <c r="DU36">
        <v>26242</v>
      </c>
      <c r="DV36">
        <v>27756.3</v>
      </c>
      <c r="DW36">
        <v>27148</v>
      </c>
      <c r="DX36">
        <v>28815.4</v>
      </c>
      <c r="DY36">
        <v>31377.4</v>
      </c>
      <c r="DZ36">
        <v>34076.1</v>
      </c>
      <c r="EA36">
        <v>36284.699999999997</v>
      </c>
      <c r="EB36">
        <v>39112.1</v>
      </c>
      <c r="EC36">
        <v>2.07057</v>
      </c>
      <c r="ED36">
        <v>1.7329300000000001</v>
      </c>
      <c r="EE36">
        <v>0.159945</v>
      </c>
      <c r="EF36">
        <v>0</v>
      </c>
      <c r="EG36">
        <v>26.353400000000001</v>
      </c>
      <c r="EH36">
        <v>999.9</v>
      </c>
      <c r="EI36">
        <v>35.783000000000001</v>
      </c>
      <c r="EJ36">
        <v>38.792999999999999</v>
      </c>
      <c r="EK36">
        <v>24.793399999999998</v>
      </c>
      <c r="EL36">
        <v>62.5334</v>
      </c>
      <c r="EM36">
        <v>30.3766</v>
      </c>
      <c r="EN36">
        <v>1</v>
      </c>
      <c r="EO36">
        <v>2.2162100000000001E-2</v>
      </c>
      <c r="EP36">
        <v>-1.5968500000000001</v>
      </c>
      <c r="EQ36">
        <v>19.903099999999998</v>
      </c>
      <c r="ER36">
        <v>5.2150400000000001</v>
      </c>
      <c r="ES36">
        <v>11.9321</v>
      </c>
      <c r="ET36">
        <v>4.9543999999999997</v>
      </c>
      <c r="EU36">
        <v>3.2977799999999999</v>
      </c>
      <c r="EV36">
        <v>9999</v>
      </c>
      <c r="EW36">
        <v>107</v>
      </c>
      <c r="EX36">
        <v>55</v>
      </c>
      <c r="EY36">
        <v>3734.5</v>
      </c>
      <c r="EZ36">
        <v>1.8602300000000001</v>
      </c>
      <c r="FA36">
        <v>1.8595299999999999</v>
      </c>
      <c r="FB36">
        <v>1.8648</v>
      </c>
      <c r="FC36">
        <v>1.86879</v>
      </c>
      <c r="FD36">
        <v>1.8638600000000001</v>
      </c>
      <c r="FE36">
        <v>1.86371</v>
      </c>
      <c r="FF36">
        <v>1.8637999999999999</v>
      </c>
      <c r="FG36">
        <v>1.8635600000000001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-3.3140000000000001</v>
      </c>
      <c r="FV36">
        <v>0.17219999999999999</v>
      </c>
      <c r="FW36">
        <v>-3.3135999999999499</v>
      </c>
      <c r="FX36">
        <v>0</v>
      </c>
      <c r="FY36">
        <v>0</v>
      </c>
      <c r="FZ36">
        <v>0</v>
      </c>
      <c r="GA36">
        <v>0.17217000000000099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0.6</v>
      </c>
      <c r="GJ36">
        <v>0.5</v>
      </c>
      <c r="GK36">
        <v>1.0473600000000001</v>
      </c>
      <c r="GL36">
        <v>2.6220699999999999</v>
      </c>
      <c r="GM36">
        <v>1.4489700000000001</v>
      </c>
      <c r="GN36">
        <v>2.2790499999999998</v>
      </c>
      <c r="GO36">
        <v>1.5466299999999999</v>
      </c>
      <c r="GP36">
        <v>2.4023400000000001</v>
      </c>
      <c r="GQ36">
        <v>39.616700000000002</v>
      </c>
      <c r="GR36">
        <v>15.532999999999999</v>
      </c>
      <c r="GS36">
        <v>18</v>
      </c>
      <c r="GT36">
        <v>539.923</v>
      </c>
      <c r="GU36">
        <v>406.52699999999999</v>
      </c>
      <c r="GV36">
        <v>28.9634</v>
      </c>
      <c r="GW36">
        <v>27.562000000000001</v>
      </c>
      <c r="GX36">
        <v>29.999500000000001</v>
      </c>
      <c r="GY36">
        <v>27.570599999999999</v>
      </c>
      <c r="GZ36">
        <v>27.549800000000001</v>
      </c>
      <c r="HA36">
        <v>20.964400000000001</v>
      </c>
      <c r="HB36">
        <v>0</v>
      </c>
      <c r="HC36">
        <v>-30</v>
      </c>
      <c r="HD36">
        <v>28.970800000000001</v>
      </c>
      <c r="HE36">
        <v>400</v>
      </c>
      <c r="HF36">
        <v>0</v>
      </c>
      <c r="HG36">
        <v>99.975899999999996</v>
      </c>
      <c r="HH36">
        <v>95.032899999999998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409</v>
      </c>
      <c r="B19" t="s">
        <v>410</v>
      </c>
    </row>
    <row r="20" spans="1:2" x14ac:dyDescent="0.2">
      <c r="A20" t="s">
        <v>411</v>
      </c>
      <c r="B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2023-07-17T17:00:15Z</dcterms:created>
  <dcterms:modified xsi:type="dcterms:W3CDTF">2023-07-21T06:28:52Z</dcterms:modified>
</cp:coreProperties>
</file>