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932F9EAC-F8DB-324A-BFD5-6A61F78388AB}" xr6:coauthVersionLast="47" xr6:coauthVersionMax="47" xr10:uidLastSave="{00000000-0000-0000-0000-000000000000}"/>
  <bookViews>
    <workbookView xWindow="240" yWindow="760" windowWidth="21840" windowHeight="154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M34" i="1"/>
  <c r="AL34" i="1"/>
  <c r="N34" i="1" s="1"/>
  <c r="M34" i="1" s="1"/>
  <c r="AD34" i="1"/>
  <c r="AC34" i="1"/>
  <c r="AB34" i="1" s="1"/>
  <c r="U34" i="1"/>
  <c r="S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O30" i="1"/>
  <c r="AP30" i="1" s="1"/>
  <c r="AN30" i="1"/>
  <c r="AM30" i="1"/>
  <c r="AL30" i="1"/>
  <c r="N30" i="1" s="1"/>
  <c r="M30" i="1" s="1"/>
  <c r="AD30" i="1"/>
  <c r="AC30" i="1"/>
  <c r="AB30" i="1" s="1"/>
  <c r="U30" i="1"/>
  <c r="S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O26" i="1"/>
  <c r="AP26" i="1" s="1"/>
  <c r="AN26" i="1"/>
  <c r="AM26" i="1"/>
  <c r="AL26" i="1"/>
  <c r="N26" i="1" s="1"/>
  <c r="M26" i="1" s="1"/>
  <c r="AD26" i="1"/>
  <c r="AC26" i="1"/>
  <c r="AB26" i="1" s="1"/>
  <c r="U26" i="1"/>
  <c r="S26" i="1"/>
  <c r="P26" i="1"/>
  <c r="O26" i="1"/>
  <c r="AR25" i="1"/>
  <c r="AQ25" i="1"/>
  <c r="AO25" i="1"/>
  <c r="X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 s="1"/>
  <c r="AD24" i="1"/>
  <c r="AC24" i="1"/>
  <c r="AB24" i="1" s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O22" i="1"/>
  <c r="AP22" i="1" s="1"/>
  <c r="AN22" i="1"/>
  <c r="AM22" i="1"/>
  <c r="AL22" i="1"/>
  <c r="N22" i="1" s="1"/>
  <c r="M22" i="1" s="1"/>
  <c r="AD22" i="1"/>
  <c r="AC22" i="1"/>
  <c r="AB22" i="1" s="1"/>
  <c r="U22" i="1"/>
  <c r="S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 s="1"/>
  <c r="AD20" i="1"/>
  <c r="AC20" i="1"/>
  <c r="AB20" i="1" s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S32" i="1" l="1"/>
  <c r="P32" i="1"/>
  <c r="O32" i="1"/>
  <c r="AM32" i="1"/>
  <c r="N32" i="1"/>
  <c r="M32" i="1" s="1"/>
  <c r="AF34" i="1"/>
  <c r="S24" i="1"/>
  <c r="O24" i="1"/>
  <c r="AM24" i="1"/>
  <c r="P24" i="1"/>
  <c r="N24" i="1"/>
  <c r="M24" i="1" s="1"/>
  <c r="AF26" i="1"/>
  <c r="S21" i="1"/>
  <c r="P21" i="1"/>
  <c r="AM21" i="1"/>
  <c r="O21" i="1"/>
  <c r="N21" i="1"/>
  <c r="M21" i="1" s="1"/>
  <c r="O29" i="1"/>
  <c r="AM29" i="1"/>
  <c r="S29" i="1"/>
  <c r="P29" i="1"/>
  <c r="N29" i="1"/>
  <c r="M29" i="1" s="1"/>
  <c r="AM20" i="1"/>
  <c r="S20" i="1"/>
  <c r="P20" i="1"/>
  <c r="O20" i="1"/>
  <c r="N20" i="1"/>
  <c r="M20" i="1" s="1"/>
  <c r="N28" i="1"/>
  <c r="M28" i="1" s="1"/>
  <c r="AM28" i="1"/>
  <c r="S28" i="1"/>
  <c r="P28" i="1"/>
  <c r="O28" i="1"/>
  <c r="P36" i="1"/>
  <c r="O36" i="1"/>
  <c r="N36" i="1"/>
  <c r="M36" i="1" s="1"/>
  <c r="AM36" i="1"/>
  <c r="S36" i="1"/>
  <c r="AF22" i="1"/>
  <c r="AF30" i="1"/>
  <c r="O25" i="1"/>
  <c r="S25" i="1"/>
  <c r="AM25" i="1"/>
  <c r="P25" i="1"/>
  <c r="N25" i="1"/>
  <c r="M25" i="1" s="1"/>
  <c r="S33" i="1"/>
  <c r="O33" i="1"/>
  <c r="P33" i="1"/>
  <c r="N33" i="1"/>
  <c r="M33" i="1" s="1"/>
  <c r="AM33" i="1"/>
  <c r="X22" i="1"/>
  <c r="X26" i="1"/>
  <c r="X30" i="1"/>
  <c r="X34" i="1"/>
  <c r="X21" i="1"/>
  <c r="AP25" i="1"/>
  <c r="X29" i="1"/>
  <c r="X33" i="1"/>
  <c r="AM19" i="1"/>
  <c r="AM23" i="1"/>
  <c r="AM31" i="1"/>
  <c r="AM35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O23" i="1"/>
  <c r="O27" i="1"/>
  <c r="O31" i="1"/>
  <c r="O35" i="1"/>
  <c r="AM27" i="1"/>
  <c r="O19" i="1"/>
  <c r="X19" i="1"/>
  <c r="X23" i="1"/>
  <c r="X27" i="1"/>
  <c r="X31" i="1"/>
  <c r="X35" i="1"/>
  <c r="Y24" i="1" l="1"/>
  <c r="Z24" i="1" s="1"/>
  <c r="Y27" i="1"/>
  <c r="Z27" i="1" s="1"/>
  <c r="V27" i="1" s="1"/>
  <c r="T27" i="1" s="1"/>
  <c r="W27" i="1" s="1"/>
  <c r="Q27" i="1" s="1"/>
  <c r="R27" i="1" s="1"/>
  <c r="AF23" i="1"/>
  <c r="AF33" i="1"/>
  <c r="AF29" i="1"/>
  <c r="Y23" i="1"/>
  <c r="Z23" i="1" s="1"/>
  <c r="V23" i="1" s="1"/>
  <c r="T23" i="1" s="1"/>
  <c r="W23" i="1" s="1"/>
  <c r="Q23" i="1" s="1"/>
  <c r="R23" i="1" s="1"/>
  <c r="Y20" i="1"/>
  <c r="Z20" i="1" s="1"/>
  <c r="V20" i="1" s="1"/>
  <c r="T20" i="1" s="1"/>
  <c r="W20" i="1" s="1"/>
  <c r="Q20" i="1" s="1"/>
  <c r="R20" i="1" s="1"/>
  <c r="AF36" i="1"/>
  <c r="Y19" i="1"/>
  <c r="Z19" i="1" s="1"/>
  <c r="AF19" i="1"/>
  <c r="V19" i="1"/>
  <c r="T19" i="1" s="1"/>
  <c r="W19" i="1" s="1"/>
  <c r="Q19" i="1" s="1"/>
  <c r="R19" i="1" s="1"/>
  <c r="Y21" i="1"/>
  <c r="Z21" i="1" s="1"/>
  <c r="V21" i="1" s="1"/>
  <c r="T21" i="1" s="1"/>
  <c r="W21" i="1" s="1"/>
  <c r="Q21" i="1" s="1"/>
  <c r="R21" i="1" s="1"/>
  <c r="Y31" i="1"/>
  <c r="Z31" i="1" s="1"/>
  <c r="AF24" i="1"/>
  <c r="V24" i="1"/>
  <c r="T24" i="1" s="1"/>
  <c r="W24" i="1" s="1"/>
  <c r="Q24" i="1" s="1"/>
  <c r="R24" i="1" s="1"/>
  <c r="Y29" i="1"/>
  <c r="Z29" i="1" s="1"/>
  <c r="AF32" i="1"/>
  <c r="V32" i="1"/>
  <c r="T32" i="1" s="1"/>
  <c r="W32" i="1" s="1"/>
  <c r="Q32" i="1" s="1"/>
  <c r="R32" i="1" s="1"/>
  <c r="Y36" i="1"/>
  <c r="Z36" i="1" s="1"/>
  <c r="V36" i="1" s="1"/>
  <c r="T36" i="1" s="1"/>
  <c r="W36" i="1" s="1"/>
  <c r="Q36" i="1" s="1"/>
  <c r="R36" i="1" s="1"/>
  <c r="AF28" i="1"/>
  <c r="AF35" i="1"/>
  <c r="Y32" i="1"/>
  <c r="Z32" i="1" s="1"/>
  <c r="Y34" i="1"/>
  <c r="Z34" i="1" s="1"/>
  <c r="AF20" i="1"/>
  <c r="Y33" i="1"/>
  <c r="Z33" i="1" s="1"/>
  <c r="V33" i="1" s="1"/>
  <c r="T33" i="1" s="1"/>
  <c r="W33" i="1" s="1"/>
  <c r="Q33" i="1" s="1"/>
  <c r="R33" i="1" s="1"/>
  <c r="AF31" i="1"/>
  <c r="Y30" i="1"/>
  <c r="Z30" i="1" s="1"/>
  <c r="AF25" i="1"/>
  <c r="Y28" i="1"/>
  <c r="Z28" i="1" s="1"/>
  <c r="Y26" i="1"/>
  <c r="Z26" i="1" s="1"/>
  <c r="AF21" i="1"/>
  <c r="Y25" i="1"/>
  <c r="Z25" i="1" s="1"/>
  <c r="V25" i="1" s="1"/>
  <c r="T25" i="1" s="1"/>
  <c r="W25" i="1" s="1"/>
  <c r="Q25" i="1" s="1"/>
  <c r="R25" i="1" s="1"/>
  <c r="Y35" i="1"/>
  <c r="Z35" i="1" s="1"/>
  <c r="V35" i="1" s="1"/>
  <c r="T35" i="1" s="1"/>
  <c r="W35" i="1" s="1"/>
  <c r="Q35" i="1" s="1"/>
  <c r="R35" i="1" s="1"/>
  <c r="AF27" i="1"/>
  <c r="Y22" i="1"/>
  <c r="Z22" i="1" s="1"/>
  <c r="AG31" i="1" l="1"/>
  <c r="AA31" i="1"/>
  <c r="AE31" i="1" s="1"/>
  <c r="AH31" i="1"/>
  <c r="AI31" i="1" s="1"/>
  <c r="AG22" i="1"/>
  <c r="AA22" i="1"/>
  <c r="AE22" i="1" s="1"/>
  <c r="AH22" i="1"/>
  <c r="AI22" i="1" s="1"/>
  <c r="V22" i="1"/>
  <c r="T22" i="1" s="1"/>
  <c r="W22" i="1" s="1"/>
  <c r="Q22" i="1" s="1"/>
  <c r="R22" i="1" s="1"/>
  <c r="AH28" i="1"/>
  <c r="AA28" i="1"/>
  <c r="AE28" i="1" s="1"/>
  <c r="AG28" i="1"/>
  <c r="AA29" i="1"/>
  <c r="AE29" i="1" s="1"/>
  <c r="AH29" i="1"/>
  <c r="AG29" i="1"/>
  <c r="AG23" i="1"/>
  <c r="AA23" i="1"/>
  <c r="AE23" i="1" s="1"/>
  <c r="AH23" i="1"/>
  <c r="AI23" i="1" s="1"/>
  <c r="AG27" i="1"/>
  <c r="AA27" i="1"/>
  <c r="AE27" i="1" s="1"/>
  <c r="AH27" i="1"/>
  <c r="AI27" i="1" s="1"/>
  <c r="AA35" i="1"/>
  <c r="AE35" i="1" s="1"/>
  <c r="AH35" i="1"/>
  <c r="AG35" i="1"/>
  <c r="AA34" i="1"/>
  <c r="AE34" i="1" s="1"/>
  <c r="AH34" i="1"/>
  <c r="AG34" i="1"/>
  <c r="V34" i="1"/>
  <c r="T34" i="1" s="1"/>
  <c r="W34" i="1" s="1"/>
  <c r="Q34" i="1" s="1"/>
  <c r="R34" i="1" s="1"/>
  <c r="AA21" i="1"/>
  <c r="AE21" i="1" s="1"/>
  <c r="AH21" i="1"/>
  <c r="AG21" i="1"/>
  <c r="AH32" i="1"/>
  <c r="AA32" i="1"/>
  <c r="AE32" i="1" s="1"/>
  <c r="AG32" i="1"/>
  <c r="AA33" i="1"/>
  <c r="AE33" i="1" s="1"/>
  <c r="AH33" i="1"/>
  <c r="AG33" i="1"/>
  <c r="AG30" i="1"/>
  <c r="AA30" i="1"/>
  <c r="AE30" i="1" s="1"/>
  <c r="AH30" i="1"/>
  <c r="AI30" i="1" s="1"/>
  <c r="V30" i="1"/>
  <c r="T30" i="1" s="1"/>
  <c r="W30" i="1" s="1"/>
  <c r="Q30" i="1" s="1"/>
  <c r="R30" i="1" s="1"/>
  <c r="AH36" i="1"/>
  <c r="AA36" i="1"/>
  <c r="AE36" i="1" s="1"/>
  <c r="AG36" i="1"/>
  <c r="AH26" i="1"/>
  <c r="AA26" i="1"/>
  <c r="AE26" i="1" s="1"/>
  <c r="AG26" i="1"/>
  <c r="V26" i="1"/>
  <c r="T26" i="1" s="1"/>
  <c r="W26" i="1" s="1"/>
  <c r="Q26" i="1" s="1"/>
  <c r="R26" i="1" s="1"/>
  <c r="V31" i="1"/>
  <c r="T31" i="1" s="1"/>
  <c r="W31" i="1" s="1"/>
  <c r="Q31" i="1" s="1"/>
  <c r="R31" i="1" s="1"/>
  <c r="AH20" i="1"/>
  <c r="AA20" i="1"/>
  <c r="AE20" i="1" s="1"/>
  <c r="AG20" i="1"/>
  <c r="V28" i="1"/>
  <c r="T28" i="1" s="1"/>
  <c r="W28" i="1" s="1"/>
  <c r="Q28" i="1" s="1"/>
  <c r="R28" i="1" s="1"/>
  <c r="V29" i="1"/>
  <c r="T29" i="1" s="1"/>
  <c r="W29" i="1" s="1"/>
  <c r="Q29" i="1" s="1"/>
  <c r="R29" i="1" s="1"/>
  <c r="AA25" i="1"/>
  <c r="AE25" i="1" s="1"/>
  <c r="AH25" i="1"/>
  <c r="AG25" i="1"/>
  <c r="AA19" i="1"/>
  <c r="AE19" i="1" s="1"/>
  <c r="AG19" i="1"/>
  <c r="AH19" i="1"/>
  <c r="AI19" i="1" s="1"/>
  <c r="AH24" i="1"/>
  <c r="AA24" i="1"/>
  <c r="AE24" i="1" s="1"/>
  <c r="AG24" i="1"/>
  <c r="AI24" i="1" l="1"/>
  <c r="AI26" i="1"/>
  <c r="AI20" i="1"/>
  <c r="AI36" i="1"/>
  <c r="AI34" i="1"/>
  <c r="AI28" i="1"/>
  <c r="AI25" i="1"/>
  <c r="AI32" i="1"/>
  <c r="AI35" i="1"/>
  <c r="AI21" i="1"/>
  <c r="AI29" i="1"/>
  <c r="AI33" i="1"/>
</calcChain>
</file>

<file path=xl/sharedStrings.xml><?xml version="1.0" encoding="utf-8"?>
<sst xmlns="http://schemas.openxmlformats.org/spreadsheetml/2006/main" count="983" uniqueCount="414">
  <si>
    <t>File opened</t>
  </si>
  <si>
    <t>2023-07-18 10:18:59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</si>
  <si>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</si>
  <si>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</si>
  <si>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</si>
  <si>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</si>
  <si>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</si>
  <si>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</si>
  <si>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</si>
  <si>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</si>
  <si>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</si>
  <si>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</si>
  <si>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</si>
  <si>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{"co2bspan2a": "0.293064", "co2aspan2": "-0.0349502", "co2bspan2b": "0.29074", "h2obspan2a": "0.0687607", "h2oaspan1": "1.00591", "co2aspan2b": "0.289966", "chamberpressurezero": "2.68486", "co2bspanconc1": "2473", "ssb_ref": "37125.5", "co2aspan1": "1.00226", "h2obspan1": "1.00489", "co2bspan2": "-0.0342144", "h2obspanconc1": "11.65", "h2obzero": "1.0566", "co2bzero": "0.928369", "h2obspan2b": "0.0690967", "h2obspan2": "0", "h2oazero": "1.04545", "h2oaspanconc2": "0", "h2oaspan2b": "0.0685964", "h2obspanconc2": "0", "h2oaspan2a": "0.0681933", "tazero": "-0.14134", "co2aspanconc1": "2473", "ssa_ref": "34842.2", "oxygen": "21", "flowmeterzero": "0.996167", "flowbzero": "0.29043", "co2aspanconc2": "301.4", "flowazero": "0.2969", "co2bspan1": "1.0021", "h2oaspan2": "0", "tbzero": "-0.243059", "h2oaspanconc1": "11.65", "co2bspanconc2": "301.4", "co2azero": "0.925242", "co2aspan2a": "0.292292"}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</si>
  <si>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</si>
  <si>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</si>
  <si>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</si>
  <si>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</si>
  <si>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</si>
  <si>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</si>
  <si>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</si>
  <si>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</si>
  <si>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</si>
  <si>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</si>
  <si>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</si>
  <si>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</si>
  <si>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</si>
  <si>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10:19:00</t>
  </si>
  <si>
    <t>Stability Definition:	CO2_r (Meas): Per=20	A (GasEx): Per=20</t>
  </si>
  <si>
    <t>10:29:55</t>
  </si>
  <si>
    <t>Stability Definition:	CO2_r (Meas): Per=20	A (GasEx): Per=20	Qin (LeafQ): Per=15</t>
  </si>
  <si>
    <t>10:30:06</t>
  </si>
  <si>
    <t>Stability Definition:	CO2_r (Meas): Per=20	A (GasEx): Per=20	Qin (LeafQ): Per=20</t>
  </si>
  <si>
    <t>10:30:22</t>
  </si>
  <si>
    <t>Stability Definition:	CO2_r (Meas): Std&lt;0.75 Per=20	A (GasEx): Per=20	Qin (LeafQ): Per=20</t>
  </si>
  <si>
    <t>10:30:24</t>
  </si>
  <si>
    <t>Stability Definition:	CO2_r (Meas): Std&lt;0.75 Per=20	A (GasEx): Std&lt;0.2 Per=20	Qin (LeafQ): Per=20</t>
  </si>
  <si>
    <t>10:30:55</t>
  </si>
  <si>
    <t>Stability Definition:	CO2_r (Meas): Std&lt;0.75 Per=20	A (GasEx): Std&lt;0.2 Per=20	Qin (LeafQ): Std&lt;1 Per=20</t>
  </si>
  <si>
    <t>10:31:26</t>
  </si>
  <si>
    <t>10:32:09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</si>
  <si>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</si>
  <si>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</si>
  <si>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</si>
  <si>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</si>
  <si>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</si>
  <si>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</si>
  <si>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</si>
  <si>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</si>
  <si>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</si>
  <si>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</si>
  <si>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</si>
  <si>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</si>
  <si>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</si>
  <si>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</si>
  <si>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</si>
  <si>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</si>
  <si>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</si>
  <si>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</si>
  <si>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</si>
  <si>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</si>
  <si>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</si>
  <si>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</si>
  <si>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</si>
  <si>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</si>
  <si>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</si>
  <si>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</si>
  <si>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</si>
  <si>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</si>
  <si>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</si>
  <si>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</si>
  <si>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</si>
  <si>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</si>
  <si>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</si>
  <si>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</si>
  <si>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</si>
  <si>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</si>
  <si>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</si>
  <si>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</si>
  <si>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</si>
  <si>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</si>
  <si>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</si>
  <si>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</si>
  <si>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</si>
  <si>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</si>
  <si>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</si>
  <si>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</si>
  <si>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</si>
  <si>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</si>
  <si>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</si>
  <si>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</si>
  <si>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</si>
  <si>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</si>
  <si>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</si>
  <si>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</si>
  <si>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</si>
  <si>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</si>
  <si>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</si>
  <si>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</si>
  <si>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3.92514 88.0271 382.722 624.78 859.013 1077.7 1253.62 1385.14</t>
  </si>
  <si>
    <t>Fs_true</t>
  </si>
  <si>
    <t>0.151587 101.169 402.654 601.479 802.052 1001.19 1202.35 1401.18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</si>
  <si>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</si>
  <si>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</si>
  <si>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</si>
  <si>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</si>
  <si>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</si>
  <si>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</si>
  <si>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</si>
  <si>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</si>
  <si>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</si>
  <si>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</si>
  <si>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</si>
  <si>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</si>
  <si>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</si>
  <si>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</si>
  <si>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</si>
  <si>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</si>
  <si>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</si>
  <si>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</si>
  <si>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</si>
  <si>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</si>
  <si>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</si>
  <si>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</si>
  <si>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</si>
  <si>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</si>
  <si>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</si>
  <si>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</si>
  <si>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</si>
  <si>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</si>
  <si>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</si>
  <si>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</si>
  <si>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</si>
  <si>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</si>
  <si>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</si>
  <si>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</si>
  <si>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</si>
  <si>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</si>
  <si>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</si>
  <si>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</si>
  <si>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</si>
  <si>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</si>
  <si>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</si>
  <si>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</si>
  <si>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</si>
  <si>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</si>
  <si>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</si>
  <si>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</si>
  <si>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</si>
  <si>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</si>
  <si>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</si>
  <si>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</si>
  <si>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</si>
  <si>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</si>
  <si>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</si>
  <si>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</si>
  <si>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</si>
  <si>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</si>
  <si>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</si>
  <si>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</si>
  <si>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</si>
  <si>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</si>
  <si>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</si>
  <si>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</si>
  <si>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</si>
  <si>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</si>
  <si>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</si>
  <si>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</si>
  <si>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</si>
  <si>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</si>
  <si>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</si>
  <si>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</si>
  <si>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</si>
  <si>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</si>
  <si>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</si>
  <si>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</si>
  <si>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</si>
  <si>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</si>
  <si>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</si>
  <si>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</si>
  <si>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</si>
  <si>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</si>
  <si>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</si>
  <si>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</si>
  <si>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</si>
  <si>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</si>
  <si>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</si>
  <si>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</si>
  <si>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</si>
  <si>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</si>
  <si>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</si>
  <si>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</si>
  <si>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</si>
  <si>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</si>
  <si>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</si>
  <si>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</si>
  <si>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</si>
  <si>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</si>
  <si>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</si>
  <si>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</si>
  <si>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</si>
  <si>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</si>
  <si>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</si>
  <si>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</si>
  <si>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</si>
  <si>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</si>
  <si>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</si>
  <si>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</si>
  <si>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</si>
  <si>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</si>
  <si>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</si>
  <si>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</si>
  <si>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</si>
  <si>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</si>
  <si>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</si>
  <si>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</si>
  <si>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</si>
  <si>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</si>
  <si>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</si>
  <si>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</si>
  <si>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</si>
  <si>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</si>
  <si>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</si>
  <si>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</si>
  <si>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</si>
  <si>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</si>
  <si>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</si>
  <si>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</si>
  <si>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</si>
  <si>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</si>
  <si>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</si>
  <si>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</si>
  <si>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</si>
  <si>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</si>
  <si>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</si>
  <si>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</si>
  <si>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</si>
  <si>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</si>
  <si>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</si>
  <si>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</si>
  <si>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</si>
  <si>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</si>
  <si>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</si>
  <si>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</si>
  <si>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</si>
  <si>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</si>
  <si>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</si>
  <si>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</si>
  <si>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</si>
  <si>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</si>
  <si>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</si>
  <si>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</si>
  <si>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</si>
  <si>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</si>
  <si>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</si>
  <si>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</si>
  <si>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</si>
  <si>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</si>
  <si>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</si>
  <si>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</si>
  <si>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</si>
  <si>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</si>
  <si>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</si>
  <si>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</si>
  <si>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</si>
  <si>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</si>
  <si>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</si>
  <si>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</si>
  <si>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</si>
  <si>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</si>
  <si>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</si>
  <si>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</si>
  <si>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</si>
  <si>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</si>
  <si>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</si>
  <si>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</si>
  <si>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</si>
  <si>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</si>
  <si>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</si>
  <si>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</si>
  <si>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</si>
  <si>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</si>
  <si>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</si>
  <si>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</si>
  <si>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</si>
  <si>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</si>
  <si>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</si>
  <si>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</si>
  <si>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</si>
  <si>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</si>
  <si>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</si>
  <si>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</si>
  <si>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</si>
  <si>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</si>
  <si>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</si>
  <si>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</si>
  <si>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</si>
  <si>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</si>
  <si>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</si>
  <si>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</si>
  <si>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</si>
  <si>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</si>
  <si>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</si>
  <si>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</si>
  <si>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</si>
  <si>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</si>
  <si>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</si>
  <si>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</si>
  <si>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</si>
  <si>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</si>
  <si>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</si>
  <si>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</si>
  <si>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</si>
  <si>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</si>
  <si>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</si>
  <si>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</si>
  <si>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</si>
  <si>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</si>
  <si>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</si>
  <si>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</si>
  <si>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</si>
  <si>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</si>
  <si>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</si>
  <si>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</si>
  <si>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</si>
  <si>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</si>
  <si>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</si>
  <si>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</si>
  <si>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</si>
  <si>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</si>
  <si>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</si>
  <si>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</si>
  <si>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</si>
  <si>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</si>
  <si>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</si>
  <si>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</si>
  <si>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</si>
  <si>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</si>
  <si>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</si>
  <si>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</si>
  <si>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</si>
  <si>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</si>
  <si>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</si>
  <si>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</si>
  <si>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</si>
  <si>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</si>
  <si>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</si>
  <si>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</si>
  <si>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</si>
  <si>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</si>
  <si>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10:47:59</t>
  </si>
  <si>
    <t>10:47:59</t>
  </si>
  <si>
    <t>none</t>
  </si>
  <si>
    <t>Lindsey</t>
  </si>
  <si>
    <t>20230718</t>
  </si>
  <si>
    <t>AR</t>
  </si>
  <si>
    <t>unconfirmed</t>
  </si>
  <si>
    <t>BNL21850</t>
  </si>
  <si>
    <t>10:47:29</t>
  </si>
  <si>
    <t>2/2</t>
  </si>
  <si>
    <t>00000000</t>
  </si>
  <si>
    <t>iiiiiiii</t>
  </si>
  <si>
    <t>off</t>
  </si>
  <si>
    <t>20230718 10:49:28</t>
  </si>
  <si>
    <t>10:49:28</t>
  </si>
  <si>
    <t>10:48:59</t>
  </si>
  <si>
    <t>20230718 10:50:57</t>
  </si>
  <si>
    <t>10:50:57</t>
  </si>
  <si>
    <t>10:50:28</t>
  </si>
  <si>
    <t>20230718 10:52:26</t>
  </si>
  <si>
    <t>10:52:26</t>
  </si>
  <si>
    <t>10:51:57</t>
  </si>
  <si>
    <t>20230718 10:53:54</t>
  </si>
  <si>
    <t>10:53:54</t>
  </si>
  <si>
    <t>10:53:26</t>
  </si>
  <si>
    <t>20230718 10:55:04</t>
  </si>
  <si>
    <t>10:55:04</t>
  </si>
  <si>
    <t>10:54:53</t>
  </si>
  <si>
    <t>20230718 10:56:15</t>
  </si>
  <si>
    <t>10:56:15</t>
  </si>
  <si>
    <t>10:56:04</t>
  </si>
  <si>
    <t>20230718 10:57:58</t>
  </si>
  <si>
    <t>10:57:58</t>
  </si>
  <si>
    <t>10:57:29</t>
  </si>
  <si>
    <t>20230718 10:59:31</t>
  </si>
  <si>
    <t>10:59:31</t>
  </si>
  <si>
    <t>10:59:01</t>
  </si>
  <si>
    <t>20230718 11:00:53</t>
  </si>
  <si>
    <t>11:00:53</t>
  </si>
  <si>
    <t>11:00:24</t>
  </si>
  <si>
    <t>20230718 11:02:18</t>
  </si>
  <si>
    <t>11:02:18</t>
  </si>
  <si>
    <t>11:01:50</t>
  </si>
  <si>
    <t>20230718 11:03:45</t>
  </si>
  <si>
    <t>11:03:45</t>
  </si>
  <si>
    <t>11:03:16</t>
  </si>
  <si>
    <t>20230718 11:05:24</t>
  </si>
  <si>
    <t>11:05:24</t>
  </si>
  <si>
    <t>11:04:56</t>
  </si>
  <si>
    <t>20230718 11:06:51</t>
  </si>
  <si>
    <t>11:06:51</t>
  </si>
  <si>
    <t>11:06:22</t>
  </si>
  <si>
    <t>20230718 11:08:16</t>
  </si>
  <si>
    <t>11:08:16</t>
  </si>
  <si>
    <t>11:08:41</t>
  </si>
  <si>
    <t>20230718 11:10:12</t>
  </si>
  <si>
    <t>11:10:12</t>
  </si>
  <si>
    <t>11:10:42</t>
  </si>
  <si>
    <t>20230718 11:12:29</t>
  </si>
  <si>
    <t>11:12:29</t>
  </si>
  <si>
    <t>11:11:56</t>
  </si>
  <si>
    <t>20230718 11:14:11</t>
  </si>
  <si>
    <t>11:14:11</t>
  </si>
  <si>
    <t>11:13:35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</si>
</sst>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D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2" x14ac:dyDescent="0.2">
      <c r="A2" t="s">
        <v>41</v>
      </c>
      <c r="B2" t="s">
        <v>42</v>
      </c>
      <c r="C2" t="s">
        <v>44</v>
      </c>
    </row>
    <row r="3" spans="1:212" x14ac:dyDescent="0.2">
      <c r="B3" t="s">
        <v>43</v>
      </c>
      <c r="C3">
        <v>21</v>
      </c>
    </row>
    <row r="4" spans="1:212" x14ac:dyDescent="0.2">
      <c r="A4" t="s">
        <v>45</v>
      </c>
      <c r="B4" t="s">
        <v>46</v>
      </c>
      <c r="C4" t="s">
        <v>47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</row>
    <row r="5" spans="1:212" x14ac:dyDescent="0.2">
      <c r="B5" t="s">
        <v>19</v>
      </c>
      <c r="C5" t="s">
        <v>48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2" x14ac:dyDescent="0.2">
      <c r="A6" t="s">
        <v>57</v>
      </c>
      <c r="B6" t="s">
        <v>58</v>
      </c>
      <c r="C6" t="s">
        <v>59</v>
      </c>
      <c r="D6" t="s">
        <v>60</v>
      </c>
      <c r="E6" t="s">
        <v>62</v>
      </c>
    </row>
    <row r="7" spans="1:212" x14ac:dyDescent="0.2">
      <c r="B7">
        <v>3.8740000000000001</v>
      </c>
      <c r="C7">
        <v>0.5</v>
      </c>
      <c r="D7" t="s">
        <v>61</v>
      </c>
      <c r="E7">
        <v>2</v>
      </c>
    </row>
    <row r="8" spans="1:212" x14ac:dyDescent="0.2">
      <c r="A8" t="s">
        <v>63</v>
      </c>
      <c r="B8" t="s">
        <v>64</v>
      </c>
      <c r="C8" t="s">
        <v>65</v>
      </c>
      <c r="D8" t="s">
        <v>66</v>
      </c>
      <c r="E8" t="s">
        <v>67</v>
      </c>
    </row>
    <row r="9" spans="1:212" x14ac:dyDescent="0.2">
      <c r="B9">
        <v>0</v>
      </c>
      <c r="C9">
        <v>0</v>
      </c>
      <c r="D9">
        <v>0</v>
      </c>
      <c r="E9">
        <v>1</v>
      </c>
    </row>
    <row r="10" spans="1:212" x14ac:dyDescent="0.2">
      <c r="A10" t="s">
        <v>68</v>
      </c>
      <c r="B10" t="s">
        <v>69</v>
      </c>
      <c r="C10" t="s">
        <v>71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  <c r="I10" t="s">
        <v>78</v>
      </c>
      <c r="J10" t="s">
        <v>79</v>
      </c>
      <c r="K10" t="s">
        <v>80</v>
      </c>
      <c r="L10" t="s">
        <v>81</v>
      </c>
      <c r="M10" t="s">
        <v>82</v>
      </c>
      <c r="N10" t="s">
        <v>83</v>
      </c>
      <c r="O10" t="s">
        <v>84</v>
      </c>
      <c r="P10" t="s">
        <v>85</v>
      </c>
      <c r="Q10" t="s">
        <v>86</v>
      </c>
    </row>
    <row r="11" spans="1:212" x14ac:dyDescent="0.2">
      <c r="B11" t="s">
        <v>70</v>
      </c>
      <c r="C11" t="s">
        <v>72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2" x14ac:dyDescent="0.2">
      <c r="A12" t="s">
        <v>87</v>
      </c>
      <c r="B12" t="s">
        <v>88</v>
      </c>
      <c r="C12" t="s">
        <v>89</v>
      </c>
      <c r="D12" t="s">
        <v>90</v>
      </c>
      <c r="E12" t="s">
        <v>91</v>
      </c>
      <c r="F12" t="s">
        <v>92</v>
      </c>
    </row>
    <row r="13" spans="1:212" x14ac:dyDescent="0.2">
      <c r="B13">
        <v>0</v>
      </c>
      <c r="C13">
        <v>0</v>
      </c>
      <c r="D13">
        <v>1</v>
      </c>
      <c r="E13">
        <v>0</v>
      </c>
      <c r="F13">
        <v>1</v>
      </c>
    </row>
    <row r="14" spans="1:212" x14ac:dyDescent="0.2">
      <c r="A14" t="s">
        <v>93</v>
      </c>
      <c r="B14" t="s">
        <v>94</v>
      </c>
      <c r="C14" t="s">
        <v>95</v>
      </c>
      <c r="D14" t="s">
        <v>96</v>
      </c>
      <c r="E14" t="s">
        <v>97</v>
      </c>
      <c r="F14" t="s">
        <v>98</v>
      </c>
      <c r="G14" t="s">
        <v>100</v>
      </c>
      <c r="H14" t="s">
        <v>102</v>
      </c>
    </row>
    <row r="15" spans="1:212" x14ac:dyDescent="0.2">
      <c r="B15">
        <v>-6276</v>
      </c>
      <c r="C15">
        <v>6.6</v>
      </c>
      <c r="D15">
        <v>1.7090000000000001E-5</v>
      </c>
      <c r="E15">
        <v>3.11</v>
      </c>
      <c r="F15" t="s">
        <v>99</v>
      </c>
      <c r="G15" t="s">
        <v>101</v>
      </c>
      <c r="H15">
        <v>0</v>
      </c>
    </row>
    <row r="16" spans="1:212" x14ac:dyDescent="0.2">
      <c r="A16" t="s">
        <v>103</v>
      </c>
      <c r="B16" t="s">
        <v>103</v>
      </c>
      <c r="C16" t="s">
        <v>103</v>
      </c>
      <c r="D16" t="s">
        <v>103</v>
      </c>
      <c r="E16" t="s">
        <v>103</v>
      </c>
      <c r="F16" t="s">
        <v>103</v>
      </c>
      <c r="G16" t="s">
        <v>104</v>
      </c>
      <c r="H16" t="s">
        <v>104</v>
      </c>
      <c r="I16" t="s">
        <v>104</v>
      </c>
      <c r="J16" t="s">
        <v>104</v>
      </c>
      <c r="K16" t="s">
        <v>104</v>
      </c>
      <c r="L16" t="s">
        <v>105</v>
      </c>
      <c r="M16" t="s">
        <v>105</v>
      </c>
      <c r="N16" t="s">
        <v>105</v>
      </c>
      <c r="O16" t="s">
        <v>105</v>
      </c>
      <c r="P16" t="s">
        <v>105</v>
      </c>
      <c r="Q16" t="s">
        <v>105</v>
      </c>
      <c r="R16" t="s">
        <v>105</v>
      </c>
      <c r="S16" t="s">
        <v>105</v>
      </c>
      <c r="T16" t="s">
        <v>105</v>
      </c>
      <c r="U16" t="s">
        <v>105</v>
      </c>
      <c r="V16" t="s">
        <v>105</v>
      </c>
      <c r="W16" t="s">
        <v>105</v>
      </c>
      <c r="X16" t="s">
        <v>105</v>
      </c>
      <c r="Y16" t="s">
        <v>105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  <c r="AH16" t="s">
        <v>105</v>
      </c>
      <c r="AI16" t="s">
        <v>105</v>
      </c>
      <c r="AJ16" t="s">
        <v>106</v>
      </c>
      <c r="AK16" t="s">
        <v>106</v>
      </c>
      <c r="AL16" t="s">
        <v>106</v>
      </c>
      <c r="AM16" t="s">
        <v>106</v>
      </c>
      <c r="AN16" t="s">
        <v>106</v>
      </c>
      <c r="AO16" t="s">
        <v>107</v>
      </c>
      <c r="AP16" t="s">
        <v>107</v>
      </c>
      <c r="AQ16" t="s">
        <v>107</v>
      </c>
      <c r="AR16" t="s">
        <v>107</v>
      </c>
      <c r="AS16" t="s">
        <v>108</v>
      </c>
      <c r="AT16" t="s">
        <v>108</v>
      </c>
      <c r="AU16" t="s">
        <v>108</v>
      </c>
      <c r="AV16" t="s">
        <v>108</v>
      </c>
      <c r="AW16" t="s">
        <v>108</v>
      </c>
      <c r="AX16" t="s">
        <v>108</v>
      </c>
      <c r="AY16" t="s">
        <v>108</v>
      </c>
      <c r="AZ16" t="s">
        <v>108</v>
      </c>
      <c r="BA16" t="s">
        <v>108</v>
      </c>
      <c r="BB16" t="s">
        <v>108</v>
      </c>
      <c r="BC16" t="s">
        <v>108</v>
      </c>
      <c r="BD16" t="s">
        <v>108</v>
      </c>
      <c r="BE16" t="s">
        <v>108</v>
      </c>
      <c r="BF16" t="s">
        <v>108</v>
      </c>
      <c r="BG16" t="s">
        <v>108</v>
      </c>
      <c r="BH16" t="s">
        <v>108</v>
      </c>
      <c r="BI16" t="s">
        <v>108</v>
      </c>
      <c r="BJ16" t="s">
        <v>108</v>
      </c>
      <c r="BK16" t="s">
        <v>109</v>
      </c>
      <c r="BL16" t="s">
        <v>109</v>
      </c>
      <c r="BM16" t="s">
        <v>109</v>
      </c>
      <c r="BN16" t="s">
        <v>109</v>
      </c>
      <c r="BO16" t="s">
        <v>109</v>
      </c>
      <c r="BP16" t="s">
        <v>109</v>
      </c>
      <c r="BQ16" t="s">
        <v>109</v>
      </c>
      <c r="BR16" t="s">
        <v>109</v>
      </c>
      <c r="BS16" t="s">
        <v>109</v>
      </c>
      <c r="BT16" t="s">
        <v>109</v>
      </c>
      <c r="BU16" t="s">
        <v>110</v>
      </c>
      <c r="BV16" t="s">
        <v>110</v>
      </c>
      <c r="BW16" t="s">
        <v>110</v>
      </c>
      <c r="BX16" t="s">
        <v>110</v>
      </c>
      <c r="BY16" t="s">
        <v>110</v>
      </c>
      <c r="BZ16" t="s">
        <v>110</v>
      </c>
      <c r="CA16" t="s">
        <v>110</v>
      </c>
      <c r="CB16" t="s">
        <v>110</v>
      </c>
      <c r="CC16" t="s">
        <v>110</v>
      </c>
      <c r="CD16" t="s">
        <v>110</v>
      </c>
      <c r="CE16" t="s">
        <v>110</v>
      </c>
      <c r="CF16" t="s">
        <v>110</v>
      </c>
      <c r="CG16" t="s">
        <v>110</v>
      </c>
      <c r="CH16" t="s">
        <v>110</v>
      </c>
      <c r="CI16" t="s">
        <v>110</v>
      </c>
      <c r="CJ16" t="s">
        <v>110</v>
      </c>
      <c r="CK16" t="s">
        <v>110</v>
      </c>
      <c r="CL16" t="s">
        <v>110</v>
      </c>
      <c r="CM16" t="s">
        <v>111</v>
      </c>
      <c r="CN16" t="s">
        <v>111</v>
      </c>
      <c r="CO16" t="s">
        <v>111</v>
      </c>
      <c r="CP16" t="s">
        <v>111</v>
      </c>
      <c r="CQ16" t="s">
        <v>111</v>
      </c>
      <c r="CR16" t="s">
        <v>111</v>
      </c>
      <c r="CS16" t="s">
        <v>111</v>
      </c>
      <c r="CT16" t="s">
        <v>111</v>
      </c>
      <c r="CU16" t="s">
        <v>111</v>
      </c>
      <c r="CV16" t="s">
        <v>111</v>
      </c>
      <c r="CW16" t="s">
        <v>111</v>
      </c>
      <c r="CX16" t="s">
        <v>111</v>
      </c>
      <c r="CY16" t="s">
        <v>111</v>
      </c>
      <c r="CZ16" t="s">
        <v>112</v>
      </c>
      <c r="DA16" t="s">
        <v>112</v>
      </c>
      <c r="DB16" t="s">
        <v>112</v>
      </c>
      <c r="DC16" t="s">
        <v>112</v>
      </c>
      <c r="DD16" t="s">
        <v>112</v>
      </c>
      <c r="DE16" t="s">
        <v>112</v>
      </c>
      <c r="DF16" t="s">
        <v>112</v>
      </c>
      <c r="DG16" t="s">
        <v>112</v>
      </c>
      <c r="DH16" t="s">
        <v>112</v>
      </c>
      <c r="DI16" t="s">
        <v>112</v>
      </c>
      <c r="DJ16" t="s">
        <v>112</v>
      </c>
      <c r="DK16" t="s">
        <v>113</v>
      </c>
      <c r="DL16" t="s">
        <v>113</v>
      </c>
      <c r="DM16" t="s">
        <v>113</v>
      </c>
      <c r="DN16" t="s">
        <v>113</v>
      </c>
      <c r="DO16" t="s">
        <v>113</v>
      </c>
      <c r="DP16" t="s">
        <v>113</v>
      </c>
      <c r="DQ16" t="s">
        <v>113</v>
      </c>
      <c r="DR16" t="s">
        <v>113</v>
      </c>
      <c r="DS16" t="s">
        <v>113</v>
      </c>
      <c r="DT16" t="s">
        <v>113</v>
      </c>
      <c r="DU16" t="s">
        <v>113</v>
      </c>
      <c r="DV16" t="s">
        <v>113</v>
      </c>
      <c r="DW16" t="s">
        <v>113</v>
      </c>
      <c r="DX16" t="s">
        <v>113</v>
      </c>
      <c r="DY16" t="s">
        <v>113</v>
      </c>
      <c r="DZ16" t="s">
        <v>113</v>
      </c>
      <c r="EA16" t="s">
        <v>113</v>
      </c>
      <c r="EB16" t="s">
        <v>113</v>
      </c>
      <c r="EC16" t="s">
        <v>114</v>
      </c>
      <c r="ED16" t="s">
        <v>114</v>
      </c>
      <c r="EE16" t="s">
        <v>114</v>
      </c>
      <c r="EF16" t="s">
        <v>114</v>
      </c>
      <c r="EG16" t="s">
        <v>114</v>
      </c>
      <c r="EH16" t="s">
        <v>114</v>
      </c>
      <c r="EI16" t="s">
        <v>114</v>
      </c>
      <c r="EJ16" t="s">
        <v>114</v>
      </c>
      <c r="EK16" t="s">
        <v>114</v>
      </c>
      <c r="EL16" t="s">
        <v>114</v>
      </c>
      <c r="EM16" t="s">
        <v>114</v>
      </c>
      <c r="EN16" t="s">
        <v>114</v>
      </c>
      <c r="EO16" t="s">
        <v>114</v>
      </c>
      <c r="EP16" t="s">
        <v>114</v>
      </c>
      <c r="EQ16" t="s">
        <v>114</v>
      </c>
      <c r="ER16" t="s">
        <v>114</v>
      </c>
      <c r="ES16" t="s">
        <v>114</v>
      </c>
      <c r="ET16" t="s">
        <v>114</v>
      </c>
      <c r="EU16" t="s">
        <v>114</v>
      </c>
      <c r="EV16" t="s">
        <v>115</v>
      </c>
      <c r="EW16" t="s">
        <v>115</v>
      </c>
      <c r="EX16" t="s">
        <v>115</v>
      </c>
      <c r="EY16" t="s">
        <v>115</v>
      </c>
      <c r="EZ16" t="s">
        <v>115</v>
      </c>
      <c r="FA16" t="s">
        <v>115</v>
      </c>
      <c r="FB16" t="s">
        <v>115</v>
      </c>
      <c r="FC16" t="s">
        <v>115</v>
      </c>
      <c r="FD16" t="s">
        <v>115</v>
      </c>
      <c r="FE16" t="s">
        <v>115</v>
      </c>
      <c r="FF16" t="s">
        <v>115</v>
      </c>
      <c r="FG16" t="s">
        <v>115</v>
      </c>
      <c r="FH16" t="s">
        <v>115</v>
      </c>
      <c r="FI16" t="s">
        <v>115</v>
      </c>
      <c r="FJ16" t="s">
        <v>115</v>
      </c>
      <c r="FK16" t="s">
        <v>115</v>
      </c>
      <c r="FL16" t="s">
        <v>115</v>
      </c>
      <c r="FM16" t="s">
        <v>115</v>
      </c>
      <c r="FN16" t="s">
        <v>115</v>
      </c>
      <c r="FO16" t="s">
        <v>116</v>
      </c>
      <c r="FP16" t="s">
        <v>116</v>
      </c>
      <c r="FQ16" t="s">
        <v>116</v>
      </c>
      <c r="FR16" t="s">
        <v>116</v>
      </c>
      <c r="FS16" t="s">
        <v>116</v>
      </c>
      <c r="FT16" t="s">
        <v>116</v>
      </c>
      <c r="FU16" t="s">
        <v>116</v>
      </c>
      <c r="FV16" t="s">
        <v>116</v>
      </c>
      <c r="FW16" t="s">
        <v>116</v>
      </c>
      <c r="FX16" t="s">
        <v>116</v>
      </c>
      <c r="FY16" t="s">
        <v>116</v>
      </c>
      <c r="FZ16" t="s">
        <v>116</v>
      </c>
      <c r="GA16" t="s">
        <v>116</v>
      </c>
      <c r="GB16" t="s">
        <v>116</v>
      </c>
      <c r="GC16" t="s">
        <v>116</v>
      </c>
      <c r="GD16" t="s">
        <v>116</v>
      </c>
      <c r="GE16" t="s">
        <v>116</v>
      </c>
      <c r="GF16" t="s">
        <v>116</v>
      </c>
      <c r="GG16" t="s">
        <v>117</v>
      </c>
      <c r="GH16" t="s">
        <v>117</v>
      </c>
      <c r="GI16" t="s">
        <v>117</v>
      </c>
      <c r="GJ16" t="s">
        <v>117</v>
      </c>
      <c r="GK16" t="s">
        <v>117</v>
      </c>
      <c r="GL16" t="s">
        <v>117</v>
      </c>
      <c r="GM16" t="s">
        <v>117</v>
      </c>
      <c r="GN16" t="s">
        <v>117</v>
      </c>
      <c r="GO16" t="s">
        <v>118</v>
      </c>
      <c r="GP16" t="s">
        <v>118</v>
      </c>
      <c r="GQ16" t="s">
        <v>118</v>
      </c>
      <c r="GR16" t="s">
        <v>118</v>
      </c>
      <c r="GS16" t="s">
        <v>118</v>
      </c>
      <c r="GT16" t="s">
        <v>118</v>
      </c>
      <c r="GU16" t="s">
        <v>118</v>
      </c>
      <c r="GV16" t="s">
        <v>118</v>
      </c>
      <c r="GW16" t="s">
        <v>118</v>
      </c>
      <c r="GX16" t="s">
        <v>118</v>
      </c>
      <c r="GY16" t="s">
        <v>118</v>
      </c>
      <c r="GZ16" t="s">
        <v>118</v>
      </c>
      <c r="HA16" t="s">
        <v>118</v>
      </c>
      <c r="HB16" t="s">
        <v>118</v>
      </c>
      <c r="HC16" t="s">
        <v>118</v>
      </c>
      <c r="HD16" t="s">
        <v>118</v>
      </c>
    </row>
    <row r="17" spans="1:212" x14ac:dyDescent="0.2">
      <c r="A17" t="s">
        <v>119</v>
      </c>
      <c r="B17" t="s">
        <v>120</v>
      </c>
      <c r="C17" t="s">
        <v>121</v>
      </c>
      <c r="D17" t="s">
        <v>122</v>
      </c>
      <c r="E17" t="s">
        <v>123</v>
      </c>
      <c r="F17" t="s">
        <v>124</v>
      </c>
      <c r="G17" t="s">
        <v>125</v>
      </c>
      <c r="H17" t="s">
        <v>126</v>
      </c>
      <c r="I17" t="s">
        <v>127</v>
      </c>
      <c r="J17" t="s">
        <v>128</v>
      </c>
      <c r="K17" t="s">
        <v>129</v>
      </c>
      <c r="L17" t="s">
        <v>130</v>
      </c>
      <c r="M17" t="s">
        <v>131</v>
      </c>
      <c r="N17" t="s">
        <v>132</v>
      </c>
      <c r="O17" t="s">
        <v>133</v>
      </c>
      <c r="P17" t="s">
        <v>134</v>
      </c>
      <c r="Q17" t="s">
        <v>135</v>
      </c>
      <c r="R17" t="s">
        <v>136</v>
      </c>
      <c r="S17" t="s">
        <v>137</v>
      </c>
      <c r="T17" t="s">
        <v>138</v>
      </c>
      <c r="U17" t="s">
        <v>139</v>
      </c>
      <c r="V17" t="s">
        <v>140</v>
      </c>
      <c r="W17" t="s">
        <v>141</v>
      </c>
      <c r="X17" t="s">
        <v>142</v>
      </c>
      <c r="Y17" t="s">
        <v>143</v>
      </c>
      <c r="Z17" t="s">
        <v>144</v>
      </c>
      <c r="AA17" t="s">
        <v>145</v>
      </c>
      <c r="AB17" t="s">
        <v>146</v>
      </c>
      <c r="AC17" t="s">
        <v>147</v>
      </c>
      <c r="AD17" t="s">
        <v>148</v>
      </c>
      <c r="AE17" t="s">
        <v>149</v>
      </c>
      <c r="AF17" t="s">
        <v>150</v>
      </c>
      <c r="AG17" t="s">
        <v>151</v>
      </c>
      <c r="AH17" t="s">
        <v>152</v>
      </c>
      <c r="AI17" t="s">
        <v>153</v>
      </c>
      <c r="AJ17" t="s">
        <v>106</v>
      </c>
      <c r="AK17" t="s">
        <v>154</v>
      </c>
      <c r="AL17" t="s">
        <v>155</v>
      </c>
      <c r="AM17" t="s">
        <v>156</v>
      </c>
      <c r="AN17" t="s">
        <v>157</v>
      </c>
      <c r="AO17" t="s">
        <v>158</v>
      </c>
      <c r="AP17" t="s">
        <v>159</v>
      </c>
      <c r="AQ17" t="s">
        <v>160</v>
      </c>
      <c r="AR17" t="s">
        <v>161</v>
      </c>
      <c r="AS17" t="s">
        <v>130</v>
      </c>
      <c r="AT17" t="s">
        <v>162</v>
      </c>
      <c r="AU17" t="s">
        <v>163</v>
      </c>
      <c r="AV17" t="s">
        <v>164</v>
      </c>
      <c r="AW17" t="s">
        <v>165</v>
      </c>
      <c r="AX17" t="s">
        <v>166</v>
      </c>
      <c r="AY17" t="s">
        <v>167</v>
      </c>
      <c r="AZ17" t="s">
        <v>168</v>
      </c>
      <c r="BA17" t="s">
        <v>169</v>
      </c>
      <c r="BB17" t="s">
        <v>170</v>
      </c>
      <c r="BC17" t="s">
        <v>171</v>
      </c>
      <c r="BD17" t="s">
        <v>172</v>
      </c>
      <c r="BE17" t="s">
        <v>173</v>
      </c>
      <c r="BF17" t="s">
        <v>174</v>
      </c>
      <c r="BG17" t="s">
        <v>175</v>
      </c>
      <c r="BH17" t="s">
        <v>176</v>
      </c>
      <c r="BI17" t="s">
        <v>177</v>
      </c>
      <c r="BJ17" t="s">
        <v>178</v>
      </c>
      <c r="BK17" t="s">
        <v>179</v>
      </c>
      <c r="BL17" t="s">
        <v>180</v>
      </c>
      <c r="BM17" t="s">
        <v>181</v>
      </c>
      <c r="BN17" t="s">
        <v>182</v>
      </c>
      <c r="BO17" t="s">
        <v>183</v>
      </c>
      <c r="BP17" t="s">
        <v>184</v>
      </c>
      <c r="BQ17" t="s">
        <v>185</v>
      </c>
      <c r="BR17" t="s">
        <v>186</v>
      </c>
      <c r="BS17" t="s">
        <v>187</v>
      </c>
      <c r="BT17" t="s">
        <v>188</v>
      </c>
      <c r="BU17" t="s">
        <v>189</v>
      </c>
      <c r="BV17" t="s">
        <v>190</v>
      </c>
      <c r="BW17" t="s">
        <v>191</v>
      </c>
      <c r="BX17" t="s">
        <v>192</v>
      </c>
      <c r="BY17" t="s">
        <v>193</v>
      </c>
      <c r="BZ17" t="s">
        <v>194</v>
      </c>
      <c r="CA17" t="s">
        <v>195</v>
      </c>
      <c r="CB17" t="s">
        <v>196</v>
      </c>
      <c r="CC17" t="s">
        <v>197</v>
      </c>
      <c r="CD17" t="s">
        <v>198</v>
      </c>
      <c r="CE17" t="s">
        <v>199</v>
      </c>
      <c r="CF17" t="s">
        <v>200</v>
      </c>
      <c r="CG17" t="s">
        <v>201</v>
      </c>
      <c r="CH17" t="s">
        <v>202</v>
      </c>
      <c r="CI17" t="s">
        <v>203</v>
      </c>
      <c r="CJ17" t="s">
        <v>204</v>
      </c>
      <c r="CK17" t="s">
        <v>205</v>
      </c>
      <c r="CL17" t="s">
        <v>206</v>
      </c>
      <c r="CM17" t="s">
        <v>120</v>
      </c>
      <c r="CN17" t="s">
        <v>123</v>
      </c>
      <c r="CO17" t="s">
        <v>207</v>
      </c>
      <c r="CP17" t="s">
        <v>208</v>
      </c>
      <c r="CQ17" t="s">
        <v>209</v>
      </c>
      <c r="CR17" t="s">
        <v>210</v>
      </c>
      <c r="CS17" t="s">
        <v>211</v>
      </c>
      <c r="CT17" t="s">
        <v>212</v>
      </c>
      <c r="CU17" t="s">
        <v>213</v>
      </c>
      <c r="CV17" t="s">
        <v>214</v>
      </c>
      <c r="CW17" t="s">
        <v>215</v>
      </c>
      <c r="CX17" t="s">
        <v>216</v>
      </c>
      <c r="CY17" t="s">
        <v>217</v>
      </c>
      <c r="CZ17" t="s">
        <v>218</v>
      </c>
      <c r="DA17" t="s">
        <v>219</v>
      </c>
      <c r="DB17" t="s">
        <v>220</v>
      </c>
      <c r="DC17" t="s">
        <v>221</v>
      </c>
      <c r="DD17" t="s">
        <v>222</v>
      </c>
      <c r="DE17" t="s">
        <v>223</v>
      </c>
      <c r="DF17" t="s">
        <v>224</v>
      </c>
      <c r="DG17" t="s">
        <v>225</v>
      </c>
      <c r="DH17" t="s">
        <v>226</v>
      </c>
      <c r="DI17" t="s">
        <v>227</v>
      </c>
      <c r="DJ17" t="s">
        <v>228</v>
      </c>
      <c r="DK17" t="s">
        <v>229</v>
      </c>
      <c r="DL17" t="s">
        <v>230</v>
      </c>
      <c r="DM17" t="s">
        <v>231</v>
      </c>
      <c r="DN17" t="s">
        <v>232</v>
      </c>
      <c r="DO17" t="s">
        <v>233</v>
      </c>
      <c r="DP17" t="s">
        <v>234</v>
      </c>
      <c r="DQ17" t="s">
        <v>235</v>
      </c>
      <c r="DR17" t="s">
        <v>236</v>
      </c>
      <c r="DS17" t="s">
        <v>237</v>
      </c>
      <c r="DT17" t="s">
        <v>238</v>
      </c>
      <c r="DU17" t="s">
        <v>239</v>
      </c>
      <c r="DV17" t="s">
        <v>240</v>
      </c>
      <c r="DW17" t="s">
        <v>241</v>
      </c>
      <c r="DX17" t="s">
        <v>242</v>
      </c>
      <c r="DY17" t="s">
        <v>243</v>
      </c>
      <c r="DZ17" t="s">
        <v>244</v>
      </c>
      <c r="EA17" t="s">
        <v>245</v>
      </c>
      <c r="EB17" t="s">
        <v>246</v>
      </c>
      <c r="EC17" t="s">
        <v>247</v>
      </c>
      <c r="ED17" t="s">
        <v>248</v>
      </c>
      <c r="EE17" t="s">
        <v>249</v>
      </c>
      <c r="EF17" t="s">
        <v>250</v>
      </c>
      <c r="EG17" t="s">
        <v>251</v>
      </c>
      <c r="EH17" t="s">
        <v>252</v>
      </c>
      <c r="EI17" t="s">
        <v>253</v>
      </c>
      <c r="EJ17" t="s">
        <v>254</v>
      </c>
      <c r="EK17" t="s">
        <v>255</v>
      </c>
      <c r="EL17" t="s">
        <v>256</v>
      </c>
      <c r="EM17" t="s">
        <v>257</v>
      </c>
      <c r="EN17" t="s">
        <v>258</v>
      </c>
      <c r="EO17" t="s">
        <v>259</v>
      </c>
      <c r="EP17" t="s">
        <v>260</v>
      </c>
      <c r="EQ17" t="s">
        <v>261</v>
      </c>
      <c r="ER17" t="s">
        <v>262</v>
      </c>
      <c r="ES17" t="s">
        <v>263</v>
      </c>
      <c r="ET17" t="s">
        <v>264</v>
      </c>
      <c r="EU17" t="s">
        <v>265</v>
      </c>
      <c r="EV17" t="s">
        <v>266</v>
      </c>
      <c r="EW17" t="s">
        <v>267</v>
      </c>
      <c r="EX17" t="s">
        <v>268</v>
      </c>
      <c r="EY17" t="s">
        <v>269</v>
      </c>
      <c r="EZ17" t="s">
        <v>270</v>
      </c>
      <c r="FA17" t="s">
        <v>271</v>
      </c>
      <c r="FB17" t="s">
        <v>272</v>
      </c>
      <c r="FC17" t="s">
        <v>273</v>
      </c>
      <c r="FD17" t="s">
        <v>274</v>
      </c>
      <c r="FE17" t="s">
        <v>275</v>
      </c>
      <c r="FF17" t="s">
        <v>276</v>
      </c>
      <c r="FG17" t="s">
        <v>277</v>
      </c>
      <c r="FH17" t="s">
        <v>278</v>
      </c>
      <c r="FI17" t="s">
        <v>279</v>
      </c>
      <c r="FJ17" t="s">
        <v>280</v>
      </c>
      <c r="FK17" t="s">
        <v>281</v>
      </c>
      <c r="FL17" t="s">
        <v>282</v>
      </c>
      <c r="FM17" t="s">
        <v>283</v>
      </c>
      <c r="FN17" t="s">
        <v>284</v>
      </c>
      <c r="FO17" t="s">
        <v>285</v>
      </c>
      <c r="FP17" t="s">
        <v>286</v>
      </c>
      <c r="FQ17" t="s">
        <v>287</v>
      </c>
      <c r="FR17" t="s">
        <v>288</v>
      </c>
      <c r="FS17" t="s">
        <v>289</v>
      </c>
      <c r="FT17" t="s">
        <v>290</v>
      </c>
      <c r="FU17" t="s">
        <v>291</v>
      </c>
      <c r="FV17" t="s">
        <v>292</v>
      </c>
      <c r="FW17" t="s">
        <v>293</v>
      </c>
      <c r="FX17" t="s">
        <v>294</v>
      </c>
      <c r="FY17" t="s">
        <v>295</v>
      </c>
      <c r="FZ17" t="s">
        <v>296</v>
      </c>
      <c r="GA17" t="s">
        <v>297</v>
      </c>
      <c r="GB17" t="s">
        <v>298</v>
      </c>
      <c r="GC17" t="s">
        <v>299</v>
      </c>
      <c r="GD17" t="s">
        <v>300</v>
      </c>
      <c r="GE17" t="s">
        <v>301</v>
      </c>
      <c r="GF17" t="s">
        <v>302</v>
      </c>
      <c r="GG17" t="s">
        <v>303</v>
      </c>
      <c r="GH17" t="s">
        <v>304</v>
      </c>
      <c r="GI17" t="s">
        <v>305</v>
      </c>
      <c r="GJ17" t="s">
        <v>306</v>
      </c>
      <c r="GK17" t="s">
        <v>307</v>
      </c>
      <c r="GL17" t="s">
        <v>308</v>
      </c>
      <c r="GM17" t="s">
        <v>309</v>
      </c>
      <c r="GN17" t="s">
        <v>310</v>
      </c>
      <c r="GO17" t="s">
        <v>311</v>
      </c>
      <c r="GP17" t="s">
        <v>312</v>
      </c>
      <c r="GQ17" t="s">
        <v>313</v>
      </c>
      <c r="GR17" t="s">
        <v>314</v>
      </c>
      <c r="GS17" t="s">
        <v>315</v>
      </c>
      <c r="GT17" t="s">
        <v>316</v>
      </c>
      <c r="GU17" t="s">
        <v>317</v>
      </c>
      <c r="GV17" t="s">
        <v>318</v>
      </c>
      <c r="GW17" t="s">
        <v>319</v>
      </c>
      <c r="GX17" t="s">
        <v>320</v>
      </c>
      <c r="GY17" t="s">
        <v>321</v>
      </c>
      <c r="GZ17" t="s">
        <v>322</v>
      </c>
      <c r="HA17" t="s">
        <v>323</v>
      </c>
      <c r="HB17" t="s">
        <v>324</v>
      </c>
      <c r="HC17" t="s">
        <v>325</v>
      </c>
      <c r="HD17" t="s">
        <v>326</v>
      </c>
    </row>
    <row r="18" spans="1:212" x14ac:dyDescent="0.2">
      <c r="B18" t="s">
        <v>327</v>
      </c>
      <c r="C18" t="s">
        <v>327</v>
      </c>
      <c r="F18" t="s">
        <v>327</v>
      </c>
      <c r="L18" t="s">
        <v>327</v>
      </c>
      <c r="M18" t="s">
        <v>328</v>
      </c>
      <c r="N18" t="s">
        <v>329</v>
      </c>
      <c r="O18" t="s">
        <v>330</v>
      </c>
      <c r="P18" t="s">
        <v>331</v>
      </c>
      <c r="Q18" t="s">
        <v>331</v>
      </c>
      <c r="R18" t="s">
        <v>169</v>
      </c>
      <c r="S18" t="s">
        <v>169</v>
      </c>
      <c r="T18" t="s">
        <v>328</v>
      </c>
      <c r="U18" t="s">
        <v>328</v>
      </c>
      <c r="V18" t="s">
        <v>328</v>
      </c>
      <c r="W18" t="s">
        <v>328</v>
      </c>
      <c r="X18" t="s">
        <v>332</v>
      </c>
      <c r="Y18" t="s">
        <v>333</v>
      </c>
      <c r="Z18" t="s">
        <v>333</v>
      </c>
      <c r="AA18" t="s">
        <v>334</v>
      </c>
      <c r="AB18" t="s">
        <v>335</v>
      </c>
      <c r="AC18" t="s">
        <v>334</v>
      </c>
      <c r="AD18" t="s">
        <v>334</v>
      </c>
      <c r="AE18" t="s">
        <v>334</v>
      </c>
      <c r="AF18" t="s">
        <v>332</v>
      </c>
      <c r="AG18" t="s">
        <v>332</v>
      </c>
      <c r="AH18" t="s">
        <v>332</v>
      </c>
      <c r="AI18" t="s">
        <v>332</v>
      </c>
      <c r="AJ18" t="s">
        <v>336</v>
      </c>
      <c r="AK18" t="s">
        <v>335</v>
      </c>
      <c r="AM18" t="s">
        <v>335</v>
      </c>
      <c r="AN18" t="s">
        <v>336</v>
      </c>
      <c r="AO18" t="s">
        <v>330</v>
      </c>
      <c r="AP18" t="s">
        <v>330</v>
      </c>
      <c r="AR18" t="s">
        <v>337</v>
      </c>
      <c r="AS18" t="s">
        <v>327</v>
      </c>
      <c r="AT18" t="s">
        <v>331</v>
      </c>
      <c r="AU18" t="s">
        <v>331</v>
      </c>
      <c r="AV18" t="s">
        <v>338</v>
      </c>
      <c r="AW18" t="s">
        <v>338</v>
      </c>
      <c r="AX18" t="s">
        <v>331</v>
      </c>
      <c r="AY18" t="s">
        <v>338</v>
      </c>
      <c r="AZ18" t="s">
        <v>336</v>
      </c>
      <c r="BA18" t="s">
        <v>334</v>
      </c>
      <c r="BB18" t="s">
        <v>334</v>
      </c>
      <c r="BC18" t="s">
        <v>333</v>
      </c>
      <c r="BD18" t="s">
        <v>333</v>
      </c>
      <c r="BE18" t="s">
        <v>333</v>
      </c>
      <c r="BF18" t="s">
        <v>333</v>
      </c>
      <c r="BG18" t="s">
        <v>333</v>
      </c>
      <c r="BH18" t="s">
        <v>339</v>
      </c>
      <c r="BI18" t="s">
        <v>330</v>
      </c>
      <c r="BJ18" t="s">
        <v>330</v>
      </c>
      <c r="BK18" t="s">
        <v>331</v>
      </c>
      <c r="BL18" t="s">
        <v>331</v>
      </c>
      <c r="BM18" t="s">
        <v>331</v>
      </c>
      <c r="BN18" t="s">
        <v>338</v>
      </c>
      <c r="BO18" t="s">
        <v>331</v>
      </c>
      <c r="BP18" t="s">
        <v>338</v>
      </c>
      <c r="BQ18" t="s">
        <v>334</v>
      </c>
      <c r="BR18" t="s">
        <v>334</v>
      </c>
      <c r="BS18" t="s">
        <v>333</v>
      </c>
      <c r="BT18" t="s">
        <v>333</v>
      </c>
      <c r="BU18" t="s">
        <v>330</v>
      </c>
      <c r="BZ18" t="s">
        <v>330</v>
      </c>
      <c r="CC18" t="s">
        <v>333</v>
      </c>
      <c r="CD18" t="s">
        <v>333</v>
      </c>
      <c r="CE18" t="s">
        <v>333</v>
      </c>
      <c r="CF18" t="s">
        <v>333</v>
      </c>
      <c r="CG18" t="s">
        <v>333</v>
      </c>
      <c r="CH18" t="s">
        <v>330</v>
      </c>
      <c r="CI18" t="s">
        <v>330</v>
      </c>
      <c r="CJ18" t="s">
        <v>330</v>
      </c>
      <c r="CK18" t="s">
        <v>327</v>
      </c>
      <c r="CM18" t="s">
        <v>340</v>
      </c>
      <c r="CO18" t="s">
        <v>327</v>
      </c>
      <c r="CP18" t="s">
        <v>327</v>
      </c>
      <c r="CR18" t="s">
        <v>341</v>
      </c>
      <c r="CS18" t="s">
        <v>342</v>
      </c>
      <c r="CT18" t="s">
        <v>341</v>
      </c>
      <c r="CU18" t="s">
        <v>342</v>
      </c>
      <c r="CV18" t="s">
        <v>341</v>
      </c>
      <c r="CW18" t="s">
        <v>342</v>
      </c>
      <c r="CX18" t="s">
        <v>335</v>
      </c>
      <c r="CY18" t="s">
        <v>335</v>
      </c>
      <c r="CZ18" t="s">
        <v>330</v>
      </c>
      <c r="DA18" t="s">
        <v>343</v>
      </c>
      <c r="DB18" t="s">
        <v>330</v>
      </c>
      <c r="DD18" t="s">
        <v>331</v>
      </c>
      <c r="DE18" t="s">
        <v>344</v>
      </c>
      <c r="DF18" t="s">
        <v>331</v>
      </c>
      <c r="DK18" t="s">
        <v>345</v>
      </c>
      <c r="DL18" t="s">
        <v>345</v>
      </c>
      <c r="DY18" t="s">
        <v>345</v>
      </c>
      <c r="DZ18" t="s">
        <v>345</v>
      </c>
      <c r="EA18" t="s">
        <v>346</v>
      </c>
      <c r="EB18" t="s">
        <v>346</v>
      </c>
      <c r="EC18" t="s">
        <v>333</v>
      </c>
      <c r="ED18" t="s">
        <v>333</v>
      </c>
      <c r="EE18" t="s">
        <v>335</v>
      </c>
      <c r="EF18" t="s">
        <v>333</v>
      </c>
      <c r="EG18" t="s">
        <v>338</v>
      </c>
      <c r="EH18" t="s">
        <v>335</v>
      </c>
      <c r="EI18" t="s">
        <v>335</v>
      </c>
      <c r="EK18" t="s">
        <v>345</v>
      </c>
      <c r="EL18" t="s">
        <v>345</v>
      </c>
      <c r="EM18" t="s">
        <v>345</v>
      </c>
      <c r="EN18" t="s">
        <v>345</v>
      </c>
      <c r="EO18" t="s">
        <v>345</v>
      </c>
      <c r="EP18" t="s">
        <v>345</v>
      </c>
      <c r="EQ18" t="s">
        <v>345</v>
      </c>
      <c r="ER18" t="s">
        <v>347</v>
      </c>
      <c r="ES18" t="s">
        <v>347</v>
      </c>
      <c r="ET18" t="s">
        <v>347</v>
      </c>
      <c r="EU18" t="s">
        <v>348</v>
      </c>
      <c r="EV18" t="s">
        <v>345</v>
      </c>
      <c r="EW18" t="s">
        <v>345</v>
      </c>
      <c r="EX18" t="s">
        <v>345</v>
      </c>
      <c r="EY18" t="s">
        <v>345</v>
      </c>
      <c r="EZ18" t="s">
        <v>345</v>
      </c>
      <c r="FA18" t="s">
        <v>345</v>
      </c>
      <c r="FB18" t="s">
        <v>345</v>
      </c>
      <c r="FC18" t="s">
        <v>345</v>
      </c>
      <c r="FD18" t="s">
        <v>345</v>
      </c>
      <c r="FE18" t="s">
        <v>345</v>
      </c>
      <c r="FF18" t="s">
        <v>345</v>
      </c>
      <c r="FG18" t="s">
        <v>345</v>
      </c>
      <c r="FN18" t="s">
        <v>345</v>
      </c>
      <c r="FO18" t="s">
        <v>335</v>
      </c>
      <c r="FP18" t="s">
        <v>335</v>
      </c>
      <c r="FQ18" t="s">
        <v>341</v>
      </c>
      <c r="FR18" t="s">
        <v>342</v>
      </c>
      <c r="FS18" t="s">
        <v>342</v>
      </c>
      <c r="FW18" t="s">
        <v>342</v>
      </c>
      <c r="GA18" t="s">
        <v>331</v>
      </c>
      <c r="GB18" t="s">
        <v>331</v>
      </c>
      <c r="GC18" t="s">
        <v>338</v>
      </c>
      <c r="GD18" t="s">
        <v>338</v>
      </c>
      <c r="GE18" t="s">
        <v>349</v>
      </c>
      <c r="GF18" t="s">
        <v>349</v>
      </c>
      <c r="GG18" t="s">
        <v>345</v>
      </c>
      <c r="GH18" t="s">
        <v>345</v>
      </c>
      <c r="GI18" t="s">
        <v>345</v>
      </c>
      <c r="GJ18" t="s">
        <v>345</v>
      </c>
      <c r="GK18" t="s">
        <v>345</v>
      </c>
      <c r="GL18" t="s">
        <v>345</v>
      </c>
      <c r="GM18" t="s">
        <v>333</v>
      </c>
      <c r="GN18" t="s">
        <v>345</v>
      </c>
      <c r="GP18" t="s">
        <v>336</v>
      </c>
      <c r="GQ18" t="s">
        <v>336</v>
      </c>
      <c r="GR18" t="s">
        <v>333</v>
      </c>
      <c r="GS18" t="s">
        <v>333</v>
      </c>
      <c r="GT18" t="s">
        <v>333</v>
      </c>
      <c r="GU18" t="s">
        <v>333</v>
      </c>
      <c r="GV18" t="s">
        <v>333</v>
      </c>
      <c r="GW18" t="s">
        <v>335</v>
      </c>
      <c r="GX18" t="s">
        <v>335</v>
      </c>
      <c r="GY18" t="s">
        <v>335</v>
      </c>
      <c r="GZ18" t="s">
        <v>333</v>
      </c>
      <c r="HA18" t="s">
        <v>331</v>
      </c>
      <c r="HB18" t="s">
        <v>338</v>
      </c>
      <c r="HC18" t="s">
        <v>335</v>
      </c>
      <c r="HD18" t="s">
        <v>335</v>
      </c>
    </row>
    <row r="19" spans="1:212" x14ac:dyDescent="0.2">
      <c r="A19">
        <v>1</v>
      </c>
      <c r="B19">
        <v>1689706079.0999999</v>
      </c>
      <c r="C19">
        <v>0</v>
      </c>
      <c r="D19" t="s">
        <v>350</v>
      </c>
      <c r="E19" t="s">
        <v>351</v>
      </c>
      <c r="F19" t="s">
        <v>352</v>
      </c>
      <c r="G19" t="s">
        <v>353</v>
      </c>
      <c r="H19" t="s">
        <v>354</v>
      </c>
      <c r="I19" t="s">
        <v>355</v>
      </c>
      <c r="J19" t="s">
        <v>356</v>
      </c>
      <c r="K19" t="s">
        <v>357</v>
      </c>
      <c r="L19">
        <v>1689706079.0999999</v>
      </c>
      <c r="M19">
        <f t="shared" ref="M19:M36" si="0">(N19)/1000</f>
        <v>1.0849627855397169E-3</v>
      </c>
      <c r="N19">
        <f t="shared" ref="N19:N36" si="1">1000*AZ19*AL19*(AV19-AW19)/(100*$B$7*(1000-AL19*AV19))</f>
        <v>1.0849627855397168</v>
      </c>
      <c r="O19">
        <f t="shared" ref="O19:O36" si="2">AZ19*AL19*(AU19-AT19*(1000-AL19*AW19)/(1000-AL19*AV19))/(100*$B$7)</f>
        <v>6.4769597549186564</v>
      </c>
      <c r="P19">
        <f t="shared" ref="P19:P36" si="3">AT19 - IF(AL19&gt;1, O19*$B$7*100/(AN19*BH19), 0)</f>
        <v>393.31400000000002</v>
      </c>
      <c r="Q19">
        <f t="shared" ref="Q19:Q36" si="4">((W19-M19/2)*P19-O19)/(W19+M19/2)</f>
        <v>290.34350658467554</v>
      </c>
      <c r="R19">
        <f t="shared" ref="R19:R36" si="5">Q19*(BA19+BB19)/1000</f>
        <v>29.26167655866556</v>
      </c>
      <c r="S19">
        <f t="shared" ref="S19:S36" si="6">(AT19 - IF(AL19&gt;1, O19*$B$7*100/(AN19*BH19), 0))*(BA19+BB19)/1000</f>
        <v>39.639347162869996</v>
      </c>
      <c r="T19">
        <f t="shared" ref="T19:T36" si="7">2/((1/V19-1/U19)+SIGN(V19)*SQRT((1/V19-1/U19)*(1/V19-1/U19) + 4*$C$7/(($C$7+1)*($C$7+1))*(2*1/V19*1/U19-1/U19*1/U19)))</f>
        <v>0.10796551691840424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3.4968549442978478</v>
      </c>
      <c r="V19">
        <f t="shared" ref="V19:V36" si="9">M19*(1000-(1000*0.61365*EXP(17.502*Z19/(240.97+Z19))/(BA19+BB19)+AV19)/2)/(1000*0.61365*EXP(17.502*Z19/(240.97+Z19))/(BA19+BB19)-AV19)</f>
        <v>0.10614725915646768</v>
      </c>
      <c r="W19">
        <f t="shared" ref="W19:W36" si="10">1/(($C$7+1)/(T19/1.6)+1/(U19/1.37)) + $C$7/(($C$7+1)/(T19/1.6) + $C$7/(U19/1.37))</f>
        <v>6.6502849545918147E-2</v>
      </c>
      <c r="X19">
        <f t="shared" ref="X19:X36" si="11">(AO19*AR19)</f>
        <v>297.68661900000001</v>
      </c>
      <c r="Y19">
        <f t="shared" ref="Y19:Y36" si="12">(BC19+(X19+2*0.95*0.0000000567*(((BC19+$B$9)+273)^4-(BC19+273)^4)-44100*M19)/(1.84*29.3*U19+8*0.95*0.0000000567*(BC19+273)^3))</f>
        <v>18.25567309790344</v>
      </c>
      <c r="Z19">
        <f t="shared" ref="Z19:Z36" si="13">($C$9*BD19+$D$9*BE19+$E$9*Y19)</f>
        <v>18.25567309790344</v>
      </c>
      <c r="AA19">
        <f t="shared" ref="AA19:AA36" si="14">0.61365*EXP(17.502*Z19/(240.97+Z19))</f>
        <v>2.1048156612152904</v>
      </c>
      <c r="AB19">
        <f t="shared" ref="AB19:AB36" si="15">(AC19/AD19*100)</f>
        <v>56.104605385832663</v>
      </c>
      <c r="AC19">
        <f t="shared" ref="AC19:AC36" si="16">AV19*(BA19+BB19)/1000</f>
        <v>1.0910158010570001</v>
      </c>
      <c r="AD19">
        <f t="shared" ref="AD19:AD36" si="17">0.61365*EXP(17.502*BC19/(240.97+BC19))</f>
        <v>1.9446100610708505</v>
      </c>
      <c r="AE19">
        <f t="shared" ref="AE19:AE36" si="18">(AA19-AV19*(BA19+BB19)/1000)</f>
        <v>1.0137998601582903</v>
      </c>
      <c r="AF19">
        <f t="shared" ref="AF19:AF36" si="19">(-M19*44100)</f>
        <v>-47.846858842301515</v>
      </c>
      <c r="AG19">
        <f t="shared" ref="AG19:AG36" si="20">2*29.3*U19*0.92*(BC19-Z19)</f>
        <v>-236.64715199915847</v>
      </c>
      <c r="AH19">
        <f t="shared" ref="AH19:AH36" si="21">2*0.95*0.0000000567*(((BC19+$B$9)+273)^4-(Z19+273)^4)</f>
        <v>-13.278512345131041</v>
      </c>
      <c r="AI19">
        <f t="shared" ref="AI19:AI36" si="22">X19+AH19+AF19+AG19</f>
        <v>-8.5904186591022835E-2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55120.529038695895</v>
      </c>
      <c r="AO19">
        <f t="shared" ref="AO19:AO36" si="26">$B$13*BI19+$C$13*BJ19+$F$13*BU19*(1-BX19)</f>
        <v>1799.9</v>
      </c>
      <c r="AP19">
        <f t="shared" ref="AP19:AP36" si="27">AO19*AQ19</f>
        <v>1517.3163</v>
      </c>
      <c r="AQ19">
        <f t="shared" ref="AQ19:AQ36" si="28">($B$13*$D$11+$C$13*$D$11+$F$13*((CH19+BZ19)/MAX(CH19+BZ19+CI19, 0.1)*$I$11+CI19/MAX(CH19+BZ19+CI19, 0.1)*$J$11))/($B$13+$C$13+$F$13)</f>
        <v>0.84300033335185276</v>
      </c>
      <c r="AR19">
        <f t="shared" ref="AR19:AR36" si="29">($B$13*$K$11+$C$13*$K$11+$F$13*((CH19+BZ19)/MAX(CH19+BZ19+CI19, 0.1)*$P$11+CI19/MAX(CH19+BZ19+CI19, 0.1)*$Q$11))/($B$13+$C$13+$F$13)</f>
        <v>0.16539064336907605</v>
      </c>
      <c r="AS19">
        <v>1689706079.0999999</v>
      </c>
      <c r="AT19">
        <v>393.31400000000002</v>
      </c>
      <c r="AU19">
        <v>399.99700000000001</v>
      </c>
      <c r="AV19">
        <v>10.8254</v>
      </c>
      <c r="AW19">
        <v>9.7864900000000006</v>
      </c>
      <c r="AX19">
        <v>395.75400000000002</v>
      </c>
      <c r="AY19">
        <v>10.930300000000001</v>
      </c>
      <c r="AZ19">
        <v>400.19299999999998</v>
      </c>
      <c r="BA19">
        <v>100.68300000000001</v>
      </c>
      <c r="BB19">
        <v>9.9955000000000002E-2</v>
      </c>
      <c r="BC19">
        <v>17.000399999999999</v>
      </c>
      <c r="BD19">
        <v>16.444900000000001</v>
      </c>
      <c r="BE19">
        <v>999.9</v>
      </c>
      <c r="BF19">
        <v>0</v>
      </c>
      <c r="BG19">
        <v>0</v>
      </c>
      <c r="BH19">
        <v>10008.799999999999</v>
      </c>
      <c r="BI19">
        <v>0</v>
      </c>
      <c r="BJ19">
        <v>296.81099999999998</v>
      </c>
      <c r="BK19">
        <v>-6.6828599999999998</v>
      </c>
      <c r="BL19">
        <v>397.61799999999999</v>
      </c>
      <c r="BM19">
        <v>403.95</v>
      </c>
      <c r="BN19">
        <v>1.0388900000000001</v>
      </c>
      <c r="BO19">
        <v>399.99700000000001</v>
      </c>
      <c r="BP19">
        <v>9.7864900000000006</v>
      </c>
      <c r="BQ19">
        <v>1.0899399999999999</v>
      </c>
      <c r="BR19">
        <v>0.98533599999999999</v>
      </c>
      <c r="BS19">
        <v>8.1775000000000002</v>
      </c>
      <c r="BT19">
        <v>6.7013400000000001</v>
      </c>
      <c r="BU19">
        <v>1799.9</v>
      </c>
      <c r="BV19">
        <v>0.89998999999999996</v>
      </c>
      <c r="BW19">
        <v>0.10001</v>
      </c>
      <c r="BX19">
        <v>0</v>
      </c>
      <c r="BY19">
        <v>2.5186999999999999</v>
      </c>
      <c r="BZ19">
        <v>0</v>
      </c>
      <c r="CA19">
        <v>5423.83</v>
      </c>
      <c r="CB19">
        <v>17198.599999999999</v>
      </c>
      <c r="CC19">
        <v>37.875</v>
      </c>
      <c r="CD19">
        <v>39.561999999999998</v>
      </c>
      <c r="CE19">
        <v>39.25</v>
      </c>
      <c r="CF19">
        <v>37.5</v>
      </c>
      <c r="CG19">
        <v>36.811999999999998</v>
      </c>
      <c r="CH19">
        <v>1619.89</v>
      </c>
      <c r="CI19">
        <v>180.01</v>
      </c>
      <c r="CJ19">
        <v>0</v>
      </c>
      <c r="CK19">
        <v>1689706082.7</v>
      </c>
      <c r="CL19">
        <v>0</v>
      </c>
      <c r="CM19">
        <v>1689706049.0999999</v>
      </c>
      <c r="CN19" t="s">
        <v>358</v>
      </c>
      <c r="CO19">
        <v>1689706049.0999999</v>
      </c>
      <c r="CP19">
        <v>1689706046.0999999</v>
      </c>
      <c r="CQ19">
        <v>3</v>
      </c>
      <c r="CR19">
        <v>-7.0000000000000001E-3</v>
      </c>
      <c r="CS19">
        <v>2E-3</v>
      </c>
      <c r="CT19">
        <v>-2.44</v>
      </c>
      <c r="CU19">
        <v>-0.105</v>
      </c>
      <c r="CV19">
        <v>400</v>
      </c>
      <c r="CW19">
        <v>10</v>
      </c>
      <c r="CX19">
        <v>0.36</v>
      </c>
      <c r="CY19">
        <v>0.05</v>
      </c>
      <c r="CZ19">
        <v>7.2160838571813697</v>
      </c>
      <c r="DA19">
        <v>-0.28865948056569002</v>
      </c>
      <c r="DB19">
        <v>4.2551565061921703E-2</v>
      </c>
      <c r="DC19">
        <v>1</v>
      </c>
      <c r="DD19">
        <v>399.97938095238101</v>
      </c>
      <c r="DE19">
        <v>2.17402597402114E-2</v>
      </c>
      <c r="DF19">
        <v>2.5426787881093899E-2</v>
      </c>
      <c r="DG19">
        <v>1</v>
      </c>
      <c r="DH19">
        <v>2</v>
      </c>
      <c r="DI19">
        <v>2</v>
      </c>
      <c r="DJ19" t="s">
        <v>359</v>
      </c>
      <c r="DK19">
        <v>2.6596899999999999</v>
      </c>
      <c r="DL19">
        <v>2.8323100000000001</v>
      </c>
      <c r="DM19">
        <v>9.5302999999999999E-2</v>
      </c>
      <c r="DN19">
        <v>9.6418699999999996E-2</v>
      </c>
      <c r="DO19">
        <v>6.8532499999999996E-2</v>
      </c>
      <c r="DP19">
        <v>6.3498399999999997E-2</v>
      </c>
      <c r="DQ19">
        <v>29024.6</v>
      </c>
      <c r="DR19">
        <v>30404.6</v>
      </c>
      <c r="DS19">
        <v>29777.200000000001</v>
      </c>
      <c r="DT19">
        <v>31339.9</v>
      </c>
      <c r="DU19">
        <v>36304.199999999997</v>
      </c>
      <c r="DV19">
        <v>38460.1</v>
      </c>
      <c r="DW19">
        <v>40816.699999999997</v>
      </c>
      <c r="DX19">
        <v>43455</v>
      </c>
      <c r="DY19">
        <v>1.9177</v>
      </c>
      <c r="DZ19">
        <v>2.3608699999999998</v>
      </c>
      <c r="EA19">
        <v>3.5040099999999998E-2</v>
      </c>
      <c r="EB19">
        <v>0</v>
      </c>
      <c r="EC19">
        <v>15.861499999999999</v>
      </c>
      <c r="ED19">
        <v>999.9</v>
      </c>
      <c r="EE19">
        <v>41.747</v>
      </c>
      <c r="EF19">
        <v>19.998999999999999</v>
      </c>
      <c r="EG19">
        <v>9.7296200000000006</v>
      </c>
      <c r="EH19">
        <v>61.650700000000001</v>
      </c>
      <c r="EI19">
        <v>15.865399999999999</v>
      </c>
      <c r="EJ19">
        <v>1</v>
      </c>
      <c r="EK19">
        <v>-0.67771800000000004</v>
      </c>
      <c r="EL19">
        <v>1.3301499999999999</v>
      </c>
      <c r="EM19">
        <v>20.279399999999999</v>
      </c>
      <c r="EN19">
        <v>5.2415500000000002</v>
      </c>
      <c r="EO19">
        <v>11.828900000000001</v>
      </c>
      <c r="EP19">
        <v>4.9836</v>
      </c>
      <c r="EQ19">
        <v>3.2989999999999999</v>
      </c>
      <c r="ER19">
        <v>173</v>
      </c>
      <c r="ES19">
        <v>3705.8</v>
      </c>
      <c r="ET19">
        <v>9060</v>
      </c>
      <c r="EU19">
        <v>57</v>
      </c>
      <c r="EV19">
        <v>1.87317</v>
      </c>
      <c r="EW19">
        <v>1.8788100000000001</v>
      </c>
      <c r="EX19">
        <v>1.8791199999999999</v>
      </c>
      <c r="EY19">
        <v>1.8797299999999999</v>
      </c>
      <c r="EZ19">
        <v>1.87744</v>
      </c>
      <c r="FA19">
        <v>1.8767799999999999</v>
      </c>
      <c r="FB19">
        <v>1.8772800000000001</v>
      </c>
      <c r="FC19">
        <v>1.8748499999999999</v>
      </c>
      <c r="FD19">
        <v>0</v>
      </c>
      <c r="FE19">
        <v>0</v>
      </c>
      <c r="FF19">
        <v>0</v>
      </c>
      <c r="FG19">
        <v>0</v>
      </c>
      <c r="FH19" t="s">
        <v>360</v>
      </c>
      <c r="FI19" t="s">
        <v>361</v>
      </c>
      <c r="FJ19" t="s">
        <v>362</v>
      </c>
      <c r="FK19" t="s">
        <v>362</v>
      </c>
      <c r="FL19" t="s">
        <v>362</v>
      </c>
      <c r="FM19" t="s">
        <v>362</v>
      </c>
      <c r="FN19">
        <v>0</v>
      </c>
      <c r="FO19">
        <v>100</v>
      </c>
      <c r="FP19">
        <v>100</v>
      </c>
      <c r="FQ19">
        <v>-2.44</v>
      </c>
      <c r="FR19">
        <v>-0.10489999999999999</v>
      </c>
      <c r="FS19">
        <v>-2.44190240416797</v>
      </c>
      <c r="FT19">
        <v>1.4527828764109799E-4</v>
      </c>
      <c r="FU19">
        <v>-4.3579519040863002E-7</v>
      </c>
      <c r="FV19">
        <v>2.0799061152897499E-10</v>
      </c>
      <c r="FW19">
        <v>-0.104954000000001</v>
      </c>
      <c r="FX19">
        <v>0</v>
      </c>
      <c r="FY19">
        <v>0</v>
      </c>
      <c r="FZ19">
        <v>0</v>
      </c>
      <c r="GA19">
        <v>4</v>
      </c>
      <c r="GB19">
        <v>2147</v>
      </c>
      <c r="GC19">
        <v>-1</v>
      </c>
      <c r="GD19">
        <v>-1</v>
      </c>
      <c r="GE19">
        <v>0.5</v>
      </c>
      <c r="GF19">
        <v>0.6</v>
      </c>
      <c r="GG19">
        <v>1.03149</v>
      </c>
      <c r="GH19">
        <v>2.50732</v>
      </c>
      <c r="GI19">
        <v>1.54541</v>
      </c>
      <c r="GJ19">
        <v>2.3046899999999999</v>
      </c>
      <c r="GK19">
        <v>1.5979000000000001</v>
      </c>
      <c r="GL19">
        <v>2.3584000000000001</v>
      </c>
      <c r="GM19">
        <v>23.698</v>
      </c>
      <c r="GN19">
        <v>15.8307</v>
      </c>
      <c r="GO19">
        <v>18</v>
      </c>
      <c r="GP19">
        <v>380.00400000000002</v>
      </c>
      <c r="GQ19">
        <v>706.66700000000003</v>
      </c>
      <c r="GR19">
        <v>14.5314</v>
      </c>
      <c r="GS19">
        <v>17.657800000000002</v>
      </c>
      <c r="GT19">
        <v>30.000299999999999</v>
      </c>
      <c r="GU19">
        <v>17.692699999999999</v>
      </c>
      <c r="GV19">
        <v>17.628499999999999</v>
      </c>
      <c r="GW19">
        <v>20.689699999999998</v>
      </c>
      <c r="GX19">
        <v>-30</v>
      </c>
      <c r="GY19">
        <v>-30</v>
      </c>
      <c r="GZ19">
        <v>14.531499999999999</v>
      </c>
      <c r="HA19">
        <v>400</v>
      </c>
      <c r="HB19">
        <v>0</v>
      </c>
      <c r="HC19">
        <v>101.30500000000001</v>
      </c>
      <c r="HD19">
        <v>100.732</v>
      </c>
    </row>
    <row r="20" spans="1:212" x14ac:dyDescent="0.2">
      <c r="A20">
        <v>2</v>
      </c>
      <c r="B20">
        <v>1689706168.0999999</v>
      </c>
      <c r="C20">
        <v>89</v>
      </c>
      <c r="D20" t="s">
        <v>363</v>
      </c>
      <c r="E20" t="s">
        <v>364</v>
      </c>
      <c r="F20" t="s">
        <v>352</v>
      </c>
      <c r="G20" t="s">
        <v>353</v>
      </c>
      <c r="H20" t="s">
        <v>354</v>
      </c>
      <c r="I20" t="s">
        <v>355</v>
      </c>
      <c r="J20" t="s">
        <v>356</v>
      </c>
      <c r="K20" t="s">
        <v>357</v>
      </c>
      <c r="L20">
        <v>1689706168.0999999</v>
      </c>
      <c r="M20">
        <f t="shared" si="0"/>
        <v>1.0831210186674008E-3</v>
      </c>
      <c r="N20">
        <f t="shared" si="1"/>
        <v>1.0831210186674007</v>
      </c>
      <c r="O20">
        <f t="shared" si="2"/>
        <v>4.8873810508615696</v>
      </c>
      <c r="P20">
        <f t="shared" si="3"/>
        <v>294.92599999999999</v>
      </c>
      <c r="Q20">
        <f t="shared" si="4"/>
        <v>217.42391705651875</v>
      </c>
      <c r="R20">
        <f t="shared" si="5"/>
        <v>21.913671353428438</v>
      </c>
      <c r="S20">
        <f t="shared" si="6"/>
        <v>29.724933324153202</v>
      </c>
      <c r="T20">
        <f t="shared" si="7"/>
        <v>0.10819244772071054</v>
      </c>
      <c r="U20">
        <f t="shared" si="8"/>
        <v>3.4998336194528044</v>
      </c>
      <c r="V20">
        <f t="shared" si="9"/>
        <v>0.1063681337816508</v>
      </c>
      <c r="W20">
        <f t="shared" si="10"/>
        <v>6.6641428678326842E-2</v>
      </c>
      <c r="X20">
        <f t="shared" si="11"/>
        <v>297.68125199999997</v>
      </c>
      <c r="Y20">
        <f t="shared" si="12"/>
        <v>18.249845487387862</v>
      </c>
      <c r="Z20">
        <f t="shared" si="13"/>
        <v>18.249845487387862</v>
      </c>
      <c r="AA20">
        <f t="shared" si="14"/>
        <v>2.1040459469019606</v>
      </c>
      <c r="AB20">
        <f t="shared" si="15"/>
        <v>56.278206459862048</v>
      </c>
      <c r="AC20">
        <f t="shared" si="16"/>
        <v>1.09403106625736</v>
      </c>
      <c r="AD20">
        <f t="shared" si="17"/>
        <v>1.9439693179235011</v>
      </c>
      <c r="AE20">
        <f t="shared" si="18"/>
        <v>1.0100148806446005</v>
      </c>
      <c r="AF20">
        <f t="shared" si="19"/>
        <v>-47.765636923232371</v>
      </c>
      <c r="AG20">
        <f t="shared" si="20"/>
        <v>-236.73031225152013</v>
      </c>
      <c r="AH20">
        <f t="shared" si="21"/>
        <v>-13.271117935810842</v>
      </c>
      <c r="AI20">
        <f t="shared" si="22"/>
        <v>-8.5815110563345343E-2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55189.731107977386</v>
      </c>
      <c r="AO20">
        <f t="shared" si="26"/>
        <v>1799.87</v>
      </c>
      <c r="AP20">
        <f t="shared" si="27"/>
        <v>1517.2907999999998</v>
      </c>
      <c r="AQ20">
        <f t="shared" si="28"/>
        <v>0.84300021668231584</v>
      </c>
      <c r="AR20">
        <f t="shared" si="29"/>
        <v>0.16539041819686978</v>
      </c>
      <c r="AS20">
        <v>1689706168.0999999</v>
      </c>
      <c r="AT20">
        <v>294.92599999999999</v>
      </c>
      <c r="AU20">
        <v>299.96800000000002</v>
      </c>
      <c r="AV20">
        <v>10.854799999999999</v>
      </c>
      <c r="AW20">
        <v>9.8173499999999994</v>
      </c>
      <c r="AX20">
        <v>297.149</v>
      </c>
      <c r="AY20">
        <v>10.960599999999999</v>
      </c>
      <c r="AZ20">
        <v>400.06400000000002</v>
      </c>
      <c r="BA20">
        <v>100.688</v>
      </c>
      <c r="BB20">
        <v>9.9768200000000001E-2</v>
      </c>
      <c r="BC20">
        <v>16.995200000000001</v>
      </c>
      <c r="BD20">
        <v>16.438800000000001</v>
      </c>
      <c r="BE20">
        <v>999.9</v>
      </c>
      <c r="BF20">
        <v>0</v>
      </c>
      <c r="BG20">
        <v>0</v>
      </c>
      <c r="BH20">
        <v>10021.200000000001</v>
      </c>
      <c r="BI20">
        <v>0</v>
      </c>
      <c r="BJ20">
        <v>339.62</v>
      </c>
      <c r="BK20">
        <v>-5.04251</v>
      </c>
      <c r="BL20">
        <v>298.16199999999998</v>
      </c>
      <c r="BM20">
        <v>302.94200000000001</v>
      </c>
      <c r="BN20">
        <v>1.03745</v>
      </c>
      <c r="BO20">
        <v>299.96800000000002</v>
      </c>
      <c r="BP20">
        <v>9.8173499999999994</v>
      </c>
      <c r="BQ20">
        <v>1.0929500000000001</v>
      </c>
      <c r="BR20">
        <v>0.988487</v>
      </c>
      <c r="BS20">
        <v>8.2180999999999997</v>
      </c>
      <c r="BT20">
        <v>6.7477799999999997</v>
      </c>
      <c r="BU20">
        <v>1799.87</v>
      </c>
      <c r="BV20">
        <v>0.89998999999999996</v>
      </c>
      <c r="BW20">
        <v>0.10001</v>
      </c>
      <c r="BX20">
        <v>0</v>
      </c>
      <c r="BY20">
        <v>2.6882999999999999</v>
      </c>
      <c r="BZ20">
        <v>0</v>
      </c>
      <c r="CA20">
        <v>5451.3</v>
      </c>
      <c r="CB20">
        <v>17198.400000000001</v>
      </c>
      <c r="CC20">
        <v>37.936999999999998</v>
      </c>
      <c r="CD20">
        <v>39.625</v>
      </c>
      <c r="CE20">
        <v>39.375</v>
      </c>
      <c r="CF20">
        <v>37.561999999999998</v>
      </c>
      <c r="CG20">
        <v>36.936999999999998</v>
      </c>
      <c r="CH20">
        <v>1619.87</v>
      </c>
      <c r="CI20">
        <v>180</v>
      </c>
      <c r="CJ20">
        <v>0</v>
      </c>
      <c r="CK20">
        <v>1689706172.0999999</v>
      </c>
      <c r="CL20">
        <v>0</v>
      </c>
      <c r="CM20">
        <v>1689706139.0999999</v>
      </c>
      <c r="CN20" t="s">
        <v>365</v>
      </c>
      <c r="CO20">
        <v>1689706137.0999999</v>
      </c>
      <c r="CP20">
        <v>1689706139.0999999</v>
      </c>
      <c r="CQ20">
        <v>4</v>
      </c>
      <c r="CR20">
        <v>0.20899999999999999</v>
      </c>
      <c r="CS20">
        <v>-1E-3</v>
      </c>
      <c r="CT20">
        <v>-2.2229999999999999</v>
      </c>
      <c r="CU20">
        <v>-0.106</v>
      </c>
      <c r="CV20">
        <v>300</v>
      </c>
      <c r="CW20">
        <v>10</v>
      </c>
      <c r="CX20">
        <v>0.22</v>
      </c>
      <c r="CY20">
        <v>7.0000000000000007E-2</v>
      </c>
      <c r="CZ20">
        <v>5.3080683487701696</v>
      </c>
      <c r="DA20">
        <v>0.53781549801614004</v>
      </c>
      <c r="DB20">
        <v>6.7392577062962394E-2</v>
      </c>
      <c r="DC20">
        <v>1</v>
      </c>
      <c r="DD20">
        <v>299.98190476190501</v>
      </c>
      <c r="DE20">
        <v>-0.186155844155827</v>
      </c>
      <c r="DF20">
        <v>3.3108630383869603E-2</v>
      </c>
      <c r="DG20">
        <v>1</v>
      </c>
      <c r="DH20">
        <v>2</v>
      </c>
      <c r="DI20">
        <v>2</v>
      </c>
      <c r="DJ20" t="s">
        <v>359</v>
      </c>
      <c r="DK20">
        <v>2.6592600000000002</v>
      </c>
      <c r="DL20">
        <v>2.83223</v>
      </c>
      <c r="DM20">
        <v>7.6129299999999997E-2</v>
      </c>
      <c r="DN20">
        <v>7.6996300000000004E-2</v>
      </c>
      <c r="DO20">
        <v>6.8672399999999995E-2</v>
      </c>
      <c r="DP20">
        <v>6.3646499999999995E-2</v>
      </c>
      <c r="DQ20">
        <v>29637.1</v>
      </c>
      <c r="DR20">
        <v>31054.5</v>
      </c>
      <c r="DS20">
        <v>29774.400000000001</v>
      </c>
      <c r="DT20">
        <v>31336.3</v>
      </c>
      <c r="DU20">
        <v>36295.1</v>
      </c>
      <c r="DV20">
        <v>38448.300000000003</v>
      </c>
      <c r="DW20">
        <v>40814.9</v>
      </c>
      <c r="DX20">
        <v>43450.9</v>
      </c>
      <c r="DY20">
        <v>1.9167700000000001</v>
      </c>
      <c r="DZ20">
        <v>2.3592499999999998</v>
      </c>
      <c r="EA20">
        <v>3.4764400000000001E-2</v>
      </c>
      <c r="EB20">
        <v>0</v>
      </c>
      <c r="EC20">
        <v>15.86</v>
      </c>
      <c r="ED20">
        <v>999.9</v>
      </c>
      <c r="EE20">
        <v>41.783999999999999</v>
      </c>
      <c r="EF20">
        <v>20.039000000000001</v>
      </c>
      <c r="EG20">
        <v>9.7613000000000003</v>
      </c>
      <c r="EH20">
        <v>61.540700000000001</v>
      </c>
      <c r="EI20">
        <v>16.5825</v>
      </c>
      <c r="EJ20">
        <v>1</v>
      </c>
      <c r="EK20">
        <v>-0.67361300000000002</v>
      </c>
      <c r="EL20">
        <v>1.46594</v>
      </c>
      <c r="EM20">
        <v>20.278600000000001</v>
      </c>
      <c r="EN20">
        <v>5.2464899999999997</v>
      </c>
      <c r="EO20">
        <v>11.827</v>
      </c>
      <c r="EP20">
        <v>4.9834500000000004</v>
      </c>
      <c r="EQ20">
        <v>3.2989999999999999</v>
      </c>
      <c r="ER20">
        <v>173</v>
      </c>
      <c r="ES20">
        <v>3707.8</v>
      </c>
      <c r="ET20">
        <v>9060</v>
      </c>
      <c r="EU20">
        <v>57</v>
      </c>
      <c r="EV20">
        <v>1.87317</v>
      </c>
      <c r="EW20">
        <v>1.8788100000000001</v>
      </c>
      <c r="EX20">
        <v>1.8791199999999999</v>
      </c>
      <c r="EY20">
        <v>1.8797299999999999</v>
      </c>
      <c r="EZ20">
        <v>1.87744</v>
      </c>
      <c r="FA20">
        <v>1.8768</v>
      </c>
      <c r="FB20">
        <v>1.8772899999999999</v>
      </c>
      <c r="FC20">
        <v>1.8748499999999999</v>
      </c>
      <c r="FD20">
        <v>0</v>
      </c>
      <c r="FE20">
        <v>0</v>
      </c>
      <c r="FF20">
        <v>0</v>
      </c>
      <c r="FG20">
        <v>0</v>
      </c>
      <c r="FH20" t="s">
        <v>360</v>
      </c>
      <c r="FI20" t="s">
        <v>361</v>
      </c>
      <c r="FJ20" t="s">
        <v>362</v>
      </c>
      <c r="FK20" t="s">
        <v>362</v>
      </c>
      <c r="FL20" t="s">
        <v>362</v>
      </c>
      <c r="FM20" t="s">
        <v>362</v>
      </c>
      <c r="FN20">
        <v>0</v>
      </c>
      <c r="FO20">
        <v>100</v>
      </c>
      <c r="FP20">
        <v>100</v>
      </c>
      <c r="FQ20">
        <v>-2.2229999999999999</v>
      </c>
      <c r="FR20">
        <v>-0.10580000000000001</v>
      </c>
      <c r="FS20">
        <v>-2.2332433771241398</v>
      </c>
      <c r="FT20">
        <v>1.4527828764109799E-4</v>
      </c>
      <c r="FU20">
        <v>-4.3579519040863002E-7</v>
      </c>
      <c r="FV20">
        <v>2.0799061152897499E-10</v>
      </c>
      <c r="FW20">
        <v>-0.10577800000000399</v>
      </c>
      <c r="FX20">
        <v>0</v>
      </c>
      <c r="FY20">
        <v>0</v>
      </c>
      <c r="FZ20">
        <v>0</v>
      </c>
      <c r="GA20">
        <v>4</v>
      </c>
      <c r="GB20">
        <v>2147</v>
      </c>
      <c r="GC20">
        <v>-1</v>
      </c>
      <c r="GD20">
        <v>-1</v>
      </c>
      <c r="GE20">
        <v>0.5</v>
      </c>
      <c r="GF20">
        <v>0.5</v>
      </c>
      <c r="GG20">
        <v>0.82275399999999999</v>
      </c>
      <c r="GH20">
        <v>2.5061</v>
      </c>
      <c r="GI20">
        <v>1.54541</v>
      </c>
      <c r="GJ20">
        <v>2.3046899999999999</v>
      </c>
      <c r="GK20">
        <v>1.5979000000000001</v>
      </c>
      <c r="GL20">
        <v>2.31812</v>
      </c>
      <c r="GM20">
        <v>23.738600000000002</v>
      </c>
      <c r="GN20">
        <v>15.804399999999999</v>
      </c>
      <c r="GO20">
        <v>18</v>
      </c>
      <c r="GP20">
        <v>380.00700000000001</v>
      </c>
      <c r="GQ20">
        <v>706.149</v>
      </c>
      <c r="GR20">
        <v>14.443</v>
      </c>
      <c r="GS20">
        <v>17.709299999999999</v>
      </c>
      <c r="GT20">
        <v>30.0002</v>
      </c>
      <c r="GU20">
        <v>17.749099999999999</v>
      </c>
      <c r="GV20">
        <v>17.686499999999999</v>
      </c>
      <c r="GW20">
        <v>16.514700000000001</v>
      </c>
      <c r="GX20">
        <v>-30</v>
      </c>
      <c r="GY20">
        <v>-30</v>
      </c>
      <c r="GZ20">
        <v>14.4763</v>
      </c>
      <c r="HA20">
        <v>300</v>
      </c>
      <c r="HB20">
        <v>0</v>
      </c>
      <c r="HC20">
        <v>101.29900000000001</v>
      </c>
      <c r="HD20">
        <v>100.72199999999999</v>
      </c>
    </row>
    <row r="21" spans="1:212" x14ac:dyDescent="0.2">
      <c r="A21">
        <v>3</v>
      </c>
      <c r="B21">
        <v>1689706257.0999999</v>
      </c>
      <c r="C21">
        <v>178</v>
      </c>
      <c r="D21" t="s">
        <v>366</v>
      </c>
      <c r="E21" t="s">
        <v>367</v>
      </c>
      <c r="F21" t="s">
        <v>352</v>
      </c>
      <c r="G21" t="s">
        <v>353</v>
      </c>
      <c r="H21" t="s">
        <v>354</v>
      </c>
      <c r="I21" t="s">
        <v>355</v>
      </c>
      <c r="J21" t="s">
        <v>356</v>
      </c>
      <c r="K21" t="s">
        <v>357</v>
      </c>
      <c r="L21">
        <v>1689706257.0999999</v>
      </c>
      <c r="M21">
        <f t="shared" si="0"/>
        <v>1.086655983332994E-3</v>
      </c>
      <c r="N21">
        <f t="shared" si="1"/>
        <v>1.0866559833329941</v>
      </c>
      <c r="O21">
        <f t="shared" si="2"/>
        <v>4.0110255377493047</v>
      </c>
      <c r="P21">
        <f t="shared" si="3"/>
        <v>245.87100000000001</v>
      </c>
      <c r="Q21">
        <f t="shared" si="4"/>
        <v>182.4363760539128</v>
      </c>
      <c r="R21">
        <f t="shared" si="5"/>
        <v>18.387190969987707</v>
      </c>
      <c r="S21">
        <f t="shared" si="6"/>
        <v>24.780568046615098</v>
      </c>
      <c r="T21">
        <f t="shared" si="7"/>
        <v>0.10861700750706081</v>
      </c>
      <c r="U21">
        <f t="shared" si="8"/>
        <v>3.5006878940577701</v>
      </c>
      <c r="V21">
        <f t="shared" si="9"/>
        <v>0.10677891945258627</v>
      </c>
      <c r="W21">
        <f t="shared" si="10"/>
        <v>6.6899378607546509E-2</v>
      </c>
      <c r="X21">
        <f t="shared" si="11"/>
        <v>297.72274799999997</v>
      </c>
      <c r="Y21">
        <f t="shared" si="12"/>
        <v>18.274463851707203</v>
      </c>
      <c r="Z21">
        <f t="shared" si="13"/>
        <v>18.274463851707203</v>
      </c>
      <c r="AA21">
        <f t="shared" si="14"/>
        <v>2.1072992375985389</v>
      </c>
      <c r="AB21">
        <f t="shared" si="15"/>
        <v>56.387673160765992</v>
      </c>
      <c r="AC21">
        <f t="shared" si="16"/>
        <v>1.09793182633416</v>
      </c>
      <c r="AD21">
        <f t="shared" si="17"/>
        <v>1.9471131983117376</v>
      </c>
      <c r="AE21">
        <f t="shared" si="18"/>
        <v>1.0093674112643789</v>
      </c>
      <c r="AF21">
        <f t="shared" si="19"/>
        <v>-47.921528864985035</v>
      </c>
      <c r="AG21">
        <f t="shared" si="20"/>
        <v>-236.621705472131</v>
      </c>
      <c r="AH21">
        <f t="shared" si="21"/>
        <v>-13.26522308781025</v>
      </c>
      <c r="AI21">
        <f t="shared" si="22"/>
        <v>-8.5709424926278643E-2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55204.38909980953</v>
      </c>
      <c r="AO21">
        <f t="shared" si="26"/>
        <v>1800.13</v>
      </c>
      <c r="AP21">
        <f t="shared" si="27"/>
        <v>1517.5092</v>
      </c>
      <c r="AQ21">
        <f t="shared" si="28"/>
        <v>0.84299978334898029</v>
      </c>
      <c r="AR21">
        <f t="shared" si="29"/>
        <v>0.16538958186353206</v>
      </c>
      <c r="AS21">
        <v>1689706257.0999999</v>
      </c>
      <c r="AT21">
        <v>245.87100000000001</v>
      </c>
      <c r="AU21">
        <v>250.01300000000001</v>
      </c>
      <c r="AV21">
        <v>10.893599999999999</v>
      </c>
      <c r="AW21">
        <v>9.8529999999999998</v>
      </c>
      <c r="AX21">
        <v>248.00299999999999</v>
      </c>
      <c r="AY21">
        <v>10.9991</v>
      </c>
      <c r="AZ21">
        <v>400.13900000000001</v>
      </c>
      <c r="BA21">
        <v>100.687</v>
      </c>
      <c r="BB21">
        <v>9.9868100000000001E-2</v>
      </c>
      <c r="BC21">
        <v>17.020700000000001</v>
      </c>
      <c r="BD21">
        <v>16.461200000000002</v>
      </c>
      <c r="BE21">
        <v>999.9</v>
      </c>
      <c r="BF21">
        <v>0</v>
      </c>
      <c r="BG21">
        <v>0</v>
      </c>
      <c r="BH21">
        <v>10025</v>
      </c>
      <c r="BI21">
        <v>0</v>
      </c>
      <c r="BJ21">
        <v>416.38299999999998</v>
      </c>
      <c r="BK21">
        <v>-4.1420300000000001</v>
      </c>
      <c r="BL21">
        <v>248.57900000000001</v>
      </c>
      <c r="BM21">
        <v>252.501</v>
      </c>
      <c r="BN21">
        <v>1.0405899999999999</v>
      </c>
      <c r="BO21">
        <v>250.01300000000001</v>
      </c>
      <c r="BP21">
        <v>9.8529999999999998</v>
      </c>
      <c r="BQ21">
        <v>1.09684</v>
      </c>
      <c r="BR21">
        <v>0.99206499999999997</v>
      </c>
      <c r="BS21">
        <v>8.2704500000000003</v>
      </c>
      <c r="BT21">
        <v>6.8003600000000004</v>
      </c>
      <c r="BU21">
        <v>1800.13</v>
      </c>
      <c r="BV21">
        <v>0.90000599999999997</v>
      </c>
      <c r="BW21">
        <v>9.9993799999999994E-2</v>
      </c>
      <c r="BX21">
        <v>0</v>
      </c>
      <c r="BY21">
        <v>2.6800999999999999</v>
      </c>
      <c r="BZ21">
        <v>0</v>
      </c>
      <c r="CA21">
        <v>5509.14</v>
      </c>
      <c r="CB21">
        <v>17200.900000000001</v>
      </c>
      <c r="CC21">
        <v>38.061999999999998</v>
      </c>
      <c r="CD21">
        <v>39.75</v>
      </c>
      <c r="CE21">
        <v>39.5</v>
      </c>
      <c r="CF21">
        <v>37.686999999999998</v>
      </c>
      <c r="CG21">
        <v>37</v>
      </c>
      <c r="CH21">
        <v>1620.13</v>
      </c>
      <c r="CI21">
        <v>180</v>
      </c>
      <c r="CJ21">
        <v>0</v>
      </c>
      <c r="CK21">
        <v>1689706260.9000001</v>
      </c>
      <c r="CL21">
        <v>0</v>
      </c>
      <c r="CM21">
        <v>1689706228.0999999</v>
      </c>
      <c r="CN21" t="s">
        <v>368</v>
      </c>
      <c r="CO21">
        <v>1689706224.0999999</v>
      </c>
      <c r="CP21">
        <v>1689706228.0999999</v>
      </c>
      <c r="CQ21">
        <v>5</v>
      </c>
      <c r="CR21">
        <v>8.8999999999999996E-2</v>
      </c>
      <c r="CS21">
        <v>0</v>
      </c>
      <c r="CT21">
        <v>-2.1320000000000001</v>
      </c>
      <c r="CU21">
        <v>-0.106</v>
      </c>
      <c r="CV21">
        <v>250</v>
      </c>
      <c r="CW21">
        <v>10</v>
      </c>
      <c r="CX21">
        <v>0.32</v>
      </c>
      <c r="CY21">
        <v>0.05</v>
      </c>
      <c r="CZ21">
        <v>4.3632071972306399</v>
      </c>
      <c r="DA21">
        <v>0.42254405267455702</v>
      </c>
      <c r="DB21">
        <v>8.1812912031329704E-2</v>
      </c>
      <c r="DC21">
        <v>1</v>
      </c>
      <c r="DD21">
        <v>249.98455000000001</v>
      </c>
      <c r="DE21">
        <v>7.5383458646808704E-2</v>
      </c>
      <c r="DF21">
        <v>1.7574057584976301E-2</v>
      </c>
      <c r="DG21">
        <v>1</v>
      </c>
      <c r="DH21">
        <v>2</v>
      </c>
      <c r="DI21">
        <v>2</v>
      </c>
      <c r="DJ21" t="s">
        <v>359</v>
      </c>
      <c r="DK21">
        <v>2.65943</v>
      </c>
      <c r="DL21">
        <v>2.8323700000000001</v>
      </c>
      <c r="DM21">
        <v>6.5595100000000003E-2</v>
      </c>
      <c r="DN21">
        <v>6.6292000000000004E-2</v>
      </c>
      <c r="DO21">
        <v>6.8848199999999998E-2</v>
      </c>
      <c r="DP21">
        <v>6.3814399999999993E-2</v>
      </c>
      <c r="DQ21">
        <v>29972.3</v>
      </c>
      <c r="DR21">
        <v>31411.3</v>
      </c>
      <c r="DS21">
        <v>29771.8</v>
      </c>
      <c r="DT21">
        <v>31333</v>
      </c>
      <c r="DU21">
        <v>36284.199999999997</v>
      </c>
      <c r="DV21">
        <v>38436</v>
      </c>
      <c r="DW21">
        <v>40811.9</v>
      </c>
      <c r="DX21">
        <v>43446.2</v>
      </c>
      <c r="DY21">
        <v>1.91635</v>
      </c>
      <c r="DZ21">
        <v>2.3576800000000002</v>
      </c>
      <c r="EA21">
        <v>3.4309899999999997E-2</v>
      </c>
      <c r="EB21">
        <v>0</v>
      </c>
      <c r="EC21">
        <v>15.89</v>
      </c>
      <c r="ED21">
        <v>999.9</v>
      </c>
      <c r="EE21">
        <v>41.783999999999999</v>
      </c>
      <c r="EF21">
        <v>20.100000000000001</v>
      </c>
      <c r="EG21">
        <v>9.7982899999999997</v>
      </c>
      <c r="EH21">
        <v>61.430700000000002</v>
      </c>
      <c r="EI21">
        <v>16.5425</v>
      </c>
      <c r="EJ21">
        <v>1</v>
      </c>
      <c r="EK21">
        <v>-0.66916200000000003</v>
      </c>
      <c r="EL21">
        <v>1.6375299999999999</v>
      </c>
      <c r="EM21">
        <v>20.276800000000001</v>
      </c>
      <c r="EN21">
        <v>5.2416999999999998</v>
      </c>
      <c r="EO21">
        <v>11.829700000000001</v>
      </c>
      <c r="EP21">
        <v>4.9831500000000002</v>
      </c>
      <c r="EQ21">
        <v>3.2989999999999999</v>
      </c>
      <c r="ER21">
        <v>173</v>
      </c>
      <c r="ES21">
        <v>3709.7</v>
      </c>
      <c r="ET21">
        <v>9060</v>
      </c>
      <c r="EU21">
        <v>57</v>
      </c>
      <c r="EV21">
        <v>1.87317</v>
      </c>
      <c r="EW21">
        <v>1.8788100000000001</v>
      </c>
      <c r="EX21">
        <v>1.8791199999999999</v>
      </c>
      <c r="EY21">
        <v>1.8797299999999999</v>
      </c>
      <c r="EZ21">
        <v>1.87744</v>
      </c>
      <c r="FA21">
        <v>1.87679</v>
      </c>
      <c r="FB21">
        <v>1.8772899999999999</v>
      </c>
      <c r="FC21">
        <v>1.8748400000000001</v>
      </c>
      <c r="FD21">
        <v>0</v>
      </c>
      <c r="FE21">
        <v>0</v>
      </c>
      <c r="FF21">
        <v>0</v>
      </c>
      <c r="FG21">
        <v>0</v>
      </c>
      <c r="FH21" t="s">
        <v>360</v>
      </c>
      <c r="FI21" t="s">
        <v>361</v>
      </c>
      <c r="FJ21" t="s">
        <v>362</v>
      </c>
      <c r="FK21" t="s">
        <v>362</v>
      </c>
      <c r="FL21" t="s">
        <v>362</v>
      </c>
      <c r="FM21" t="s">
        <v>362</v>
      </c>
      <c r="FN21">
        <v>0</v>
      </c>
      <c r="FO21">
        <v>100</v>
      </c>
      <c r="FP21">
        <v>100</v>
      </c>
      <c r="FQ21">
        <v>-2.1320000000000001</v>
      </c>
      <c r="FR21">
        <v>-0.1055</v>
      </c>
      <c r="FS21">
        <v>-2.1444614192138198</v>
      </c>
      <c r="FT21">
        <v>1.4527828764109799E-4</v>
      </c>
      <c r="FU21">
        <v>-4.3579519040863002E-7</v>
      </c>
      <c r="FV21">
        <v>2.0799061152897499E-10</v>
      </c>
      <c r="FW21">
        <v>-0.105527</v>
      </c>
      <c r="FX21">
        <v>0</v>
      </c>
      <c r="FY21">
        <v>0</v>
      </c>
      <c r="FZ21">
        <v>0</v>
      </c>
      <c r="GA21">
        <v>4</v>
      </c>
      <c r="GB21">
        <v>2147</v>
      </c>
      <c r="GC21">
        <v>-1</v>
      </c>
      <c r="GD21">
        <v>-1</v>
      </c>
      <c r="GE21">
        <v>0.6</v>
      </c>
      <c r="GF21">
        <v>0.5</v>
      </c>
      <c r="GG21">
        <v>0.71533199999999997</v>
      </c>
      <c r="GH21">
        <v>2.5097700000000001</v>
      </c>
      <c r="GI21">
        <v>1.54541</v>
      </c>
      <c r="GJ21">
        <v>2.3046899999999999</v>
      </c>
      <c r="GK21">
        <v>1.5979000000000001</v>
      </c>
      <c r="GL21">
        <v>2.3913600000000002</v>
      </c>
      <c r="GM21">
        <v>23.819700000000001</v>
      </c>
      <c r="GN21">
        <v>15.7957</v>
      </c>
      <c r="GO21">
        <v>18</v>
      </c>
      <c r="GP21">
        <v>380.26299999999998</v>
      </c>
      <c r="GQ21">
        <v>705.72199999999998</v>
      </c>
      <c r="GR21">
        <v>14.4025</v>
      </c>
      <c r="GS21">
        <v>17.7651</v>
      </c>
      <c r="GT21">
        <v>30.000299999999999</v>
      </c>
      <c r="GU21">
        <v>17.808499999999999</v>
      </c>
      <c r="GV21">
        <v>17.747499999999999</v>
      </c>
      <c r="GW21">
        <v>14.369300000000001</v>
      </c>
      <c r="GX21">
        <v>-30</v>
      </c>
      <c r="GY21">
        <v>-30</v>
      </c>
      <c r="GZ21">
        <v>14.391</v>
      </c>
      <c r="HA21">
        <v>250</v>
      </c>
      <c r="HB21">
        <v>0</v>
      </c>
      <c r="HC21">
        <v>101.29</v>
      </c>
      <c r="HD21">
        <v>100.711</v>
      </c>
    </row>
    <row r="22" spans="1:212" x14ac:dyDescent="0.2">
      <c r="A22">
        <v>4</v>
      </c>
      <c r="B22">
        <v>1689706346.0999999</v>
      </c>
      <c r="C22">
        <v>267</v>
      </c>
      <c r="D22" t="s">
        <v>369</v>
      </c>
      <c r="E22" t="s">
        <v>370</v>
      </c>
      <c r="F22" t="s">
        <v>352</v>
      </c>
      <c r="G22" t="s">
        <v>353</v>
      </c>
      <c r="H22" t="s">
        <v>354</v>
      </c>
      <c r="I22" t="s">
        <v>355</v>
      </c>
      <c r="J22" t="s">
        <v>356</v>
      </c>
      <c r="K22" t="s">
        <v>357</v>
      </c>
      <c r="L22">
        <v>1689706346.0999999</v>
      </c>
      <c r="M22">
        <f t="shared" si="0"/>
        <v>1.0850966658357275E-3</v>
      </c>
      <c r="N22">
        <f t="shared" si="1"/>
        <v>1.0850966658357275</v>
      </c>
      <c r="O22">
        <f t="shared" si="2"/>
        <v>2.4856732935156787</v>
      </c>
      <c r="P22">
        <f t="shared" si="3"/>
        <v>172.41200000000001</v>
      </c>
      <c r="Q22">
        <f t="shared" si="4"/>
        <v>132.95562795222278</v>
      </c>
      <c r="R22">
        <f t="shared" si="5"/>
        <v>13.399245396430382</v>
      </c>
      <c r="S22">
        <f t="shared" si="6"/>
        <v>17.3756518085832</v>
      </c>
      <c r="T22">
        <f t="shared" si="7"/>
        <v>0.10910771627856877</v>
      </c>
      <c r="U22">
        <f t="shared" si="8"/>
        <v>3.4999499074012479</v>
      </c>
      <c r="V22">
        <f t="shared" si="9"/>
        <v>0.1072527514895924</v>
      </c>
      <c r="W22">
        <f t="shared" si="10"/>
        <v>6.7197004016936818E-2</v>
      </c>
      <c r="X22">
        <f t="shared" si="11"/>
        <v>297.7110548951751</v>
      </c>
      <c r="Y22">
        <f t="shared" si="12"/>
        <v>18.264408030703056</v>
      </c>
      <c r="Z22">
        <f t="shared" si="13"/>
        <v>18.264408030703056</v>
      </c>
      <c r="AA22">
        <f t="shared" si="14"/>
        <v>2.1059698389234383</v>
      </c>
      <c r="AB22">
        <f t="shared" si="15"/>
        <v>56.665048438599023</v>
      </c>
      <c r="AC22">
        <f t="shared" si="16"/>
        <v>1.1025917927811599</v>
      </c>
      <c r="AD22">
        <f t="shared" si="17"/>
        <v>1.9458057888645481</v>
      </c>
      <c r="AE22">
        <f t="shared" si="18"/>
        <v>1.0033780461422783</v>
      </c>
      <c r="AF22">
        <f t="shared" si="19"/>
        <v>-47.85276296335558</v>
      </c>
      <c r="AG22">
        <f t="shared" si="20"/>
        <v>-236.6745035549568</v>
      </c>
      <c r="AH22">
        <f t="shared" si="21"/>
        <v>-13.269566065657321</v>
      </c>
      <c r="AI22">
        <f t="shared" si="22"/>
        <v>-8.5777688794621554E-2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55189.372993395147</v>
      </c>
      <c r="AO22">
        <f t="shared" si="26"/>
        <v>1800.06</v>
      </c>
      <c r="AP22">
        <f t="shared" si="27"/>
        <v>1517.4501299975</v>
      </c>
      <c r="AQ22">
        <f t="shared" si="28"/>
        <v>0.84299975000694416</v>
      </c>
      <c r="AR22">
        <f t="shared" si="29"/>
        <v>0.16538951751340239</v>
      </c>
      <c r="AS22">
        <v>1689706346.0999999</v>
      </c>
      <c r="AT22">
        <v>172.41200000000001</v>
      </c>
      <c r="AU22">
        <v>174.999</v>
      </c>
      <c r="AV22">
        <v>10.9406</v>
      </c>
      <c r="AW22">
        <v>9.9018099999999993</v>
      </c>
      <c r="AX22">
        <v>174.36199999999999</v>
      </c>
      <c r="AY22">
        <v>11.047800000000001</v>
      </c>
      <c r="AZ22">
        <v>400.24200000000002</v>
      </c>
      <c r="BA22">
        <v>100.68</v>
      </c>
      <c r="BB22">
        <v>9.9828600000000003E-2</v>
      </c>
      <c r="BC22">
        <v>17.010100000000001</v>
      </c>
      <c r="BD22">
        <v>16.468699999999998</v>
      </c>
      <c r="BE22">
        <v>999.9</v>
      </c>
      <c r="BF22">
        <v>0</v>
      </c>
      <c r="BG22">
        <v>0</v>
      </c>
      <c r="BH22">
        <v>10022.5</v>
      </c>
      <c r="BI22">
        <v>0</v>
      </c>
      <c r="BJ22">
        <v>442.77100000000002</v>
      </c>
      <c r="BK22">
        <v>-2.5871900000000001</v>
      </c>
      <c r="BL22">
        <v>174.31899999999999</v>
      </c>
      <c r="BM22">
        <v>176.749</v>
      </c>
      <c r="BN22">
        <v>1.0387599999999999</v>
      </c>
      <c r="BO22">
        <v>174.999</v>
      </c>
      <c r="BP22">
        <v>9.9018099999999993</v>
      </c>
      <c r="BQ22">
        <v>1.1014999999999999</v>
      </c>
      <c r="BR22">
        <v>0.996919</v>
      </c>
      <c r="BS22">
        <v>8.3329500000000003</v>
      </c>
      <c r="BT22">
        <v>6.8714199999999996</v>
      </c>
      <c r="BU22">
        <v>1800.06</v>
      </c>
      <c r="BV22">
        <v>0.90000599999999997</v>
      </c>
      <c r="BW22">
        <v>9.9993799999999994E-2</v>
      </c>
      <c r="BX22">
        <v>0</v>
      </c>
      <c r="BY22">
        <v>2.6189</v>
      </c>
      <c r="BZ22">
        <v>0</v>
      </c>
      <c r="CA22">
        <v>5518.4</v>
      </c>
      <c r="CB22">
        <v>17200.2</v>
      </c>
      <c r="CC22">
        <v>38.186999999999998</v>
      </c>
      <c r="CD22">
        <v>39.936999999999998</v>
      </c>
      <c r="CE22">
        <v>39.5</v>
      </c>
      <c r="CF22">
        <v>37.811999999999998</v>
      </c>
      <c r="CG22">
        <v>37.125</v>
      </c>
      <c r="CH22">
        <v>1620.06</v>
      </c>
      <c r="CI22">
        <v>179.99</v>
      </c>
      <c r="CJ22">
        <v>0</v>
      </c>
      <c r="CK22">
        <v>1689706349.7</v>
      </c>
      <c r="CL22">
        <v>0</v>
      </c>
      <c r="CM22">
        <v>1689706317.0999999</v>
      </c>
      <c r="CN22" t="s">
        <v>371</v>
      </c>
      <c r="CO22">
        <v>1689706314.0999999</v>
      </c>
      <c r="CP22">
        <v>1689706317.0999999</v>
      </c>
      <c r="CQ22">
        <v>6</v>
      </c>
      <c r="CR22">
        <v>0.182</v>
      </c>
      <c r="CS22">
        <v>-2E-3</v>
      </c>
      <c r="CT22">
        <v>-1.95</v>
      </c>
      <c r="CU22">
        <v>-0.107</v>
      </c>
      <c r="CV22">
        <v>175</v>
      </c>
      <c r="CW22">
        <v>10</v>
      </c>
      <c r="CX22">
        <v>0.41</v>
      </c>
      <c r="CY22">
        <v>7.0000000000000007E-2</v>
      </c>
      <c r="CZ22">
        <v>2.7368734873068501</v>
      </c>
      <c r="DA22">
        <v>0.38600577029705502</v>
      </c>
      <c r="DB22">
        <v>5.5634971391864102E-2</v>
      </c>
      <c r="DC22">
        <v>1</v>
      </c>
      <c r="DD22">
        <v>174.98533333333299</v>
      </c>
      <c r="DE22">
        <v>0.13620779220813101</v>
      </c>
      <c r="DF22">
        <v>2.9604268246531E-2</v>
      </c>
      <c r="DG22">
        <v>1</v>
      </c>
      <c r="DH22">
        <v>2</v>
      </c>
      <c r="DI22">
        <v>2</v>
      </c>
      <c r="DJ22" t="s">
        <v>359</v>
      </c>
      <c r="DK22">
        <v>2.6596500000000001</v>
      </c>
      <c r="DL22">
        <v>2.8323100000000001</v>
      </c>
      <c r="DM22">
        <v>4.8344100000000001E-2</v>
      </c>
      <c r="DN22">
        <v>4.8697400000000002E-2</v>
      </c>
      <c r="DO22">
        <v>6.9067299999999998E-2</v>
      </c>
      <c r="DP22">
        <v>6.4042600000000005E-2</v>
      </c>
      <c r="DQ22">
        <v>30522.9</v>
      </c>
      <c r="DR22">
        <v>31997.7</v>
      </c>
      <c r="DS22">
        <v>29768.6</v>
      </c>
      <c r="DT22">
        <v>31327.200000000001</v>
      </c>
      <c r="DU22">
        <v>36271.1</v>
      </c>
      <c r="DV22">
        <v>38418.699999999997</v>
      </c>
      <c r="DW22">
        <v>40808.9</v>
      </c>
      <c r="DX22">
        <v>43439.5</v>
      </c>
      <c r="DY22">
        <v>1.91567</v>
      </c>
      <c r="DZ22">
        <v>2.3561000000000001</v>
      </c>
      <c r="EA22">
        <v>2.9295700000000001E-2</v>
      </c>
      <c r="EB22">
        <v>0</v>
      </c>
      <c r="EC22">
        <v>15.9811</v>
      </c>
      <c r="ED22">
        <v>999.9</v>
      </c>
      <c r="EE22">
        <v>41.808</v>
      </c>
      <c r="EF22">
        <v>20.149999999999999</v>
      </c>
      <c r="EG22">
        <v>9.8354400000000002</v>
      </c>
      <c r="EH22">
        <v>61.050699999999999</v>
      </c>
      <c r="EI22">
        <v>15.641</v>
      </c>
      <c r="EJ22">
        <v>1</v>
      </c>
      <c r="EK22">
        <v>-0.66291699999999998</v>
      </c>
      <c r="EL22">
        <v>1.6352800000000001</v>
      </c>
      <c r="EM22">
        <v>20.277100000000001</v>
      </c>
      <c r="EN22">
        <v>5.2458900000000002</v>
      </c>
      <c r="EO22">
        <v>11.829499999999999</v>
      </c>
      <c r="EP22">
        <v>4.9820000000000002</v>
      </c>
      <c r="EQ22">
        <v>3.2989999999999999</v>
      </c>
      <c r="ER22">
        <v>173</v>
      </c>
      <c r="ES22">
        <v>3711.7</v>
      </c>
      <c r="ET22">
        <v>9060</v>
      </c>
      <c r="EU22">
        <v>57</v>
      </c>
      <c r="EV22">
        <v>1.8731800000000001</v>
      </c>
      <c r="EW22">
        <v>1.87883</v>
      </c>
      <c r="EX22">
        <v>1.8791199999999999</v>
      </c>
      <c r="EY22">
        <v>1.8797299999999999</v>
      </c>
      <c r="EZ22">
        <v>1.87744</v>
      </c>
      <c r="FA22">
        <v>1.8767799999999999</v>
      </c>
      <c r="FB22">
        <v>1.8772800000000001</v>
      </c>
      <c r="FC22">
        <v>1.8748499999999999</v>
      </c>
      <c r="FD22">
        <v>0</v>
      </c>
      <c r="FE22">
        <v>0</v>
      </c>
      <c r="FF22">
        <v>0</v>
      </c>
      <c r="FG22">
        <v>0</v>
      </c>
      <c r="FH22" t="s">
        <v>360</v>
      </c>
      <c r="FI22" t="s">
        <v>361</v>
      </c>
      <c r="FJ22" t="s">
        <v>362</v>
      </c>
      <c r="FK22" t="s">
        <v>362</v>
      </c>
      <c r="FL22" t="s">
        <v>362</v>
      </c>
      <c r="FM22" t="s">
        <v>362</v>
      </c>
      <c r="FN22">
        <v>0</v>
      </c>
      <c r="FO22">
        <v>100</v>
      </c>
      <c r="FP22">
        <v>100</v>
      </c>
      <c r="FQ22">
        <v>-1.95</v>
      </c>
      <c r="FR22">
        <v>-0.1072</v>
      </c>
      <c r="FS22">
        <v>-1.9629411142087501</v>
      </c>
      <c r="FT22">
        <v>1.4527828764109799E-4</v>
      </c>
      <c r="FU22">
        <v>-4.3579519040863002E-7</v>
      </c>
      <c r="FV22">
        <v>2.0799061152897499E-10</v>
      </c>
      <c r="FW22">
        <v>-0.107278000000001</v>
      </c>
      <c r="FX22">
        <v>0</v>
      </c>
      <c r="FY22">
        <v>0</v>
      </c>
      <c r="FZ22">
        <v>0</v>
      </c>
      <c r="GA22">
        <v>4</v>
      </c>
      <c r="GB22">
        <v>2147</v>
      </c>
      <c r="GC22">
        <v>-1</v>
      </c>
      <c r="GD22">
        <v>-1</v>
      </c>
      <c r="GE22">
        <v>0.5</v>
      </c>
      <c r="GF22">
        <v>0.5</v>
      </c>
      <c r="GG22">
        <v>0.55053700000000005</v>
      </c>
      <c r="GH22">
        <v>2.51953</v>
      </c>
      <c r="GI22">
        <v>1.54541</v>
      </c>
      <c r="GJ22">
        <v>2.3046899999999999</v>
      </c>
      <c r="GK22">
        <v>1.5979000000000001</v>
      </c>
      <c r="GL22">
        <v>2.2936999999999999</v>
      </c>
      <c r="GM22">
        <v>23.9008</v>
      </c>
      <c r="GN22">
        <v>15.769399999999999</v>
      </c>
      <c r="GO22">
        <v>18</v>
      </c>
      <c r="GP22">
        <v>380.51499999999999</v>
      </c>
      <c r="GQ22">
        <v>705.51099999999997</v>
      </c>
      <c r="GR22">
        <v>14.366300000000001</v>
      </c>
      <c r="GS22">
        <v>17.8428</v>
      </c>
      <c r="GT22">
        <v>30.000399999999999</v>
      </c>
      <c r="GU22">
        <v>17.882400000000001</v>
      </c>
      <c r="GV22">
        <v>17.822399999999998</v>
      </c>
      <c r="GW22">
        <v>11.0684</v>
      </c>
      <c r="GX22">
        <v>-30</v>
      </c>
      <c r="GY22">
        <v>-30</v>
      </c>
      <c r="GZ22">
        <v>14.360900000000001</v>
      </c>
      <c r="HA22">
        <v>175</v>
      </c>
      <c r="HB22">
        <v>0</v>
      </c>
      <c r="HC22">
        <v>101.282</v>
      </c>
      <c r="HD22">
        <v>100.69499999999999</v>
      </c>
    </row>
    <row r="23" spans="1:212" x14ac:dyDescent="0.2">
      <c r="A23">
        <v>5</v>
      </c>
      <c r="B23">
        <v>1689706434.0999999</v>
      </c>
      <c r="C23">
        <v>355</v>
      </c>
      <c r="D23" t="s">
        <v>372</v>
      </c>
      <c r="E23" t="s">
        <v>373</v>
      </c>
      <c r="F23" t="s">
        <v>352</v>
      </c>
      <c r="G23" t="s">
        <v>353</v>
      </c>
      <c r="H23" t="s">
        <v>354</v>
      </c>
      <c r="I23" t="s">
        <v>355</v>
      </c>
      <c r="J23" t="s">
        <v>356</v>
      </c>
      <c r="K23" t="s">
        <v>357</v>
      </c>
      <c r="L23">
        <v>1689706434.0999999</v>
      </c>
      <c r="M23">
        <f t="shared" si="0"/>
        <v>1.0838697231418072E-3</v>
      </c>
      <c r="N23">
        <f t="shared" si="1"/>
        <v>1.0838697231418071</v>
      </c>
      <c r="O23">
        <f t="shared" si="2"/>
        <v>1.5595193907646623</v>
      </c>
      <c r="P23">
        <f t="shared" si="3"/>
        <v>123.36799999999999</v>
      </c>
      <c r="Q23">
        <f t="shared" si="4"/>
        <v>98.522997923060473</v>
      </c>
      <c r="R23">
        <f t="shared" si="5"/>
        <v>9.927951040796362</v>
      </c>
      <c r="S23">
        <f t="shared" si="6"/>
        <v>12.4315285752616</v>
      </c>
      <c r="T23">
        <f t="shared" si="7"/>
        <v>0.109788899755352</v>
      </c>
      <c r="U23">
        <f t="shared" si="8"/>
        <v>3.498519758370966</v>
      </c>
      <c r="V23">
        <f t="shared" si="9"/>
        <v>0.1079101621130051</v>
      </c>
      <c r="W23">
        <f t="shared" si="10"/>
        <v>6.7609970520672441E-2</v>
      </c>
      <c r="X23">
        <f t="shared" si="11"/>
        <v>297.69822900000003</v>
      </c>
      <c r="Y23">
        <f t="shared" si="12"/>
        <v>18.25480808854514</v>
      </c>
      <c r="Z23">
        <f t="shared" si="13"/>
        <v>18.25480808854514</v>
      </c>
      <c r="AA23">
        <f t="shared" si="14"/>
        <v>2.1047013946512583</v>
      </c>
      <c r="AB23">
        <f t="shared" si="15"/>
        <v>57.016600302829836</v>
      </c>
      <c r="AC23">
        <f t="shared" si="16"/>
        <v>1.1087083871196202</v>
      </c>
      <c r="AD23">
        <f t="shared" si="17"/>
        <v>1.944536119710724</v>
      </c>
      <c r="AE23">
        <f t="shared" si="18"/>
        <v>0.99599300753163811</v>
      </c>
      <c r="AF23">
        <f t="shared" si="19"/>
        <v>-47.798654790553698</v>
      </c>
      <c r="AG23">
        <f t="shared" si="20"/>
        <v>-236.70983310095687</v>
      </c>
      <c r="AH23">
        <f t="shared" si="21"/>
        <v>-13.275608620182231</v>
      </c>
      <c r="AI23">
        <f t="shared" si="22"/>
        <v>-8.5867511692811149E-2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55158.362719566961</v>
      </c>
      <c r="AO23">
        <f t="shared" si="26"/>
        <v>1799.98</v>
      </c>
      <c r="AP23">
        <f t="shared" si="27"/>
        <v>1517.3828999999998</v>
      </c>
      <c r="AQ23">
        <f t="shared" si="28"/>
        <v>0.84299986666518512</v>
      </c>
      <c r="AR23">
        <f t="shared" si="29"/>
        <v>0.16538974266380738</v>
      </c>
      <c r="AS23">
        <v>1689706434.0999999</v>
      </c>
      <c r="AT23">
        <v>123.36799999999999</v>
      </c>
      <c r="AU23">
        <v>125.00700000000001</v>
      </c>
      <c r="AV23">
        <v>11.002599999999999</v>
      </c>
      <c r="AW23">
        <v>9.9649900000000002</v>
      </c>
      <c r="AX23">
        <v>125.197</v>
      </c>
      <c r="AY23">
        <v>11.107799999999999</v>
      </c>
      <c r="AZ23">
        <v>400.21899999999999</v>
      </c>
      <c r="BA23">
        <v>100.66800000000001</v>
      </c>
      <c r="BB23">
        <v>9.9853700000000004E-2</v>
      </c>
      <c r="BC23">
        <v>16.9998</v>
      </c>
      <c r="BD23">
        <v>16.476400000000002</v>
      </c>
      <c r="BE23">
        <v>999.9</v>
      </c>
      <c r="BF23">
        <v>0</v>
      </c>
      <c r="BG23">
        <v>0</v>
      </c>
      <c r="BH23">
        <v>10017.5</v>
      </c>
      <c r="BI23">
        <v>0</v>
      </c>
      <c r="BJ23">
        <v>452.61200000000002</v>
      </c>
      <c r="BK23">
        <v>-1.63862</v>
      </c>
      <c r="BL23">
        <v>124.74</v>
      </c>
      <c r="BM23">
        <v>126.265</v>
      </c>
      <c r="BN23">
        <v>1.0375700000000001</v>
      </c>
      <c r="BO23">
        <v>125.00700000000001</v>
      </c>
      <c r="BP23">
        <v>9.9649900000000002</v>
      </c>
      <c r="BQ23">
        <v>1.10761</v>
      </c>
      <c r="BR23">
        <v>1.0031600000000001</v>
      </c>
      <c r="BS23">
        <v>8.4144600000000001</v>
      </c>
      <c r="BT23">
        <v>6.9623299999999997</v>
      </c>
      <c r="BU23">
        <v>1799.98</v>
      </c>
      <c r="BV23">
        <v>0.90000599999999997</v>
      </c>
      <c r="BW23">
        <v>9.9993499999999999E-2</v>
      </c>
      <c r="BX23">
        <v>0</v>
      </c>
      <c r="BY23">
        <v>2.6151</v>
      </c>
      <c r="BZ23">
        <v>0</v>
      </c>
      <c r="CA23">
        <v>5524.74</v>
      </c>
      <c r="CB23">
        <v>17199.5</v>
      </c>
      <c r="CC23">
        <v>38.25</v>
      </c>
      <c r="CD23">
        <v>40.061999999999998</v>
      </c>
      <c r="CE23">
        <v>39.75</v>
      </c>
      <c r="CF23">
        <v>37.936999999999998</v>
      </c>
      <c r="CG23">
        <v>37.186999999999998</v>
      </c>
      <c r="CH23">
        <v>1619.99</v>
      </c>
      <c r="CI23">
        <v>179.99</v>
      </c>
      <c r="CJ23">
        <v>0</v>
      </c>
      <c r="CK23">
        <v>1689706437.9000001</v>
      </c>
      <c r="CL23">
        <v>0</v>
      </c>
      <c r="CM23">
        <v>1689706406.0999999</v>
      </c>
      <c r="CN23" t="s">
        <v>374</v>
      </c>
      <c r="CO23">
        <v>1689706404.0999999</v>
      </c>
      <c r="CP23">
        <v>1689706406.0999999</v>
      </c>
      <c r="CQ23">
        <v>7</v>
      </c>
      <c r="CR23">
        <v>0.122</v>
      </c>
      <c r="CS23">
        <v>2E-3</v>
      </c>
      <c r="CT23">
        <v>-1.829</v>
      </c>
      <c r="CU23">
        <v>-0.105</v>
      </c>
      <c r="CV23">
        <v>125</v>
      </c>
      <c r="CW23">
        <v>10</v>
      </c>
      <c r="CX23">
        <v>0.33</v>
      </c>
      <c r="CY23">
        <v>7.0000000000000007E-2</v>
      </c>
      <c r="CZ23">
        <v>1.6371412497753699</v>
      </c>
      <c r="DA23">
        <v>0.32886063614990702</v>
      </c>
      <c r="DB23">
        <v>5.1107048208383903E-2</v>
      </c>
      <c r="DC23">
        <v>1</v>
      </c>
      <c r="DD23">
        <v>124.98280952381</v>
      </c>
      <c r="DE23">
        <v>-0.103168831168682</v>
      </c>
      <c r="DF23">
        <v>2.49716392421474E-2</v>
      </c>
      <c r="DG23">
        <v>1</v>
      </c>
      <c r="DH23">
        <v>2</v>
      </c>
      <c r="DI23">
        <v>2</v>
      </c>
      <c r="DJ23" t="s">
        <v>359</v>
      </c>
      <c r="DK23">
        <v>2.6594799999999998</v>
      </c>
      <c r="DL23">
        <v>2.83229</v>
      </c>
      <c r="DM23">
        <v>3.5722700000000003E-2</v>
      </c>
      <c r="DN23">
        <v>3.5823399999999998E-2</v>
      </c>
      <c r="DO23">
        <v>6.9332099999999994E-2</v>
      </c>
      <c r="DP23">
        <v>6.43349E-2</v>
      </c>
      <c r="DQ23">
        <v>30921.5</v>
      </c>
      <c r="DR23">
        <v>32423.8</v>
      </c>
      <c r="DS23">
        <v>29762.5</v>
      </c>
      <c r="DT23">
        <v>31320.400000000001</v>
      </c>
      <c r="DU23">
        <v>36253.1</v>
      </c>
      <c r="DV23">
        <v>38396.699999999997</v>
      </c>
      <c r="DW23">
        <v>40801.9</v>
      </c>
      <c r="DX23">
        <v>43429.9</v>
      </c>
      <c r="DY23">
        <v>1.9141999999999999</v>
      </c>
      <c r="DZ23">
        <v>2.3532999999999999</v>
      </c>
      <c r="EA23">
        <v>2.2038800000000001E-2</v>
      </c>
      <c r="EB23">
        <v>0</v>
      </c>
      <c r="EC23">
        <v>16.109500000000001</v>
      </c>
      <c r="ED23">
        <v>999.9</v>
      </c>
      <c r="EE23">
        <v>41.832000000000001</v>
      </c>
      <c r="EF23">
        <v>20.190000000000001</v>
      </c>
      <c r="EG23">
        <v>9.8667599999999993</v>
      </c>
      <c r="EH23">
        <v>61.370699999999999</v>
      </c>
      <c r="EI23">
        <v>15.5449</v>
      </c>
      <c r="EJ23">
        <v>1</v>
      </c>
      <c r="EK23">
        <v>-0.65418699999999996</v>
      </c>
      <c r="EL23">
        <v>1.60876</v>
      </c>
      <c r="EM23">
        <v>20.277899999999999</v>
      </c>
      <c r="EN23">
        <v>5.2451400000000001</v>
      </c>
      <c r="EO23">
        <v>11.829499999999999</v>
      </c>
      <c r="EP23">
        <v>4.9832000000000001</v>
      </c>
      <c r="EQ23">
        <v>3.2989999999999999</v>
      </c>
      <c r="ER23">
        <v>173</v>
      </c>
      <c r="ES23">
        <v>3713.6</v>
      </c>
      <c r="ET23">
        <v>9060</v>
      </c>
      <c r="EU23">
        <v>57.1</v>
      </c>
      <c r="EV23">
        <v>1.8731800000000001</v>
      </c>
      <c r="EW23">
        <v>1.8788400000000001</v>
      </c>
      <c r="EX23">
        <v>1.8791500000000001</v>
      </c>
      <c r="EY23">
        <v>1.87974</v>
      </c>
      <c r="EZ23">
        <v>1.8774500000000001</v>
      </c>
      <c r="FA23">
        <v>1.8768199999999999</v>
      </c>
      <c r="FB23">
        <v>1.8772899999999999</v>
      </c>
      <c r="FC23">
        <v>1.8748499999999999</v>
      </c>
      <c r="FD23">
        <v>0</v>
      </c>
      <c r="FE23">
        <v>0</v>
      </c>
      <c r="FF23">
        <v>0</v>
      </c>
      <c r="FG23">
        <v>0</v>
      </c>
      <c r="FH23" t="s">
        <v>360</v>
      </c>
      <c r="FI23" t="s">
        <v>361</v>
      </c>
      <c r="FJ23" t="s">
        <v>362</v>
      </c>
      <c r="FK23" t="s">
        <v>362</v>
      </c>
      <c r="FL23" t="s">
        <v>362</v>
      </c>
      <c r="FM23" t="s">
        <v>362</v>
      </c>
      <c r="FN23">
        <v>0</v>
      </c>
      <c r="FO23">
        <v>100</v>
      </c>
      <c r="FP23">
        <v>100</v>
      </c>
      <c r="FQ23">
        <v>-1.829</v>
      </c>
      <c r="FR23">
        <v>-0.1052</v>
      </c>
      <c r="FS23">
        <v>-1.84064019466888</v>
      </c>
      <c r="FT23">
        <v>1.4527828764109799E-4</v>
      </c>
      <c r="FU23">
        <v>-4.3579519040863002E-7</v>
      </c>
      <c r="FV23">
        <v>2.0799061152897499E-10</v>
      </c>
      <c r="FW23">
        <v>-0.105229</v>
      </c>
      <c r="FX23">
        <v>0</v>
      </c>
      <c r="FY23">
        <v>0</v>
      </c>
      <c r="FZ23">
        <v>0</v>
      </c>
      <c r="GA23">
        <v>4</v>
      </c>
      <c r="GB23">
        <v>2147</v>
      </c>
      <c r="GC23">
        <v>-1</v>
      </c>
      <c r="GD23">
        <v>-1</v>
      </c>
      <c r="GE23">
        <v>0.5</v>
      </c>
      <c r="GF23">
        <v>0.5</v>
      </c>
      <c r="GG23">
        <v>0.43823200000000001</v>
      </c>
      <c r="GH23">
        <v>2.5280800000000001</v>
      </c>
      <c r="GI23">
        <v>1.54541</v>
      </c>
      <c r="GJ23">
        <v>2.3034699999999999</v>
      </c>
      <c r="GK23">
        <v>1.5979000000000001</v>
      </c>
      <c r="GL23">
        <v>2.2802699999999998</v>
      </c>
      <c r="GM23">
        <v>24.002300000000002</v>
      </c>
      <c r="GN23">
        <v>15.751899999999999</v>
      </c>
      <c r="GO23">
        <v>18</v>
      </c>
      <c r="GP23">
        <v>380.56900000000002</v>
      </c>
      <c r="GQ23">
        <v>704.54600000000005</v>
      </c>
      <c r="GR23">
        <v>14.3307</v>
      </c>
      <c r="GS23">
        <v>17.948399999999999</v>
      </c>
      <c r="GT23">
        <v>30.000599999999999</v>
      </c>
      <c r="GU23">
        <v>17.979299999999999</v>
      </c>
      <c r="GV23">
        <v>17.918099999999999</v>
      </c>
      <c r="GW23">
        <v>8.8203800000000001</v>
      </c>
      <c r="GX23">
        <v>-30</v>
      </c>
      <c r="GY23">
        <v>-30</v>
      </c>
      <c r="GZ23">
        <v>14.3241</v>
      </c>
      <c r="HA23">
        <v>125</v>
      </c>
      <c r="HB23">
        <v>0</v>
      </c>
      <c r="HC23">
        <v>101.26300000000001</v>
      </c>
      <c r="HD23">
        <v>100.672</v>
      </c>
    </row>
    <row r="24" spans="1:212" x14ac:dyDescent="0.2">
      <c r="A24">
        <v>6</v>
      </c>
      <c r="B24">
        <v>1689706504.0999999</v>
      </c>
      <c r="C24">
        <v>425</v>
      </c>
      <c r="D24" t="s">
        <v>375</v>
      </c>
      <c r="E24" t="s">
        <v>376</v>
      </c>
      <c r="F24" t="s">
        <v>352</v>
      </c>
      <c r="G24" t="s">
        <v>353</v>
      </c>
      <c r="H24" t="s">
        <v>354</v>
      </c>
      <c r="I24" t="s">
        <v>355</v>
      </c>
      <c r="J24" t="s">
        <v>356</v>
      </c>
      <c r="K24" t="s">
        <v>357</v>
      </c>
      <c r="L24">
        <v>1689706504.0999999</v>
      </c>
      <c r="M24">
        <f t="shared" si="0"/>
        <v>1.0764036120465711E-3</v>
      </c>
      <c r="N24">
        <f t="shared" si="1"/>
        <v>1.076403612046571</v>
      </c>
      <c r="O24">
        <f t="shared" si="2"/>
        <v>0.36837897428619926</v>
      </c>
      <c r="P24">
        <f t="shared" si="3"/>
        <v>69.588899999999995</v>
      </c>
      <c r="Q24">
        <f t="shared" si="4"/>
        <v>63.053876076744224</v>
      </c>
      <c r="R24">
        <f t="shared" si="5"/>
        <v>6.3532516158426517</v>
      </c>
      <c r="S24">
        <f t="shared" si="6"/>
        <v>7.0117147252232996</v>
      </c>
      <c r="T24">
        <f t="shared" si="7"/>
        <v>0.10926995796681004</v>
      </c>
      <c r="U24">
        <f t="shared" si="8"/>
        <v>3.4945477856959766</v>
      </c>
      <c r="V24">
        <f t="shared" si="9"/>
        <v>0.10740670003988818</v>
      </c>
      <c r="W24">
        <f t="shared" si="10"/>
        <v>6.7293947365926823E-2</v>
      </c>
      <c r="X24">
        <f t="shared" si="11"/>
        <v>297.69996600000002</v>
      </c>
      <c r="Y24">
        <f t="shared" si="12"/>
        <v>18.262420072740539</v>
      </c>
      <c r="Z24">
        <f t="shared" si="13"/>
        <v>18.262420072740539</v>
      </c>
      <c r="AA24">
        <f t="shared" si="14"/>
        <v>2.105707114195611</v>
      </c>
      <c r="AB24">
        <f t="shared" si="15"/>
        <v>57.171671002474412</v>
      </c>
      <c r="AC24">
        <f t="shared" si="16"/>
        <v>1.1120479258599001</v>
      </c>
      <c r="AD24">
        <f t="shared" si="17"/>
        <v>1.9451030665375693</v>
      </c>
      <c r="AE24">
        <f t="shared" si="18"/>
        <v>0.99365918833571087</v>
      </c>
      <c r="AF24">
        <f t="shared" si="19"/>
        <v>-47.469399291253787</v>
      </c>
      <c r="AG24">
        <f t="shared" si="20"/>
        <v>-237.00854142521231</v>
      </c>
      <c r="AH24">
        <f t="shared" si="21"/>
        <v>-13.3083087792838</v>
      </c>
      <c r="AI24">
        <f t="shared" si="22"/>
        <v>-8.62834957498535E-2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55066.500243688293</v>
      </c>
      <c r="AO24">
        <f t="shared" si="26"/>
        <v>1799.98</v>
      </c>
      <c r="AP24">
        <f t="shared" si="27"/>
        <v>1517.3838000000001</v>
      </c>
      <c r="AQ24">
        <f t="shared" si="28"/>
        <v>0.84300036667074085</v>
      </c>
      <c r="AR24">
        <f t="shared" si="29"/>
        <v>0.16539070767452974</v>
      </c>
      <c r="AS24">
        <v>1689706504.0999999</v>
      </c>
      <c r="AT24">
        <v>69.588899999999995</v>
      </c>
      <c r="AU24">
        <v>70.018100000000004</v>
      </c>
      <c r="AV24">
        <v>11.0367</v>
      </c>
      <c r="AW24">
        <v>10.006</v>
      </c>
      <c r="AX24">
        <v>71.353300000000004</v>
      </c>
      <c r="AY24">
        <v>11.1431</v>
      </c>
      <c r="AZ24">
        <v>400.113</v>
      </c>
      <c r="BA24">
        <v>100.65900000000001</v>
      </c>
      <c r="BB24">
        <v>0.10009700000000001</v>
      </c>
      <c r="BC24">
        <v>17.0044</v>
      </c>
      <c r="BD24">
        <v>16.4726</v>
      </c>
      <c r="BE24">
        <v>999.9</v>
      </c>
      <c r="BF24">
        <v>0</v>
      </c>
      <c r="BG24">
        <v>0</v>
      </c>
      <c r="BH24">
        <v>10001.200000000001</v>
      </c>
      <c r="BI24">
        <v>0</v>
      </c>
      <c r="BJ24">
        <v>439.61</v>
      </c>
      <c r="BK24">
        <v>-0.42925999999999997</v>
      </c>
      <c r="BL24">
        <v>70.365499999999997</v>
      </c>
      <c r="BM24">
        <v>70.725800000000007</v>
      </c>
      <c r="BN24">
        <v>1.03068</v>
      </c>
      <c r="BO24">
        <v>70.018100000000004</v>
      </c>
      <c r="BP24">
        <v>10.006</v>
      </c>
      <c r="BQ24">
        <v>1.11094</v>
      </c>
      <c r="BR24">
        <v>1.00719</v>
      </c>
      <c r="BS24">
        <v>8.4587699999999995</v>
      </c>
      <c r="BT24">
        <v>7.0208700000000004</v>
      </c>
      <c r="BU24">
        <v>1799.98</v>
      </c>
      <c r="BV24">
        <v>0.89998800000000001</v>
      </c>
      <c r="BW24">
        <v>0.100012</v>
      </c>
      <c r="BX24">
        <v>0</v>
      </c>
      <c r="BY24">
        <v>2.3121</v>
      </c>
      <c r="BZ24">
        <v>0</v>
      </c>
      <c r="CA24">
        <v>5512.09</v>
      </c>
      <c r="CB24">
        <v>17199.400000000001</v>
      </c>
      <c r="CC24">
        <v>38.375</v>
      </c>
      <c r="CD24">
        <v>40.186999999999998</v>
      </c>
      <c r="CE24">
        <v>39.811999999999998</v>
      </c>
      <c r="CF24">
        <v>38</v>
      </c>
      <c r="CG24">
        <v>37.311999999999998</v>
      </c>
      <c r="CH24">
        <v>1619.96</v>
      </c>
      <c r="CI24">
        <v>180.02</v>
      </c>
      <c r="CJ24">
        <v>0</v>
      </c>
      <c r="CK24">
        <v>1689706508.0999999</v>
      </c>
      <c r="CL24">
        <v>0</v>
      </c>
      <c r="CM24">
        <v>1689706493.0999999</v>
      </c>
      <c r="CN24" t="s">
        <v>377</v>
      </c>
      <c r="CO24">
        <v>1689706493.0999999</v>
      </c>
      <c r="CP24">
        <v>1689706493.0999999</v>
      </c>
      <c r="CQ24">
        <v>8</v>
      </c>
      <c r="CR24">
        <v>6.8000000000000005E-2</v>
      </c>
      <c r="CS24">
        <v>-1E-3</v>
      </c>
      <c r="CT24">
        <v>-1.764</v>
      </c>
      <c r="CU24">
        <v>-0.106</v>
      </c>
      <c r="CV24">
        <v>70</v>
      </c>
      <c r="CW24">
        <v>10</v>
      </c>
      <c r="CX24">
        <v>0.13</v>
      </c>
      <c r="CY24">
        <v>0.06</v>
      </c>
      <c r="CZ24">
        <v>0.106031996310657</v>
      </c>
      <c r="DA24">
        <v>0.55571842340585098</v>
      </c>
      <c r="DB24">
        <v>9.7964120567241394E-2</v>
      </c>
      <c r="DC24">
        <v>1</v>
      </c>
      <c r="DD24">
        <v>69.980855000000005</v>
      </c>
      <c r="DE24">
        <v>-7.8302255639140103E-2</v>
      </c>
      <c r="DF24">
        <v>1.91074717061161E-2</v>
      </c>
      <c r="DG24">
        <v>1</v>
      </c>
      <c r="DH24">
        <v>2</v>
      </c>
      <c r="DI24">
        <v>2</v>
      </c>
      <c r="DJ24" t="s">
        <v>359</v>
      </c>
      <c r="DK24">
        <v>2.6590799999999999</v>
      </c>
      <c r="DL24">
        <v>2.8323999999999998</v>
      </c>
      <c r="DM24">
        <v>2.0887599999999999E-2</v>
      </c>
      <c r="DN24">
        <v>2.0600299999999998E-2</v>
      </c>
      <c r="DO24">
        <v>6.9479899999999997E-2</v>
      </c>
      <c r="DP24">
        <v>6.4519099999999996E-2</v>
      </c>
      <c r="DQ24">
        <v>31393.200000000001</v>
      </c>
      <c r="DR24">
        <v>32928.800000000003</v>
      </c>
      <c r="DS24">
        <v>29758.1</v>
      </c>
      <c r="DT24">
        <v>31313.3</v>
      </c>
      <c r="DU24">
        <v>36240.699999999997</v>
      </c>
      <c r="DV24">
        <v>38379.599999999999</v>
      </c>
      <c r="DW24">
        <v>40796.300000000003</v>
      </c>
      <c r="DX24">
        <v>43421.1</v>
      </c>
      <c r="DY24">
        <v>1.91235</v>
      </c>
      <c r="DZ24">
        <v>2.3494199999999998</v>
      </c>
      <c r="EA24">
        <v>1.8354499999999999E-2</v>
      </c>
      <c r="EB24">
        <v>0</v>
      </c>
      <c r="EC24">
        <v>16.167100000000001</v>
      </c>
      <c r="ED24">
        <v>999.9</v>
      </c>
      <c r="EE24">
        <v>41.869</v>
      </c>
      <c r="EF24">
        <v>20.260999999999999</v>
      </c>
      <c r="EG24">
        <v>9.9204799999999995</v>
      </c>
      <c r="EH24">
        <v>61.750700000000002</v>
      </c>
      <c r="EI24">
        <v>16.526399999999999</v>
      </c>
      <c r="EJ24">
        <v>1</v>
      </c>
      <c r="EK24">
        <v>-0.64644100000000004</v>
      </c>
      <c r="EL24">
        <v>1.81063</v>
      </c>
      <c r="EM24">
        <v>20.275099999999998</v>
      </c>
      <c r="EN24">
        <v>5.2408000000000001</v>
      </c>
      <c r="EO24">
        <v>11.827</v>
      </c>
      <c r="EP24">
        <v>4.9812000000000003</v>
      </c>
      <c r="EQ24">
        <v>3.29833</v>
      </c>
      <c r="ER24">
        <v>173</v>
      </c>
      <c r="ES24">
        <v>3715.3</v>
      </c>
      <c r="ET24">
        <v>9060</v>
      </c>
      <c r="EU24">
        <v>57.1</v>
      </c>
      <c r="EV24">
        <v>1.87317</v>
      </c>
      <c r="EW24">
        <v>1.8788100000000001</v>
      </c>
      <c r="EX24">
        <v>1.8791199999999999</v>
      </c>
      <c r="EY24">
        <v>1.8797299999999999</v>
      </c>
      <c r="EZ24">
        <v>1.87744</v>
      </c>
      <c r="FA24">
        <v>1.87677</v>
      </c>
      <c r="FB24">
        <v>1.8772800000000001</v>
      </c>
      <c r="FC24">
        <v>1.8748499999999999</v>
      </c>
      <c r="FD24">
        <v>0</v>
      </c>
      <c r="FE24">
        <v>0</v>
      </c>
      <c r="FF24">
        <v>0</v>
      </c>
      <c r="FG24">
        <v>0</v>
      </c>
      <c r="FH24" t="s">
        <v>360</v>
      </c>
      <c r="FI24" t="s">
        <v>361</v>
      </c>
      <c r="FJ24" t="s">
        <v>362</v>
      </c>
      <c r="FK24" t="s">
        <v>362</v>
      </c>
      <c r="FL24" t="s">
        <v>362</v>
      </c>
      <c r="FM24" t="s">
        <v>362</v>
      </c>
      <c r="FN24">
        <v>0</v>
      </c>
      <c r="FO24">
        <v>100</v>
      </c>
      <c r="FP24">
        <v>100</v>
      </c>
      <c r="FQ24">
        <v>-1.764</v>
      </c>
      <c r="FR24">
        <v>-0.10639999999999999</v>
      </c>
      <c r="FS24">
        <v>-1.77264723587208</v>
      </c>
      <c r="FT24">
        <v>1.4527828764109799E-4</v>
      </c>
      <c r="FU24">
        <v>-4.3579519040863002E-7</v>
      </c>
      <c r="FV24">
        <v>2.0799061152897499E-10</v>
      </c>
      <c r="FW24">
        <v>-0.106388000000001</v>
      </c>
      <c r="FX24">
        <v>0</v>
      </c>
      <c r="FY24">
        <v>0</v>
      </c>
      <c r="FZ24">
        <v>0</v>
      </c>
      <c r="GA24">
        <v>4</v>
      </c>
      <c r="GB24">
        <v>2147</v>
      </c>
      <c r="GC24">
        <v>-1</v>
      </c>
      <c r="GD24">
        <v>-1</v>
      </c>
      <c r="GE24">
        <v>0.2</v>
      </c>
      <c r="GF24">
        <v>0.2</v>
      </c>
      <c r="GG24">
        <v>0.3125</v>
      </c>
      <c r="GH24">
        <v>2.5280800000000001</v>
      </c>
      <c r="GI24">
        <v>1.54541</v>
      </c>
      <c r="GJ24">
        <v>2.3034699999999999</v>
      </c>
      <c r="GK24">
        <v>1.5979000000000001</v>
      </c>
      <c r="GL24">
        <v>2.4169900000000002</v>
      </c>
      <c r="GM24">
        <v>24.083500000000001</v>
      </c>
      <c r="GN24">
        <v>15.751899999999999</v>
      </c>
      <c r="GO24">
        <v>18</v>
      </c>
      <c r="GP24">
        <v>380.38600000000002</v>
      </c>
      <c r="GQ24">
        <v>702.45299999999997</v>
      </c>
      <c r="GR24">
        <v>14.247999999999999</v>
      </c>
      <c r="GS24">
        <v>18.043500000000002</v>
      </c>
      <c r="GT24">
        <v>30.000499999999999</v>
      </c>
      <c r="GU24">
        <v>18.068100000000001</v>
      </c>
      <c r="GV24">
        <v>18.002400000000002</v>
      </c>
      <c r="GW24">
        <v>6.32552</v>
      </c>
      <c r="GX24">
        <v>-30</v>
      </c>
      <c r="GY24">
        <v>-30</v>
      </c>
      <c r="GZ24">
        <v>14.2483</v>
      </c>
      <c r="HA24">
        <v>70</v>
      </c>
      <c r="HB24">
        <v>0</v>
      </c>
      <c r="HC24">
        <v>101.248</v>
      </c>
      <c r="HD24">
        <v>100.651</v>
      </c>
    </row>
    <row r="25" spans="1:212" x14ac:dyDescent="0.2">
      <c r="A25">
        <v>7</v>
      </c>
      <c r="B25">
        <v>1689706575.0999999</v>
      </c>
      <c r="C25">
        <v>496</v>
      </c>
      <c r="D25" t="s">
        <v>378</v>
      </c>
      <c r="E25" t="s">
        <v>379</v>
      </c>
      <c r="F25" t="s">
        <v>352</v>
      </c>
      <c r="G25" t="s">
        <v>353</v>
      </c>
      <c r="H25" t="s">
        <v>354</v>
      </c>
      <c r="I25" t="s">
        <v>355</v>
      </c>
      <c r="J25" t="s">
        <v>356</v>
      </c>
      <c r="K25" t="s">
        <v>357</v>
      </c>
      <c r="L25">
        <v>1689706575.0999999</v>
      </c>
      <c r="M25">
        <f t="shared" si="0"/>
        <v>1.0842239007454273E-3</v>
      </c>
      <c r="N25">
        <f t="shared" si="1"/>
        <v>1.0842239007454273</v>
      </c>
      <c r="O25">
        <f t="shared" si="2"/>
        <v>1.0858719116701138E-2</v>
      </c>
      <c r="P25">
        <f t="shared" si="3"/>
        <v>49.927900000000001</v>
      </c>
      <c r="Q25">
        <f t="shared" si="4"/>
        <v>48.979959600610371</v>
      </c>
      <c r="R25">
        <f t="shared" si="5"/>
        <v>4.9348757586040382</v>
      </c>
      <c r="S25">
        <f t="shared" si="6"/>
        <v>5.0303835568075099</v>
      </c>
      <c r="T25">
        <f t="shared" si="7"/>
        <v>0.11046577361533075</v>
      </c>
      <c r="U25">
        <f t="shared" si="8"/>
        <v>3.4923991290712424</v>
      </c>
      <c r="V25">
        <f t="shared" si="9"/>
        <v>0.10856074417482187</v>
      </c>
      <c r="W25">
        <f t="shared" si="10"/>
        <v>6.801888793166172E-2</v>
      </c>
      <c r="X25">
        <f t="shared" si="11"/>
        <v>297.68488200000002</v>
      </c>
      <c r="Y25">
        <f t="shared" si="12"/>
        <v>18.269736632450936</v>
      </c>
      <c r="Z25">
        <f t="shared" si="13"/>
        <v>18.269736632450936</v>
      </c>
      <c r="AA25">
        <f t="shared" si="14"/>
        <v>2.1066741985710471</v>
      </c>
      <c r="AB25">
        <f t="shared" si="15"/>
        <v>57.371249933928482</v>
      </c>
      <c r="AC25">
        <f t="shared" si="16"/>
        <v>1.1165241177744198</v>
      </c>
      <c r="AD25">
        <f t="shared" si="17"/>
        <v>1.9461387350986135</v>
      </c>
      <c r="AE25">
        <f t="shared" si="18"/>
        <v>0.99015008079662725</v>
      </c>
      <c r="AF25">
        <f t="shared" si="19"/>
        <v>-47.814274022873342</v>
      </c>
      <c r="AG25">
        <f t="shared" si="20"/>
        <v>-236.65882187810598</v>
      </c>
      <c r="AH25">
        <f t="shared" si="21"/>
        <v>-13.297925807784551</v>
      </c>
      <c r="AI25">
        <f t="shared" si="22"/>
        <v>-8.6139708763880662E-2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55015.678421679637</v>
      </c>
      <c r="AO25">
        <f t="shared" si="26"/>
        <v>1799.9</v>
      </c>
      <c r="AP25">
        <f t="shared" si="27"/>
        <v>1517.3154000000002</v>
      </c>
      <c r="AQ25">
        <f t="shared" si="28"/>
        <v>0.84299983332407358</v>
      </c>
      <c r="AR25">
        <f t="shared" si="29"/>
        <v>0.16538967831546197</v>
      </c>
      <c r="AS25">
        <v>1689706575.0999999</v>
      </c>
      <c r="AT25">
        <v>49.927900000000001</v>
      </c>
      <c r="AU25">
        <v>49.9908</v>
      </c>
      <c r="AV25">
        <v>11.081799999999999</v>
      </c>
      <c r="AW25">
        <v>10.0441</v>
      </c>
      <c r="AX25">
        <v>51.658900000000003</v>
      </c>
      <c r="AY25">
        <v>11.184100000000001</v>
      </c>
      <c r="AZ25">
        <v>400.28300000000002</v>
      </c>
      <c r="BA25">
        <v>100.65300000000001</v>
      </c>
      <c r="BB25">
        <v>9.9956900000000001E-2</v>
      </c>
      <c r="BC25">
        <v>17.012799999999999</v>
      </c>
      <c r="BD25">
        <v>16.4816</v>
      </c>
      <c r="BE25">
        <v>999.9</v>
      </c>
      <c r="BF25">
        <v>0</v>
      </c>
      <c r="BG25">
        <v>0</v>
      </c>
      <c r="BH25">
        <v>9992.5</v>
      </c>
      <c r="BI25">
        <v>0</v>
      </c>
      <c r="BJ25">
        <v>492.28100000000001</v>
      </c>
      <c r="BK25">
        <v>-6.2854800000000002E-2</v>
      </c>
      <c r="BL25">
        <v>50.487400000000001</v>
      </c>
      <c r="BM25">
        <v>50.497999999999998</v>
      </c>
      <c r="BN25">
        <v>1.0376799999999999</v>
      </c>
      <c r="BO25">
        <v>49.9908</v>
      </c>
      <c r="BP25">
        <v>10.0441</v>
      </c>
      <c r="BQ25">
        <v>1.11541</v>
      </c>
      <c r="BR25">
        <v>1.0109699999999999</v>
      </c>
      <c r="BS25">
        <v>8.5180500000000006</v>
      </c>
      <c r="BT25">
        <v>7.0754000000000001</v>
      </c>
      <c r="BU25">
        <v>1799.9</v>
      </c>
      <c r="BV25">
        <v>0.90000599999999997</v>
      </c>
      <c r="BW25">
        <v>9.9993499999999999E-2</v>
      </c>
      <c r="BX25">
        <v>0</v>
      </c>
      <c r="BY25">
        <v>2.4571999999999998</v>
      </c>
      <c r="BZ25">
        <v>0</v>
      </c>
      <c r="CA25">
        <v>5549.1</v>
      </c>
      <c r="CB25">
        <v>17198.599999999999</v>
      </c>
      <c r="CC25">
        <v>38.436999999999998</v>
      </c>
      <c r="CD25">
        <v>40.25</v>
      </c>
      <c r="CE25">
        <v>39.875</v>
      </c>
      <c r="CF25">
        <v>38.125</v>
      </c>
      <c r="CG25">
        <v>37.375</v>
      </c>
      <c r="CH25">
        <v>1619.92</v>
      </c>
      <c r="CI25">
        <v>179.98</v>
      </c>
      <c r="CJ25">
        <v>0</v>
      </c>
      <c r="CK25">
        <v>1689706578.9000001</v>
      </c>
      <c r="CL25">
        <v>0</v>
      </c>
      <c r="CM25">
        <v>1689706564.0999999</v>
      </c>
      <c r="CN25" t="s">
        <v>380</v>
      </c>
      <c r="CO25">
        <v>1689706561.0999999</v>
      </c>
      <c r="CP25">
        <v>1689706564.0999999</v>
      </c>
      <c r="CQ25">
        <v>9</v>
      </c>
      <c r="CR25">
        <v>3.5000000000000003E-2</v>
      </c>
      <c r="CS25">
        <v>4.0000000000000001E-3</v>
      </c>
      <c r="CT25">
        <v>-1.7310000000000001</v>
      </c>
      <c r="CU25">
        <v>-0.10199999999999999</v>
      </c>
      <c r="CV25">
        <v>50</v>
      </c>
      <c r="CW25">
        <v>10</v>
      </c>
      <c r="CX25">
        <v>0.18</v>
      </c>
      <c r="CY25">
        <v>0.11</v>
      </c>
      <c r="CZ25">
        <v>-5.8513828969106799E-3</v>
      </c>
      <c r="DA25">
        <v>-0.56988757933921197</v>
      </c>
      <c r="DB25">
        <v>7.7860222288368905E-2</v>
      </c>
      <c r="DC25">
        <v>1</v>
      </c>
      <c r="DD25">
        <v>49.992550000000001</v>
      </c>
      <c r="DE25">
        <v>-0.135960902255608</v>
      </c>
      <c r="DF25">
        <v>1.85427479085487E-2</v>
      </c>
      <c r="DG25">
        <v>1</v>
      </c>
      <c r="DH25">
        <v>2</v>
      </c>
      <c r="DI25">
        <v>2</v>
      </c>
      <c r="DJ25" t="s">
        <v>359</v>
      </c>
      <c r="DK25">
        <v>2.6594799999999998</v>
      </c>
      <c r="DL25">
        <v>2.8321900000000002</v>
      </c>
      <c r="DM25">
        <v>1.52249E-2</v>
      </c>
      <c r="DN25">
        <v>1.48092E-2</v>
      </c>
      <c r="DO25">
        <v>6.9659200000000004E-2</v>
      </c>
      <c r="DP25">
        <v>6.4691799999999994E-2</v>
      </c>
      <c r="DQ25">
        <v>31569.5</v>
      </c>
      <c r="DR25">
        <v>33119.5</v>
      </c>
      <c r="DS25">
        <v>29753.1</v>
      </c>
      <c r="DT25">
        <v>31309.4</v>
      </c>
      <c r="DU25">
        <v>36227.800000000003</v>
      </c>
      <c r="DV25">
        <v>38367.599999999999</v>
      </c>
      <c r="DW25">
        <v>40790.300000000003</v>
      </c>
      <c r="DX25">
        <v>43416.4</v>
      </c>
      <c r="DY25">
        <v>1.91168</v>
      </c>
      <c r="DZ25">
        <v>2.3476300000000001</v>
      </c>
      <c r="EA25">
        <v>1.6715399999999998E-2</v>
      </c>
      <c r="EB25">
        <v>0</v>
      </c>
      <c r="EC25">
        <v>16.203399999999998</v>
      </c>
      <c r="ED25">
        <v>999.9</v>
      </c>
      <c r="EE25">
        <v>41.869</v>
      </c>
      <c r="EF25">
        <v>20.321000000000002</v>
      </c>
      <c r="EG25">
        <v>9.9564299999999992</v>
      </c>
      <c r="EH25">
        <v>61.610700000000001</v>
      </c>
      <c r="EI25">
        <v>15.568899999999999</v>
      </c>
      <c r="EJ25">
        <v>1</v>
      </c>
      <c r="EK25">
        <v>-0.64002499999999996</v>
      </c>
      <c r="EL25">
        <v>1.84443</v>
      </c>
      <c r="EM25">
        <v>20.274699999999999</v>
      </c>
      <c r="EN25">
        <v>5.2418500000000003</v>
      </c>
      <c r="EO25">
        <v>11.8283</v>
      </c>
      <c r="EP25">
        <v>4.9817499999999999</v>
      </c>
      <c r="EQ25">
        <v>3.29833</v>
      </c>
      <c r="ER25">
        <v>173</v>
      </c>
      <c r="ES25">
        <v>3716.7</v>
      </c>
      <c r="ET25">
        <v>9060</v>
      </c>
      <c r="EU25">
        <v>57.1</v>
      </c>
      <c r="EV25">
        <v>1.8731899999999999</v>
      </c>
      <c r="EW25">
        <v>1.8788400000000001</v>
      </c>
      <c r="EX25">
        <v>1.87913</v>
      </c>
      <c r="EY25">
        <v>1.8797299999999999</v>
      </c>
      <c r="EZ25">
        <v>1.87744</v>
      </c>
      <c r="FA25">
        <v>1.8768199999999999</v>
      </c>
      <c r="FB25">
        <v>1.8772899999999999</v>
      </c>
      <c r="FC25">
        <v>1.8748499999999999</v>
      </c>
      <c r="FD25">
        <v>0</v>
      </c>
      <c r="FE25">
        <v>0</v>
      </c>
      <c r="FF25">
        <v>0</v>
      </c>
      <c r="FG25">
        <v>0</v>
      </c>
      <c r="FH25" t="s">
        <v>360</v>
      </c>
      <c r="FI25" t="s">
        <v>361</v>
      </c>
      <c r="FJ25" t="s">
        <v>362</v>
      </c>
      <c r="FK25" t="s">
        <v>362</v>
      </c>
      <c r="FL25" t="s">
        <v>362</v>
      </c>
      <c r="FM25" t="s">
        <v>362</v>
      </c>
      <c r="FN25">
        <v>0</v>
      </c>
      <c r="FO25">
        <v>100</v>
      </c>
      <c r="FP25">
        <v>100</v>
      </c>
      <c r="FQ25">
        <v>-1.7310000000000001</v>
      </c>
      <c r="FR25">
        <v>-0.1023</v>
      </c>
      <c r="FS25">
        <v>-1.7373701463354601</v>
      </c>
      <c r="FT25">
        <v>1.4527828764109799E-4</v>
      </c>
      <c r="FU25">
        <v>-4.3579519040863002E-7</v>
      </c>
      <c r="FV25">
        <v>2.0799061152897499E-10</v>
      </c>
      <c r="FW25">
        <v>-0.10228</v>
      </c>
      <c r="FX25">
        <v>0</v>
      </c>
      <c r="FY25">
        <v>0</v>
      </c>
      <c r="FZ25">
        <v>0</v>
      </c>
      <c r="GA25">
        <v>4</v>
      </c>
      <c r="GB25">
        <v>2147</v>
      </c>
      <c r="GC25">
        <v>-1</v>
      </c>
      <c r="GD25">
        <v>-1</v>
      </c>
      <c r="GE25">
        <v>0.2</v>
      </c>
      <c r="GF25">
        <v>0.2</v>
      </c>
      <c r="GG25">
        <v>0.26855499999999999</v>
      </c>
      <c r="GH25">
        <v>2.5439500000000002</v>
      </c>
      <c r="GI25">
        <v>1.54541</v>
      </c>
      <c r="GJ25">
        <v>2.3034699999999999</v>
      </c>
      <c r="GK25">
        <v>1.5979000000000001</v>
      </c>
      <c r="GL25">
        <v>2.4035600000000001</v>
      </c>
      <c r="GM25">
        <v>24.1648</v>
      </c>
      <c r="GN25">
        <v>15.734400000000001</v>
      </c>
      <c r="GO25">
        <v>18</v>
      </c>
      <c r="GP25">
        <v>380.67599999999999</v>
      </c>
      <c r="GQ25">
        <v>702.08100000000002</v>
      </c>
      <c r="GR25">
        <v>14.2483</v>
      </c>
      <c r="GS25">
        <v>18.127600000000001</v>
      </c>
      <c r="GT25">
        <v>30.000499999999999</v>
      </c>
      <c r="GU25">
        <v>18.147600000000001</v>
      </c>
      <c r="GV25">
        <v>18.080100000000002</v>
      </c>
      <c r="GW25">
        <v>5.4285800000000002</v>
      </c>
      <c r="GX25">
        <v>-30</v>
      </c>
      <c r="GY25">
        <v>-30</v>
      </c>
      <c r="GZ25">
        <v>14.2401</v>
      </c>
      <c r="HA25">
        <v>50</v>
      </c>
      <c r="HB25">
        <v>0</v>
      </c>
      <c r="HC25">
        <v>101.233</v>
      </c>
      <c r="HD25">
        <v>100.639</v>
      </c>
    </row>
    <row r="26" spans="1:212" x14ac:dyDescent="0.2">
      <c r="A26">
        <v>8</v>
      </c>
      <c r="B26">
        <v>1689706678.0999999</v>
      </c>
      <c r="C26">
        <v>599</v>
      </c>
      <c r="D26" t="s">
        <v>381</v>
      </c>
      <c r="E26" t="s">
        <v>382</v>
      </c>
      <c r="F26" t="s">
        <v>352</v>
      </c>
      <c r="G26" t="s">
        <v>353</v>
      </c>
      <c r="H26" t="s">
        <v>354</v>
      </c>
      <c r="I26" t="s">
        <v>355</v>
      </c>
      <c r="J26" t="s">
        <v>356</v>
      </c>
      <c r="K26" t="s">
        <v>357</v>
      </c>
      <c r="L26">
        <v>1689706678.0999999</v>
      </c>
      <c r="M26">
        <f t="shared" si="0"/>
        <v>1.0712999378541185E-3</v>
      </c>
      <c r="N26">
        <f t="shared" si="1"/>
        <v>1.0712999378541186</v>
      </c>
      <c r="O26">
        <f t="shared" si="2"/>
        <v>6.1175994300364689</v>
      </c>
      <c r="P26">
        <f t="shared" si="3"/>
        <v>393.63</v>
      </c>
      <c r="Q26">
        <f t="shared" si="4"/>
        <v>298.19507828764375</v>
      </c>
      <c r="R26">
        <f t="shared" si="5"/>
        <v>30.044181419524808</v>
      </c>
      <c r="S26">
        <f t="shared" si="6"/>
        <v>39.659578555350002</v>
      </c>
      <c r="T26">
        <f t="shared" si="7"/>
        <v>0.11041694909412386</v>
      </c>
      <c r="U26">
        <f t="shared" si="8"/>
        <v>3.4787958550736602</v>
      </c>
      <c r="V26">
        <f t="shared" si="9"/>
        <v>0.10850628368882345</v>
      </c>
      <c r="W26">
        <f t="shared" si="10"/>
        <v>6.79853390699032E-2</v>
      </c>
      <c r="X26">
        <f t="shared" si="11"/>
        <v>297.67704300000003</v>
      </c>
      <c r="Y26">
        <f t="shared" si="12"/>
        <v>18.272132447707715</v>
      </c>
      <c r="Z26">
        <f t="shared" si="13"/>
        <v>18.272132447707715</v>
      </c>
      <c r="AA26">
        <f t="shared" si="14"/>
        <v>2.1069909560303968</v>
      </c>
      <c r="AB26">
        <f t="shared" si="15"/>
        <v>57.990291566813312</v>
      </c>
      <c r="AC26">
        <f t="shared" si="16"/>
        <v>1.1282068510765</v>
      </c>
      <c r="AD26">
        <f t="shared" si="17"/>
        <v>1.9455098786262186</v>
      </c>
      <c r="AE26">
        <f t="shared" si="18"/>
        <v>0.97878410495389678</v>
      </c>
      <c r="AF26">
        <f t="shared" si="19"/>
        <v>-47.244327259366628</v>
      </c>
      <c r="AG26">
        <f t="shared" si="20"/>
        <v>-237.14284153022382</v>
      </c>
      <c r="AH26">
        <f t="shared" si="21"/>
        <v>-13.377042820578207</v>
      </c>
      <c r="AI26">
        <f t="shared" si="22"/>
        <v>-8.7168610168617988E-2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54706.076650083698</v>
      </c>
      <c r="AO26">
        <f t="shared" si="26"/>
        <v>1799.84</v>
      </c>
      <c r="AP26">
        <f t="shared" si="27"/>
        <v>1517.2658999999999</v>
      </c>
      <c r="AQ26">
        <f t="shared" si="28"/>
        <v>0.84300043337185526</v>
      </c>
      <c r="AR26">
        <f t="shared" si="29"/>
        <v>0.16539083640768071</v>
      </c>
      <c r="AS26">
        <v>1689706678.0999999</v>
      </c>
      <c r="AT26">
        <v>393.63</v>
      </c>
      <c r="AU26">
        <v>399.96</v>
      </c>
      <c r="AV26">
        <v>11.197699999999999</v>
      </c>
      <c r="AW26">
        <v>10.1723</v>
      </c>
      <c r="AX26">
        <v>396.14699999999999</v>
      </c>
      <c r="AY26">
        <v>11.296200000000001</v>
      </c>
      <c r="AZ26">
        <v>400.209</v>
      </c>
      <c r="BA26">
        <v>100.65300000000001</v>
      </c>
      <c r="BB26">
        <v>0.10044500000000001</v>
      </c>
      <c r="BC26">
        <v>17.0077</v>
      </c>
      <c r="BD26">
        <v>16.480799999999999</v>
      </c>
      <c r="BE26">
        <v>999.9</v>
      </c>
      <c r="BF26">
        <v>0</v>
      </c>
      <c r="BG26">
        <v>0</v>
      </c>
      <c r="BH26">
        <v>9933.75</v>
      </c>
      <c r="BI26">
        <v>0</v>
      </c>
      <c r="BJ26">
        <v>495.05599999999998</v>
      </c>
      <c r="BK26">
        <v>-6.33047</v>
      </c>
      <c r="BL26">
        <v>398.08800000000002</v>
      </c>
      <c r="BM26">
        <v>404.07100000000003</v>
      </c>
      <c r="BN26">
        <v>1.0253699999999999</v>
      </c>
      <c r="BO26">
        <v>399.96</v>
      </c>
      <c r="BP26">
        <v>10.1723</v>
      </c>
      <c r="BQ26">
        <v>1.12707</v>
      </c>
      <c r="BR26">
        <v>1.0238700000000001</v>
      </c>
      <c r="BS26">
        <v>8.67164</v>
      </c>
      <c r="BT26">
        <v>7.2605199999999996</v>
      </c>
      <c r="BU26">
        <v>1799.84</v>
      </c>
      <c r="BV26">
        <v>0.89998800000000001</v>
      </c>
      <c r="BW26">
        <v>0.100012</v>
      </c>
      <c r="BX26">
        <v>0</v>
      </c>
      <c r="BY26">
        <v>2.6046</v>
      </c>
      <c r="BZ26">
        <v>0</v>
      </c>
      <c r="CA26">
        <v>5485.26</v>
      </c>
      <c r="CB26">
        <v>17198</v>
      </c>
      <c r="CC26">
        <v>38.625</v>
      </c>
      <c r="CD26">
        <v>40.436999999999998</v>
      </c>
      <c r="CE26">
        <v>40.061999999999998</v>
      </c>
      <c r="CF26">
        <v>38.25</v>
      </c>
      <c r="CG26">
        <v>37.5</v>
      </c>
      <c r="CH26">
        <v>1619.83</v>
      </c>
      <c r="CI26">
        <v>180.01</v>
      </c>
      <c r="CJ26">
        <v>0</v>
      </c>
      <c r="CK26">
        <v>1689706682.0999999</v>
      </c>
      <c r="CL26">
        <v>0</v>
      </c>
      <c r="CM26">
        <v>1689706649.0999999</v>
      </c>
      <c r="CN26" t="s">
        <v>383</v>
      </c>
      <c r="CO26">
        <v>1689706649.0999999</v>
      </c>
      <c r="CP26">
        <v>1689706637.0999999</v>
      </c>
      <c r="CQ26">
        <v>10</v>
      </c>
      <c r="CR26">
        <v>-0.78200000000000003</v>
      </c>
      <c r="CS26">
        <v>4.0000000000000001E-3</v>
      </c>
      <c r="CT26">
        <v>-2.5179999999999998</v>
      </c>
      <c r="CU26">
        <v>-9.9000000000000005E-2</v>
      </c>
      <c r="CV26">
        <v>400</v>
      </c>
      <c r="CW26">
        <v>10</v>
      </c>
      <c r="CX26">
        <v>0.15</v>
      </c>
      <c r="CY26">
        <v>0.06</v>
      </c>
      <c r="CZ26">
        <v>6.8366303867172098</v>
      </c>
      <c r="DA26">
        <v>-0.24966835813961</v>
      </c>
      <c r="DB26">
        <v>6.80948629605167E-2</v>
      </c>
      <c r="DC26">
        <v>1</v>
      </c>
      <c r="DD26">
        <v>400.01271428571403</v>
      </c>
      <c r="DE26">
        <v>-0.44501298701249498</v>
      </c>
      <c r="DF26">
        <v>6.5675350784604805E-2</v>
      </c>
      <c r="DG26">
        <v>1</v>
      </c>
      <c r="DH26">
        <v>2</v>
      </c>
      <c r="DI26">
        <v>2</v>
      </c>
      <c r="DJ26" t="s">
        <v>359</v>
      </c>
      <c r="DK26">
        <v>2.65916</v>
      </c>
      <c r="DL26">
        <v>2.8321499999999999</v>
      </c>
      <c r="DM26">
        <v>9.5208899999999999E-2</v>
      </c>
      <c r="DN26">
        <v>9.6245200000000003E-2</v>
      </c>
      <c r="DO26">
        <v>7.01788E-2</v>
      </c>
      <c r="DP26">
        <v>6.5308699999999997E-2</v>
      </c>
      <c r="DQ26">
        <v>28998.2</v>
      </c>
      <c r="DR26">
        <v>30369.5</v>
      </c>
      <c r="DS26">
        <v>29749.599999999999</v>
      </c>
      <c r="DT26">
        <v>31300.7</v>
      </c>
      <c r="DU26">
        <v>36212.199999999997</v>
      </c>
      <c r="DV26">
        <v>38341.1</v>
      </c>
      <c r="DW26">
        <v>40786.699999999997</v>
      </c>
      <c r="DX26">
        <v>43405.2</v>
      </c>
      <c r="DY26">
        <v>1.9111499999999999</v>
      </c>
      <c r="DZ26">
        <v>2.3477700000000001</v>
      </c>
      <c r="EA26">
        <v>1.11386E-2</v>
      </c>
      <c r="EB26">
        <v>0</v>
      </c>
      <c r="EC26">
        <v>16.295400000000001</v>
      </c>
      <c r="ED26">
        <v>999.9</v>
      </c>
      <c r="EE26">
        <v>41.93</v>
      </c>
      <c r="EF26">
        <v>20.422000000000001</v>
      </c>
      <c r="EG26">
        <v>10.033200000000001</v>
      </c>
      <c r="EH26">
        <v>61.750700000000002</v>
      </c>
      <c r="EI26">
        <v>16.057700000000001</v>
      </c>
      <c r="EJ26">
        <v>1</v>
      </c>
      <c r="EK26">
        <v>-0.63056400000000001</v>
      </c>
      <c r="EL26">
        <v>1.90168</v>
      </c>
      <c r="EM26">
        <v>20.274899999999999</v>
      </c>
      <c r="EN26">
        <v>5.2433500000000004</v>
      </c>
      <c r="EO26">
        <v>11.8294</v>
      </c>
      <c r="EP26">
        <v>4.9822499999999996</v>
      </c>
      <c r="EQ26">
        <v>3.2989999999999999</v>
      </c>
      <c r="ER26">
        <v>173</v>
      </c>
      <c r="ES26">
        <v>3718.8</v>
      </c>
      <c r="ET26">
        <v>9060</v>
      </c>
      <c r="EU26">
        <v>57.1</v>
      </c>
      <c r="EV26">
        <v>1.8731899999999999</v>
      </c>
      <c r="EW26">
        <v>1.87886</v>
      </c>
      <c r="EX26">
        <v>1.87913</v>
      </c>
      <c r="EY26">
        <v>1.87974</v>
      </c>
      <c r="EZ26">
        <v>1.87744</v>
      </c>
      <c r="FA26">
        <v>1.8768100000000001</v>
      </c>
      <c r="FB26">
        <v>1.8772899999999999</v>
      </c>
      <c r="FC26">
        <v>1.8748499999999999</v>
      </c>
      <c r="FD26">
        <v>0</v>
      </c>
      <c r="FE26">
        <v>0</v>
      </c>
      <c r="FF26">
        <v>0</v>
      </c>
      <c r="FG26">
        <v>0</v>
      </c>
      <c r="FH26" t="s">
        <v>360</v>
      </c>
      <c r="FI26" t="s">
        <v>361</v>
      </c>
      <c r="FJ26" t="s">
        <v>362</v>
      </c>
      <c r="FK26" t="s">
        <v>362</v>
      </c>
      <c r="FL26" t="s">
        <v>362</v>
      </c>
      <c r="FM26" t="s">
        <v>362</v>
      </c>
      <c r="FN26">
        <v>0</v>
      </c>
      <c r="FO26">
        <v>100</v>
      </c>
      <c r="FP26">
        <v>100</v>
      </c>
      <c r="FQ26">
        <v>-2.5169999999999999</v>
      </c>
      <c r="FR26">
        <v>-9.8500000000000004E-2</v>
      </c>
      <c r="FS26">
        <v>-2.51912663771872</v>
      </c>
      <c r="FT26">
        <v>1.4527828764109799E-4</v>
      </c>
      <c r="FU26">
        <v>-4.3579519040863002E-7</v>
      </c>
      <c r="FV26">
        <v>2.0799061152897499E-10</v>
      </c>
      <c r="FW26">
        <v>-9.8590000000001496E-2</v>
      </c>
      <c r="FX26">
        <v>0</v>
      </c>
      <c r="FY26">
        <v>0</v>
      </c>
      <c r="FZ26">
        <v>0</v>
      </c>
      <c r="GA26">
        <v>4</v>
      </c>
      <c r="GB26">
        <v>2147</v>
      </c>
      <c r="GC26">
        <v>-1</v>
      </c>
      <c r="GD26">
        <v>-1</v>
      </c>
      <c r="GE26">
        <v>0.5</v>
      </c>
      <c r="GF26">
        <v>0.7</v>
      </c>
      <c r="GG26">
        <v>1.03149</v>
      </c>
      <c r="GH26">
        <v>2.5134300000000001</v>
      </c>
      <c r="GI26">
        <v>1.54541</v>
      </c>
      <c r="GJ26">
        <v>2.3034699999999999</v>
      </c>
      <c r="GK26">
        <v>1.5979000000000001</v>
      </c>
      <c r="GL26">
        <v>2.4377399999999998</v>
      </c>
      <c r="GM26">
        <v>24.266400000000001</v>
      </c>
      <c r="GN26">
        <v>15.716900000000001</v>
      </c>
      <c r="GO26">
        <v>18</v>
      </c>
      <c r="GP26">
        <v>381.29</v>
      </c>
      <c r="GQ26">
        <v>704.00099999999998</v>
      </c>
      <c r="GR26">
        <v>14.2043</v>
      </c>
      <c r="GS26">
        <v>18.248999999999999</v>
      </c>
      <c r="GT26">
        <v>30.000399999999999</v>
      </c>
      <c r="GU26">
        <v>18.2608</v>
      </c>
      <c r="GV26">
        <v>18.194900000000001</v>
      </c>
      <c r="GW26">
        <v>20.696999999999999</v>
      </c>
      <c r="GX26">
        <v>-30</v>
      </c>
      <c r="GY26">
        <v>-30</v>
      </c>
      <c r="GZ26">
        <v>14.1972</v>
      </c>
      <c r="HA26">
        <v>400</v>
      </c>
      <c r="HB26">
        <v>0</v>
      </c>
      <c r="HC26">
        <v>101.223</v>
      </c>
      <c r="HD26">
        <v>100.613</v>
      </c>
    </row>
    <row r="27" spans="1:212" x14ac:dyDescent="0.2">
      <c r="A27">
        <v>9</v>
      </c>
      <c r="B27">
        <v>1689706771.0999999</v>
      </c>
      <c r="C27">
        <v>692</v>
      </c>
      <c r="D27" t="s">
        <v>384</v>
      </c>
      <c r="E27" t="s">
        <v>385</v>
      </c>
      <c r="F27" t="s">
        <v>352</v>
      </c>
      <c r="G27" t="s">
        <v>353</v>
      </c>
      <c r="H27" t="s">
        <v>354</v>
      </c>
      <c r="I27" t="s">
        <v>355</v>
      </c>
      <c r="J27" t="s">
        <v>356</v>
      </c>
      <c r="K27" t="s">
        <v>357</v>
      </c>
      <c r="L27">
        <v>1689706771.0999999</v>
      </c>
      <c r="M27">
        <f t="shared" si="0"/>
        <v>1.0670577580524714E-3</v>
      </c>
      <c r="N27">
        <f t="shared" si="1"/>
        <v>1.0670577580524714</v>
      </c>
      <c r="O27">
        <f t="shared" si="2"/>
        <v>6.1591266687673274</v>
      </c>
      <c r="P27">
        <f t="shared" si="3"/>
        <v>393.57</v>
      </c>
      <c r="Q27">
        <f t="shared" si="4"/>
        <v>297.9666845535146</v>
      </c>
      <c r="R27">
        <f t="shared" si="5"/>
        <v>30.021603475724238</v>
      </c>
      <c r="S27">
        <f t="shared" si="6"/>
        <v>39.654105953642997</v>
      </c>
      <c r="T27">
        <f t="shared" si="7"/>
        <v>0.11089811565134024</v>
      </c>
      <c r="U27">
        <f t="shared" si="8"/>
        <v>3.4987982290585569</v>
      </c>
      <c r="V27">
        <f t="shared" si="9"/>
        <v>0.10898173072152467</v>
      </c>
      <c r="W27">
        <f t="shared" si="10"/>
        <v>6.8283002847707955E-2</v>
      </c>
      <c r="X27">
        <f t="shared" si="11"/>
        <v>297.71157600000004</v>
      </c>
      <c r="Y27">
        <f t="shared" si="12"/>
        <v>18.26739748701749</v>
      </c>
      <c r="Z27">
        <f t="shared" si="13"/>
        <v>18.26739748701749</v>
      </c>
      <c r="AA27">
        <f t="shared" si="14"/>
        <v>2.1063649738846042</v>
      </c>
      <c r="AB27">
        <f t="shared" si="15"/>
        <v>58.37325351487663</v>
      </c>
      <c r="AC27">
        <f t="shared" si="16"/>
        <v>1.1357293826527801</v>
      </c>
      <c r="AD27">
        <f t="shared" si="17"/>
        <v>1.945633169758707</v>
      </c>
      <c r="AE27">
        <f t="shared" si="18"/>
        <v>0.97063559123182408</v>
      </c>
      <c r="AF27">
        <f t="shared" si="19"/>
        <v>-47.057247130113993</v>
      </c>
      <c r="AG27">
        <f t="shared" si="20"/>
        <v>-237.42459536746358</v>
      </c>
      <c r="AH27">
        <f t="shared" si="21"/>
        <v>-13.316112638665937</v>
      </c>
      <c r="AI27">
        <f t="shared" si="22"/>
        <v>-8.637913624343696E-2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55162.741675317964</v>
      </c>
      <c r="AO27">
        <f t="shared" si="26"/>
        <v>1800.06</v>
      </c>
      <c r="AP27">
        <f t="shared" si="27"/>
        <v>1517.4503999999999</v>
      </c>
      <c r="AQ27">
        <f t="shared" si="28"/>
        <v>0.84299990000333325</v>
      </c>
      <c r="AR27">
        <f t="shared" si="29"/>
        <v>0.16538980700643313</v>
      </c>
      <c r="AS27">
        <v>1689706771.0999999</v>
      </c>
      <c r="AT27">
        <v>393.57</v>
      </c>
      <c r="AU27">
        <v>399.94</v>
      </c>
      <c r="AV27">
        <v>11.2722</v>
      </c>
      <c r="AW27">
        <v>10.2507</v>
      </c>
      <c r="AX27">
        <v>396.16300000000001</v>
      </c>
      <c r="AY27">
        <v>11.3687</v>
      </c>
      <c r="AZ27">
        <v>400.11599999999999</v>
      </c>
      <c r="BA27">
        <v>100.655</v>
      </c>
      <c r="BB27">
        <v>9.98999E-2</v>
      </c>
      <c r="BC27">
        <v>17.008700000000001</v>
      </c>
      <c r="BD27">
        <v>16.491800000000001</v>
      </c>
      <c r="BE27">
        <v>999.9</v>
      </c>
      <c r="BF27">
        <v>0</v>
      </c>
      <c r="BG27">
        <v>0</v>
      </c>
      <c r="BH27">
        <v>10020</v>
      </c>
      <c r="BI27">
        <v>0</v>
      </c>
      <c r="BJ27">
        <v>507.86399999999998</v>
      </c>
      <c r="BK27">
        <v>-6.3704799999999997</v>
      </c>
      <c r="BL27">
        <v>398.05700000000002</v>
      </c>
      <c r="BM27">
        <v>404.08199999999999</v>
      </c>
      <c r="BN27">
        <v>1.02146</v>
      </c>
      <c r="BO27">
        <v>399.94</v>
      </c>
      <c r="BP27">
        <v>10.2507</v>
      </c>
      <c r="BQ27">
        <v>1.1346000000000001</v>
      </c>
      <c r="BR27">
        <v>1.03179</v>
      </c>
      <c r="BS27">
        <v>8.7700700000000005</v>
      </c>
      <c r="BT27">
        <v>7.3731600000000004</v>
      </c>
      <c r="BU27">
        <v>1800.06</v>
      </c>
      <c r="BV27">
        <v>0.90000500000000005</v>
      </c>
      <c r="BW27">
        <v>9.9995299999999995E-2</v>
      </c>
      <c r="BX27">
        <v>0</v>
      </c>
      <c r="BY27">
        <v>2.5354999999999999</v>
      </c>
      <c r="BZ27">
        <v>0</v>
      </c>
      <c r="CA27">
        <v>5551.39</v>
      </c>
      <c r="CB27">
        <v>17200.2</v>
      </c>
      <c r="CC27">
        <v>38.686999999999998</v>
      </c>
      <c r="CD27">
        <v>40.561999999999998</v>
      </c>
      <c r="CE27">
        <v>40.125</v>
      </c>
      <c r="CF27">
        <v>38.375</v>
      </c>
      <c r="CG27">
        <v>37.625</v>
      </c>
      <c r="CH27">
        <v>1620.06</v>
      </c>
      <c r="CI27">
        <v>180</v>
      </c>
      <c r="CJ27">
        <v>0</v>
      </c>
      <c r="CK27">
        <v>1689706775.0999999</v>
      </c>
      <c r="CL27">
        <v>0</v>
      </c>
      <c r="CM27">
        <v>1689706741.0999999</v>
      </c>
      <c r="CN27" t="s">
        <v>386</v>
      </c>
      <c r="CO27">
        <v>1689706741.0999999</v>
      </c>
      <c r="CP27">
        <v>1689706733.0999999</v>
      </c>
      <c r="CQ27">
        <v>11</v>
      </c>
      <c r="CR27">
        <v>-7.5999999999999998E-2</v>
      </c>
      <c r="CS27">
        <v>2E-3</v>
      </c>
      <c r="CT27">
        <v>-2.5939999999999999</v>
      </c>
      <c r="CU27">
        <v>-9.7000000000000003E-2</v>
      </c>
      <c r="CV27">
        <v>400</v>
      </c>
      <c r="CW27">
        <v>10</v>
      </c>
      <c r="CX27">
        <v>0.26</v>
      </c>
      <c r="CY27">
        <v>7.0000000000000007E-2</v>
      </c>
      <c r="CZ27">
        <v>6.90471557738499</v>
      </c>
      <c r="DA27">
        <v>0.115723657664265</v>
      </c>
      <c r="DB27">
        <v>4.0864273542509801E-2</v>
      </c>
      <c r="DC27">
        <v>1</v>
      </c>
      <c r="DD27">
        <v>400.01679999999999</v>
      </c>
      <c r="DE27">
        <v>9.1578947368509495E-2</v>
      </c>
      <c r="DF27">
        <v>1.9853463173969702E-2</v>
      </c>
      <c r="DG27">
        <v>1</v>
      </c>
      <c r="DH27">
        <v>2</v>
      </c>
      <c r="DI27">
        <v>2</v>
      </c>
      <c r="DJ27" t="s">
        <v>359</v>
      </c>
      <c r="DK27">
        <v>2.6587900000000002</v>
      </c>
      <c r="DL27">
        <v>2.8323499999999999</v>
      </c>
      <c r="DM27">
        <v>9.51872E-2</v>
      </c>
      <c r="DN27">
        <v>9.6216899999999994E-2</v>
      </c>
      <c r="DO27">
        <v>7.0507799999999995E-2</v>
      </c>
      <c r="DP27">
        <v>6.5679199999999993E-2</v>
      </c>
      <c r="DQ27">
        <v>28993.5</v>
      </c>
      <c r="DR27">
        <v>30363.9</v>
      </c>
      <c r="DS27">
        <v>29744.6</v>
      </c>
      <c r="DT27">
        <v>31294.5</v>
      </c>
      <c r="DU27">
        <v>36194</v>
      </c>
      <c r="DV27">
        <v>38318.6</v>
      </c>
      <c r="DW27">
        <v>40780.800000000003</v>
      </c>
      <c r="DX27">
        <v>43397.1</v>
      </c>
      <c r="DY27">
        <v>1.9100699999999999</v>
      </c>
      <c r="DZ27">
        <v>2.3455499999999998</v>
      </c>
      <c r="EA27">
        <v>8.1472100000000002E-3</v>
      </c>
      <c r="EB27">
        <v>0</v>
      </c>
      <c r="EC27">
        <v>16.356300000000001</v>
      </c>
      <c r="ED27">
        <v>999.9</v>
      </c>
      <c r="EE27">
        <v>41.966999999999999</v>
      </c>
      <c r="EF27">
        <v>20.492999999999999</v>
      </c>
      <c r="EG27">
        <v>10.086</v>
      </c>
      <c r="EH27">
        <v>61.570700000000002</v>
      </c>
      <c r="EI27">
        <v>16.590499999999999</v>
      </c>
      <c r="EJ27">
        <v>1</v>
      </c>
      <c r="EK27">
        <v>-0.62196099999999999</v>
      </c>
      <c r="EL27">
        <v>1.9569300000000001</v>
      </c>
      <c r="EM27">
        <v>20.2742</v>
      </c>
      <c r="EN27">
        <v>5.2451400000000001</v>
      </c>
      <c r="EO27">
        <v>11.8294</v>
      </c>
      <c r="EP27">
        <v>4.9817999999999998</v>
      </c>
      <c r="EQ27">
        <v>3.2989999999999999</v>
      </c>
      <c r="ER27">
        <v>173</v>
      </c>
      <c r="ES27">
        <v>3720.9</v>
      </c>
      <c r="ET27">
        <v>9060</v>
      </c>
      <c r="EU27">
        <v>57.1</v>
      </c>
      <c r="EV27">
        <v>1.8731899999999999</v>
      </c>
      <c r="EW27">
        <v>1.8788400000000001</v>
      </c>
      <c r="EX27">
        <v>1.8791199999999999</v>
      </c>
      <c r="EY27">
        <v>1.87974</v>
      </c>
      <c r="EZ27">
        <v>1.87744</v>
      </c>
      <c r="FA27">
        <v>1.8768199999999999</v>
      </c>
      <c r="FB27">
        <v>1.8772899999999999</v>
      </c>
      <c r="FC27">
        <v>1.8748499999999999</v>
      </c>
      <c r="FD27">
        <v>0</v>
      </c>
      <c r="FE27">
        <v>0</v>
      </c>
      <c r="FF27">
        <v>0</v>
      </c>
      <c r="FG27">
        <v>0</v>
      </c>
      <c r="FH27" t="s">
        <v>360</v>
      </c>
      <c r="FI27" t="s">
        <v>361</v>
      </c>
      <c r="FJ27" t="s">
        <v>362</v>
      </c>
      <c r="FK27" t="s">
        <v>362</v>
      </c>
      <c r="FL27" t="s">
        <v>362</v>
      </c>
      <c r="FM27" t="s">
        <v>362</v>
      </c>
      <c r="FN27">
        <v>0</v>
      </c>
      <c r="FO27">
        <v>100</v>
      </c>
      <c r="FP27">
        <v>100</v>
      </c>
      <c r="FQ27">
        <v>-2.593</v>
      </c>
      <c r="FR27">
        <v>-9.6500000000000002E-2</v>
      </c>
      <c r="FS27">
        <v>-2.5955353814757798</v>
      </c>
      <c r="FT27">
        <v>1.4527828764109799E-4</v>
      </c>
      <c r="FU27">
        <v>-4.3579519040863002E-7</v>
      </c>
      <c r="FV27">
        <v>2.0799061152897499E-10</v>
      </c>
      <c r="FW27">
        <v>-9.6529999999999602E-2</v>
      </c>
      <c r="FX27">
        <v>0</v>
      </c>
      <c r="FY27">
        <v>0</v>
      </c>
      <c r="FZ27">
        <v>0</v>
      </c>
      <c r="GA27">
        <v>4</v>
      </c>
      <c r="GB27">
        <v>2147</v>
      </c>
      <c r="GC27">
        <v>-1</v>
      </c>
      <c r="GD27">
        <v>-1</v>
      </c>
      <c r="GE27">
        <v>0.5</v>
      </c>
      <c r="GF27">
        <v>0.6</v>
      </c>
      <c r="GG27">
        <v>1.03027</v>
      </c>
      <c r="GH27">
        <v>2.52319</v>
      </c>
      <c r="GI27">
        <v>1.54541</v>
      </c>
      <c r="GJ27">
        <v>2.3034699999999999</v>
      </c>
      <c r="GK27">
        <v>1.5979000000000001</v>
      </c>
      <c r="GL27">
        <v>2.2778299999999998</v>
      </c>
      <c r="GM27">
        <v>24.347799999999999</v>
      </c>
      <c r="GN27">
        <v>15.681800000000001</v>
      </c>
      <c r="GO27">
        <v>18</v>
      </c>
      <c r="GP27">
        <v>381.63900000000001</v>
      </c>
      <c r="GQ27">
        <v>703.77599999999995</v>
      </c>
      <c r="GR27">
        <v>14.185600000000001</v>
      </c>
      <c r="GS27">
        <v>18.365400000000001</v>
      </c>
      <c r="GT27">
        <v>30.000499999999999</v>
      </c>
      <c r="GU27">
        <v>18.373100000000001</v>
      </c>
      <c r="GV27">
        <v>18.3065</v>
      </c>
      <c r="GW27">
        <v>20.693100000000001</v>
      </c>
      <c r="GX27">
        <v>-30</v>
      </c>
      <c r="GY27">
        <v>-30</v>
      </c>
      <c r="GZ27">
        <v>14.180099999999999</v>
      </c>
      <c r="HA27">
        <v>400</v>
      </c>
      <c r="HB27">
        <v>0</v>
      </c>
      <c r="HC27">
        <v>101.20699999999999</v>
      </c>
      <c r="HD27">
        <v>100.593</v>
      </c>
    </row>
    <row r="28" spans="1:212" x14ac:dyDescent="0.2">
      <c r="A28">
        <v>10</v>
      </c>
      <c r="B28">
        <v>1689706853.0999999</v>
      </c>
      <c r="C28">
        <v>774</v>
      </c>
      <c r="D28" t="s">
        <v>387</v>
      </c>
      <c r="E28" t="s">
        <v>388</v>
      </c>
      <c r="F28" t="s">
        <v>352</v>
      </c>
      <c r="G28" t="s">
        <v>353</v>
      </c>
      <c r="H28" t="s">
        <v>354</v>
      </c>
      <c r="I28" t="s">
        <v>355</v>
      </c>
      <c r="J28" t="s">
        <v>356</v>
      </c>
      <c r="K28" t="s">
        <v>357</v>
      </c>
      <c r="L28">
        <v>1689706853.0999999</v>
      </c>
      <c r="M28">
        <f t="shared" si="0"/>
        <v>1.0561558509429498E-3</v>
      </c>
      <c r="N28">
        <f t="shared" si="1"/>
        <v>1.0561558509429498</v>
      </c>
      <c r="O28">
        <f t="shared" si="2"/>
        <v>6.0789803863423142</v>
      </c>
      <c r="P28">
        <f t="shared" si="3"/>
        <v>393.69200000000001</v>
      </c>
      <c r="Q28">
        <f t="shared" si="4"/>
        <v>298.99538047941712</v>
      </c>
      <c r="R28">
        <f t="shared" si="5"/>
        <v>30.127433522924651</v>
      </c>
      <c r="S28">
        <f t="shared" si="6"/>
        <v>39.66927361716801</v>
      </c>
      <c r="T28">
        <f t="shared" si="7"/>
        <v>0.11052942064384662</v>
      </c>
      <c r="U28">
        <f t="shared" si="8"/>
        <v>3.4908713537882106</v>
      </c>
      <c r="V28">
        <f t="shared" si="9"/>
        <v>0.10862139660665307</v>
      </c>
      <c r="W28">
        <f t="shared" si="10"/>
        <v>6.8057057726599729E-2</v>
      </c>
      <c r="X28">
        <f t="shared" si="11"/>
        <v>297.70461299999999</v>
      </c>
      <c r="Y28">
        <f t="shared" si="12"/>
        <v>18.265593685662619</v>
      </c>
      <c r="Z28">
        <f t="shared" si="13"/>
        <v>18.265593685662619</v>
      </c>
      <c r="AA28">
        <f t="shared" si="14"/>
        <v>2.1061265465050796</v>
      </c>
      <c r="AB28">
        <f t="shared" si="15"/>
        <v>58.730466167447538</v>
      </c>
      <c r="AC28">
        <f t="shared" si="16"/>
        <v>1.1421798872216002</v>
      </c>
      <c r="AD28">
        <f t="shared" si="17"/>
        <v>1.9447826005077324</v>
      </c>
      <c r="AE28">
        <f t="shared" si="18"/>
        <v>0.96394665928347933</v>
      </c>
      <c r="AF28">
        <f t="shared" si="19"/>
        <v>-46.57647302658409</v>
      </c>
      <c r="AG28">
        <f t="shared" si="20"/>
        <v>-237.84579019307009</v>
      </c>
      <c r="AH28">
        <f t="shared" si="21"/>
        <v>-13.369426675851948</v>
      </c>
      <c r="AI28">
        <f t="shared" si="22"/>
        <v>-8.7076895506157825E-2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54983.062860091428</v>
      </c>
      <c r="AO28">
        <f t="shared" si="26"/>
        <v>1800.02</v>
      </c>
      <c r="AP28">
        <f t="shared" si="27"/>
        <v>1517.4165</v>
      </c>
      <c r="AQ28">
        <f t="shared" si="28"/>
        <v>0.84299980000222219</v>
      </c>
      <c r="AR28">
        <f t="shared" si="29"/>
        <v>0.16538961400428884</v>
      </c>
      <c r="AS28">
        <v>1689706853.0999999</v>
      </c>
      <c r="AT28">
        <v>393.69200000000001</v>
      </c>
      <c r="AU28">
        <v>399.98099999999999</v>
      </c>
      <c r="AV28">
        <v>11.3354</v>
      </c>
      <c r="AW28">
        <v>10.324299999999999</v>
      </c>
      <c r="AX28">
        <v>396.15600000000001</v>
      </c>
      <c r="AY28">
        <v>11.431800000000001</v>
      </c>
      <c r="AZ28">
        <v>400.07600000000002</v>
      </c>
      <c r="BA28">
        <v>100.66200000000001</v>
      </c>
      <c r="BB28">
        <v>0.100204</v>
      </c>
      <c r="BC28">
        <v>17.001799999999999</v>
      </c>
      <c r="BD28">
        <v>16.484100000000002</v>
      </c>
      <c r="BE28">
        <v>999.9</v>
      </c>
      <c r="BF28">
        <v>0</v>
      </c>
      <c r="BG28">
        <v>0</v>
      </c>
      <c r="BH28">
        <v>9985</v>
      </c>
      <c r="BI28">
        <v>0</v>
      </c>
      <c r="BJ28">
        <v>565.91200000000003</v>
      </c>
      <c r="BK28">
        <v>-6.2886699999999998</v>
      </c>
      <c r="BL28">
        <v>398.20600000000002</v>
      </c>
      <c r="BM28">
        <v>404.154</v>
      </c>
      <c r="BN28">
        <v>1.0111399999999999</v>
      </c>
      <c r="BO28">
        <v>399.98099999999999</v>
      </c>
      <c r="BP28">
        <v>10.324299999999999</v>
      </c>
      <c r="BQ28">
        <v>1.1410400000000001</v>
      </c>
      <c r="BR28">
        <v>1.0392600000000001</v>
      </c>
      <c r="BS28">
        <v>8.8537999999999997</v>
      </c>
      <c r="BT28">
        <v>7.47872</v>
      </c>
      <c r="BU28">
        <v>1800.02</v>
      </c>
      <c r="BV28">
        <v>0.90000500000000005</v>
      </c>
      <c r="BW28">
        <v>9.9995299999999995E-2</v>
      </c>
      <c r="BX28">
        <v>0</v>
      </c>
      <c r="BY28">
        <v>2.4386999999999999</v>
      </c>
      <c r="BZ28">
        <v>0</v>
      </c>
      <c r="CA28">
        <v>5676.76</v>
      </c>
      <c r="CB28">
        <v>17199.8</v>
      </c>
      <c r="CC28">
        <v>38.811999999999998</v>
      </c>
      <c r="CD28">
        <v>40.686999999999998</v>
      </c>
      <c r="CE28">
        <v>40.311999999999998</v>
      </c>
      <c r="CF28">
        <v>38.5</v>
      </c>
      <c r="CG28">
        <v>37.686999999999998</v>
      </c>
      <c r="CH28">
        <v>1620.03</v>
      </c>
      <c r="CI28">
        <v>179.99</v>
      </c>
      <c r="CJ28">
        <v>0</v>
      </c>
      <c r="CK28">
        <v>1689706856.7</v>
      </c>
      <c r="CL28">
        <v>0</v>
      </c>
      <c r="CM28">
        <v>1689706824.0999999</v>
      </c>
      <c r="CN28" t="s">
        <v>389</v>
      </c>
      <c r="CO28">
        <v>1689706820.0999999</v>
      </c>
      <c r="CP28">
        <v>1689706824.0999999</v>
      </c>
      <c r="CQ28">
        <v>12</v>
      </c>
      <c r="CR28">
        <v>0.13</v>
      </c>
      <c r="CS28">
        <v>0</v>
      </c>
      <c r="CT28">
        <v>-2.464</v>
      </c>
      <c r="CU28">
        <v>-9.6000000000000002E-2</v>
      </c>
      <c r="CV28">
        <v>400</v>
      </c>
      <c r="CW28">
        <v>10</v>
      </c>
      <c r="CX28">
        <v>0.27</v>
      </c>
      <c r="CY28">
        <v>7.0000000000000007E-2</v>
      </c>
      <c r="CZ28">
        <v>6.7586491854037103</v>
      </c>
      <c r="DA28">
        <v>0.13211758442467</v>
      </c>
      <c r="DB28">
        <v>8.7279165969673306E-2</v>
      </c>
      <c r="DC28">
        <v>1</v>
      </c>
      <c r="DD28">
        <v>399.98244999999997</v>
      </c>
      <c r="DE28">
        <v>-4.5338345864218602E-2</v>
      </c>
      <c r="DF28">
        <v>2.9776626739779499E-2</v>
      </c>
      <c r="DG28">
        <v>1</v>
      </c>
      <c r="DH28">
        <v>2</v>
      </c>
      <c r="DI28">
        <v>2</v>
      </c>
      <c r="DJ28" t="s">
        <v>359</v>
      </c>
      <c r="DK28">
        <v>2.6585700000000001</v>
      </c>
      <c r="DL28">
        <v>2.8323499999999999</v>
      </c>
      <c r="DM28">
        <v>9.5167699999999994E-2</v>
      </c>
      <c r="DN28">
        <v>9.6206200000000006E-2</v>
      </c>
      <c r="DO28">
        <v>7.0796399999999995E-2</v>
      </c>
      <c r="DP28">
        <v>6.6029099999999993E-2</v>
      </c>
      <c r="DQ28">
        <v>28989.4</v>
      </c>
      <c r="DR28">
        <v>30356.799999999999</v>
      </c>
      <c r="DS28">
        <v>29740.2</v>
      </c>
      <c r="DT28">
        <v>31287.3</v>
      </c>
      <c r="DU28">
        <v>36178.800000000003</v>
      </c>
      <c r="DV28">
        <v>38296.400000000001</v>
      </c>
      <c r="DW28">
        <v>40776.6</v>
      </c>
      <c r="DX28">
        <v>43388.3</v>
      </c>
      <c r="DY28">
        <v>1.9091499999999999</v>
      </c>
      <c r="DZ28">
        <v>2.34328</v>
      </c>
      <c r="EA28">
        <v>4.7124899999999997E-3</v>
      </c>
      <c r="EB28">
        <v>0</v>
      </c>
      <c r="EC28">
        <v>16.4057</v>
      </c>
      <c r="ED28">
        <v>999.9</v>
      </c>
      <c r="EE28">
        <v>42.003</v>
      </c>
      <c r="EF28">
        <v>20.553000000000001</v>
      </c>
      <c r="EG28">
        <v>10.132199999999999</v>
      </c>
      <c r="EH28">
        <v>62.040700000000001</v>
      </c>
      <c r="EI28">
        <v>16.5825</v>
      </c>
      <c r="EJ28">
        <v>1</v>
      </c>
      <c r="EK28">
        <v>-0.61531800000000003</v>
      </c>
      <c r="EL28">
        <v>1.91815</v>
      </c>
      <c r="EM28">
        <v>20.274799999999999</v>
      </c>
      <c r="EN28">
        <v>5.24559</v>
      </c>
      <c r="EO28">
        <v>11.829700000000001</v>
      </c>
      <c r="EP28">
        <v>4.9832999999999998</v>
      </c>
      <c r="EQ28">
        <v>3.2989999999999999</v>
      </c>
      <c r="ER28">
        <v>173</v>
      </c>
      <c r="ES28">
        <v>3722.6</v>
      </c>
      <c r="ET28">
        <v>9060</v>
      </c>
      <c r="EU28">
        <v>57.2</v>
      </c>
      <c r="EV28">
        <v>1.8732800000000001</v>
      </c>
      <c r="EW28">
        <v>1.8789100000000001</v>
      </c>
      <c r="EX28">
        <v>1.87924</v>
      </c>
      <c r="EY28">
        <v>1.8797600000000001</v>
      </c>
      <c r="EZ28">
        <v>1.8774500000000001</v>
      </c>
      <c r="FA28">
        <v>1.8768199999999999</v>
      </c>
      <c r="FB28">
        <v>1.8772899999999999</v>
      </c>
      <c r="FC28">
        <v>1.8748499999999999</v>
      </c>
      <c r="FD28">
        <v>0</v>
      </c>
      <c r="FE28">
        <v>0</v>
      </c>
      <c r="FF28">
        <v>0</v>
      </c>
      <c r="FG28">
        <v>0</v>
      </c>
      <c r="FH28" t="s">
        <v>360</v>
      </c>
      <c r="FI28" t="s">
        <v>361</v>
      </c>
      <c r="FJ28" t="s">
        <v>362</v>
      </c>
      <c r="FK28" t="s">
        <v>362</v>
      </c>
      <c r="FL28" t="s">
        <v>362</v>
      </c>
      <c r="FM28" t="s">
        <v>362</v>
      </c>
      <c r="FN28">
        <v>0</v>
      </c>
      <c r="FO28">
        <v>100</v>
      </c>
      <c r="FP28">
        <v>100</v>
      </c>
      <c r="FQ28">
        <v>-2.464</v>
      </c>
      <c r="FR28">
        <v>-9.64E-2</v>
      </c>
      <c r="FS28">
        <v>-2.4654429844560601</v>
      </c>
      <c r="FT28">
        <v>1.4527828764109799E-4</v>
      </c>
      <c r="FU28">
        <v>-4.3579519040863002E-7</v>
      </c>
      <c r="FV28">
        <v>2.0799061152897499E-10</v>
      </c>
      <c r="FW28">
        <v>-9.6429999999999794E-2</v>
      </c>
      <c r="FX28">
        <v>0</v>
      </c>
      <c r="FY28">
        <v>0</v>
      </c>
      <c r="FZ28">
        <v>0</v>
      </c>
      <c r="GA28">
        <v>4</v>
      </c>
      <c r="GB28">
        <v>2147</v>
      </c>
      <c r="GC28">
        <v>-1</v>
      </c>
      <c r="GD28">
        <v>-1</v>
      </c>
      <c r="GE28">
        <v>0.6</v>
      </c>
      <c r="GF28">
        <v>0.5</v>
      </c>
      <c r="GG28">
        <v>1.03149</v>
      </c>
      <c r="GH28">
        <v>2.52563</v>
      </c>
      <c r="GI28">
        <v>1.54541</v>
      </c>
      <c r="GJ28">
        <v>2.3034699999999999</v>
      </c>
      <c r="GK28">
        <v>1.5979000000000001</v>
      </c>
      <c r="GL28">
        <v>2.36084</v>
      </c>
      <c r="GM28">
        <v>24.429099999999998</v>
      </c>
      <c r="GN28">
        <v>15.6731</v>
      </c>
      <c r="GO28">
        <v>18</v>
      </c>
      <c r="GP28">
        <v>381.959</v>
      </c>
      <c r="GQ28">
        <v>703.31700000000001</v>
      </c>
      <c r="GR28">
        <v>14.115</v>
      </c>
      <c r="GS28">
        <v>18.466200000000001</v>
      </c>
      <c r="GT28">
        <v>30.000299999999999</v>
      </c>
      <c r="GU28">
        <v>18.4725</v>
      </c>
      <c r="GV28">
        <v>18.406099999999999</v>
      </c>
      <c r="GW28">
        <v>20.696100000000001</v>
      </c>
      <c r="GX28">
        <v>-30</v>
      </c>
      <c r="GY28">
        <v>-30</v>
      </c>
      <c r="GZ28">
        <v>14.123699999999999</v>
      </c>
      <c r="HA28">
        <v>400</v>
      </c>
      <c r="HB28">
        <v>0</v>
      </c>
      <c r="HC28">
        <v>101.19499999999999</v>
      </c>
      <c r="HD28">
        <v>100.572</v>
      </c>
    </row>
    <row r="29" spans="1:212" x14ac:dyDescent="0.2">
      <c r="A29">
        <v>11</v>
      </c>
      <c r="B29">
        <v>1689706938.0999999</v>
      </c>
      <c r="C29">
        <v>859</v>
      </c>
      <c r="D29" t="s">
        <v>390</v>
      </c>
      <c r="E29" t="s">
        <v>391</v>
      </c>
      <c r="F29" t="s">
        <v>352</v>
      </c>
      <c r="G29" t="s">
        <v>353</v>
      </c>
      <c r="H29" t="s">
        <v>354</v>
      </c>
      <c r="I29" t="s">
        <v>355</v>
      </c>
      <c r="J29" t="s">
        <v>356</v>
      </c>
      <c r="K29" t="s">
        <v>357</v>
      </c>
      <c r="L29">
        <v>1689706938.0999999</v>
      </c>
      <c r="M29">
        <f t="shared" si="0"/>
        <v>1.0322975955518649E-3</v>
      </c>
      <c r="N29">
        <f t="shared" si="1"/>
        <v>1.032297595551865</v>
      </c>
      <c r="O29">
        <f t="shared" si="2"/>
        <v>7.1596953192391162</v>
      </c>
      <c r="P29">
        <f t="shared" si="3"/>
        <v>467.69400000000002</v>
      </c>
      <c r="Q29">
        <f t="shared" si="4"/>
        <v>354.59774716369486</v>
      </c>
      <c r="R29">
        <f t="shared" si="5"/>
        <v>35.73169424004584</v>
      </c>
      <c r="S29">
        <f t="shared" si="6"/>
        <v>47.128046186343596</v>
      </c>
      <c r="T29">
        <f t="shared" si="7"/>
        <v>0.10888097831229172</v>
      </c>
      <c r="U29">
        <f t="shared" si="8"/>
        <v>3.4984967810577992</v>
      </c>
      <c r="V29">
        <f t="shared" si="9"/>
        <v>0.10703289153465695</v>
      </c>
      <c r="W29">
        <f t="shared" si="10"/>
        <v>6.7058987594716707E-2</v>
      </c>
      <c r="X29">
        <f t="shared" si="11"/>
        <v>297.69663299999996</v>
      </c>
      <c r="Y29">
        <f t="shared" si="12"/>
        <v>18.267528855497083</v>
      </c>
      <c r="Z29">
        <f t="shared" si="13"/>
        <v>18.267528855497083</v>
      </c>
      <c r="AA29">
        <f t="shared" si="14"/>
        <v>2.1063823391617729</v>
      </c>
      <c r="AB29">
        <f t="shared" si="15"/>
        <v>59.146676243569161</v>
      </c>
      <c r="AC29">
        <f t="shared" si="16"/>
        <v>1.1502232416991798</v>
      </c>
      <c r="AD29">
        <f t="shared" si="17"/>
        <v>1.9446963291098542</v>
      </c>
      <c r="AE29">
        <f t="shared" si="18"/>
        <v>0.95615909746259309</v>
      </c>
      <c r="AF29">
        <f t="shared" si="19"/>
        <v>-45.52432396383724</v>
      </c>
      <c r="AG29">
        <f t="shared" si="20"/>
        <v>-238.86236025719705</v>
      </c>
      <c r="AH29">
        <f t="shared" si="21"/>
        <v>-13.397389293566659</v>
      </c>
      <c r="AI29">
        <f t="shared" si="22"/>
        <v>-8.7440514601013319E-2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55157.567537836818</v>
      </c>
      <c r="AO29">
        <f t="shared" si="26"/>
        <v>1799.97</v>
      </c>
      <c r="AP29">
        <f t="shared" si="27"/>
        <v>1517.3744999999999</v>
      </c>
      <c r="AQ29">
        <f t="shared" si="28"/>
        <v>0.84299988333138876</v>
      </c>
      <c r="AR29">
        <f t="shared" si="29"/>
        <v>0.16538977482958048</v>
      </c>
      <c r="AS29">
        <v>1689706938.0999999</v>
      </c>
      <c r="AT29">
        <v>467.69400000000002</v>
      </c>
      <c r="AU29">
        <v>475.09300000000002</v>
      </c>
      <c r="AV29">
        <v>11.4147</v>
      </c>
      <c r="AW29">
        <v>10.4267</v>
      </c>
      <c r="AX29">
        <v>470.35399999999998</v>
      </c>
      <c r="AY29">
        <v>11.5105</v>
      </c>
      <c r="AZ29">
        <v>400.149</v>
      </c>
      <c r="BA29">
        <v>100.667</v>
      </c>
      <c r="BB29">
        <v>9.9839399999999995E-2</v>
      </c>
      <c r="BC29">
        <v>17.001100000000001</v>
      </c>
      <c r="BD29">
        <v>16.507200000000001</v>
      </c>
      <c r="BE29">
        <v>999.9</v>
      </c>
      <c r="BF29">
        <v>0</v>
      </c>
      <c r="BG29">
        <v>0</v>
      </c>
      <c r="BH29">
        <v>10017.5</v>
      </c>
      <c r="BI29">
        <v>0</v>
      </c>
      <c r="BJ29">
        <v>676.73900000000003</v>
      </c>
      <c r="BK29">
        <v>-7.39886</v>
      </c>
      <c r="BL29">
        <v>473.09500000000003</v>
      </c>
      <c r="BM29">
        <v>480.09899999999999</v>
      </c>
      <c r="BN29">
        <v>0.98797100000000004</v>
      </c>
      <c r="BO29">
        <v>475.09300000000002</v>
      </c>
      <c r="BP29">
        <v>10.4267</v>
      </c>
      <c r="BQ29">
        <v>1.1490800000000001</v>
      </c>
      <c r="BR29">
        <v>1.0496300000000001</v>
      </c>
      <c r="BS29">
        <v>8.9577299999999997</v>
      </c>
      <c r="BT29">
        <v>7.6240699999999997</v>
      </c>
      <c r="BU29">
        <v>1799.97</v>
      </c>
      <c r="BV29">
        <v>0.90000500000000005</v>
      </c>
      <c r="BW29">
        <v>9.9995299999999995E-2</v>
      </c>
      <c r="BX29">
        <v>0</v>
      </c>
      <c r="BY29">
        <v>2.3014000000000001</v>
      </c>
      <c r="BZ29">
        <v>0</v>
      </c>
      <c r="CA29">
        <v>5807.91</v>
      </c>
      <c r="CB29">
        <v>17199.3</v>
      </c>
      <c r="CC29">
        <v>38.936999999999998</v>
      </c>
      <c r="CD29">
        <v>40.811999999999998</v>
      </c>
      <c r="CE29">
        <v>40.375</v>
      </c>
      <c r="CF29">
        <v>38.625</v>
      </c>
      <c r="CG29">
        <v>37.811999999999998</v>
      </c>
      <c r="CH29">
        <v>1619.98</v>
      </c>
      <c r="CI29">
        <v>179.99</v>
      </c>
      <c r="CJ29">
        <v>0</v>
      </c>
      <c r="CK29">
        <v>1689706941.9000001</v>
      </c>
      <c r="CL29">
        <v>0</v>
      </c>
      <c r="CM29">
        <v>1689706910.0999999</v>
      </c>
      <c r="CN29" t="s">
        <v>392</v>
      </c>
      <c r="CO29">
        <v>1689706908.0999999</v>
      </c>
      <c r="CP29">
        <v>1689706910.0999999</v>
      </c>
      <c r="CQ29">
        <v>13</v>
      </c>
      <c r="CR29">
        <v>-0.187</v>
      </c>
      <c r="CS29">
        <v>1E-3</v>
      </c>
      <c r="CT29">
        <v>-2.66</v>
      </c>
      <c r="CU29">
        <v>-9.6000000000000002E-2</v>
      </c>
      <c r="CV29">
        <v>475</v>
      </c>
      <c r="CW29">
        <v>10</v>
      </c>
      <c r="CX29">
        <v>0.16</v>
      </c>
      <c r="CY29">
        <v>0.1</v>
      </c>
      <c r="CZ29">
        <v>7.87489962533592</v>
      </c>
      <c r="DA29">
        <v>-0.26218012009830799</v>
      </c>
      <c r="DB29">
        <v>8.5517450655717003E-2</v>
      </c>
      <c r="DC29">
        <v>1</v>
      </c>
      <c r="DD29">
        <v>475.03023809523802</v>
      </c>
      <c r="DE29">
        <v>0.12257142857075599</v>
      </c>
      <c r="DF29">
        <v>3.2093471761480398E-2</v>
      </c>
      <c r="DG29">
        <v>1</v>
      </c>
      <c r="DH29">
        <v>2</v>
      </c>
      <c r="DI29">
        <v>2</v>
      </c>
      <c r="DJ29" t="s">
        <v>359</v>
      </c>
      <c r="DK29">
        <v>2.6586699999999999</v>
      </c>
      <c r="DL29">
        <v>2.8322799999999999</v>
      </c>
      <c r="DM29">
        <v>0.108149</v>
      </c>
      <c r="DN29">
        <v>0.109324</v>
      </c>
      <c r="DO29">
        <v>7.1155300000000005E-2</v>
      </c>
      <c r="DP29">
        <v>6.6516699999999998E-2</v>
      </c>
      <c r="DQ29">
        <v>28567.200000000001</v>
      </c>
      <c r="DR29">
        <v>29908.5</v>
      </c>
      <c r="DS29">
        <v>29734.1</v>
      </c>
      <c r="DT29">
        <v>31279.7</v>
      </c>
      <c r="DU29">
        <v>36158.699999999997</v>
      </c>
      <c r="DV29">
        <v>38267.9</v>
      </c>
      <c r="DW29">
        <v>40768.400000000001</v>
      </c>
      <c r="DX29">
        <v>43377.3</v>
      </c>
      <c r="DY29">
        <v>1.90828</v>
      </c>
      <c r="DZ29">
        <v>2.3412500000000001</v>
      </c>
      <c r="EA29">
        <v>-1.1399400000000001E-3</v>
      </c>
      <c r="EB29">
        <v>0</v>
      </c>
      <c r="EC29">
        <v>16.526199999999999</v>
      </c>
      <c r="ED29">
        <v>999.9</v>
      </c>
      <c r="EE29">
        <v>42.100999999999999</v>
      </c>
      <c r="EF29">
        <v>20.643999999999998</v>
      </c>
      <c r="EG29">
        <v>10.211399999999999</v>
      </c>
      <c r="EH29">
        <v>61.520699999999998</v>
      </c>
      <c r="EI29">
        <v>16.061699999999998</v>
      </c>
      <c r="EJ29">
        <v>1</v>
      </c>
      <c r="EK29">
        <v>-0.606738</v>
      </c>
      <c r="EL29">
        <v>2.3595600000000001</v>
      </c>
      <c r="EM29">
        <v>20.269300000000001</v>
      </c>
      <c r="EN29">
        <v>5.24559</v>
      </c>
      <c r="EO29">
        <v>11.828799999999999</v>
      </c>
      <c r="EP29">
        <v>4.9831000000000003</v>
      </c>
      <c r="EQ29">
        <v>3.2989999999999999</v>
      </c>
      <c r="ER29">
        <v>173</v>
      </c>
      <c r="ES29">
        <v>3724.5</v>
      </c>
      <c r="ET29">
        <v>9060</v>
      </c>
      <c r="EU29">
        <v>57.2</v>
      </c>
      <c r="EV29">
        <v>1.8732800000000001</v>
      </c>
      <c r="EW29">
        <v>1.8789</v>
      </c>
      <c r="EX29">
        <v>1.8792500000000001</v>
      </c>
      <c r="EY29">
        <v>1.8797900000000001</v>
      </c>
      <c r="EZ29">
        <v>1.87744</v>
      </c>
      <c r="FA29">
        <v>1.8768199999999999</v>
      </c>
      <c r="FB29">
        <v>1.8772899999999999</v>
      </c>
      <c r="FC29">
        <v>1.8748499999999999</v>
      </c>
      <c r="FD29">
        <v>0</v>
      </c>
      <c r="FE29">
        <v>0</v>
      </c>
      <c r="FF29">
        <v>0</v>
      </c>
      <c r="FG29">
        <v>0</v>
      </c>
      <c r="FH29" t="s">
        <v>360</v>
      </c>
      <c r="FI29" t="s">
        <v>361</v>
      </c>
      <c r="FJ29" t="s">
        <v>362</v>
      </c>
      <c r="FK29" t="s">
        <v>362</v>
      </c>
      <c r="FL29" t="s">
        <v>362</v>
      </c>
      <c r="FM29" t="s">
        <v>362</v>
      </c>
      <c r="FN29">
        <v>0</v>
      </c>
      <c r="FO29">
        <v>100</v>
      </c>
      <c r="FP29">
        <v>100</v>
      </c>
      <c r="FQ29">
        <v>-2.66</v>
      </c>
      <c r="FR29">
        <v>-9.5799999999999996E-2</v>
      </c>
      <c r="FS29">
        <v>-2.65302880997206</v>
      </c>
      <c r="FT29">
        <v>1.4527828764109799E-4</v>
      </c>
      <c r="FU29">
        <v>-4.3579519040863002E-7</v>
      </c>
      <c r="FV29">
        <v>2.0799061152897499E-10</v>
      </c>
      <c r="FW29">
        <v>-9.5839999999998995E-2</v>
      </c>
      <c r="FX29">
        <v>0</v>
      </c>
      <c r="FY29">
        <v>0</v>
      </c>
      <c r="FZ29">
        <v>0</v>
      </c>
      <c r="GA29">
        <v>4</v>
      </c>
      <c r="GB29">
        <v>2147</v>
      </c>
      <c r="GC29">
        <v>-1</v>
      </c>
      <c r="GD29">
        <v>-1</v>
      </c>
      <c r="GE29">
        <v>0.5</v>
      </c>
      <c r="GF29">
        <v>0.5</v>
      </c>
      <c r="GG29">
        <v>1.18164</v>
      </c>
      <c r="GH29">
        <v>2.51953</v>
      </c>
      <c r="GI29">
        <v>1.54541</v>
      </c>
      <c r="GJ29">
        <v>2.3034699999999999</v>
      </c>
      <c r="GK29">
        <v>1.5979000000000001</v>
      </c>
      <c r="GL29">
        <v>2.35229</v>
      </c>
      <c r="GM29">
        <v>24.5106</v>
      </c>
      <c r="GN29">
        <v>15.646800000000001</v>
      </c>
      <c r="GO29">
        <v>18</v>
      </c>
      <c r="GP29">
        <v>382.39699999999999</v>
      </c>
      <c r="GQ29">
        <v>703.27499999999998</v>
      </c>
      <c r="GR29">
        <v>13.901199999999999</v>
      </c>
      <c r="GS29">
        <v>18.582599999999999</v>
      </c>
      <c r="GT29">
        <v>30.000599999999999</v>
      </c>
      <c r="GU29">
        <v>18.584599999999998</v>
      </c>
      <c r="GV29">
        <v>18.518799999999999</v>
      </c>
      <c r="GW29">
        <v>23.722799999999999</v>
      </c>
      <c r="GX29">
        <v>-30</v>
      </c>
      <c r="GY29">
        <v>-30</v>
      </c>
      <c r="GZ29">
        <v>14.0143</v>
      </c>
      <c r="HA29">
        <v>475</v>
      </c>
      <c r="HB29">
        <v>0</v>
      </c>
      <c r="HC29">
        <v>101.17400000000001</v>
      </c>
      <c r="HD29">
        <v>100.547</v>
      </c>
    </row>
    <row r="30" spans="1:212" x14ac:dyDescent="0.2">
      <c r="A30">
        <v>12</v>
      </c>
      <c r="B30">
        <v>1689707025.0999999</v>
      </c>
      <c r="C30">
        <v>946</v>
      </c>
      <c r="D30" t="s">
        <v>393</v>
      </c>
      <c r="E30" t="s">
        <v>394</v>
      </c>
      <c r="F30" t="s">
        <v>352</v>
      </c>
      <c r="G30" t="s">
        <v>353</v>
      </c>
      <c r="H30" t="s">
        <v>354</v>
      </c>
      <c r="I30" t="s">
        <v>355</v>
      </c>
      <c r="J30" t="s">
        <v>356</v>
      </c>
      <c r="K30" t="s">
        <v>357</v>
      </c>
      <c r="L30">
        <v>1689707025.0999999</v>
      </c>
      <c r="M30">
        <f t="shared" si="0"/>
        <v>1.0218270880551145E-3</v>
      </c>
      <c r="N30">
        <f t="shared" si="1"/>
        <v>1.0218270880551146</v>
      </c>
      <c r="O30">
        <f t="shared" si="2"/>
        <v>7.8627410130623847</v>
      </c>
      <c r="P30">
        <f t="shared" si="3"/>
        <v>566.85400000000004</v>
      </c>
      <c r="Q30">
        <f t="shared" si="4"/>
        <v>442.06022194994449</v>
      </c>
      <c r="R30">
        <f t="shared" si="5"/>
        <v>44.54692091369315</v>
      </c>
      <c r="S30">
        <f t="shared" si="6"/>
        <v>57.122534563786012</v>
      </c>
      <c r="T30">
        <f t="shared" si="7"/>
        <v>0.10901127028841079</v>
      </c>
      <c r="U30">
        <f t="shared" si="8"/>
        <v>3.4926688890333617</v>
      </c>
      <c r="V30">
        <f t="shared" si="9"/>
        <v>0.10715576408765602</v>
      </c>
      <c r="W30">
        <f t="shared" si="10"/>
        <v>6.7136431677371669E-2</v>
      </c>
      <c r="X30">
        <f t="shared" si="11"/>
        <v>297.68342699999999</v>
      </c>
      <c r="Y30">
        <f t="shared" si="12"/>
        <v>18.278381908839972</v>
      </c>
      <c r="Z30">
        <f t="shared" si="13"/>
        <v>18.278381908839972</v>
      </c>
      <c r="AA30">
        <f t="shared" si="14"/>
        <v>2.1078174114296204</v>
      </c>
      <c r="AB30">
        <f t="shared" si="15"/>
        <v>59.751218518466288</v>
      </c>
      <c r="AC30">
        <f t="shared" si="16"/>
        <v>1.1624658588763002</v>
      </c>
      <c r="AD30">
        <f t="shared" si="17"/>
        <v>1.9455098786262186</v>
      </c>
      <c r="AE30">
        <f t="shared" si="18"/>
        <v>0.94535155255332026</v>
      </c>
      <c r="AF30">
        <f t="shared" si="19"/>
        <v>-45.06257458323055</v>
      </c>
      <c r="AG30">
        <f t="shared" si="20"/>
        <v>-239.26529296356046</v>
      </c>
      <c r="AH30">
        <f t="shared" si="21"/>
        <v>-13.443593118768272</v>
      </c>
      <c r="AI30">
        <f t="shared" si="22"/>
        <v>-8.8033665559265728E-2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55023.209360896559</v>
      </c>
      <c r="AO30">
        <f t="shared" si="26"/>
        <v>1799.88</v>
      </c>
      <c r="AP30">
        <f t="shared" si="27"/>
        <v>1517.2995000000001</v>
      </c>
      <c r="AQ30">
        <f t="shared" si="28"/>
        <v>0.84300036669111278</v>
      </c>
      <c r="AR30">
        <f t="shared" si="29"/>
        <v>0.16539070771384759</v>
      </c>
      <c r="AS30">
        <v>1689707025.0999999</v>
      </c>
      <c r="AT30">
        <v>566.85400000000004</v>
      </c>
      <c r="AU30">
        <v>575.024</v>
      </c>
      <c r="AV30">
        <v>11.5357</v>
      </c>
      <c r="AW30">
        <v>10.558199999999999</v>
      </c>
      <c r="AX30">
        <v>569.68700000000001</v>
      </c>
      <c r="AY30">
        <v>11.629099999999999</v>
      </c>
      <c r="AZ30">
        <v>400.29599999999999</v>
      </c>
      <c r="BA30">
        <v>100.67100000000001</v>
      </c>
      <c r="BB30">
        <v>0.100159</v>
      </c>
      <c r="BC30">
        <v>17.0077</v>
      </c>
      <c r="BD30">
        <v>16.537500000000001</v>
      </c>
      <c r="BE30">
        <v>999.9</v>
      </c>
      <c r="BF30">
        <v>0</v>
      </c>
      <c r="BG30">
        <v>0</v>
      </c>
      <c r="BH30">
        <v>9991.8799999999992</v>
      </c>
      <c r="BI30">
        <v>0</v>
      </c>
      <c r="BJ30">
        <v>666.18499999999995</v>
      </c>
      <c r="BK30">
        <v>-8.1702899999999996</v>
      </c>
      <c r="BL30">
        <v>573.46900000000005</v>
      </c>
      <c r="BM30">
        <v>581.16</v>
      </c>
      <c r="BN30">
        <v>0.97746100000000002</v>
      </c>
      <c r="BO30">
        <v>575.024</v>
      </c>
      <c r="BP30">
        <v>10.558199999999999</v>
      </c>
      <c r="BQ30">
        <v>1.1613100000000001</v>
      </c>
      <c r="BR30">
        <v>1.0629</v>
      </c>
      <c r="BS30">
        <v>9.1145600000000009</v>
      </c>
      <c r="BT30">
        <v>7.8084199999999999</v>
      </c>
      <c r="BU30">
        <v>1799.88</v>
      </c>
      <c r="BV30">
        <v>0.89998599999999995</v>
      </c>
      <c r="BW30">
        <v>0.10001400000000001</v>
      </c>
      <c r="BX30">
        <v>0</v>
      </c>
      <c r="BY30">
        <v>2.7896000000000001</v>
      </c>
      <c r="BZ30">
        <v>0</v>
      </c>
      <c r="CA30">
        <v>5780.31</v>
      </c>
      <c r="CB30">
        <v>17198.400000000001</v>
      </c>
      <c r="CC30">
        <v>39.125</v>
      </c>
      <c r="CD30">
        <v>41</v>
      </c>
      <c r="CE30">
        <v>40.561999999999998</v>
      </c>
      <c r="CF30">
        <v>38.811999999999998</v>
      </c>
      <c r="CG30">
        <v>37.936999999999998</v>
      </c>
      <c r="CH30">
        <v>1619.87</v>
      </c>
      <c r="CI30">
        <v>180.01</v>
      </c>
      <c r="CJ30">
        <v>0</v>
      </c>
      <c r="CK30">
        <v>1689707028.9000001</v>
      </c>
      <c r="CL30">
        <v>0</v>
      </c>
      <c r="CM30">
        <v>1689706996.0999999</v>
      </c>
      <c r="CN30" t="s">
        <v>395</v>
      </c>
      <c r="CO30">
        <v>1689706996.0999999</v>
      </c>
      <c r="CP30">
        <v>1689706996.0999999</v>
      </c>
      <c r="CQ30">
        <v>14</v>
      </c>
      <c r="CR30">
        <v>-0.16</v>
      </c>
      <c r="CS30">
        <v>2E-3</v>
      </c>
      <c r="CT30">
        <v>-2.835</v>
      </c>
      <c r="CU30">
        <v>-9.2999999999999999E-2</v>
      </c>
      <c r="CV30">
        <v>575</v>
      </c>
      <c r="CW30">
        <v>11</v>
      </c>
      <c r="CX30">
        <v>0.21</v>
      </c>
      <c r="CY30">
        <v>0.06</v>
      </c>
      <c r="CZ30">
        <v>8.7550207434862894</v>
      </c>
      <c r="DA30">
        <v>2.2550411794275301E-2</v>
      </c>
      <c r="DB30">
        <v>8.3412636251971095E-2</v>
      </c>
      <c r="DC30">
        <v>1</v>
      </c>
      <c r="DD30">
        <v>575.00205000000005</v>
      </c>
      <c r="DE30">
        <v>0.124195488721243</v>
      </c>
      <c r="DF30">
        <v>4.4569580433303203E-2</v>
      </c>
      <c r="DG30">
        <v>1</v>
      </c>
      <c r="DH30">
        <v>2</v>
      </c>
      <c r="DI30">
        <v>2</v>
      </c>
      <c r="DJ30" t="s">
        <v>359</v>
      </c>
      <c r="DK30">
        <v>2.6589399999999999</v>
      </c>
      <c r="DL30">
        <v>2.8323700000000001</v>
      </c>
      <c r="DM30">
        <v>0.124068</v>
      </c>
      <c r="DN30">
        <v>0.125308</v>
      </c>
      <c r="DO30">
        <v>7.1696599999999999E-2</v>
      </c>
      <c r="DP30">
        <v>6.7138699999999996E-2</v>
      </c>
      <c r="DQ30">
        <v>28048.9</v>
      </c>
      <c r="DR30">
        <v>29362.9</v>
      </c>
      <c r="DS30">
        <v>29725.5</v>
      </c>
      <c r="DT30">
        <v>31270.5</v>
      </c>
      <c r="DU30">
        <v>36130</v>
      </c>
      <c r="DV30">
        <v>38233.699999999997</v>
      </c>
      <c r="DW30">
        <v>40758.400000000001</v>
      </c>
      <c r="DX30">
        <v>43365.7</v>
      </c>
      <c r="DY30">
        <v>1.90672</v>
      </c>
      <c r="DZ30">
        <v>2.3386200000000001</v>
      </c>
      <c r="EA30">
        <v>-1.02781E-2</v>
      </c>
      <c r="EB30">
        <v>0</v>
      </c>
      <c r="EC30">
        <v>16.708500000000001</v>
      </c>
      <c r="ED30">
        <v>999.9</v>
      </c>
      <c r="EE30">
        <v>42.186999999999998</v>
      </c>
      <c r="EF30">
        <v>20.713999999999999</v>
      </c>
      <c r="EG30">
        <v>10.2767</v>
      </c>
      <c r="EH30">
        <v>61.550699999999999</v>
      </c>
      <c r="EI30">
        <v>15.524800000000001</v>
      </c>
      <c r="EJ30">
        <v>1</v>
      </c>
      <c r="EK30">
        <v>-0.59662599999999999</v>
      </c>
      <c r="EL30">
        <v>2.26797</v>
      </c>
      <c r="EM30">
        <v>20.271000000000001</v>
      </c>
      <c r="EN30">
        <v>5.2451400000000001</v>
      </c>
      <c r="EO30">
        <v>11.8294</v>
      </c>
      <c r="EP30">
        <v>4.9831000000000003</v>
      </c>
      <c r="EQ30">
        <v>3.2989999999999999</v>
      </c>
      <c r="ER30">
        <v>173</v>
      </c>
      <c r="ES30">
        <v>3726.4</v>
      </c>
      <c r="ET30">
        <v>9060</v>
      </c>
      <c r="EU30">
        <v>57.2</v>
      </c>
      <c r="EV30">
        <v>1.8732599999999999</v>
      </c>
      <c r="EW30">
        <v>1.87893</v>
      </c>
      <c r="EX30">
        <v>1.8791599999999999</v>
      </c>
      <c r="EY30">
        <v>1.8797600000000001</v>
      </c>
      <c r="EZ30">
        <v>1.87744</v>
      </c>
      <c r="FA30">
        <v>1.8768199999999999</v>
      </c>
      <c r="FB30">
        <v>1.8772899999999999</v>
      </c>
      <c r="FC30">
        <v>1.8748499999999999</v>
      </c>
      <c r="FD30">
        <v>0</v>
      </c>
      <c r="FE30">
        <v>0</v>
      </c>
      <c r="FF30">
        <v>0</v>
      </c>
      <c r="FG30">
        <v>0</v>
      </c>
      <c r="FH30" t="s">
        <v>360</v>
      </c>
      <c r="FI30" t="s">
        <v>361</v>
      </c>
      <c r="FJ30" t="s">
        <v>362</v>
      </c>
      <c r="FK30" t="s">
        <v>362</v>
      </c>
      <c r="FL30" t="s">
        <v>362</v>
      </c>
      <c r="FM30" t="s">
        <v>362</v>
      </c>
      <c r="FN30">
        <v>0</v>
      </c>
      <c r="FO30">
        <v>100</v>
      </c>
      <c r="FP30">
        <v>100</v>
      </c>
      <c r="FQ30">
        <v>-2.8330000000000002</v>
      </c>
      <c r="FR30">
        <v>-9.3399999999999997E-2</v>
      </c>
      <c r="FS30">
        <v>-2.8131695369510501</v>
      </c>
      <c r="FT30">
        <v>1.4527828764109799E-4</v>
      </c>
      <c r="FU30">
        <v>-4.3579519040863002E-7</v>
      </c>
      <c r="FV30">
        <v>2.0799061152897499E-10</v>
      </c>
      <c r="FW30">
        <v>-9.3389999999999404E-2</v>
      </c>
      <c r="FX30">
        <v>0</v>
      </c>
      <c r="FY30">
        <v>0</v>
      </c>
      <c r="FZ30">
        <v>0</v>
      </c>
      <c r="GA30">
        <v>4</v>
      </c>
      <c r="GB30">
        <v>2147</v>
      </c>
      <c r="GC30">
        <v>-1</v>
      </c>
      <c r="GD30">
        <v>-1</v>
      </c>
      <c r="GE30">
        <v>0.5</v>
      </c>
      <c r="GF30">
        <v>0.5</v>
      </c>
      <c r="GG30">
        <v>1.3793899999999999</v>
      </c>
      <c r="GH30">
        <v>2.51709</v>
      </c>
      <c r="GI30">
        <v>1.54541</v>
      </c>
      <c r="GJ30">
        <v>2.3034699999999999</v>
      </c>
      <c r="GK30">
        <v>1.5979000000000001</v>
      </c>
      <c r="GL30">
        <v>2.3083499999999999</v>
      </c>
      <c r="GM30">
        <v>24.612400000000001</v>
      </c>
      <c r="GN30">
        <v>15.629300000000001</v>
      </c>
      <c r="GO30">
        <v>18</v>
      </c>
      <c r="GP30">
        <v>382.73599999999999</v>
      </c>
      <c r="GQ30">
        <v>703.12800000000004</v>
      </c>
      <c r="GR30">
        <v>13.9091</v>
      </c>
      <c r="GS30">
        <v>18.736699999999999</v>
      </c>
      <c r="GT30">
        <v>30.000599999999999</v>
      </c>
      <c r="GU30">
        <v>18.725899999999999</v>
      </c>
      <c r="GV30">
        <v>18.659300000000002</v>
      </c>
      <c r="GW30">
        <v>27.663</v>
      </c>
      <c r="GX30">
        <v>-30</v>
      </c>
      <c r="GY30">
        <v>-30</v>
      </c>
      <c r="GZ30">
        <v>13.9178</v>
      </c>
      <c r="HA30">
        <v>575</v>
      </c>
      <c r="HB30">
        <v>0</v>
      </c>
      <c r="HC30">
        <v>101.14700000000001</v>
      </c>
      <c r="HD30">
        <v>100.51900000000001</v>
      </c>
    </row>
    <row r="31" spans="1:212" x14ac:dyDescent="0.2">
      <c r="A31">
        <v>13</v>
      </c>
      <c r="B31">
        <v>1689707124.0999999</v>
      </c>
      <c r="C31">
        <v>1045</v>
      </c>
      <c r="D31" t="s">
        <v>396</v>
      </c>
      <c r="E31" t="s">
        <v>397</v>
      </c>
      <c r="F31" t="s">
        <v>352</v>
      </c>
      <c r="G31" t="s">
        <v>353</v>
      </c>
      <c r="H31" t="s">
        <v>354</v>
      </c>
      <c r="I31" t="s">
        <v>355</v>
      </c>
      <c r="J31" t="s">
        <v>356</v>
      </c>
      <c r="K31" t="s">
        <v>357</v>
      </c>
      <c r="L31">
        <v>1689707124.0999999</v>
      </c>
      <c r="M31">
        <f t="shared" si="0"/>
        <v>1.0077930801770532E-3</v>
      </c>
      <c r="N31">
        <f t="shared" si="1"/>
        <v>1.0077930801770532</v>
      </c>
      <c r="O31">
        <f t="shared" si="2"/>
        <v>8.2363028638984925</v>
      </c>
      <c r="P31">
        <f t="shared" si="3"/>
        <v>666.33500000000004</v>
      </c>
      <c r="Q31">
        <f t="shared" si="4"/>
        <v>534.66360394298363</v>
      </c>
      <c r="R31">
        <f t="shared" si="5"/>
        <v>53.879886869486789</v>
      </c>
      <c r="S31">
        <f t="shared" si="6"/>
        <v>67.148865478055001</v>
      </c>
      <c r="T31">
        <f t="shared" si="7"/>
        <v>0.10903454061636694</v>
      </c>
      <c r="U31">
        <f t="shared" si="8"/>
        <v>3.4838896053953752</v>
      </c>
      <c r="V31">
        <f t="shared" si="9"/>
        <v>0.10717365769754071</v>
      </c>
      <c r="W31">
        <f t="shared" si="10"/>
        <v>6.7148083561352823E-2</v>
      </c>
      <c r="X31">
        <f t="shared" si="11"/>
        <v>297.70678799999996</v>
      </c>
      <c r="Y31">
        <f t="shared" si="12"/>
        <v>18.277757401500399</v>
      </c>
      <c r="Z31">
        <f t="shared" si="13"/>
        <v>18.277757401500399</v>
      </c>
      <c r="AA31">
        <f t="shared" si="14"/>
        <v>2.1077348111306358</v>
      </c>
      <c r="AB31">
        <f t="shared" si="15"/>
        <v>60.450813726268535</v>
      </c>
      <c r="AC31">
        <f t="shared" si="16"/>
        <v>1.1755624053182001</v>
      </c>
      <c r="AD31">
        <f t="shared" si="17"/>
        <v>1.9446593566818546</v>
      </c>
      <c r="AE31">
        <f t="shared" si="18"/>
        <v>0.93217240581243566</v>
      </c>
      <c r="AF31">
        <f t="shared" si="19"/>
        <v>-44.443674835808046</v>
      </c>
      <c r="AG31">
        <f t="shared" si="20"/>
        <v>-239.84255283312521</v>
      </c>
      <c r="AH31">
        <f t="shared" si="21"/>
        <v>-13.509462741467452</v>
      </c>
      <c r="AI31">
        <f t="shared" si="22"/>
        <v>-8.8902410400777399E-2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54824.057845772375</v>
      </c>
      <c r="AO31">
        <f t="shared" si="26"/>
        <v>1800.03</v>
      </c>
      <c r="AP31">
        <f t="shared" si="27"/>
        <v>1517.4251999999999</v>
      </c>
      <c r="AQ31">
        <f t="shared" si="28"/>
        <v>0.84299995000083328</v>
      </c>
      <c r="AR31">
        <f t="shared" si="29"/>
        <v>0.16538990350160829</v>
      </c>
      <c r="AS31">
        <v>1689707124.0999999</v>
      </c>
      <c r="AT31">
        <v>666.33500000000004</v>
      </c>
      <c r="AU31">
        <v>674.95899999999995</v>
      </c>
      <c r="AV31">
        <v>11.6654</v>
      </c>
      <c r="AW31">
        <v>10.7011</v>
      </c>
      <c r="AX31">
        <v>669.24400000000003</v>
      </c>
      <c r="AY31">
        <v>11.757899999999999</v>
      </c>
      <c r="AZ31">
        <v>400.15</v>
      </c>
      <c r="BA31">
        <v>100.673</v>
      </c>
      <c r="BB31">
        <v>0.10043299999999999</v>
      </c>
      <c r="BC31">
        <v>17.000800000000002</v>
      </c>
      <c r="BD31">
        <v>16.570699999999999</v>
      </c>
      <c r="BE31">
        <v>999.9</v>
      </c>
      <c r="BF31">
        <v>0</v>
      </c>
      <c r="BG31">
        <v>0</v>
      </c>
      <c r="BH31">
        <v>9953.75</v>
      </c>
      <c r="BI31">
        <v>0</v>
      </c>
      <c r="BJ31">
        <v>633.32799999999997</v>
      </c>
      <c r="BK31">
        <v>-8.6235999999999997</v>
      </c>
      <c r="BL31">
        <v>674.2</v>
      </c>
      <c r="BM31">
        <v>682.26</v>
      </c>
      <c r="BN31">
        <v>0.96429600000000004</v>
      </c>
      <c r="BO31">
        <v>674.95899999999995</v>
      </c>
      <c r="BP31">
        <v>10.7011</v>
      </c>
      <c r="BQ31">
        <v>1.17439</v>
      </c>
      <c r="BR31">
        <v>1.07731</v>
      </c>
      <c r="BS31">
        <v>9.2807999999999993</v>
      </c>
      <c r="BT31">
        <v>8.0061400000000003</v>
      </c>
      <c r="BU31">
        <v>1800.03</v>
      </c>
      <c r="BV31">
        <v>0.900003</v>
      </c>
      <c r="BW31">
        <v>9.9997199999999994E-2</v>
      </c>
      <c r="BX31">
        <v>0</v>
      </c>
      <c r="BY31">
        <v>2.9447999999999999</v>
      </c>
      <c r="BZ31">
        <v>0</v>
      </c>
      <c r="CA31">
        <v>5774.21</v>
      </c>
      <c r="CB31">
        <v>17199.900000000001</v>
      </c>
      <c r="CC31">
        <v>39.25</v>
      </c>
      <c r="CD31">
        <v>41.25</v>
      </c>
      <c r="CE31">
        <v>40.75</v>
      </c>
      <c r="CF31">
        <v>39</v>
      </c>
      <c r="CG31">
        <v>38.125</v>
      </c>
      <c r="CH31">
        <v>1620.03</v>
      </c>
      <c r="CI31">
        <v>180</v>
      </c>
      <c r="CJ31">
        <v>0</v>
      </c>
      <c r="CK31">
        <v>1689707127.9000001</v>
      </c>
      <c r="CL31">
        <v>0</v>
      </c>
      <c r="CM31">
        <v>1689707096.0999999</v>
      </c>
      <c r="CN31" t="s">
        <v>398</v>
      </c>
      <c r="CO31">
        <v>1689707096.0999999</v>
      </c>
      <c r="CP31">
        <v>1689707081.0999999</v>
      </c>
      <c r="CQ31">
        <v>15</v>
      </c>
      <c r="CR31">
        <v>-0.06</v>
      </c>
      <c r="CS31">
        <v>1E-3</v>
      </c>
      <c r="CT31">
        <v>-2.91</v>
      </c>
      <c r="CU31">
        <v>-9.2999999999999999E-2</v>
      </c>
      <c r="CV31">
        <v>675</v>
      </c>
      <c r="CW31">
        <v>11</v>
      </c>
      <c r="CX31">
        <v>0.22</v>
      </c>
      <c r="CY31">
        <v>0.04</v>
      </c>
      <c r="CZ31">
        <v>9.2320731859976704</v>
      </c>
      <c r="DA31">
        <v>-0.37709128401354403</v>
      </c>
      <c r="DB31">
        <v>5.5605066066619697E-2</v>
      </c>
      <c r="DC31">
        <v>1</v>
      </c>
      <c r="DD31">
        <v>674.97790476190505</v>
      </c>
      <c r="DE31">
        <v>0.211636363636651</v>
      </c>
      <c r="DF31">
        <v>2.90957446764358E-2</v>
      </c>
      <c r="DG31">
        <v>1</v>
      </c>
      <c r="DH31">
        <v>2</v>
      </c>
      <c r="DI31">
        <v>2</v>
      </c>
      <c r="DJ31" t="s">
        <v>359</v>
      </c>
      <c r="DK31">
        <v>2.6583100000000002</v>
      </c>
      <c r="DL31">
        <v>2.8323200000000002</v>
      </c>
      <c r="DM31">
        <v>0.13866500000000001</v>
      </c>
      <c r="DN31">
        <v>0.139936</v>
      </c>
      <c r="DO31">
        <v>7.2273400000000002E-2</v>
      </c>
      <c r="DP31">
        <v>6.78034E-2</v>
      </c>
      <c r="DQ31">
        <v>27572.6</v>
      </c>
      <c r="DR31">
        <v>28858.799999999999</v>
      </c>
      <c r="DS31">
        <v>29716.400000000001</v>
      </c>
      <c r="DT31">
        <v>31256.9</v>
      </c>
      <c r="DU31">
        <v>36099.300000000003</v>
      </c>
      <c r="DV31">
        <v>38191.800000000003</v>
      </c>
      <c r="DW31">
        <v>40747.800000000003</v>
      </c>
      <c r="DX31">
        <v>43347.4</v>
      </c>
      <c r="DY31">
        <v>1.9044000000000001</v>
      </c>
      <c r="DZ31">
        <v>2.3344999999999998</v>
      </c>
      <c r="EA31">
        <v>-2.29999E-2</v>
      </c>
      <c r="EB31">
        <v>0</v>
      </c>
      <c r="EC31">
        <v>16.953199999999999</v>
      </c>
      <c r="ED31">
        <v>999.9</v>
      </c>
      <c r="EE31">
        <v>42.302999999999997</v>
      </c>
      <c r="EF31">
        <v>20.855</v>
      </c>
      <c r="EG31">
        <v>10.3939</v>
      </c>
      <c r="EH31">
        <v>61.670699999999997</v>
      </c>
      <c r="EI31">
        <v>16.334099999999999</v>
      </c>
      <c r="EJ31">
        <v>1</v>
      </c>
      <c r="EK31">
        <v>-0.581507</v>
      </c>
      <c r="EL31">
        <v>2.4878499999999999</v>
      </c>
      <c r="EM31">
        <v>20.267900000000001</v>
      </c>
      <c r="EN31">
        <v>5.2448399999999999</v>
      </c>
      <c r="EO31">
        <v>11.8286</v>
      </c>
      <c r="EP31">
        <v>4.9832999999999998</v>
      </c>
      <c r="EQ31">
        <v>3.2989999999999999</v>
      </c>
      <c r="ER31">
        <v>173</v>
      </c>
      <c r="ES31">
        <v>3728.5</v>
      </c>
      <c r="ET31">
        <v>9060</v>
      </c>
      <c r="EU31">
        <v>57.2</v>
      </c>
      <c r="EV31">
        <v>1.87323</v>
      </c>
      <c r="EW31">
        <v>1.8788899999999999</v>
      </c>
      <c r="EX31">
        <v>1.8791599999999999</v>
      </c>
      <c r="EY31">
        <v>1.87974</v>
      </c>
      <c r="EZ31">
        <v>1.87744</v>
      </c>
      <c r="FA31">
        <v>1.8768199999999999</v>
      </c>
      <c r="FB31">
        <v>1.8772899999999999</v>
      </c>
      <c r="FC31">
        <v>1.8748499999999999</v>
      </c>
      <c r="FD31">
        <v>0</v>
      </c>
      <c r="FE31">
        <v>0</v>
      </c>
      <c r="FF31">
        <v>0</v>
      </c>
      <c r="FG31">
        <v>0</v>
      </c>
      <c r="FH31" t="s">
        <v>360</v>
      </c>
      <c r="FI31" t="s">
        <v>361</v>
      </c>
      <c r="FJ31" t="s">
        <v>362</v>
      </c>
      <c r="FK31" t="s">
        <v>362</v>
      </c>
      <c r="FL31" t="s">
        <v>362</v>
      </c>
      <c r="FM31" t="s">
        <v>362</v>
      </c>
      <c r="FN31">
        <v>0</v>
      </c>
      <c r="FO31">
        <v>100</v>
      </c>
      <c r="FP31">
        <v>100</v>
      </c>
      <c r="FQ31">
        <v>-2.9089999999999998</v>
      </c>
      <c r="FR31">
        <v>-9.2499999999999999E-2</v>
      </c>
      <c r="FS31">
        <v>-2.8728368954890602</v>
      </c>
      <c r="FT31">
        <v>1.4527828764109799E-4</v>
      </c>
      <c r="FU31">
        <v>-4.3579519040863002E-7</v>
      </c>
      <c r="FV31">
        <v>2.0799061152897499E-10</v>
      </c>
      <c r="FW31">
        <v>-9.2530000000000001E-2</v>
      </c>
      <c r="FX31">
        <v>0</v>
      </c>
      <c r="FY31">
        <v>0</v>
      </c>
      <c r="FZ31">
        <v>0</v>
      </c>
      <c r="GA31">
        <v>4</v>
      </c>
      <c r="GB31">
        <v>2147</v>
      </c>
      <c r="GC31">
        <v>-1</v>
      </c>
      <c r="GD31">
        <v>-1</v>
      </c>
      <c r="GE31">
        <v>0.5</v>
      </c>
      <c r="GF31">
        <v>0.7</v>
      </c>
      <c r="GG31">
        <v>1.57104</v>
      </c>
      <c r="GH31">
        <v>2.5122100000000001</v>
      </c>
      <c r="GI31">
        <v>1.54541</v>
      </c>
      <c r="GJ31">
        <v>2.3022499999999999</v>
      </c>
      <c r="GK31">
        <v>1.5979000000000001</v>
      </c>
      <c r="GL31">
        <v>2.4145500000000002</v>
      </c>
      <c r="GM31">
        <v>24.755099999999999</v>
      </c>
      <c r="GN31">
        <v>15.6205</v>
      </c>
      <c r="GO31">
        <v>18</v>
      </c>
      <c r="GP31">
        <v>383.09</v>
      </c>
      <c r="GQ31">
        <v>702.36900000000003</v>
      </c>
      <c r="GR31">
        <v>13.8363</v>
      </c>
      <c r="GS31">
        <v>18.952200000000001</v>
      </c>
      <c r="GT31">
        <v>30.000800000000002</v>
      </c>
      <c r="GU31">
        <v>18.918199999999999</v>
      </c>
      <c r="GV31">
        <v>18.846599999999999</v>
      </c>
      <c r="GW31">
        <v>31.499600000000001</v>
      </c>
      <c r="GX31">
        <v>-30</v>
      </c>
      <c r="GY31">
        <v>-30</v>
      </c>
      <c r="GZ31">
        <v>13.833</v>
      </c>
      <c r="HA31">
        <v>675</v>
      </c>
      <c r="HB31">
        <v>0</v>
      </c>
      <c r="HC31">
        <v>101.119</v>
      </c>
      <c r="HD31">
        <v>100.476</v>
      </c>
    </row>
    <row r="32" spans="1:212" x14ac:dyDescent="0.2">
      <c r="A32">
        <v>14</v>
      </c>
      <c r="B32">
        <v>1689707211.0999999</v>
      </c>
      <c r="C32">
        <v>1132</v>
      </c>
      <c r="D32" t="s">
        <v>399</v>
      </c>
      <c r="E32" t="s">
        <v>400</v>
      </c>
      <c r="F32" t="s">
        <v>352</v>
      </c>
      <c r="G32" t="s">
        <v>353</v>
      </c>
      <c r="H32" t="s">
        <v>354</v>
      </c>
      <c r="I32" t="s">
        <v>355</v>
      </c>
      <c r="J32" t="s">
        <v>356</v>
      </c>
      <c r="K32" t="s">
        <v>357</v>
      </c>
      <c r="L32">
        <v>1689707211.0999999</v>
      </c>
      <c r="M32">
        <f t="shared" si="0"/>
        <v>9.8205300956781256E-4</v>
      </c>
      <c r="N32">
        <f t="shared" si="1"/>
        <v>0.98205300956781261</v>
      </c>
      <c r="O32">
        <f t="shared" si="2"/>
        <v>8.6419244871519485</v>
      </c>
      <c r="P32">
        <f t="shared" si="3"/>
        <v>790.95299999999997</v>
      </c>
      <c r="Q32">
        <f t="shared" si="4"/>
        <v>649.77734730628447</v>
      </c>
      <c r="R32">
        <f t="shared" si="5"/>
        <v>65.478134763562494</v>
      </c>
      <c r="S32">
        <f t="shared" si="6"/>
        <v>79.704420814830002</v>
      </c>
      <c r="T32">
        <f t="shared" si="7"/>
        <v>0.10750920353112686</v>
      </c>
      <c r="U32">
        <f t="shared" si="8"/>
        <v>3.4939451810435234</v>
      </c>
      <c r="V32">
        <f t="shared" si="9"/>
        <v>0.10570467014934756</v>
      </c>
      <c r="W32">
        <f t="shared" si="10"/>
        <v>6.6225026026332914E-2</v>
      </c>
      <c r="X32">
        <f t="shared" si="11"/>
        <v>297.69894899999997</v>
      </c>
      <c r="Y32">
        <f t="shared" si="12"/>
        <v>18.276847064042741</v>
      </c>
      <c r="Z32">
        <f t="shared" si="13"/>
        <v>18.276847064042741</v>
      </c>
      <c r="AA32">
        <f t="shared" si="14"/>
        <v>2.1076144106716304</v>
      </c>
      <c r="AB32">
        <f t="shared" si="15"/>
        <v>61.036000179343318</v>
      </c>
      <c r="AC32">
        <f t="shared" si="16"/>
        <v>1.1867091234040001</v>
      </c>
      <c r="AD32">
        <f t="shared" si="17"/>
        <v>1.9442773443821166</v>
      </c>
      <c r="AE32">
        <f t="shared" si="18"/>
        <v>0.92090528726763021</v>
      </c>
      <c r="AF32">
        <f t="shared" si="19"/>
        <v>-43.308537721940532</v>
      </c>
      <c r="AG32">
        <f t="shared" si="20"/>
        <v>-240.94726915855534</v>
      </c>
      <c r="AH32">
        <f t="shared" si="21"/>
        <v>-13.53234822643058</v>
      </c>
      <c r="AI32">
        <f t="shared" si="22"/>
        <v>-8.9206106926496886E-2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55054.247729202754</v>
      </c>
      <c r="AO32">
        <f t="shared" si="26"/>
        <v>1799.97</v>
      </c>
      <c r="AP32">
        <f t="shared" si="27"/>
        <v>1517.3756999999998</v>
      </c>
      <c r="AQ32">
        <f t="shared" si="28"/>
        <v>0.84300055000916674</v>
      </c>
      <c r="AR32">
        <f t="shared" si="29"/>
        <v>0.16539106151769195</v>
      </c>
      <c r="AS32">
        <v>1689707211.0999999</v>
      </c>
      <c r="AT32">
        <v>790.95299999999997</v>
      </c>
      <c r="AU32">
        <v>800.06899999999996</v>
      </c>
      <c r="AV32">
        <v>11.776400000000001</v>
      </c>
      <c r="AW32">
        <v>10.8371</v>
      </c>
      <c r="AX32">
        <v>794.154</v>
      </c>
      <c r="AY32">
        <v>11.8665</v>
      </c>
      <c r="AZ32">
        <v>400.26299999999998</v>
      </c>
      <c r="BA32">
        <v>100.67</v>
      </c>
      <c r="BB32">
        <v>0.10011</v>
      </c>
      <c r="BC32">
        <v>16.997699999999998</v>
      </c>
      <c r="BD32">
        <v>16.581900000000001</v>
      </c>
      <c r="BE32">
        <v>999.9</v>
      </c>
      <c r="BF32">
        <v>0</v>
      </c>
      <c r="BG32">
        <v>0</v>
      </c>
      <c r="BH32">
        <v>9997.5</v>
      </c>
      <c r="BI32">
        <v>0</v>
      </c>
      <c r="BJ32">
        <v>776.81200000000001</v>
      </c>
      <c r="BK32">
        <v>-9.1162700000000001</v>
      </c>
      <c r="BL32">
        <v>800.37800000000004</v>
      </c>
      <c r="BM32">
        <v>808.83399999999995</v>
      </c>
      <c r="BN32">
        <v>0.93927899999999998</v>
      </c>
      <c r="BO32">
        <v>800.06899999999996</v>
      </c>
      <c r="BP32">
        <v>10.8371</v>
      </c>
      <c r="BQ32">
        <v>1.1855199999999999</v>
      </c>
      <c r="BR32">
        <v>1.09097</v>
      </c>
      <c r="BS32">
        <v>9.4210100000000008</v>
      </c>
      <c r="BT32">
        <v>8.1914300000000004</v>
      </c>
      <c r="BU32">
        <v>1799.97</v>
      </c>
      <c r="BV32">
        <v>0.89998400000000001</v>
      </c>
      <c r="BW32">
        <v>0.10001599999999999</v>
      </c>
      <c r="BX32">
        <v>0</v>
      </c>
      <c r="BY32">
        <v>2.3529</v>
      </c>
      <c r="BZ32">
        <v>0</v>
      </c>
      <c r="CA32">
        <v>6034.01</v>
      </c>
      <c r="CB32">
        <v>17199.3</v>
      </c>
      <c r="CC32">
        <v>39.436999999999998</v>
      </c>
      <c r="CD32">
        <v>41.5</v>
      </c>
      <c r="CE32">
        <v>40.936999999999998</v>
      </c>
      <c r="CF32">
        <v>39.25</v>
      </c>
      <c r="CG32">
        <v>38.311999999999998</v>
      </c>
      <c r="CH32">
        <v>1619.94</v>
      </c>
      <c r="CI32">
        <v>180.03</v>
      </c>
      <c r="CJ32">
        <v>0</v>
      </c>
      <c r="CK32">
        <v>1689707214.9000001</v>
      </c>
      <c r="CL32">
        <v>0</v>
      </c>
      <c r="CM32">
        <v>1689707182.0999999</v>
      </c>
      <c r="CN32" t="s">
        <v>401</v>
      </c>
      <c r="CO32">
        <v>1689707180.0999999</v>
      </c>
      <c r="CP32">
        <v>1689707182.0999999</v>
      </c>
      <c r="CQ32">
        <v>16</v>
      </c>
      <c r="CR32">
        <v>-0.27300000000000002</v>
      </c>
      <c r="CS32">
        <v>2E-3</v>
      </c>
      <c r="CT32">
        <v>-3.2029999999999998</v>
      </c>
      <c r="CU32">
        <v>-0.09</v>
      </c>
      <c r="CV32">
        <v>800</v>
      </c>
      <c r="CW32">
        <v>11</v>
      </c>
      <c r="CX32">
        <v>0.1</v>
      </c>
      <c r="CY32">
        <v>0.06</v>
      </c>
      <c r="CZ32">
        <v>9.6208361821833197</v>
      </c>
      <c r="DA32">
        <v>-0.79860743775648102</v>
      </c>
      <c r="DB32">
        <v>0.12111185071288701</v>
      </c>
      <c r="DC32">
        <v>1</v>
      </c>
      <c r="DD32">
        <v>799.99644999999998</v>
      </c>
      <c r="DE32">
        <v>0.158300751879354</v>
      </c>
      <c r="DF32">
        <v>6.0598246674320497E-2</v>
      </c>
      <c r="DG32">
        <v>1</v>
      </c>
      <c r="DH32">
        <v>2</v>
      </c>
      <c r="DI32">
        <v>2</v>
      </c>
      <c r="DJ32" t="s">
        <v>359</v>
      </c>
      <c r="DK32">
        <v>2.6584599999999998</v>
      </c>
      <c r="DL32">
        <v>2.8323700000000001</v>
      </c>
      <c r="DM32">
        <v>0.15549199999999999</v>
      </c>
      <c r="DN32">
        <v>0.15676699999999999</v>
      </c>
      <c r="DO32">
        <v>7.2750400000000007E-2</v>
      </c>
      <c r="DP32">
        <v>6.8429699999999996E-2</v>
      </c>
      <c r="DQ32">
        <v>27023.1</v>
      </c>
      <c r="DR32">
        <v>28282.799999999999</v>
      </c>
      <c r="DS32">
        <v>29704.5</v>
      </c>
      <c r="DT32">
        <v>31244.5</v>
      </c>
      <c r="DU32">
        <v>36069.599999999999</v>
      </c>
      <c r="DV32">
        <v>38153.5</v>
      </c>
      <c r="DW32">
        <v>40733.4</v>
      </c>
      <c r="DX32">
        <v>43331.3</v>
      </c>
      <c r="DY32">
        <v>1.9023300000000001</v>
      </c>
      <c r="DZ32">
        <v>2.3313700000000002</v>
      </c>
      <c r="EA32">
        <v>-3.26298E-2</v>
      </c>
      <c r="EB32">
        <v>0</v>
      </c>
      <c r="EC32">
        <v>17.124500000000001</v>
      </c>
      <c r="ED32">
        <v>999.9</v>
      </c>
      <c r="EE32">
        <v>42.4</v>
      </c>
      <c r="EF32">
        <v>20.946000000000002</v>
      </c>
      <c r="EG32">
        <v>10.478199999999999</v>
      </c>
      <c r="EH32">
        <v>61.460700000000003</v>
      </c>
      <c r="EI32">
        <v>15.472799999999999</v>
      </c>
      <c r="EJ32">
        <v>1</v>
      </c>
      <c r="EK32">
        <v>-0.56771099999999997</v>
      </c>
      <c r="EL32">
        <v>2.81534</v>
      </c>
      <c r="EM32">
        <v>20.2666</v>
      </c>
      <c r="EN32">
        <v>5.24559</v>
      </c>
      <c r="EO32">
        <v>11.8302</v>
      </c>
      <c r="EP32">
        <v>4.9830500000000004</v>
      </c>
      <c r="EQ32">
        <v>3.2989999999999999</v>
      </c>
      <c r="ER32">
        <v>173</v>
      </c>
      <c r="ES32">
        <v>3730.4</v>
      </c>
      <c r="ET32">
        <v>9060</v>
      </c>
      <c r="EU32">
        <v>57.3</v>
      </c>
      <c r="EV32">
        <v>1.8732800000000001</v>
      </c>
      <c r="EW32">
        <v>1.8789400000000001</v>
      </c>
      <c r="EX32">
        <v>1.8791599999999999</v>
      </c>
      <c r="EY32">
        <v>1.87985</v>
      </c>
      <c r="EZ32">
        <v>1.8774500000000001</v>
      </c>
      <c r="FA32">
        <v>1.8768199999999999</v>
      </c>
      <c r="FB32">
        <v>1.8773</v>
      </c>
      <c r="FC32">
        <v>1.8748499999999999</v>
      </c>
      <c r="FD32">
        <v>0</v>
      </c>
      <c r="FE32">
        <v>0</v>
      </c>
      <c r="FF32">
        <v>0</v>
      </c>
      <c r="FG32">
        <v>0</v>
      </c>
      <c r="FH32" t="s">
        <v>360</v>
      </c>
      <c r="FI32" t="s">
        <v>361</v>
      </c>
      <c r="FJ32" t="s">
        <v>362</v>
      </c>
      <c r="FK32" t="s">
        <v>362</v>
      </c>
      <c r="FL32" t="s">
        <v>362</v>
      </c>
      <c r="FM32" t="s">
        <v>362</v>
      </c>
      <c r="FN32">
        <v>0</v>
      </c>
      <c r="FO32">
        <v>100</v>
      </c>
      <c r="FP32">
        <v>100</v>
      </c>
      <c r="FQ32">
        <v>-3.2010000000000001</v>
      </c>
      <c r="FR32">
        <v>-9.01E-2</v>
      </c>
      <c r="FS32">
        <v>-3.1463187453147898</v>
      </c>
      <c r="FT32">
        <v>1.4527828764109799E-4</v>
      </c>
      <c r="FU32">
        <v>-4.3579519040863002E-7</v>
      </c>
      <c r="FV32">
        <v>2.0799061152897499E-10</v>
      </c>
      <c r="FW32">
        <v>-9.0109999999997498E-2</v>
      </c>
      <c r="FX32">
        <v>0</v>
      </c>
      <c r="FY32">
        <v>0</v>
      </c>
      <c r="FZ32">
        <v>0</v>
      </c>
      <c r="GA32">
        <v>4</v>
      </c>
      <c r="GB32">
        <v>2147</v>
      </c>
      <c r="GC32">
        <v>-1</v>
      </c>
      <c r="GD32">
        <v>-1</v>
      </c>
      <c r="GE32">
        <v>0.5</v>
      </c>
      <c r="GF32">
        <v>0.5</v>
      </c>
      <c r="GG32">
        <v>1.80542</v>
      </c>
      <c r="GH32">
        <v>2.52075</v>
      </c>
      <c r="GI32">
        <v>1.54541</v>
      </c>
      <c r="GJ32">
        <v>2.3022499999999999</v>
      </c>
      <c r="GK32">
        <v>1.5979000000000001</v>
      </c>
      <c r="GL32">
        <v>2.3339799999999999</v>
      </c>
      <c r="GM32">
        <v>24.877500000000001</v>
      </c>
      <c r="GN32">
        <v>15.5855</v>
      </c>
      <c r="GO32">
        <v>18</v>
      </c>
      <c r="GP32">
        <v>383.45600000000002</v>
      </c>
      <c r="GQ32">
        <v>702.29300000000001</v>
      </c>
      <c r="GR32">
        <v>13.664400000000001</v>
      </c>
      <c r="GS32">
        <v>19.149000000000001</v>
      </c>
      <c r="GT32">
        <v>30.000699999999998</v>
      </c>
      <c r="GU32">
        <v>19.097300000000001</v>
      </c>
      <c r="GV32">
        <v>19.021699999999999</v>
      </c>
      <c r="GW32">
        <v>36.174799999999998</v>
      </c>
      <c r="GX32">
        <v>-30</v>
      </c>
      <c r="GY32">
        <v>-30</v>
      </c>
      <c r="GZ32">
        <v>13.664</v>
      </c>
      <c r="HA32">
        <v>800</v>
      </c>
      <c r="HB32">
        <v>0</v>
      </c>
      <c r="HC32">
        <v>101.081</v>
      </c>
      <c r="HD32">
        <v>100.437</v>
      </c>
    </row>
    <row r="33" spans="1:212" x14ac:dyDescent="0.2">
      <c r="A33">
        <v>15</v>
      </c>
      <c r="B33">
        <v>1689707296.0999999</v>
      </c>
      <c r="C33">
        <v>1217</v>
      </c>
      <c r="D33" t="s">
        <v>402</v>
      </c>
      <c r="E33" t="s">
        <v>403</v>
      </c>
      <c r="F33" t="s">
        <v>352</v>
      </c>
      <c r="G33" t="s">
        <v>353</v>
      </c>
      <c r="H33" t="s">
        <v>354</v>
      </c>
      <c r="I33" t="s">
        <v>355</v>
      </c>
      <c r="J33" t="s">
        <v>356</v>
      </c>
      <c r="K33" t="s">
        <v>357</v>
      </c>
      <c r="L33">
        <v>1689707296.0999999</v>
      </c>
      <c r="M33">
        <f t="shared" si="0"/>
        <v>9.3638363333392095E-4</v>
      </c>
      <c r="N33">
        <f t="shared" si="1"/>
        <v>0.93638363333392094</v>
      </c>
      <c r="O33">
        <f t="shared" si="2"/>
        <v>8.9530708210219032</v>
      </c>
      <c r="P33">
        <f t="shared" si="3"/>
        <v>990.41399999999999</v>
      </c>
      <c r="Q33">
        <f t="shared" si="4"/>
        <v>837.34072629965056</v>
      </c>
      <c r="R33">
        <f t="shared" si="5"/>
        <v>84.37634897268812</v>
      </c>
      <c r="S33">
        <f t="shared" si="6"/>
        <v>99.801090125802006</v>
      </c>
      <c r="T33">
        <f t="shared" si="7"/>
        <v>0.10397819230274603</v>
      </c>
      <c r="U33">
        <f t="shared" si="8"/>
        <v>3.489829434732119</v>
      </c>
      <c r="V33">
        <f t="shared" si="9"/>
        <v>0.10228728707878956</v>
      </c>
      <c r="W33">
        <f t="shared" si="10"/>
        <v>6.407918501796156E-2</v>
      </c>
      <c r="X33">
        <f t="shared" si="11"/>
        <v>297.66906300000005</v>
      </c>
      <c r="Y33">
        <f t="shared" si="12"/>
        <v>18.282567778290673</v>
      </c>
      <c r="Z33">
        <f t="shared" si="13"/>
        <v>18.282567778290673</v>
      </c>
      <c r="AA33">
        <f t="shared" si="14"/>
        <v>2.1083711276436108</v>
      </c>
      <c r="AB33">
        <f t="shared" si="15"/>
        <v>61.796040614579951</v>
      </c>
      <c r="AC33">
        <f t="shared" si="16"/>
        <v>1.2010524622212999</v>
      </c>
      <c r="AD33">
        <f t="shared" si="17"/>
        <v>1.9435751065545253</v>
      </c>
      <c r="AE33">
        <f t="shared" si="18"/>
        <v>0.90731866542231088</v>
      </c>
      <c r="AF33">
        <f t="shared" si="19"/>
        <v>-41.294518230025915</v>
      </c>
      <c r="AG33">
        <f t="shared" si="20"/>
        <v>-242.81217688558644</v>
      </c>
      <c r="AH33">
        <f t="shared" si="21"/>
        <v>-13.653172852897635</v>
      </c>
      <c r="AI33">
        <f t="shared" si="22"/>
        <v>-9.0804968509928585E-2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54961.230549702013</v>
      </c>
      <c r="AO33">
        <f t="shared" si="26"/>
        <v>1799.79</v>
      </c>
      <c r="AP33">
        <f t="shared" si="27"/>
        <v>1517.2239</v>
      </c>
      <c r="AQ33">
        <f t="shared" si="28"/>
        <v>0.84300051672695153</v>
      </c>
      <c r="AR33">
        <f t="shared" si="29"/>
        <v>0.16539099728301637</v>
      </c>
      <c r="AS33">
        <v>1689707296.0999999</v>
      </c>
      <c r="AT33">
        <v>990.41399999999999</v>
      </c>
      <c r="AU33">
        <v>999.976</v>
      </c>
      <c r="AV33">
        <v>11.9191</v>
      </c>
      <c r="AW33">
        <v>11.0237</v>
      </c>
      <c r="AX33">
        <v>993.97699999999998</v>
      </c>
      <c r="AY33">
        <v>12.005100000000001</v>
      </c>
      <c r="AZ33">
        <v>400.303</v>
      </c>
      <c r="BA33">
        <v>100.667</v>
      </c>
      <c r="BB33">
        <v>0.10004300000000001</v>
      </c>
      <c r="BC33">
        <v>16.992000000000001</v>
      </c>
      <c r="BD33">
        <v>16.600000000000001</v>
      </c>
      <c r="BE33">
        <v>999.9</v>
      </c>
      <c r="BF33">
        <v>0</v>
      </c>
      <c r="BG33">
        <v>0</v>
      </c>
      <c r="BH33">
        <v>9980</v>
      </c>
      <c r="BI33">
        <v>0</v>
      </c>
      <c r="BJ33">
        <v>705.8</v>
      </c>
      <c r="BK33">
        <v>-9.2274799999999999</v>
      </c>
      <c r="BL33">
        <v>1002.7</v>
      </c>
      <c r="BM33">
        <v>1011.12</v>
      </c>
      <c r="BN33">
        <v>0.89137599999999995</v>
      </c>
      <c r="BO33">
        <v>999.976</v>
      </c>
      <c r="BP33">
        <v>11.0237</v>
      </c>
      <c r="BQ33">
        <v>1.1994499999999999</v>
      </c>
      <c r="BR33">
        <v>1.10972</v>
      </c>
      <c r="BS33">
        <v>9.5947800000000001</v>
      </c>
      <c r="BT33">
        <v>8.4425799999999995</v>
      </c>
      <c r="BU33">
        <v>1799.79</v>
      </c>
      <c r="BV33">
        <v>0.89998400000000001</v>
      </c>
      <c r="BW33">
        <v>0.10001599999999999</v>
      </c>
      <c r="BX33">
        <v>0</v>
      </c>
      <c r="BY33">
        <v>2.5960000000000001</v>
      </c>
      <c r="BZ33">
        <v>0</v>
      </c>
      <c r="CA33">
        <v>5886.79</v>
      </c>
      <c r="CB33">
        <v>17197.5</v>
      </c>
      <c r="CC33">
        <v>39.686999999999998</v>
      </c>
      <c r="CD33">
        <v>41.811999999999998</v>
      </c>
      <c r="CE33">
        <v>41.125</v>
      </c>
      <c r="CF33">
        <v>39.561999999999998</v>
      </c>
      <c r="CG33">
        <v>38.5</v>
      </c>
      <c r="CH33">
        <v>1619.78</v>
      </c>
      <c r="CI33">
        <v>180.01</v>
      </c>
      <c r="CJ33">
        <v>0</v>
      </c>
      <c r="CK33">
        <v>1689707300.0999999</v>
      </c>
      <c r="CL33">
        <v>0</v>
      </c>
      <c r="CM33">
        <v>1689707321.0999999</v>
      </c>
      <c r="CN33" t="s">
        <v>404</v>
      </c>
      <c r="CO33">
        <v>1689707321.0999999</v>
      </c>
      <c r="CP33">
        <v>1689707316.0999999</v>
      </c>
      <c r="CQ33">
        <v>17</v>
      </c>
      <c r="CR33">
        <v>-0.33200000000000002</v>
      </c>
      <c r="CS33">
        <v>4.0000000000000001E-3</v>
      </c>
      <c r="CT33">
        <v>-3.5630000000000002</v>
      </c>
      <c r="CU33">
        <v>-8.5999999999999993E-2</v>
      </c>
      <c r="CV33">
        <v>1000</v>
      </c>
      <c r="CW33">
        <v>11</v>
      </c>
      <c r="CX33">
        <v>0.25</v>
      </c>
      <c r="CY33">
        <v>0.06</v>
      </c>
      <c r="CZ33">
        <v>9.7793310066553705</v>
      </c>
      <c r="DA33">
        <v>-1.6752726581722699</v>
      </c>
      <c r="DB33">
        <v>0.17781220770888201</v>
      </c>
      <c r="DC33">
        <v>1</v>
      </c>
      <c r="DD33">
        <v>999.97438095238101</v>
      </c>
      <c r="DE33">
        <v>-1.0051948049140899E-2</v>
      </c>
      <c r="DF33">
        <v>3.7177151445053E-2</v>
      </c>
      <c r="DG33">
        <v>1</v>
      </c>
      <c r="DH33">
        <v>2</v>
      </c>
      <c r="DI33">
        <v>2</v>
      </c>
      <c r="DJ33" t="s">
        <v>359</v>
      </c>
      <c r="DK33">
        <v>2.6583899999999998</v>
      </c>
      <c r="DL33">
        <v>2.8321499999999999</v>
      </c>
      <c r="DM33">
        <v>0.17977799999999999</v>
      </c>
      <c r="DN33">
        <v>0.18103900000000001</v>
      </c>
      <c r="DO33">
        <v>7.3366200000000006E-2</v>
      </c>
      <c r="DP33">
        <v>6.9294499999999995E-2</v>
      </c>
      <c r="DQ33">
        <v>26239.7</v>
      </c>
      <c r="DR33">
        <v>27459.3</v>
      </c>
      <c r="DS33">
        <v>29696.400000000001</v>
      </c>
      <c r="DT33">
        <v>31233</v>
      </c>
      <c r="DU33">
        <v>36039.300000000003</v>
      </c>
      <c r="DV33">
        <v>38107.800000000003</v>
      </c>
      <c r="DW33">
        <v>40723.9</v>
      </c>
      <c r="DX33">
        <v>43316.9</v>
      </c>
      <c r="DY33">
        <v>1.9009499999999999</v>
      </c>
      <c r="DZ33">
        <v>2.3288500000000001</v>
      </c>
      <c r="EA33">
        <v>-4.4580500000000002E-2</v>
      </c>
      <c r="EB33">
        <v>0</v>
      </c>
      <c r="EC33">
        <v>17.341200000000001</v>
      </c>
      <c r="ED33">
        <v>999.9</v>
      </c>
      <c r="EE33">
        <v>42.570999999999998</v>
      </c>
      <c r="EF33">
        <v>21.056999999999999</v>
      </c>
      <c r="EG33">
        <v>10.5924</v>
      </c>
      <c r="EH33">
        <v>62.050699999999999</v>
      </c>
      <c r="EI33">
        <v>15.3285</v>
      </c>
      <c r="EJ33">
        <v>1</v>
      </c>
      <c r="EK33">
        <v>-0.55417899999999998</v>
      </c>
      <c r="EL33">
        <v>2.6777299999999999</v>
      </c>
      <c r="EM33">
        <v>20.265000000000001</v>
      </c>
      <c r="EN33">
        <v>5.2424499999999998</v>
      </c>
      <c r="EO33">
        <v>11.828200000000001</v>
      </c>
      <c r="EP33">
        <v>4.9820500000000001</v>
      </c>
      <c r="EQ33">
        <v>3.2989999999999999</v>
      </c>
      <c r="ER33">
        <v>173</v>
      </c>
      <c r="ES33">
        <v>3732.5</v>
      </c>
      <c r="ET33">
        <v>9060</v>
      </c>
      <c r="EU33">
        <v>57.3</v>
      </c>
      <c r="EV33">
        <v>1.8732200000000001</v>
      </c>
      <c r="EW33">
        <v>1.8789199999999999</v>
      </c>
      <c r="EX33">
        <v>1.8791800000000001</v>
      </c>
      <c r="EY33">
        <v>1.8797999999999999</v>
      </c>
      <c r="EZ33">
        <v>1.87744</v>
      </c>
      <c r="FA33">
        <v>1.87679</v>
      </c>
      <c r="FB33">
        <v>1.8772899999999999</v>
      </c>
      <c r="FC33">
        <v>1.8748499999999999</v>
      </c>
      <c r="FD33">
        <v>0</v>
      </c>
      <c r="FE33">
        <v>0</v>
      </c>
      <c r="FF33">
        <v>0</v>
      </c>
      <c r="FG33">
        <v>0</v>
      </c>
      <c r="FH33" t="s">
        <v>360</v>
      </c>
      <c r="FI33" t="s">
        <v>361</v>
      </c>
      <c r="FJ33" t="s">
        <v>362</v>
      </c>
      <c r="FK33" t="s">
        <v>362</v>
      </c>
      <c r="FL33" t="s">
        <v>362</v>
      </c>
      <c r="FM33" t="s">
        <v>362</v>
      </c>
      <c r="FN33">
        <v>0</v>
      </c>
      <c r="FO33">
        <v>100</v>
      </c>
      <c r="FP33">
        <v>100</v>
      </c>
      <c r="FQ33">
        <v>-3.5630000000000002</v>
      </c>
      <c r="FR33">
        <v>-8.5999999999999993E-2</v>
      </c>
      <c r="FS33">
        <v>-3.1463187453147898</v>
      </c>
      <c r="FT33">
        <v>1.4527828764109799E-4</v>
      </c>
      <c r="FU33">
        <v>-4.3579519040863002E-7</v>
      </c>
      <c r="FV33">
        <v>2.0799061152897499E-10</v>
      </c>
      <c r="FW33">
        <v>-9.0109999999997498E-2</v>
      </c>
      <c r="FX33">
        <v>0</v>
      </c>
      <c r="FY33">
        <v>0</v>
      </c>
      <c r="FZ33">
        <v>0</v>
      </c>
      <c r="GA33">
        <v>4</v>
      </c>
      <c r="GB33">
        <v>2147</v>
      </c>
      <c r="GC33">
        <v>-1</v>
      </c>
      <c r="GD33">
        <v>-1</v>
      </c>
      <c r="GE33">
        <v>1.9</v>
      </c>
      <c r="GF33">
        <v>1.9</v>
      </c>
      <c r="GG33">
        <v>2.16919</v>
      </c>
      <c r="GH33">
        <v>2.5134300000000001</v>
      </c>
      <c r="GI33">
        <v>1.54541</v>
      </c>
      <c r="GJ33">
        <v>2.3022499999999999</v>
      </c>
      <c r="GK33">
        <v>1.5979000000000001</v>
      </c>
      <c r="GL33">
        <v>2.4194300000000002</v>
      </c>
      <c r="GM33">
        <v>25.040900000000001</v>
      </c>
      <c r="GN33">
        <v>15.5855</v>
      </c>
      <c r="GO33">
        <v>18</v>
      </c>
      <c r="GP33">
        <v>384.19400000000002</v>
      </c>
      <c r="GQ33">
        <v>702.88800000000003</v>
      </c>
      <c r="GR33">
        <v>13.414</v>
      </c>
      <c r="GS33">
        <v>19.3508</v>
      </c>
      <c r="GT33">
        <v>30.0002</v>
      </c>
      <c r="GU33">
        <v>19.282699999999998</v>
      </c>
      <c r="GV33">
        <v>19.206800000000001</v>
      </c>
      <c r="GW33">
        <v>43.4437</v>
      </c>
      <c r="GX33">
        <v>-30</v>
      </c>
      <c r="GY33">
        <v>-30</v>
      </c>
      <c r="GZ33">
        <v>13.5555</v>
      </c>
      <c r="HA33">
        <v>1000</v>
      </c>
      <c r="HB33">
        <v>0</v>
      </c>
      <c r="HC33">
        <v>101.056</v>
      </c>
      <c r="HD33">
        <v>100.40300000000001</v>
      </c>
    </row>
    <row r="34" spans="1:212" x14ac:dyDescent="0.2">
      <c r="A34">
        <v>16</v>
      </c>
      <c r="B34">
        <v>1689707412</v>
      </c>
      <c r="C34">
        <v>1332.9000000953699</v>
      </c>
      <c r="D34" t="s">
        <v>405</v>
      </c>
      <c r="E34" t="s">
        <v>406</v>
      </c>
      <c r="F34" t="s">
        <v>352</v>
      </c>
      <c r="G34" t="s">
        <v>353</v>
      </c>
      <c r="H34" t="s">
        <v>354</v>
      </c>
      <c r="I34" t="s">
        <v>355</v>
      </c>
      <c r="J34" t="s">
        <v>356</v>
      </c>
      <c r="K34" t="s">
        <v>357</v>
      </c>
      <c r="L34">
        <v>1689707412</v>
      </c>
      <c r="M34">
        <f t="shared" si="0"/>
        <v>9.2736953287017999E-4</v>
      </c>
      <c r="N34">
        <f t="shared" si="1"/>
        <v>0.92736953287017998</v>
      </c>
      <c r="O34">
        <f t="shared" si="2"/>
        <v>9.4466035312030368</v>
      </c>
      <c r="P34">
        <f t="shared" si="3"/>
        <v>1389.748</v>
      </c>
      <c r="Q34">
        <f t="shared" si="4"/>
        <v>1225.5850134988191</v>
      </c>
      <c r="R34">
        <f t="shared" si="5"/>
        <v>123.50494957187625</v>
      </c>
      <c r="S34">
        <f t="shared" si="6"/>
        <v>140.04802177501597</v>
      </c>
      <c r="T34">
        <f t="shared" si="7"/>
        <v>0.10538054422318398</v>
      </c>
      <c r="U34">
        <f t="shared" si="8"/>
        <v>3.4896549034686366</v>
      </c>
      <c r="V34">
        <f t="shared" si="9"/>
        <v>0.10364404630115562</v>
      </c>
      <c r="W34">
        <f t="shared" si="10"/>
        <v>6.4931162839441503E-2</v>
      </c>
      <c r="X34">
        <f t="shared" si="11"/>
        <v>297.68023499999998</v>
      </c>
      <c r="Y34">
        <f t="shared" si="12"/>
        <v>18.300874875960915</v>
      </c>
      <c r="Z34">
        <f t="shared" si="13"/>
        <v>18.300874875960915</v>
      </c>
      <c r="AA34">
        <f t="shared" si="14"/>
        <v>2.1107943310429551</v>
      </c>
      <c r="AB34">
        <f t="shared" si="15"/>
        <v>62.914166865416078</v>
      </c>
      <c r="AC34">
        <f t="shared" si="16"/>
        <v>1.2240401146772</v>
      </c>
      <c r="AD34">
        <f t="shared" si="17"/>
        <v>1.9455715233353188</v>
      </c>
      <c r="AE34">
        <f t="shared" si="18"/>
        <v>0.88675421636575513</v>
      </c>
      <c r="AF34">
        <f t="shared" si="19"/>
        <v>-40.896996399574938</v>
      </c>
      <c r="AG34">
        <f t="shared" si="20"/>
        <v>-243.19645080102214</v>
      </c>
      <c r="AH34">
        <f t="shared" si="21"/>
        <v>-13.67790012751264</v>
      </c>
      <c r="AI34">
        <f t="shared" si="22"/>
        <v>-9.1112328109744567E-2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54954.284133622357</v>
      </c>
      <c r="AO34">
        <f t="shared" si="26"/>
        <v>1799.86</v>
      </c>
      <c r="AP34">
        <f t="shared" si="27"/>
        <v>1517.2827</v>
      </c>
      <c r="AQ34">
        <f t="shared" si="28"/>
        <v>0.84300040003111354</v>
      </c>
      <c r="AR34">
        <f t="shared" si="29"/>
        <v>0.16539077206004912</v>
      </c>
      <c r="AS34">
        <v>1689707412</v>
      </c>
      <c r="AT34">
        <v>1389.748</v>
      </c>
      <c r="AU34">
        <v>1400.14</v>
      </c>
      <c r="AV34">
        <v>12.146599999999999</v>
      </c>
      <c r="AW34">
        <v>11.2598</v>
      </c>
      <c r="AX34">
        <v>1394.1</v>
      </c>
      <c r="AY34">
        <v>12.227600000000001</v>
      </c>
      <c r="AZ34">
        <v>400.202</v>
      </c>
      <c r="BA34">
        <v>100.672</v>
      </c>
      <c r="BB34">
        <v>0.100242</v>
      </c>
      <c r="BC34">
        <v>17.008199999999999</v>
      </c>
      <c r="BD34">
        <v>16.617699999999999</v>
      </c>
      <c r="BE34">
        <v>999.9</v>
      </c>
      <c r="BF34">
        <v>0</v>
      </c>
      <c r="BG34">
        <v>0</v>
      </c>
      <c r="BH34">
        <v>9978.75</v>
      </c>
      <c r="BI34">
        <v>0</v>
      </c>
      <c r="BJ34">
        <v>609.07799999999997</v>
      </c>
      <c r="BK34">
        <v>-9.5950900000000008</v>
      </c>
      <c r="BL34">
        <v>1407.63</v>
      </c>
      <c r="BM34">
        <v>1416.08</v>
      </c>
      <c r="BN34">
        <v>0.88196799999999997</v>
      </c>
      <c r="BO34">
        <v>1400.14</v>
      </c>
      <c r="BP34">
        <v>11.2598</v>
      </c>
      <c r="BQ34">
        <v>1.22234</v>
      </c>
      <c r="BR34">
        <v>1.1335500000000001</v>
      </c>
      <c r="BS34">
        <v>9.8764199999999995</v>
      </c>
      <c r="BT34">
        <v>8.7562999999999995</v>
      </c>
      <c r="BU34">
        <v>1799.86</v>
      </c>
      <c r="BV34">
        <v>0.89998599999999995</v>
      </c>
      <c r="BW34">
        <v>0.10001400000000001</v>
      </c>
      <c r="BX34">
        <v>0</v>
      </c>
      <c r="BY34">
        <v>2.3763000000000001</v>
      </c>
      <c r="BZ34">
        <v>0</v>
      </c>
      <c r="CA34">
        <v>5711.69</v>
      </c>
      <c r="CB34">
        <v>17198.2</v>
      </c>
      <c r="CC34">
        <v>39.5</v>
      </c>
      <c r="CD34">
        <v>41.686999999999998</v>
      </c>
      <c r="CE34">
        <v>40.936999999999998</v>
      </c>
      <c r="CF34">
        <v>39.25</v>
      </c>
      <c r="CG34">
        <v>38.311999999999998</v>
      </c>
      <c r="CH34">
        <v>1619.85</v>
      </c>
      <c r="CI34">
        <v>180.01</v>
      </c>
      <c r="CJ34">
        <v>0</v>
      </c>
      <c r="CK34">
        <v>1689707415.9000001</v>
      </c>
      <c r="CL34">
        <v>0</v>
      </c>
      <c r="CM34">
        <v>1689707442</v>
      </c>
      <c r="CN34" t="s">
        <v>407</v>
      </c>
      <c r="CO34">
        <v>1689707442</v>
      </c>
      <c r="CP34">
        <v>1689707432</v>
      </c>
      <c r="CQ34">
        <v>18</v>
      </c>
      <c r="CR34">
        <v>-0.79200000000000004</v>
      </c>
      <c r="CS34">
        <v>5.0000000000000001E-3</v>
      </c>
      <c r="CT34">
        <v>-4.3520000000000003</v>
      </c>
      <c r="CU34">
        <v>-8.1000000000000003E-2</v>
      </c>
      <c r="CV34">
        <v>1400</v>
      </c>
      <c r="CW34">
        <v>11</v>
      </c>
      <c r="CX34">
        <v>0.37</v>
      </c>
      <c r="CY34">
        <v>0.12</v>
      </c>
      <c r="CZ34">
        <v>9.8411211144059596</v>
      </c>
      <c r="DA34">
        <v>-1.47251486658543</v>
      </c>
      <c r="DB34">
        <v>0.17390802493388099</v>
      </c>
      <c r="DC34">
        <v>1</v>
      </c>
      <c r="DD34">
        <v>1400.02761904762</v>
      </c>
      <c r="DE34">
        <v>0.26961038961182199</v>
      </c>
      <c r="DF34">
        <v>6.4135627266037998E-2</v>
      </c>
      <c r="DG34">
        <v>1</v>
      </c>
      <c r="DH34">
        <v>2</v>
      </c>
      <c r="DI34">
        <v>2</v>
      </c>
      <c r="DJ34" t="s">
        <v>359</v>
      </c>
      <c r="DK34">
        <v>2.65781</v>
      </c>
      <c r="DL34">
        <v>2.8323399999999999</v>
      </c>
      <c r="DM34">
        <v>0.22143399999999999</v>
      </c>
      <c r="DN34">
        <v>0.22267400000000001</v>
      </c>
      <c r="DO34">
        <v>7.4359700000000001E-2</v>
      </c>
      <c r="DP34">
        <v>7.0380999999999999E-2</v>
      </c>
      <c r="DQ34">
        <v>24898.1</v>
      </c>
      <c r="DR34">
        <v>26052.5</v>
      </c>
      <c r="DS34">
        <v>29682.400000000001</v>
      </c>
      <c r="DT34">
        <v>31216.5</v>
      </c>
      <c r="DU34">
        <v>35989.699999999997</v>
      </c>
      <c r="DV34">
        <v>38048.1</v>
      </c>
      <c r="DW34">
        <v>40707.300000000003</v>
      </c>
      <c r="DX34">
        <v>43294.8</v>
      </c>
      <c r="DY34">
        <v>1.8978299999999999</v>
      </c>
      <c r="DZ34">
        <v>2.3242799999999999</v>
      </c>
      <c r="EA34">
        <v>-4.7251599999999998E-2</v>
      </c>
      <c r="EB34">
        <v>0</v>
      </c>
      <c r="EC34">
        <v>17.403199999999998</v>
      </c>
      <c r="ED34">
        <v>999.9</v>
      </c>
      <c r="EE34">
        <v>42.765999999999998</v>
      </c>
      <c r="EF34">
        <v>21.257999999999999</v>
      </c>
      <c r="EG34">
        <v>10.771000000000001</v>
      </c>
      <c r="EH34">
        <v>61.640700000000002</v>
      </c>
      <c r="EI34">
        <v>15.645</v>
      </c>
      <c r="EJ34">
        <v>1</v>
      </c>
      <c r="EK34">
        <v>-0.53468199999999999</v>
      </c>
      <c r="EL34">
        <v>3.1154600000000001</v>
      </c>
      <c r="EM34">
        <v>20.257999999999999</v>
      </c>
      <c r="EN34">
        <v>5.2446900000000003</v>
      </c>
      <c r="EO34">
        <v>11.83</v>
      </c>
      <c r="EP34">
        <v>4.98285</v>
      </c>
      <c r="EQ34">
        <v>3.2989999999999999</v>
      </c>
      <c r="ER34">
        <v>173</v>
      </c>
      <c r="ES34">
        <v>3735</v>
      </c>
      <c r="ET34">
        <v>9060</v>
      </c>
      <c r="EU34">
        <v>57.3</v>
      </c>
      <c r="EV34">
        <v>1.87321</v>
      </c>
      <c r="EW34">
        <v>1.8788899999999999</v>
      </c>
      <c r="EX34">
        <v>1.87921</v>
      </c>
      <c r="EY34">
        <v>1.8797900000000001</v>
      </c>
      <c r="EZ34">
        <v>1.8774599999999999</v>
      </c>
      <c r="FA34">
        <v>1.8768</v>
      </c>
      <c r="FB34">
        <v>1.8772899999999999</v>
      </c>
      <c r="FC34">
        <v>1.8748499999999999</v>
      </c>
      <c r="FD34">
        <v>0</v>
      </c>
      <c r="FE34">
        <v>0</v>
      </c>
      <c r="FF34">
        <v>0</v>
      </c>
      <c r="FG34">
        <v>0</v>
      </c>
      <c r="FH34" t="s">
        <v>360</v>
      </c>
      <c r="FI34" t="s">
        <v>361</v>
      </c>
      <c r="FJ34" t="s">
        <v>362</v>
      </c>
      <c r="FK34" t="s">
        <v>362</v>
      </c>
      <c r="FL34" t="s">
        <v>362</v>
      </c>
      <c r="FM34" t="s">
        <v>362</v>
      </c>
      <c r="FN34">
        <v>0</v>
      </c>
      <c r="FO34">
        <v>100</v>
      </c>
      <c r="FP34">
        <v>100</v>
      </c>
      <c r="FQ34">
        <v>-4.3520000000000003</v>
      </c>
      <c r="FR34">
        <v>-8.1000000000000003E-2</v>
      </c>
      <c r="FS34">
        <v>-3.4798261939173001</v>
      </c>
      <c r="FT34">
        <v>1.4527828764109799E-4</v>
      </c>
      <c r="FU34">
        <v>-4.3579519040863002E-7</v>
      </c>
      <c r="FV34">
        <v>2.0799061152897499E-10</v>
      </c>
      <c r="FW34">
        <v>-8.5780000000003298E-2</v>
      </c>
      <c r="FX34">
        <v>0</v>
      </c>
      <c r="FY34">
        <v>0</v>
      </c>
      <c r="FZ34">
        <v>0</v>
      </c>
      <c r="GA34">
        <v>4</v>
      </c>
      <c r="GB34">
        <v>2147</v>
      </c>
      <c r="GC34">
        <v>-1</v>
      </c>
      <c r="GD34">
        <v>-1</v>
      </c>
      <c r="GE34">
        <v>1.5</v>
      </c>
      <c r="GF34">
        <v>1.6</v>
      </c>
      <c r="GG34">
        <v>2.8576700000000002</v>
      </c>
      <c r="GH34">
        <v>2.5109900000000001</v>
      </c>
      <c r="GI34">
        <v>1.54541</v>
      </c>
      <c r="GJ34">
        <v>2.3022499999999999</v>
      </c>
      <c r="GK34">
        <v>1.5979000000000001</v>
      </c>
      <c r="GL34">
        <v>2.4243199999999998</v>
      </c>
      <c r="GM34">
        <v>25.2453</v>
      </c>
      <c r="GN34">
        <v>15.559200000000001</v>
      </c>
      <c r="GO34">
        <v>18</v>
      </c>
      <c r="GP34">
        <v>384.70299999999997</v>
      </c>
      <c r="GQ34">
        <v>702.79499999999996</v>
      </c>
      <c r="GR34">
        <v>13.592499999999999</v>
      </c>
      <c r="GS34">
        <v>19.634599999999999</v>
      </c>
      <c r="GT34">
        <v>30.000800000000002</v>
      </c>
      <c r="GU34">
        <v>19.549600000000002</v>
      </c>
      <c r="GV34">
        <v>19.466799999999999</v>
      </c>
      <c r="GW34">
        <v>57.2196</v>
      </c>
      <c r="GX34">
        <v>-30</v>
      </c>
      <c r="GY34">
        <v>-30</v>
      </c>
      <c r="GZ34">
        <v>13.5909</v>
      </c>
      <c r="HA34">
        <v>1400</v>
      </c>
      <c r="HB34">
        <v>0</v>
      </c>
      <c r="HC34">
        <v>101.012</v>
      </c>
      <c r="HD34">
        <v>100.351</v>
      </c>
    </row>
    <row r="35" spans="1:212" x14ac:dyDescent="0.2">
      <c r="A35">
        <v>17</v>
      </c>
      <c r="B35">
        <v>1689707549</v>
      </c>
      <c r="C35">
        <v>1469.9000000953699</v>
      </c>
      <c r="D35" t="s">
        <v>408</v>
      </c>
      <c r="E35" t="s">
        <v>409</v>
      </c>
      <c r="F35" t="s">
        <v>352</v>
      </c>
      <c r="G35" t="s">
        <v>353</v>
      </c>
      <c r="H35" t="s">
        <v>354</v>
      </c>
      <c r="I35" t="s">
        <v>355</v>
      </c>
      <c r="J35" t="s">
        <v>356</v>
      </c>
      <c r="K35" t="s">
        <v>357</v>
      </c>
      <c r="L35">
        <v>1689707549</v>
      </c>
      <c r="M35">
        <f t="shared" si="0"/>
        <v>9.1587826310191207E-4</v>
      </c>
      <c r="N35">
        <f t="shared" si="1"/>
        <v>0.91587826310191212</v>
      </c>
      <c r="O35">
        <f t="shared" si="2"/>
        <v>9.6878555663848456</v>
      </c>
      <c r="P35">
        <f t="shared" si="3"/>
        <v>1789.07</v>
      </c>
      <c r="Q35">
        <f t="shared" si="4"/>
        <v>1617.8873631738745</v>
      </c>
      <c r="R35">
        <f t="shared" si="5"/>
        <v>163.02813996448251</v>
      </c>
      <c r="S35">
        <f t="shared" si="6"/>
        <v>180.27754033141002</v>
      </c>
      <c r="T35">
        <f t="shared" si="7"/>
        <v>0.1066622980726562</v>
      </c>
      <c r="U35">
        <f t="shared" si="8"/>
        <v>3.4828603967051688</v>
      </c>
      <c r="V35">
        <f t="shared" si="9"/>
        <v>0.10488027789087591</v>
      </c>
      <c r="W35">
        <f t="shared" si="10"/>
        <v>6.5707801159370666E-2</v>
      </c>
      <c r="X35">
        <f t="shared" si="11"/>
        <v>297.69779099999994</v>
      </c>
      <c r="Y35">
        <f t="shared" si="12"/>
        <v>18.294615406493595</v>
      </c>
      <c r="Z35">
        <f t="shared" si="13"/>
        <v>18.294615406493595</v>
      </c>
      <c r="AA35">
        <f t="shared" si="14"/>
        <v>2.1099655270331192</v>
      </c>
      <c r="AB35">
        <f t="shared" si="15"/>
        <v>64.01995683619738</v>
      </c>
      <c r="AC35">
        <f t="shared" si="16"/>
        <v>1.244662410176</v>
      </c>
      <c r="AD35">
        <f t="shared" si="17"/>
        <v>1.9441787712550569</v>
      </c>
      <c r="AE35">
        <f t="shared" si="18"/>
        <v>0.86530311685711925</v>
      </c>
      <c r="AF35">
        <f t="shared" si="19"/>
        <v>-40.390231402794321</v>
      </c>
      <c r="AG35">
        <f t="shared" si="20"/>
        <v>-243.66938713501585</v>
      </c>
      <c r="AH35">
        <f t="shared" si="21"/>
        <v>-13.729990642856958</v>
      </c>
      <c r="AI35">
        <f t="shared" si="22"/>
        <v>-9.1818180667161187E-2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54801.149681018418</v>
      </c>
      <c r="AO35">
        <f t="shared" si="26"/>
        <v>1799.97</v>
      </c>
      <c r="AP35">
        <f t="shared" si="27"/>
        <v>1517.3751</v>
      </c>
      <c r="AQ35">
        <f t="shared" si="28"/>
        <v>0.8430002166702778</v>
      </c>
      <c r="AR35">
        <f t="shared" si="29"/>
        <v>0.1653904181736362</v>
      </c>
      <c r="AS35">
        <v>1689707549</v>
      </c>
      <c r="AT35">
        <v>1789.07</v>
      </c>
      <c r="AU35">
        <v>1800.04</v>
      </c>
      <c r="AV35">
        <v>12.352</v>
      </c>
      <c r="AW35">
        <v>11.475899999999999</v>
      </c>
      <c r="AX35">
        <v>1793.87</v>
      </c>
      <c r="AY35">
        <v>12.4337</v>
      </c>
      <c r="AZ35">
        <v>399.98700000000002</v>
      </c>
      <c r="BA35">
        <v>100.666</v>
      </c>
      <c r="BB35">
        <v>0.100063</v>
      </c>
      <c r="BC35">
        <v>16.9969</v>
      </c>
      <c r="BD35">
        <v>16.607500000000002</v>
      </c>
      <c r="BE35">
        <v>999.9</v>
      </c>
      <c r="BF35">
        <v>0</v>
      </c>
      <c r="BG35">
        <v>0</v>
      </c>
      <c r="BH35">
        <v>9950</v>
      </c>
      <c r="BI35">
        <v>0</v>
      </c>
      <c r="BJ35">
        <v>526.46799999999996</v>
      </c>
      <c r="BK35">
        <v>-10.967000000000001</v>
      </c>
      <c r="BL35">
        <v>1811.45</v>
      </c>
      <c r="BM35">
        <v>1820.94</v>
      </c>
      <c r="BN35">
        <v>0.87614400000000003</v>
      </c>
      <c r="BO35">
        <v>1800.04</v>
      </c>
      <c r="BP35">
        <v>11.475899999999999</v>
      </c>
      <c r="BQ35">
        <v>1.24343</v>
      </c>
      <c r="BR35">
        <v>1.15524</v>
      </c>
      <c r="BS35">
        <v>10.132</v>
      </c>
      <c r="BT35">
        <v>9.0368600000000008</v>
      </c>
      <c r="BU35">
        <v>1799.97</v>
      </c>
      <c r="BV35">
        <v>0.89998999999999996</v>
      </c>
      <c r="BW35">
        <v>0.10001</v>
      </c>
      <c r="BX35">
        <v>0</v>
      </c>
      <c r="BY35">
        <v>2.1753</v>
      </c>
      <c r="BZ35">
        <v>0</v>
      </c>
      <c r="CA35">
        <v>5554.45</v>
      </c>
      <c r="CB35">
        <v>17199.3</v>
      </c>
      <c r="CC35">
        <v>38.561999999999998</v>
      </c>
      <c r="CD35">
        <v>40.811999999999998</v>
      </c>
      <c r="CE35">
        <v>40.125</v>
      </c>
      <c r="CF35">
        <v>38.311999999999998</v>
      </c>
      <c r="CG35">
        <v>37.625</v>
      </c>
      <c r="CH35">
        <v>1619.96</v>
      </c>
      <c r="CI35">
        <v>180.01</v>
      </c>
      <c r="CJ35">
        <v>0</v>
      </c>
      <c r="CK35">
        <v>1689707552.7</v>
      </c>
      <c r="CL35">
        <v>0</v>
      </c>
      <c r="CM35">
        <v>1689707516</v>
      </c>
      <c r="CN35" t="s">
        <v>410</v>
      </c>
      <c r="CO35">
        <v>1689707516</v>
      </c>
      <c r="CP35">
        <v>1689707495</v>
      </c>
      <c r="CQ35">
        <v>19</v>
      </c>
      <c r="CR35">
        <v>-0.57899999999999996</v>
      </c>
      <c r="CS35">
        <v>0</v>
      </c>
      <c r="CT35">
        <v>-4.7850000000000001</v>
      </c>
      <c r="CU35">
        <v>-8.2000000000000003E-2</v>
      </c>
      <c r="CV35">
        <v>1800</v>
      </c>
      <c r="CW35">
        <v>11</v>
      </c>
      <c r="CX35">
        <v>0.12</v>
      </c>
      <c r="CY35">
        <v>0.05</v>
      </c>
      <c r="CZ35">
        <v>10.655752843447701</v>
      </c>
      <c r="DA35">
        <v>-1.6165490538477201</v>
      </c>
      <c r="DB35">
        <v>0.171815550431235</v>
      </c>
      <c r="DC35">
        <v>1</v>
      </c>
      <c r="DD35">
        <v>1800.01761904762</v>
      </c>
      <c r="DE35">
        <v>-0.65454545454511603</v>
      </c>
      <c r="DF35">
        <v>0.106811126667807</v>
      </c>
      <c r="DG35">
        <v>1</v>
      </c>
      <c r="DH35">
        <v>2</v>
      </c>
      <c r="DI35">
        <v>2</v>
      </c>
      <c r="DJ35" t="s">
        <v>359</v>
      </c>
      <c r="DK35">
        <v>2.6569699999999998</v>
      </c>
      <c r="DL35">
        <v>2.8319100000000001</v>
      </c>
      <c r="DM35">
        <v>0.25635200000000002</v>
      </c>
      <c r="DN35">
        <v>0.25757799999999997</v>
      </c>
      <c r="DO35">
        <v>7.5266899999999998E-2</v>
      </c>
      <c r="DP35">
        <v>7.1358599999999994E-2</v>
      </c>
      <c r="DQ35">
        <v>23776</v>
      </c>
      <c r="DR35">
        <v>24875</v>
      </c>
      <c r="DS35">
        <v>29671.1</v>
      </c>
      <c r="DT35">
        <v>31202.3</v>
      </c>
      <c r="DU35">
        <v>35946</v>
      </c>
      <c r="DV35">
        <v>37995.300000000003</v>
      </c>
      <c r="DW35">
        <v>40694.300000000003</v>
      </c>
      <c r="DX35">
        <v>43276.3</v>
      </c>
      <c r="DY35">
        <v>1.8948</v>
      </c>
      <c r="DZ35">
        <v>2.3201499999999999</v>
      </c>
      <c r="EA35">
        <v>-4.1581699999999999E-2</v>
      </c>
      <c r="EB35">
        <v>0</v>
      </c>
      <c r="EC35">
        <v>17.2988</v>
      </c>
      <c r="ED35">
        <v>999.9</v>
      </c>
      <c r="EE35">
        <v>43.052999999999997</v>
      </c>
      <c r="EF35">
        <v>21.46</v>
      </c>
      <c r="EG35">
        <v>10.979699999999999</v>
      </c>
      <c r="EH35">
        <v>61.680700000000002</v>
      </c>
      <c r="EI35">
        <v>16.0136</v>
      </c>
      <c r="EJ35">
        <v>1</v>
      </c>
      <c r="EK35">
        <v>-0.52083599999999997</v>
      </c>
      <c r="EL35">
        <v>2.6756600000000001</v>
      </c>
      <c r="EM35">
        <v>20.2654</v>
      </c>
      <c r="EN35">
        <v>5.2389999999999999</v>
      </c>
      <c r="EO35">
        <v>11.8291</v>
      </c>
      <c r="EP35">
        <v>4.9806499999999998</v>
      </c>
      <c r="EQ35">
        <v>3.2982499999999999</v>
      </c>
      <c r="ER35">
        <v>173</v>
      </c>
      <c r="ES35">
        <v>3737.8</v>
      </c>
      <c r="ET35">
        <v>9060</v>
      </c>
      <c r="EU35">
        <v>57.4</v>
      </c>
      <c r="EV35">
        <v>1.8733</v>
      </c>
      <c r="EW35">
        <v>1.87896</v>
      </c>
      <c r="EX35">
        <v>1.87921</v>
      </c>
      <c r="EY35">
        <v>1.87988</v>
      </c>
      <c r="EZ35">
        <v>1.8774599999999999</v>
      </c>
      <c r="FA35">
        <v>1.87683</v>
      </c>
      <c r="FB35">
        <v>1.8772899999999999</v>
      </c>
      <c r="FC35">
        <v>1.87486</v>
      </c>
      <c r="FD35">
        <v>0</v>
      </c>
      <c r="FE35">
        <v>0</v>
      </c>
      <c r="FF35">
        <v>0</v>
      </c>
      <c r="FG35">
        <v>0</v>
      </c>
      <c r="FH35" t="s">
        <v>360</v>
      </c>
      <c r="FI35" t="s">
        <v>361</v>
      </c>
      <c r="FJ35" t="s">
        <v>362</v>
      </c>
      <c r="FK35" t="s">
        <v>362</v>
      </c>
      <c r="FL35" t="s">
        <v>362</v>
      </c>
      <c r="FM35" t="s">
        <v>362</v>
      </c>
      <c r="FN35">
        <v>0</v>
      </c>
      <c r="FO35">
        <v>100</v>
      </c>
      <c r="FP35">
        <v>100</v>
      </c>
      <c r="FQ35">
        <v>-4.8</v>
      </c>
      <c r="FR35">
        <v>-8.1699999999999995E-2</v>
      </c>
      <c r="FS35">
        <v>-4.8507960522145499</v>
      </c>
      <c r="FT35">
        <v>1.4527828764109799E-4</v>
      </c>
      <c r="FU35">
        <v>-4.3579519040863002E-7</v>
      </c>
      <c r="FV35">
        <v>2.0799061152897499E-10</v>
      </c>
      <c r="FW35">
        <v>-8.1730000000000302E-2</v>
      </c>
      <c r="FX35">
        <v>0</v>
      </c>
      <c r="FY35">
        <v>0</v>
      </c>
      <c r="FZ35">
        <v>0</v>
      </c>
      <c r="GA35">
        <v>4</v>
      </c>
      <c r="GB35">
        <v>2147</v>
      </c>
      <c r="GC35">
        <v>-1</v>
      </c>
      <c r="GD35">
        <v>-1</v>
      </c>
      <c r="GE35">
        <v>0.6</v>
      </c>
      <c r="GF35">
        <v>0.9</v>
      </c>
      <c r="GG35">
        <v>3.4985400000000002</v>
      </c>
      <c r="GH35">
        <v>2.5122100000000001</v>
      </c>
      <c r="GI35">
        <v>1.54541</v>
      </c>
      <c r="GJ35">
        <v>2.3010299999999999</v>
      </c>
      <c r="GK35">
        <v>1.5979000000000001</v>
      </c>
      <c r="GL35">
        <v>2.33765</v>
      </c>
      <c r="GM35">
        <v>25.470600000000001</v>
      </c>
      <c r="GN35">
        <v>15.5242</v>
      </c>
      <c r="GO35">
        <v>18</v>
      </c>
      <c r="GP35">
        <v>385.09100000000001</v>
      </c>
      <c r="GQ35">
        <v>702.846</v>
      </c>
      <c r="GR35">
        <v>13.895799999999999</v>
      </c>
      <c r="GS35">
        <v>19.8626</v>
      </c>
      <c r="GT35">
        <v>30.000399999999999</v>
      </c>
      <c r="GU35">
        <v>19.795200000000001</v>
      </c>
      <c r="GV35">
        <v>19.711600000000001</v>
      </c>
      <c r="GW35">
        <v>70.037700000000001</v>
      </c>
      <c r="GX35">
        <v>-30</v>
      </c>
      <c r="GY35">
        <v>-30</v>
      </c>
      <c r="GZ35">
        <v>13.8978</v>
      </c>
      <c r="HA35">
        <v>1800</v>
      </c>
      <c r="HB35">
        <v>0</v>
      </c>
      <c r="HC35">
        <v>100.977</v>
      </c>
      <c r="HD35">
        <v>100.306</v>
      </c>
    </row>
    <row r="36" spans="1:212" x14ac:dyDescent="0.2">
      <c r="A36">
        <v>18</v>
      </c>
      <c r="B36">
        <v>1689707651</v>
      </c>
      <c r="C36">
        <v>1571.9000000953699</v>
      </c>
      <c r="D36" t="s">
        <v>411</v>
      </c>
      <c r="E36" t="s">
        <v>412</v>
      </c>
      <c r="F36" t="s">
        <v>352</v>
      </c>
      <c r="G36" t="s">
        <v>353</v>
      </c>
      <c r="H36" t="s">
        <v>354</v>
      </c>
      <c r="I36" t="s">
        <v>355</v>
      </c>
      <c r="J36" t="s">
        <v>356</v>
      </c>
      <c r="K36" t="s">
        <v>357</v>
      </c>
      <c r="L36">
        <v>1689707651</v>
      </c>
      <c r="M36">
        <f t="shared" si="0"/>
        <v>9.1902467006188245E-4</v>
      </c>
      <c r="N36">
        <f t="shared" si="1"/>
        <v>0.91902467006188249</v>
      </c>
      <c r="O36">
        <f t="shared" si="2"/>
        <v>4.9004137350266523</v>
      </c>
      <c r="P36">
        <f t="shared" si="3"/>
        <v>394.83300000000003</v>
      </c>
      <c r="Q36">
        <f t="shared" si="4"/>
        <v>315.97588639477266</v>
      </c>
      <c r="R36">
        <f t="shared" si="5"/>
        <v>31.840381666800031</v>
      </c>
      <c r="S36">
        <f t="shared" si="6"/>
        <v>39.786686123702999</v>
      </c>
      <c r="T36">
        <f t="shared" si="7"/>
        <v>0.10761052023902293</v>
      </c>
      <c r="U36">
        <f t="shared" si="8"/>
        <v>3.4881168505997771</v>
      </c>
      <c r="V36">
        <f t="shared" si="9"/>
        <v>0.10579964885457954</v>
      </c>
      <c r="W36">
        <f t="shared" si="10"/>
        <v>6.6284941804263087E-2</v>
      </c>
      <c r="X36">
        <f t="shared" si="11"/>
        <v>297.65992499999999</v>
      </c>
      <c r="Y36">
        <f t="shared" si="12"/>
        <v>18.267591021097939</v>
      </c>
      <c r="Z36">
        <f t="shared" si="13"/>
        <v>18.267591021097939</v>
      </c>
      <c r="AA36">
        <f t="shared" si="14"/>
        <v>2.106390556723873</v>
      </c>
      <c r="AB36">
        <f t="shared" si="15"/>
        <v>64.168392999053594</v>
      </c>
      <c r="AC36">
        <f t="shared" si="16"/>
        <v>1.2456283116683</v>
      </c>
      <c r="AD36">
        <f t="shared" si="17"/>
        <v>1.9411867018185598</v>
      </c>
      <c r="AE36">
        <f t="shared" si="18"/>
        <v>0.86076224505557297</v>
      </c>
      <c r="AF36">
        <f t="shared" si="19"/>
        <v>-40.528987949729014</v>
      </c>
      <c r="AG36">
        <f t="shared" si="20"/>
        <v>-243.52481707144327</v>
      </c>
      <c r="AH36">
        <f t="shared" si="21"/>
        <v>-13.697537171641365</v>
      </c>
      <c r="AI36">
        <f t="shared" si="22"/>
        <v>-9.1417192813679549E-2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54925.810978133704</v>
      </c>
      <c r="AO36">
        <f t="shared" si="26"/>
        <v>1799.74</v>
      </c>
      <c r="AP36">
        <f t="shared" si="27"/>
        <v>1517.1813000000002</v>
      </c>
      <c r="AQ36">
        <f t="shared" si="28"/>
        <v>0.84300026670519079</v>
      </c>
      <c r="AR36">
        <f t="shared" si="29"/>
        <v>0.16539051474101815</v>
      </c>
      <c r="AS36">
        <v>1689707651</v>
      </c>
      <c r="AT36">
        <v>394.83300000000003</v>
      </c>
      <c r="AU36">
        <v>399.92599999999999</v>
      </c>
      <c r="AV36">
        <v>12.3613</v>
      </c>
      <c r="AW36">
        <v>11.483000000000001</v>
      </c>
      <c r="AX36">
        <v>397.55700000000002</v>
      </c>
      <c r="AY36">
        <v>12.4396</v>
      </c>
      <c r="AZ36">
        <v>400.35199999999998</v>
      </c>
      <c r="BA36">
        <v>100.66800000000001</v>
      </c>
      <c r="BB36">
        <v>0.10039099999999999</v>
      </c>
      <c r="BC36">
        <v>16.9726</v>
      </c>
      <c r="BD36">
        <v>16.582100000000001</v>
      </c>
      <c r="BE36">
        <v>999.9</v>
      </c>
      <c r="BF36">
        <v>0</v>
      </c>
      <c r="BG36">
        <v>0</v>
      </c>
      <c r="BH36">
        <v>9972.5</v>
      </c>
      <c r="BI36">
        <v>0</v>
      </c>
      <c r="BJ36">
        <v>454.15</v>
      </c>
      <c r="BK36">
        <v>-5.0932899999999997</v>
      </c>
      <c r="BL36">
        <v>399.77499999999998</v>
      </c>
      <c r="BM36">
        <v>404.572</v>
      </c>
      <c r="BN36">
        <v>0.87831300000000001</v>
      </c>
      <c r="BO36">
        <v>399.92599999999999</v>
      </c>
      <c r="BP36">
        <v>11.483000000000001</v>
      </c>
      <c r="BQ36">
        <v>1.24438</v>
      </c>
      <c r="BR36">
        <v>1.1559699999999999</v>
      </c>
      <c r="BS36">
        <v>10.1434</v>
      </c>
      <c r="BT36">
        <v>9.0462199999999999</v>
      </c>
      <c r="BU36">
        <v>1799.74</v>
      </c>
      <c r="BV36">
        <v>0.89999300000000004</v>
      </c>
      <c r="BW36">
        <v>0.100007</v>
      </c>
      <c r="BX36">
        <v>0</v>
      </c>
      <c r="BY36">
        <v>2.6012</v>
      </c>
      <c r="BZ36">
        <v>0</v>
      </c>
      <c r="CA36">
        <v>5454.13</v>
      </c>
      <c r="CB36">
        <v>17197.099999999999</v>
      </c>
      <c r="CC36">
        <v>38</v>
      </c>
      <c r="CD36">
        <v>40.311999999999998</v>
      </c>
      <c r="CE36">
        <v>39.5</v>
      </c>
      <c r="CF36">
        <v>37.811999999999998</v>
      </c>
      <c r="CG36">
        <v>37.061999999999998</v>
      </c>
      <c r="CH36">
        <v>1619.75</v>
      </c>
      <c r="CI36">
        <v>179.99</v>
      </c>
      <c r="CJ36">
        <v>0</v>
      </c>
      <c r="CK36">
        <v>1689707654.7</v>
      </c>
      <c r="CL36">
        <v>0</v>
      </c>
      <c r="CM36">
        <v>1689707615</v>
      </c>
      <c r="CN36" t="s">
        <v>413</v>
      </c>
      <c r="CO36">
        <v>1689707615</v>
      </c>
      <c r="CP36">
        <v>1689707610</v>
      </c>
      <c r="CQ36">
        <v>20</v>
      </c>
      <c r="CR36">
        <v>2.125</v>
      </c>
      <c r="CS36">
        <v>3.0000000000000001E-3</v>
      </c>
      <c r="CT36">
        <v>-2.7240000000000002</v>
      </c>
      <c r="CU36">
        <v>-7.8E-2</v>
      </c>
      <c r="CV36">
        <v>399</v>
      </c>
      <c r="CW36">
        <v>11</v>
      </c>
      <c r="CX36">
        <v>0.04</v>
      </c>
      <c r="CY36">
        <v>0.06</v>
      </c>
      <c r="CZ36">
        <v>5.2199689911335998</v>
      </c>
      <c r="DA36">
        <v>1.49540278477276</v>
      </c>
      <c r="DB36">
        <v>0.162131533765143</v>
      </c>
      <c r="DC36">
        <v>1</v>
      </c>
      <c r="DD36">
        <v>399.95495</v>
      </c>
      <c r="DE36">
        <v>0.22705263157844</v>
      </c>
      <c r="DF36">
        <v>3.76981100322034E-2</v>
      </c>
      <c r="DG36">
        <v>1</v>
      </c>
      <c r="DH36">
        <v>2</v>
      </c>
      <c r="DI36">
        <v>2</v>
      </c>
      <c r="DJ36" t="s">
        <v>359</v>
      </c>
      <c r="DK36">
        <v>2.65794</v>
      </c>
      <c r="DL36">
        <v>2.83243</v>
      </c>
      <c r="DM36">
        <v>9.5080999999999999E-2</v>
      </c>
      <c r="DN36">
        <v>9.5855800000000005E-2</v>
      </c>
      <c r="DO36">
        <v>7.5271400000000002E-2</v>
      </c>
      <c r="DP36">
        <v>7.1369500000000002E-2</v>
      </c>
      <c r="DQ36">
        <v>28913.4</v>
      </c>
      <c r="DR36">
        <v>30272.1</v>
      </c>
      <c r="DS36">
        <v>29666.1</v>
      </c>
      <c r="DT36">
        <v>31195.1</v>
      </c>
      <c r="DU36">
        <v>35924.5</v>
      </c>
      <c r="DV36">
        <v>37969.599999999999</v>
      </c>
      <c r="DW36">
        <v>40688.9</v>
      </c>
      <c r="DX36">
        <v>43267.6</v>
      </c>
      <c r="DY36">
        <v>1.89473</v>
      </c>
      <c r="DZ36">
        <v>2.31358</v>
      </c>
      <c r="EA36">
        <v>-3.4071499999999998E-2</v>
      </c>
      <c r="EB36">
        <v>0</v>
      </c>
      <c r="EC36">
        <v>17.148700000000002</v>
      </c>
      <c r="ED36">
        <v>999.9</v>
      </c>
      <c r="EE36">
        <v>43.212000000000003</v>
      </c>
      <c r="EF36">
        <v>21.600999999999999</v>
      </c>
      <c r="EG36">
        <v>11.1167</v>
      </c>
      <c r="EH36">
        <v>61.650700000000001</v>
      </c>
      <c r="EI36">
        <v>15.4848</v>
      </c>
      <c r="EJ36">
        <v>1</v>
      </c>
      <c r="EK36">
        <v>-0.51567600000000002</v>
      </c>
      <c r="EL36">
        <v>2.4348399999999999</v>
      </c>
      <c r="EM36">
        <v>20.269300000000001</v>
      </c>
      <c r="EN36">
        <v>5.2418500000000003</v>
      </c>
      <c r="EO36">
        <v>11.8301</v>
      </c>
      <c r="EP36">
        <v>4.9827500000000002</v>
      </c>
      <c r="EQ36">
        <v>3.2987500000000001</v>
      </c>
      <c r="ER36">
        <v>173</v>
      </c>
      <c r="ES36">
        <v>3740</v>
      </c>
      <c r="ET36">
        <v>9060</v>
      </c>
      <c r="EU36">
        <v>57.4</v>
      </c>
      <c r="EV36">
        <v>1.87327</v>
      </c>
      <c r="EW36">
        <v>1.8789499999999999</v>
      </c>
      <c r="EX36">
        <v>1.87924</v>
      </c>
      <c r="EY36">
        <v>1.8798699999999999</v>
      </c>
      <c r="EZ36">
        <v>1.8774500000000001</v>
      </c>
      <c r="FA36">
        <v>1.8768100000000001</v>
      </c>
      <c r="FB36">
        <v>1.8772899999999999</v>
      </c>
      <c r="FC36">
        <v>1.87486</v>
      </c>
      <c r="FD36">
        <v>0</v>
      </c>
      <c r="FE36">
        <v>0</v>
      </c>
      <c r="FF36">
        <v>0</v>
      </c>
      <c r="FG36">
        <v>0</v>
      </c>
      <c r="FH36" t="s">
        <v>360</v>
      </c>
      <c r="FI36" t="s">
        <v>361</v>
      </c>
      <c r="FJ36" t="s">
        <v>362</v>
      </c>
      <c r="FK36" t="s">
        <v>362</v>
      </c>
      <c r="FL36" t="s">
        <v>362</v>
      </c>
      <c r="FM36" t="s">
        <v>362</v>
      </c>
      <c r="FN36">
        <v>0</v>
      </c>
      <c r="FO36">
        <v>100</v>
      </c>
      <c r="FP36">
        <v>100</v>
      </c>
      <c r="FQ36">
        <v>-2.7240000000000002</v>
      </c>
      <c r="FR36">
        <v>-7.8299999999999995E-2</v>
      </c>
      <c r="FS36">
        <v>-2.7256796559168799</v>
      </c>
      <c r="FT36">
        <v>1.4527828764109799E-4</v>
      </c>
      <c r="FU36">
        <v>-4.3579519040863002E-7</v>
      </c>
      <c r="FV36">
        <v>2.0799061152897499E-10</v>
      </c>
      <c r="FW36">
        <v>-7.8327272727273495E-2</v>
      </c>
      <c r="FX36">
        <v>0</v>
      </c>
      <c r="FY36">
        <v>0</v>
      </c>
      <c r="FZ36">
        <v>0</v>
      </c>
      <c r="GA36">
        <v>4</v>
      </c>
      <c r="GB36">
        <v>2147</v>
      </c>
      <c r="GC36">
        <v>-1</v>
      </c>
      <c r="GD36">
        <v>-1</v>
      </c>
      <c r="GE36">
        <v>0.6</v>
      </c>
      <c r="GF36">
        <v>0.7</v>
      </c>
      <c r="GG36">
        <v>1.03027</v>
      </c>
      <c r="GH36">
        <v>2.50854</v>
      </c>
      <c r="GI36">
        <v>1.54541</v>
      </c>
      <c r="GJ36">
        <v>2.3022499999999999</v>
      </c>
      <c r="GK36">
        <v>1.5979000000000001</v>
      </c>
      <c r="GL36">
        <v>2.3315399999999999</v>
      </c>
      <c r="GM36">
        <v>25.614100000000001</v>
      </c>
      <c r="GN36">
        <v>15.515499999999999</v>
      </c>
      <c r="GO36">
        <v>18</v>
      </c>
      <c r="GP36">
        <v>385.94400000000002</v>
      </c>
      <c r="GQ36">
        <v>698.94500000000005</v>
      </c>
      <c r="GR36">
        <v>14.005100000000001</v>
      </c>
      <c r="GS36">
        <v>19.949200000000001</v>
      </c>
      <c r="GT36">
        <v>30.0001</v>
      </c>
      <c r="GU36">
        <v>19.915099999999999</v>
      </c>
      <c r="GV36">
        <v>19.8385</v>
      </c>
      <c r="GW36">
        <v>20.676500000000001</v>
      </c>
      <c r="GX36">
        <v>-30</v>
      </c>
      <c r="GY36">
        <v>-30</v>
      </c>
      <c r="GZ36">
        <v>14.016500000000001</v>
      </c>
      <c r="HA36">
        <v>400</v>
      </c>
      <c r="HB36">
        <v>0</v>
      </c>
      <c r="HC36">
        <v>100.962</v>
      </c>
      <c r="HD36">
        <v>100.285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33</v>
      </c>
      <c r="B19" t="s">
        <v>34</v>
      </c>
    </row>
    <row r="20" spans="1:2" x14ac:dyDescent="0.2">
      <c r="A20" t="s">
        <v>35</v>
      </c>
      <c r="B20" t="s">
        <v>36</v>
      </c>
    </row>
    <row r="21" spans="1:2" x14ac:dyDescent="0.2">
      <c r="A21" t="s">
        <v>37</v>
      </c>
      <c r="B21" t="s">
        <v>38</v>
      </c>
    </row>
    <row r="22" spans="1:2" x14ac:dyDescent="0.2">
      <c r="A22" t="s">
        <v>39</v>
      </c>
      <c r="B22" t="s">
        <v>38</v>
      </c>
    </row>
    <row r="23" spans="1:2" x14ac:dyDescent="0.2">
      <c r="A23" t="s">
        <v>40</v>
      </c>
      <c r="B2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2023-07-18T11:16:03Z</dcterms:created>
  <dcterms:modified xsi:type="dcterms:W3CDTF">2023-07-25T18:07:02Z</dcterms:modified>
</cp:coreProperties>
</file>