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6B49EECD-A8C5-1D4E-8E1F-047DB2AFA07F}" xr6:coauthVersionLast="47" xr6:coauthVersionMax="47" xr10:uidLastSave="{00000000-0000-0000-0000-000000000000}"/>
  <bookViews>
    <workbookView xWindow="240" yWindow="760" windowWidth="20720" windowHeight="152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X36" i="1" s="1"/>
  <c r="AQ36" i="1"/>
  <c r="AO36" i="1"/>
  <c r="AP36" i="1" s="1"/>
  <c r="AN36" i="1"/>
  <c r="AL36" i="1" s="1"/>
  <c r="AD36" i="1"/>
  <c r="AC36" i="1"/>
  <c r="AB36" i="1" s="1"/>
  <c r="U36" i="1"/>
  <c r="AR35" i="1"/>
  <c r="X35" i="1" s="1"/>
  <c r="AQ35" i="1"/>
  <c r="AP35" i="1"/>
  <c r="AO35" i="1"/>
  <c r="AN35" i="1"/>
  <c r="AL35" i="1"/>
  <c r="P35" i="1" s="1"/>
  <c r="AD35" i="1"/>
  <c r="AC35" i="1"/>
  <c r="AB35" i="1"/>
  <c r="U35" i="1"/>
  <c r="S35" i="1"/>
  <c r="AR34" i="1"/>
  <c r="X34" i="1" s="1"/>
  <c r="AQ34" i="1"/>
  <c r="AP34" i="1" s="1"/>
  <c r="AO34" i="1"/>
  <c r="AN34" i="1"/>
  <c r="AL34" i="1" s="1"/>
  <c r="AD34" i="1"/>
  <c r="AB34" i="1" s="1"/>
  <c r="AC34" i="1"/>
  <c r="U34" i="1"/>
  <c r="AR33" i="1"/>
  <c r="AQ33" i="1"/>
  <c r="AO33" i="1"/>
  <c r="AP33" i="1" s="1"/>
  <c r="AN33" i="1"/>
  <c r="AL33" i="1" s="1"/>
  <c r="AD33" i="1"/>
  <c r="AB33" i="1" s="1"/>
  <c r="AC33" i="1"/>
  <c r="U33" i="1"/>
  <c r="AR32" i="1"/>
  <c r="X32" i="1" s="1"/>
  <c r="AQ32" i="1"/>
  <c r="AP32" i="1"/>
  <c r="AO32" i="1"/>
  <c r="AN32" i="1"/>
  <c r="AM32" i="1"/>
  <c r="AL32" i="1"/>
  <c r="P32" i="1" s="1"/>
  <c r="AD32" i="1"/>
  <c r="AC32" i="1"/>
  <c r="AB32" i="1" s="1"/>
  <c r="U32" i="1"/>
  <c r="AR31" i="1"/>
  <c r="X31" i="1" s="1"/>
  <c r="AQ31" i="1"/>
  <c r="AP31" i="1"/>
  <c r="AO31" i="1"/>
  <c r="AN31" i="1"/>
  <c r="AL31" i="1"/>
  <c r="O31" i="1" s="1"/>
  <c r="AD31" i="1"/>
  <c r="AC31" i="1"/>
  <c r="AB31" i="1"/>
  <c r="U31" i="1"/>
  <c r="S31" i="1"/>
  <c r="P31" i="1"/>
  <c r="AR30" i="1"/>
  <c r="AQ30" i="1"/>
  <c r="AP30" i="1" s="1"/>
  <c r="AO30" i="1"/>
  <c r="AN30" i="1"/>
  <c r="AL30" i="1" s="1"/>
  <c r="AD30" i="1"/>
  <c r="AB30" i="1" s="1"/>
  <c r="AC30" i="1"/>
  <c r="X30" i="1"/>
  <c r="U30" i="1"/>
  <c r="AR29" i="1"/>
  <c r="AQ29" i="1"/>
  <c r="AO29" i="1"/>
  <c r="AP29" i="1" s="1"/>
  <c r="AN29" i="1"/>
  <c r="AL29" i="1" s="1"/>
  <c r="AD29" i="1"/>
  <c r="AB29" i="1" s="1"/>
  <c r="AC29" i="1"/>
  <c r="U29" i="1"/>
  <c r="AR28" i="1"/>
  <c r="X28" i="1" s="1"/>
  <c r="AQ28" i="1"/>
  <c r="AP28" i="1"/>
  <c r="AO28" i="1"/>
  <c r="AN28" i="1"/>
  <c r="AM28" i="1"/>
  <c r="AL28" i="1"/>
  <c r="P28" i="1" s="1"/>
  <c r="AD28" i="1"/>
  <c r="AC28" i="1"/>
  <c r="AB28" i="1" s="1"/>
  <c r="U28" i="1"/>
  <c r="AR27" i="1"/>
  <c r="X27" i="1" s="1"/>
  <c r="AQ27" i="1"/>
  <c r="AP27" i="1"/>
  <c r="AO27" i="1"/>
  <c r="AN27" i="1"/>
  <c r="AL27" i="1"/>
  <c r="O27" i="1" s="1"/>
  <c r="AD27" i="1"/>
  <c r="AC27" i="1"/>
  <c r="AB27" i="1"/>
  <c r="U27" i="1"/>
  <c r="S27" i="1"/>
  <c r="P27" i="1"/>
  <c r="AR26" i="1"/>
  <c r="AQ26" i="1"/>
  <c r="AP26" i="1" s="1"/>
  <c r="AO26" i="1"/>
  <c r="AN26" i="1"/>
  <c r="AL26" i="1" s="1"/>
  <c r="AD26" i="1"/>
  <c r="AB26" i="1" s="1"/>
  <c r="AC26" i="1"/>
  <c r="X26" i="1"/>
  <c r="U26" i="1"/>
  <c r="AR25" i="1"/>
  <c r="AQ25" i="1"/>
  <c r="AO25" i="1"/>
  <c r="AP25" i="1" s="1"/>
  <c r="AN25" i="1"/>
  <c r="AL25" i="1" s="1"/>
  <c r="AD25" i="1"/>
  <c r="AB25" i="1" s="1"/>
  <c r="AC25" i="1"/>
  <c r="U25" i="1"/>
  <c r="AR24" i="1"/>
  <c r="X24" i="1" s="1"/>
  <c r="AQ24" i="1"/>
  <c r="AP24" i="1"/>
  <c r="AO24" i="1"/>
  <c r="AN24" i="1"/>
  <c r="AM24" i="1"/>
  <c r="AL24" i="1"/>
  <c r="P24" i="1" s="1"/>
  <c r="AD24" i="1"/>
  <c r="AC24" i="1"/>
  <c r="AB24" i="1" s="1"/>
  <c r="U24" i="1"/>
  <c r="AR23" i="1"/>
  <c r="X23" i="1" s="1"/>
  <c r="AQ23" i="1"/>
  <c r="AP23" i="1"/>
  <c r="AO23" i="1"/>
  <c r="AN23" i="1"/>
  <c r="AL23" i="1"/>
  <c r="O23" i="1" s="1"/>
  <c r="AD23" i="1"/>
  <c r="AC23" i="1"/>
  <c r="AB23" i="1"/>
  <c r="U23" i="1"/>
  <c r="S23" i="1"/>
  <c r="P23" i="1"/>
  <c r="AR22" i="1"/>
  <c r="AQ22" i="1"/>
  <c r="AP22" i="1"/>
  <c r="AO22" i="1"/>
  <c r="AN22" i="1"/>
  <c r="AL22" i="1" s="1"/>
  <c r="AD22" i="1"/>
  <c r="AB22" i="1" s="1"/>
  <c r="AC22" i="1"/>
  <c r="X22" i="1"/>
  <c r="U22" i="1"/>
  <c r="AR21" i="1"/>
  <c r="AQ21" i="1"/>
  <c r="AO21" i="1"/>
  <c r="X21" i="1" s="1"/>
  <c r="AN21" i="1"/>
  <c r="AL21" i="1" s="1"/>
  <c r="AD21" i="1"/>
  <c r="AB21" i="1" s="1"/>
  <c r="AC21" i="1"/>
  <c r="U21" i="1"/>
  <c r="AR20" i="1"/>
  <c r="X20" i="1" s="1"/>
  <c r="AQ20" i="1"/>
  <c r="AP20" i="1"/>
  <c r="AO20" i="1"/>
  <c r="AN20" i="1"/>
  <c r="AL20" i="1"/>
  <c r="P20" i="1" s="1"/>
  <c r="AD20" i="1"/>
  <c r="AC20" i="1"/>
  <c r="AB20" i="1"/>
  <c r="U20" i="1"/>
  <c r="AR19" i="1"/>
  <c r="X19" i="1" s="1"/>
  <c r="AQ19" i="1"/>
  <c r="AP19" i="1"/>
  <c r="AO19" i="1"/>
  <c r="AN19" i="1"/>
  <c r="AL19" i="1"/>
  <c r="O19" i="1" s="1"/>
  <c r="AD19" i="1"/>
  <c r="AC19" i="1"/>
  <c r="AB19" i="1"/>
  <c r="U19" i="1"/>
  <c r="S19" i="1"/>
  <c r="P19" i="1"/>
  <c r="AM26" i="1" l="1"/>
  <c r="S26" i="1"/>
  <c r="P26" i="1"/>
  <c r="O26" i="1"/>
  <c r="N26" i="1"/>
  <c r="M26" i="1" s="1"/>
  <c r="N34" i="1"/>
  <c r="M34" i="1" s="1"/>
  <c r="AM34" i="1"/>
  <c r="S34" i="1"/>
  <c r="P34" i="1"/>
  <c r="O34" i="1"/>
  <c r="S21" i="1"/>
  <c r="O21" i="1"/>
  <c r="N21" i="1"/>
  <c r="M21" i="1" s="1"/>
  <c r="P21" i="1"/>
  <c r="AM21" i="1"/>
  <c r="S33" i="1"/>
  <c r="P33" i="1"/>
  <c r="O33" i="1"/>
  <c r="N33" i="1"/>
  <c r="M33" i="1" s="1"/>
  <c r="AM33" i="1"/>
  <c r="P36" i="1"/>
  <c r="O36" i="1"/>
  <c r="N36" i="1"/>
  <c r="M36" i="1" s="1"/>
  <c r="AM36" i="1"/>
  <c r="S36" i="1"/>
  <c r="S25" i="1"/>
  <c r="P25" i="1"/>
  <c r="O25" i="1"/>
  <c r="N25" i="1"/>
  <c r="M25" i="1" s="1"/>
  <c r="AM25" i="1"/>
  <c r="AM22" i="1"/>
  <c r="P22" i="1"/>
  <c r="S22" i="1"/>
  <c r="O22" i="1"/>
  <c r="N22" i="1"/>
  <c r="M22" i="1" s="1"/>
  <c r="Y22" i="1" s="1"/>
  <c r="Z22" i="1" s="1"/>
  <c r="Y19" i="1"/>
  <c r="Z19" i="1" s="1"/>
  <c r="S29" i="1"/>
  <c r="O29" i="1"/>
  <c r="P29" i="1"/>
  <c r="N29" i="1"/>
  <c r="M29" i="1" s="1"/>
  <c r="AM29" i="1"/>
  <c r="AM30" i="1"/>
  <c r="S30" i="1"/>
  <c r="P30" i="1"/>
  <c r="O30" i="1"/>
  <c r="N30" i="1"/>
  <c r="M30" i="1" s="1"/>
  <c r="Y32" i="1"/>
  <c r="Z32" i="1" s="1"/>
  <c r="AG32" i="1" s="1"/>
  <c r="Y36" i="1"/>
  <c r="Z36" i="1" s="1"/>
  <c r="S20" i="1"/>
  <c r="S24" i="1"/>
  <c r="S28" i="1"/>
  <c r="S32" i="1"/>
  <c r="N20" i="1"/>
  <c r="M20" i="1" s="1"/>
  <c r="AP21" i="1"/>
  <c r="N24" i="1"/>
  <c r="M24" i="1" s="1"/>
  <c r="Y24" i="1" s="1"/>
  <c r="Z24" i="1" s="1"/>
  <c r="X25" i="1"/>
  <c r="N28" i="1"/>
  <c r="M28" i="1" s="1"/>
  <c r="X29" i="1"/>
  <c r="N32" i="1"/>
  <c r="M32" i="1" s="1"/>
  <c r="X33" i="1"/>
  <c r="AM19" i="1"/>
  <c r="O20" i="1"/>
  <c r="AM23" i="1"/>
  <c r="O24" i="1"/>
  <c r="AM27" i="1"/>
  <c r="O28" i="1"/>
  <c r="AM31" i="1"/>
  <c r="O32" i="1"/>
  <c r="AM35" i="1"/>
  <c r="AM20" i="1"/>
  <c r="N19" i="1"/>
  <c r="M19" i="1" s="1"/>
  <c r="N23" i="1"/>
  <c r="M23" i="1" s="1"/>
  <c r="Y23" i="1" s="1"/>
  <c r="Z23" i="1" s="1"/>
  <c r="N27" i="1"/>
  <c r="M27" i="1" s="1"/>
  <c r="N31" i="1"/>
  <c r="M31" i="1" s="1"/>
  <c r="Y31" i="1" s="1"/>
  <c r="Z31" i="1" s="1"/>
  <c r="N35" i="1"/>
  <c r="M35" i="1" s="1"/>
  <c r="Y35" i="1" s="1"/>
  <c r="Z35" i="1" s="1"/>
  <c r="O35" i="1"/>
  <c r="AA35" i="1" l="1"/>
  <c r="AE35" i="1" s="1"/>
  <c r="AH35" i="1"/>
  <c r="AG35" i="1"/>
  <c r="AH36" i="1"/>
  <c r="AA36" i="1"/>
  <c r="AE36" i="1" s="1"/>
  <c r="AF27" i="1"/>
  <c r="AA31" i="1"/>
  <c r="AE31" i="1" s="1"/>
  <c r="AH31" i="1"/>
  <c r="AG31" i="1"/>
  <c r="AH24" i="1"/>
  <c r="AA24" i="1"/>
  <c r="AE24" i="1" s="1"/>
  <c r="AF33" i="1"/>
  <c r="V33" i="1"/>
  <c r="T33" i="1" s="1"/>
  <c r="W33" i="1" s="1"/>
  <c r="Q33" i="1" s="1"/>
  <c r="R33" i="1" s="1"/>
  <c r="AF34" i="1"/>
  <c r="AA19" i="1"/>
  <c r="AE19" i="1" s="1"/>
  <c r="AH19" i="1"/>
  <c r="AG19" i="1"/>
  <c r="AF21" i="1"/>
  <c r="Y33" i="1"/>
  <c r="Z33" i="1" s="1"/>
  <c r="AH32" i="1"/>
  <c r="AA32" i="1"/>
  <c r="AE32" i="1" s="1"/>
  <c r="AF32" i="1"/>
  <c r="V32" i="1"/>
  <c r="T32" i="1" s="1"/>
  <c r="W32" i="1" s="1"/>
  <c r="Q32" i="1" s="1"/>
  <c r="R32" i="1" s="1"/>
  <c r="Y34" i="1"/>
  <c r="Z34" i="1" s="1"/>
  <c r="V34" i="1" s="1"/>
  <c r="T34" i="1" s="1"/>
  <c r="W34" i="1" s="1"/>
  <c r="Q34" i="1" s="1"/>
  <c r="R34" i="1" s="1"/>
  <c r="AG36" i="1"/>
  <c r="AF28" i="1"/>
  <c r="AF20" i="1"/>
  <c r="AA22" i="1"/>
  <c r="AE22" i="1" s="1"/>
  <c r="AH22" i="1"/>
  <c r="AG22" i="1"/>
  <c r="Y28" i="1"/>
  <c r="Z28" i="1" s="1"/>
  <c r="V28" i="1" s="1"/>
  <c r="T28" i="1" s="1"/>
  <c r="W28" i="1" s="1"/>
  <c r="Q28" i="1" s="1"/>
  <c r="R28" i="1" s="1"/>
  <c r="AF35" i="1"/>
  <c r="V35" i="1"/>
  <c r="T35" i="1" s="1"/>
  <c r="W35" i="1" s="1"/>
  <c r="Q35" i="1" s="1"/>
  <c r="R35" i="1" s="1"/>
  <c r="AG24" i="1"/>
  <c r="AF31" i="1"/>
  <c r="V31" i="1"/>
  <c r="T31" i="1" s="1"/>
  <c r="W31" i="1" s="1"/>
  <c r="Q31" i="1" s="1"/>
  <c r="R31" i="1" s="1"/>
  <c r="Y29" i="1"/>
  <c r="Z29" i="1" s="1"/>
  <c r="Y20" i="1"/>
  <c r="Z20" i="1" s="1"/>
  <c r="AF29" i="1"/>
  <c r="V29" i="1"/>
  <c r="T29" i="1" s="1"/>
  <c r="W29" i="1" s="1"/>
  <c r="Q29" i="1" s="1"/>
  <c r="R29" i="1" s="1"/>
  <c r="Y21" i="1"/>
  <c r="Z21" i="1" s="1"/>
  <c r="AF36" i="1"/>
  <c r="V36" i="1"/>
  <c r="T36" i="1" s="1"/>
  <c r="W36" i="1" s="1"/>
  <c r="Q36" i="1" s="1"/>
  <c r="R36" i="1" s="1"/>
  <c r="Y26" i="1"/>
  <c r="Z26" i="1" s="1"/>
  <c r="AF26" i="1"/>
  <c r="Y27" i="1"/>
  <c r="Z27" i="1" s="1"/>
  <c r="AA23" i="1"/>
  <c r="AE23" i="1" s="1"/>
  <c r="AH23" i="1"/>
  <c r="AI23" i="1" s="1"/>
  <c r="AG23" i="1"/>
  <c r="AF23" i="1"/>
  <c r="V23" i="1"/>
  <c r="T23" i="1" s="1"/>
  <c r="W23" i="1" s="1"/>
  <c r="Q23" i="1" s="1"/>
  <c r="R23" i="1" s="1"/>
  <c r="Y25" i="1"/>
  <c r="Z25" i="1" s="1"/>
  <c r="Y30" i="1"/>
  <c r="Z30" i="1" s="1"/>
  <c r="AF30" i="1"/>
  <c r="AF25" i="1"/>
  <c r="V19" i="1"/>
  <c r="T19" i="1" s="1"/>
  <c r="W19" i="1" s="1"/>
  <c r="Q19" i="1" s="1"/>
  <c r="R19" i="1" s="1"/>
  <c r="AF19" i="1"/>
  <c r="AF24" i="1"/>
  <c r="V24" i="1"/>
  <c r="T24" i="1" s="1"/>
  <c r="W24" i="1" s="1"/>
  <c r="Q24" i="1" s="1"/>
  <c r="R24" i="1" s="1"/>
  <c r="AF22" i="1"/>
  <c r="V22" i="1"/>
  <c r="T22" i="1" s="1"/>
  <c r="W22" i="1" s="1"/>
  <c r="Q22" i="1" s="1"/>
  <c r="R22" i="1" s="1"/>
  <c r="AI32" i="1" l="1"/>
  <c r="AA33" i="1"/>
  <c r="AE33" i="1" s="1"/>
  <c r="AH33" i="1"/>
  <c r="AI33" i="1" s="1"/>
  <c r="AG33" i="1"/>
  <c r="AA21" i="1"/>
  <c r="AE21" i="1" s="1"/>
  <c r="AH21" i="1"/>
  <c r="AG21" i="1"/>
  <c r="AA30" i="1"/>
  <c r="AE30" i="1" s="1"/>
  <c r="AH30" i="1"/>
  <c r="AG30" i="1"/>
  <c r="V30" i="1"/>
  <c r="T30" i="1" s="1"/>
  <c r="W30" i="1" s="1"/>
  <c r="Q30" i="1" s="1"/>
  <c r="R30" i="1" s="1"/>
  <c r="AA27" i="1"/>
  <c r="AE27" i="1" s="1"/>
  <c r="AH27" i="1"/>
  <c r="AG27" i="1"/>
  <c r="V27" i="1"/>
  <c r="T27" i="1" s="1"/>
  <c r="W27" i="1" s="1"/>
  <c r="Q27" i="1" s="1"/>
  <c r="R27" i="1" s="1"/>
  <c r="AA20" i="1"/>
  <c r="AE20" i="1" s="1"/>
  <c r="AH20" i="1"/>
  <c r="AG20" i="1"/>
  <c r="AA26" i="1"/>
  <c r="AE26" i="1" s="1"/>
  <c r="AH26" i="1"/>
  <c r="AG26" i="1"/>
  <c r="AA25" i="1"/>
  <c r="AE25" i="1" s="1"/>
  <c r="AH25" i="1"/>
  <c r="AG25" i="1"/>
  <c r="AH28" i="1"/>
  <c r="AA28" i="1"/>
  <c r="AE28" i="1" s="1"/>
  <c r="AG28" i="1"/>
  <c r="V21" i="1"/>
  <c r="T21" i="1" s="1"/>
  <c r="W21" i="1" s="1"/>
  <c r="Q21" i="1" s="1"/>
  <c r="R21" i="1" s="1"/>
  <c r="AA29" i="1"/>
  <c r="AE29" i="1" s="1"/>
  <c r="AH29" i="1"/>
  <c r="AG29" i="1"/>
  <c r="AA34" i="1"/>
  <c r="AE34" i="1" s="1"/>
  <c r="AH34" i="1"/>
  <c r="AG34" i="1"/>
  <c r="AI36" i="1"/>
  <c r="V26" i="1"/>
  <c r="T26" i="1" s="1"/>
  <c r="W26" i="1" s="1"/>
  <c r="Q26" i="1" s="1"/>
  <c r="R26" i="1" s="1"/>
  <c r="AI22" i="1"/>
  <c r="AI24" i="1"/>
  <c r="V25" i="1"/>
  <c r="T25" i="1" s="1"/>
  <c r="W25" i="1" s="1"/>
  <c r="Q25" i="1" s="1"/>
  <c r="R25" i="1" s="1"/>
  <c r="AI19" i="1"/>
  <c r="AI35" i="1"/>
  <c r="V20" i="1"/>
  <c r="T20" i="1" s="1"/>
  <c r="W20" i="1" s="1"/>
  <c r="Q20" i="1" s="1"/>
  <c r="R20" i="1" s="1"/>
  <c r="AI31" i="1"/>
  <c r="AI21" i="1" l="1"/>
  <c r="AI34" i="1"/>
  <c r="AI28" i="1"/>
  <c r="AI20" i="1"/>
  <c r="AI30" i="1"/>
  <c r="AI25" i="1"/>
  <c r="AI29" i="1"/>
  <c r="AI27" i="1"/>
  <c r="AI26" i="1"/>
</calcChain>
</file>

<file path=xl/sharedStrings.xml><?xml version="1.0" encoding="utf-8"?>
<sst xmlns="http://schemas.openxmlformats.org/spreadsheetml/2006/main" count="988" uniqueCount="413">
  <si>
    <t>File opened</t>
  </si>
  <si>
    <t>2023-07-18 13:40:49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</si>
  <si>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</si>
  <si>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</si>
  <si>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</si>
  <si>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</si>
  <si>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</si>
  <si>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</si>
  <si>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</si>
  <si>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</si>
  <si>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</si>
  <si>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</si>
  <si>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</si>
  <si>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{"co2bspan2a": "0.293064", "co2aspan2": "-0.0349502", "co2bspan2b": "0.29074", "h2obspan2a": "0.0687607", "h2oaspan1": "1.00591", "co2aspan2b": "0.289966", "chamberpressurezero": "2.68486", "co2bspanconc1": "2473", "ssb_ref": "37125.5", "co2aspan1": "1.00226", "h2obspan1": "1.00489", "co2bspan2": "-0.0342144", "h2obspanconc1": "11.65", "h2obzero": "1.0566", "co2bzero": "0.928369", "h2obspan2b": "0.0690967", "h2obspan2": "0", "h2oazero": "1.04545", "h2oaspanconc2": "0", "h2oaspan2b": "0.0685964", "h2obspanconc2": "0", "h2oaspan2a": "0.0681933", "tazero": "-0.14134", "co2aspanconc1": "2473", "ssa_ref": "34842.2", "oxygen": "21", "flowmeterzero": "0.996167", "flowbzero": "0.29043", "co2aspanconc2": "301.4", "flowazero": "0.2969", "co2bspan1": "1.0021", "h2oaspan2": "0", "tbzero": "-0.243059", "h2oaspanconc1": "11.65", "co2bspanconc2": "301.4", "co2azero": "0.925242", "co2aspan2a": "0.292292"}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</si>
  <si>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</si>
  <si>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</si>
  <si>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</si>
  <si>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</si>
  <si>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</si>
  <si>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</si>
  <si>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</si>
  <si>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</si>
  <si>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</si>
  <si>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</si>
  <si>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</si>
  <si>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</si>
  <si>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</si>
  <si>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13:40:49</t>
  </si>
  <si>
    <t>Stability Definition:	CO2_r (Meas): Per=20	A (GasEx): Std&lt;0.2 Per=20	Qin (LeafQ): Std&lt;1 Per=20</t>
  </si>
  <si>
    <t>13:58:20</t>
  </si>
  <si>
    <t>Stability Definition:	CO2_r (Meas): Per=20	A (GasEx): Std&lt;0.2 Per=20	Qin (LeafQ): Per=20</t>
  </si>
  <si>
    <t>13:58:21</t>
  </si>
  <si>
    <t>Stability Definition:	CO2_r (Meas): Std&lt;0.75 Per=20	A (GasEx): Std&lt;0.2 Per=20	Qin (LeafQ): Per=20</t>
  </si>
  <si>
    <t>13:58:22</t>
  </si>
  <si>
    <t>Stability Definition:	CO2_r (Meas): Std&lt;0.75 Per=20	A (GasEx): Std&lt;0.2 Per=20	Qin (LeafQ): Std&lt;1 Per=20</t>
  </si>
  <si>
    <t>13:58:23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</si>
  <si>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</si>
  <si>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</si>
  <si>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</si>
  <si>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</si>
  <si>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</si>
  <si>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</si>
  <si>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</si>
  <si>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</si>
  <si>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</si>
  <si>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</si>
  <si>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</si>
  <si>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</si>
  <si>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</si>
  <si>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</si>
  <si>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</si>
  <si>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</si>
  <si>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</si>
  <si>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</si>
  <si>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</si>
  <si>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</si>
  <si>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</si>
  <si>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</si>
  <si>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</si>
  <si>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</si>
  <si>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</si>
  <si>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</si>
  <si>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</si>
  <si>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</si>
  <si>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</si>
  <si>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</si>
  <si>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</si>
  <si>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</si>
  <si>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</si>
  <si>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</si>
  <si>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</si>
  <si>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</si>
  <si>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</si>
  <si>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</si>
  <si>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</si>
  <si>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</si>
  <si>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</si>
  <si>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</si>
  <si>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</si>
  <si>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</si>
  <si>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</si>
  <si>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</si>
  <si>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</si>
  <si>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</si>
  <si>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</si>
  <si>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</si>
  <si>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</si>
  <si>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</si>
  <si>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</si>
  <si>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</si>
  <si>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</si>
  <si>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</si>
  <si>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</si>
  <si>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</si>
  <si>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3.92514 88.0271 382.722 624.78 859.013 1077.7 1253.62 1385.14</t>
  </si>
  <si>
    <t>Fs_true</t>
  </si>
  <si>
    <t>0.151587 101.169 402.654 601.479 802.052 1001.19 1202.35 1401.18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</si>
  <si>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</si>
  <si>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</si>
  <si>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</si>
  <si>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</si>
  <si>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</si>
  <si>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</si>
  <si>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</si>
  <si>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</si>
  <si>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</si>
  <si>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</si>
  <si>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</si>
  <si>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</si>
  <si>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</si>
  <si>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</si>
  <si>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</si>
  <si>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</si>
  <si>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</si>
  <si>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</si>
  <si>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</si>
  <si>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</si>
  <si>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</si>
  <si>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</si>
  <si>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</si>
  <si>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</si>
  <si>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</si>
  <si>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</si>
  <si>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</si>
  <si>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</si>
  <si>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</si>
  <si>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</si>
  <si>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</si>
  <si>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</si>
  <si>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</si>
  <si>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</si>
  <si>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</si>
  <si>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</si>
  <si>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</si>
  <si>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</si>
  <si>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</si>
  <si>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</si>
  <si>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</si>
  <si>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</si>
  <si>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</si>
  <si>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</si>
  <si>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</si>
  <si>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</si>
  <si>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</si>
  <si>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</si>
  <si>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</si>
  <si>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</si>
  <si>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</si>
  <si>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</si>
  <si>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</si>
  <si>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</si>
  <si>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</si>
  <si>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</si>
  <si>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</si>
  <si>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</si>
  <si>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</si>
  <si>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</si>
  <si>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</si>
  <si>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</si>
  <si>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</si>
  <si>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</si>
  <si>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</si>
  <si>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</si>
  <si>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</si>
  <si>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</si>
  <si>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</si>
  <si>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</si>
  <si>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</si>
  <si>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</si>
  <si>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</si>
  <si>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</si>
  <si>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</si>
  <si>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</si>
  <si>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</si>
  <si>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</si>
  <si>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</si>
  <si>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</si>
  <si>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</si>
  <si>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</si>
  <si>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</si>
  <si>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</si>
  <si>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</si>
  <si>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</si>
  <si>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</si>
  <si>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</si>
  <si>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</si>
  <si>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</si>
  <si>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</si>
  <si>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</si>
  <si>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</si>
  <si>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</si>
  <si>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</si>
  <si>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</si>
  <si>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</si>
  <si>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</si>
  <si>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</si>
  <si>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</si>
  <si>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</si>
  <si>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</si>
  <si>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</si>
  <si>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</si>
  <si>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</si>
  <si>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</si>
  <si>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</si>
  <si>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</si>
  <si>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</si>
  <si>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</si>
  <si>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</si>
  <si>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</si>
  <si>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</si>
  <si>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</si>
  <si>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</si>
  <si>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</si>
  <si>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</si>
  <si>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</si>
  <si>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</si>
  <si>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</si>
  <si>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</si>
  <si>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</si>
  <si>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</si>
  <si>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</si>
  <si>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</si>
  <si>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</si>
  <si>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</si>
  <si>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</si>
  <si>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</si>
  <si>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</si>
  <si>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</si>
  <si>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</si>
  <si>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</si>
  <si>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</si>
  <si>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</si>
  <si>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</si>
  <si>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</si>
  <si>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</si>
  <si>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</si>
  <si>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</si>
  <si>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</si>
  <si>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</si>
  <si>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</si>
  <si>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</si>
  <si>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</si>
  <si>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</si>
  <si>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</si>
  <si>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</si>
  <si>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</si>
  <si>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</si>
  <si>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</si>
  <si>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</si>
  <si>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</si>
  <si>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</si>
  <si>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</si>
  <si>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</si>
  <si>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</si>
  <si>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</si>
  <si>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</si>
  <si>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</si>
  <si>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</si>
  <si>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</si>
  <si>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</si>
  <si>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</si>
  <si>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</si>
  <si>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AccCO2_soda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</si>
  <si>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</si>
  <si>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</si>
  <si>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</si>
  <si>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</si>
  <si>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</si>
  <si>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</si>
  <si>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</si>
  <si>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</si>
  <si>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</si>
  <si>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</si>
  <si>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</si>
  <si>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</si>
  <si>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</si>
  <si>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</si>
  <si>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</si>
  <si>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</si>
  <si>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</si>
  <si>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</si>
  <si>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</si>
  <si>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</si>
  <si>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</si>
  <si>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</si>
  <si>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</si>
  <si>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</si>
  <si>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</si>
  <si>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</si>
  <si>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</si>
  <si>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</si>
  <si>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</si>
  <si>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</si>
  <si>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</si>
  <si>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</si>
  <si>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</si>
  <si>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</si>
  <si>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</si>
  <si>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</si>
  <si>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</si>
  <si>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</si>
  <si>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</si>
  <si>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</si>
  <si>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</si>
  <si>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</si>
  <si>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</si>
  <si>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</si>
  <si>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</si>
  <si>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</si>
  <si>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</si>
  <si>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</si>
  <si>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</si>
  <si>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</si>
  <si>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</si>
  <si>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</si>
  <si>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</si>
  <si>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</si>
  <si>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</si>
  <si>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</si>
  <si>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</si>
  <si>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</si>
  <si>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</si>
  <si>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</si>
  <si>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</si>
  <si>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</si>
  <si>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</si>
  <si>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</si>
  <si>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</si>
  <si>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</si>
  <si>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</si>
  <si>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</si>
  <si>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</si>
  <si>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</si>
  <si>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</si>
  <si>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</si>
  <si>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</si>
  <si>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</si>
  <si>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</si>
  <si>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</si>
  <si>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</si>
  <si>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</si>
  <si>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</si>
  <si>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</si>
  <si>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</si>
  <si>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</si>
  <si>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</si>
  <si>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</si>
  <si>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</si>
  <si>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</si>
  <si>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20230718 14:11:28</t>
  </si>
  <si>
    <t>14:11:28</t>
  </si>
  <si>
    <t>none</t>
  </si>
  <si>
    <t>Lindsey</t>
  </si>
  <si>
    <t>20230718</t>
  </si>
  <si>
    <t>AR</t>
  </si>
  <si>
    <t>unconfirmed</t>
  </si>
  <si>
    <t>BNL21852</t>
  </si>
  <si>
    <t>14:10:59</t>
  </si>
  <si>
    <t>2/2</t>
  </si>
  <si>
    <t>00000000</t>
  </si>
  <si>
    <t>iiiiiiii</t>
  </si>
  <si>
    <t>off</t>
  </si>
  <si>
    <t>20230718 14:12:58</t>
  </si>
  <si>
    <t>14:12:58</t>
  </si>
  <si>
    <t>14:12:30</t>
  </si>
  <si>
    <t>20230718 14:14:29</t>
  </si>
  <si>
    <t>14:14:29</t>
  </si>
  <si>
    <t>14:14:00</t>
  </si>
  <si>
    <t>20230718 14:16:03</t>
  </si>
  <si>
    <t>14:16:03</t>
  </si>
  <si>
    <t>14:15:33</t>
  </si>
  <si>
    <t>20230718 14:17:39</t>
  </si>
  <si>
    <t>14:17:39</t>
  </si>
  <si>
    <t>14:17:10</t>
  </si>
  <si>
    <t>20230718 14:19:19</t>
  </si>
  <si>
    <t>14:19:19</t>
  </si>
  <si>
    <t>14:18:52</t>
  </si>
  <si>
    <t>20230718 14:20:31</t>
  </si>
  <si>
    <t>14:20:31</t>
  </si>
  <si>
    <t>14:20:20</t>
  </si>
  <si>
    <t>20230718 14:22:08</t>
  </si>
  <si>
    <t>14:22:08</t>
  </si>
  <si>
    <t>14:21:36</t>
  </si>
  <si>
    <t>20230718 14:23:35</t>
  </si>
  <si>
    <t>14:23:35</t>
  </si>
  <si>
    <t>14:23:06</t>
  </si>
  <si>
    <t>20230718 14:25:00</t>
  </si>
  <si>
    <t>14:25:00</t>
  </si>
  <si>
    <t>14:24:31</t>
  </si>
  <si>
    <t>20230718 14:26:29</t>
  </si>
  <si>
    <t>14:26:29</t>
  </si>
  <si>
    <t>14:25:58</t>
  </si>
  <si>
    <t>20230718 14:28:15</t>
  </si>
  <si>
    <t>14:28:15</t>
  </si>
  <si>
    <t>14:27:46</t>
  </si>
  <si>
    <t>20230718 14:29:42</t>
  </si>
  <si>
    <t>14:29:42</t>
  </si>
  <si>
    <t>14:29:13</t>
  </si>
  <si>
    <t>20230718 14:31:24</t>
  </si>
  <si>
    <t>14:31:24</t>
  </si>
  <si>
    <t>14:30:56</t>
  </si>
  <si>
    <t>20230718 14:33:02</t>
  </si>
  <si>
    <t>14:33:02</t>
  </si>
  <si>
    <t>14:32:33</t>
  </si>
  <si>
    <t>20230718 14:34:44</t>
  </si>
  <si>
    <t>14:34:44</t>
  </si>
  <si>
    <t>14:34:15</t>
  </si>
  <si>
    <t>20230718 14:36:12</t>
  </si>
  <si>
    <t>14:36:12</t>
  </si>
  <si>
    <t>14:35:44</t>
  </si>
  <si>
    <t>20230718 14:37:56</t>
  </si>
  <si>
    <t>14:37:56</t>
  </si>
  <si>
    <t>14:37:21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</si>
</sst>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workbookViewId="0">
      <selection activeCell="B8" sqref="B8"/>
    </sheetView>
  </sheetViews>
  <sheetFormatPr baseColWidth="10" defaultColWidth="8.83203125" defaultRowHeight="15" x14ac:dyDescent="0.2"/>
  <sheetData>
    <row r="2" spans="1:216" x14ac:dyDescent="0.2">
      <c r="A2" t="s">
        <v>36</v>
      </c>
      <c r="B2" t="s">
        <v>37</v>
      </c>
      <c r="C2" t="s">
        <v>39</v>
      </c>
    </row>
    <row r="3" spans="1:216" x14ac:dyDescent="0.2">
      <c r="B3" t="s">
        <v>38</v>
      </c>
      <c r="C3">
        <v>21</v>
      </c>
    </row>
    <row r="4" spans="1:216" x14ac:dyDescent="0.2">
      <c r="A4" t="s">
        <v>40</v>
      </c>
      <c r="B4" t="s">
        <v>41</v>
      </c>
      <c r="C4" t="s">
        <v>42</v>
      </c>
      <c r="D4" t="s">
        <v>44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50</v>
      </c>
      <c r="K4" t="s">
        <v>51</v>
      </c>
    </row>
    <row r="5" spans="1:216" x14ac:dyDescent="0.2">
      <c r="B5" t="s">
        <v>19</v>
      </c>
      <c r="C5" t="s">
        <v>43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52</v>
      </c>
      <c r="B6" t="s">
        <v>53</v>
      </c>
      <c r="C6" t="s">
        <v>54</v>
      </c>
      <c r="D6" t="s">
        <v>55</v>
      </c>
      <c r="E6" t="s">
        <v>57</v>
      </c>
    </row>
    <row r="7" spans="1:216" x14ac:dyDescent="0.2">
      <c r="B7">
        <v>4.42</v>
      </c>
      <c r="C7">
        <v>0.5</v>
      </c>
      <c r="D7" t="s">
        <v>56</v>
      </c>
      <c r="E7">
        <v>2</v>
      </c>
    </row>
    <row r="8" spans="1:216" x14ac:dyDescent="0.2">
      <c r="A8" t="s">
        <v>58</v>
      </c>
      <c r="B8" t="s">
        <v>59</v>
      </c>
      <c r="C8" t="s">
        <v>60</v>
      </c>
      <c r="D8" t="s">
        <v>61</v>
      </c>
      <c r="E8" t="s">
        <v>62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63</v>
      </c>
      <c r="B10" t="s">
        <v>64</v>
      </c>
      <c r="C10" t="s">
        <v>66</v>
      </c>
      <c r="D10" t="s">
        <v>68</v>
      </c>
      <c r="E10" t="s">
        <v>69</v>
      </c>
      <c r="F10" t="s">
        <v>70</v>
      </c>
      <c r="G10" t="s">
        <v>71</v>
      </c>
      <c r="H10" t="s">
        <v>72</v>
      </c>
      <c r="I10" t="s">
        <v>73</v>
      </c>
      <c r="J10" t="s">
        <v>74</v>
      </c>
      <c r="K10" t="s">
        <v>75</v>
      </c>
      <c r="L10" t="s">
        <v>76</v>
      </c>
      <c r="M10" t="s">
        <v>77</v>
      </c>
      <c r="N10" t="s">
        <v>78</v>
      </c>
      <c r="O10" t="s">
        <v>79</v>
      </c>
      <c r="P10" t="s">
        <v>80</v>
      </c>
      <c r="Q10" t="s">
        <v>81</v>
      </c>
    </row>
    <row r="11" spans="1:216" x14ac:dyDescent="0.2">
      <c r="B11" t="s">
        <v>65</v>
      </c>
      <c r="C11" t="s">
        <v>67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82</v>
      </c>
      <c r="B12" t="s">
        <v>83</v>
      </c>
      <c r="C12" t="s">
        <v>84</v>
      </c>
      <c r="D12" t="s">
        <v>85</v>
      </c>
      <c r="E12" t="s">
        <v>86</v>
      </c>
      <c r="F12" t="s">
        <v>87</v>
      </c>
    </row>
    <row r="13" spans="1:216" x14ac:dyDescent="0.2">
      <c r="B13">
        <v>0</v>
      </c>
      <c r="C13">
        <v>0</v>
      </c>
      <c r="D13">
        <v>1</v>
      </c>
      <c r="E13">
        <v>0</v>
      </c>
      <c r="F13">
        <v>1</v>
      </c>
    </row>
    <row r="14" spans="1:216" x14ac:dyDescent="0.2">
      <c r="A14" t="s">
        <v>88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 t="s">
        <v>95</v>
      </c>
      <c r="H14" t="s">
        <v>97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94</v>
      </c>
      <c r="G15" t="s">
        <v>96</v>
      </c>
      <c r="H15">
        <v>0</v>
      </c>
    </row>
    <row r="16" spans="1:216" x14ac:dyDescent="0.2">
      <c r="A16" t="s">
        <v>98</v>
      </c>
      <c r="B16" t="s">
        <v>98</v>
      </c>
      <c r="C16" t="s">
        <v>98</v>
      </c>
      <c r="D16" t="s">
        <v>98</v>
      </c>
      <c r="E16" t="s">
        <v>98</v>
      </c>
      <c r="F16" t="s">
        <v>98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100</v>
      </c>
      <c r="M16" t="s">
        <v>100</v>
      </c>
      <c r="N16" t="s">
        <v>100</v>
      </c>
      <c r="O16" t="s">
        <v>100</v>
      </c>
      <c r="P16" t="s">
        <v>100</v>
      </c>
      <c r="Q16" t="s">
        <v>100</v>
      </c>
      <c r="R16" t="s">
        <v>100</v>
      </c>
      <c r="S16" t="s">
        <v>100</v>
      </c>
      <c r="T16" t="s">
        <v>100</v>
      </c>
      <c r="U16" t="s">
        <v>100</v>
      </c>
      <c r="V16" t="s">
        <v>100</v>
      </c>
      <c r="W16" t="s">
        <v>100</v>
      </c>
      <c r="X16" t="s">
        <v>100</v>
      </c>
      <c r="Y16" t="s">
        <v>100</v>
      </c>
      <c r="Z16" t="s">
        <v>100</v>
      </c>
      <c r="AA16" t="s">
        <v>100</v>
      </c>
      <c r="AB16" t="s">
        <v>100</v>
      </c>
      <c r="AC16" t="s">
        <v>100</v>
      </c>
      <c r="AD16" t="s">
        <v>100</v>
      </c>
      <c r="AE16" t="s">
        <v>100</v>
      </c>
      <c r="AF16" t="s">
        <v>100</v>
      </c>
      <c r="AG16" t="s">
        <v>100</v>
      </c>
      <c r="AH16" t="s">
        <v>100</v>
      </c>
      <c r="AI16" t="s">
        <v>100</v>
      </c>
      <c r="AJ16" t="s">
        <v>101</v>
      </c>
      <c r="AK16" t="s">
        <v>101</v>
      </c>
      <c r="AL16" t="s">
        <v>101</v>
      </c>
      <c r="AM16" t="s">
        <v>101</v>
      </c>
      <c r="AN16" t="s">
        <v>101</v>
      </c>
      <c r="AO16" t="s">
        <v>102</v>
      </c>
      <c r="AP16" t="s">
        <v>102</v>
      </c>
      <c r="AQ16" t="s">
        <v>102</v>
      </c>
      <c r="AR16" t="s">
        <v>102</v>
      </c>
      <c r="AS16" t="s">
        <v>103</v>
      </c>
      <c r="AT16" t="s">
        <v>103</v>
      </c>
      <c r="AU16" t="s">
        <v>103</v>
      </c>
      <c r="AV16" t="s">
        <v>103</v>
      </c>
      <c r="AW16" t="s">
        <v>103</v>
      </c>
      <c r="AX16" t="s">
        <v>103</v>
      </c>
      <c r="AY16" t="s">
        <v>103</v>
      </c>
      <c r="AZ16" t="s">
        <v>103</v>
      </c>
      <c r="BA16" t="s">
        <v>103</v>
      </c>
      <c r="BB16" t="s">
        <v>103</v>
      </c>
      <c r="BC16" t="s">
        <v>103</v>
      </c>
      <c r="BD16" t="s">
        <v>103</v>
      </c>
      <c r="BE16" t="s">
        <v>103</v>
      </c>
      <c r="BF16" t="s">
        <v>103</v>
      </c>
      <c r="BG16" t="s">
        <v>103</v>
      </c>
      <c r="BH16" t="s">
        <v>103</v>
      </c>
      <c r="BI16" t="s">
        <v>103</v>
      </c>
      <c r="BJ16" t="s">
        <v>103</v>
      </c>
      <c r="BK16" t="s">
        <v>104</v>
      </c>
      <c r="BL16" t="s">
        <v>104</v>
      </c>
      <c r="BM16" t="s">
        <v>104</v>
      </c>
      <c r="BN16" t="s">
        <v>104</v>
      </c>
      <c r="BO16" t="s">
        <v>104</v>
      </c>
      <c r="BP16" t="s">
        <v>104</v>
      </c>
      <c r="BQ16" t="s">
        <v>104</v>
      </c>
      <c r="BR16" t="s">
        <v>104</v>
      </c>
      <c r="BS16" t="s">
        <v>104</v>
      </c>
      <c r="BT16" t="s">
        <v>104</v>
      </c>
      <c r="BU16" t="s">
        <v>105</v>
      </c>
      <c r="BV16" t="s">
        <v>105</v>
      </c>
      <c r="BW16" t="s">
        <v>105</v>
      </c>
      <c r="BX16" t="s">
        <v>105</v>
      </c>
      <c r="BY16" t="s">
        <v>105</v>
      </c>
      <c r="BZ16" t="s">
        <v>105</v>
      </c>
      <c r="CA16" t="s">
        <v>105</v>
      </c>
      <c r="CB16" t="s">
        <v>105</v>
      </c>
      <c r="CC16" t="s">
        <v>105</v>
      </c>
      <c r="CD16" t="s">
        <v>105</v>
      </c>
      <c r="CE16" t="s">
        <v>105</v>
      </c>
      <c r="CF16" t="s">
        <v>105</v>
      </c>
      <c r="CG16" t="s">
        <v>105</v>
      </c>
      <c r="CH16" t="s">
        <v>105</v>
      </c>
      <c r="CI16" t="s">
        <v>105</v>
      </c>
      <c r="CJ16" t="s">
        <v>105</v>
      </c>
      <c r="CK16" t="s">
        <v>105</v>
      </c>
      <c r="CL16" t="s">
        <v>105</v>
      </c>
      <c r="CM16" t="s">
        <v>106</v>
      </c>
      <c r="CN16" t="s">
        <v>106</v>
      </c>
      <c r="CO16" t="s">
        <v>106</v>
      </c>
      <c r="CP16" t="s">
        <v>106</v>
      </c>
      <c r="CQ16" t="s">
        <v>106</v>
      </c>
      <c r="CR16" t="s">
        <v>106</v>
      </c>
      <c r="CS16" t="s">
        <v>106</v>
      </c>
      <c r="CT16" t="s">
        <v>106</v>
      </c>
      <c r="CU16" t="s">
        <v>106</v>
      </c>
      <c r="CV16" t="s">
        <v>106</v>
      </c>
      <c r="CW16" t="s">
        <v>106</v>
      </c>
      <c r="CX16" t="s">
        <v>106</v>
      </c>
      <c r="CY16" t="s">
        <v>106</v>
      </c>
      <c r="CZ16" t="s">
        <v>107</v>
      </c>
      <c r="DA16" t="s">
        <v>107</v>
      </c>
      <c r="DB16" t="s">
        <v>107</v>
      </c>
      <c r="DC16" t="s">
        <v>107</v>
      </c>
      <c r="DD16" t="s">
        <v>107</v>
      </c>
      <c r="DE16" t="s">
        <v>107</v>
      </c>
      <c r="DF16" t="s">
        <v>107</v>
      </c>
      <c r="DG16" t="s">
        <v>107</v>
      </c>
      <c r="DH16" t="s">
        <v>107</v>
      </c>
      <c r="DI16" t="s">
        <v>107</v>
      </c>
      <c r="DJ16" t="s">
        <v>107</v>
      </c>
      <c r="DK16" t="s">
        <v>107</v>
      </c>
      <c r="DL16" t="s">
        <v>107</v>
      </c>
      <c r="DM16" t="s">
        <v>107</v>
      </c>
      <c r="DN16" t="s">
        <v>107</v>
      </c>
      <c r="DO16" t="s">
        <v>108</v>
      </c>
      <c r="DP16" t="s">
        <v>108</v>
      </c>
      <c r="DQ16" t="s">
        <v>108</v>
      </c>
      <c r="DR16" t="s">
        <v>108</v>
      </c>
      <c r="DS16" t="s">
        <v>108</v>
      </c>
      <c r="DT16" t="s">
        <v>108</v>
      </c>
      <c r="DU16" t="s">
        <v>108</v>
      </c>
      <c r="DV16" t="s">
        <v>108</v>
      </c>
      <c r="DW16" t="s">
        <v>108</v>
      </c>
      <c r="DX16" t="s">
        <v>108</v>
      </c>
      <c r="DY16" t="s">
        <v>108</v>
      </c>
      <c r="DZ16" t="s">
        <v>108</v>
      </c>
      <c r="EA16" t="s">
        <v>108</v>
      </c>
      <c r="EB16" t="s">
        <v>108</v>
      </c>
      <c r="EC16" t="s">
        <v>108</v>
      </c>
      <c r="ED16" t="s">
        <v>108</v>
      </c>
      <c r="EE16" t="s">
        <v>108</v>
      </c>
      <c r="EF16" t="s">
        <v>108</v>
      </c>
      <c r="EG16" t="s">
        <v>109</v>
      </c>
      <c r="EH16" t="s">
        <v>109</v>
      </c>
      <c r="EI16" t="s">
        <v>109</v>
      </c>
      <c r="EJ16" t="s">
        <v>109</v>
      </c>
      <c r="EK16" t="s">
        <v>109</v>
      </c>
      <c r="EL16" t="s">
        <v>109</v>
      </c>
      <c r="EM16" t="s">
        <v>109</v>
      </c>
      <c r="EN16" t="s">
        <v>109</v>
      </c>
      <c r="EO16" t="s">
        <v>109</v>
      </c>
      <c r="EP16" t="s">
        <v>109</v>
      </c>
      <c r="EQ16" t="s">
        <v>109</v>
      </c>
      <c r="ER16" t="s">
        <v>109</v>
      </c>
      <c r="ES16" t="s">
        <v>109</v>
      </c>
      <c r="ET16" t="s">
        <v>109</v>
      </c>
      <c r="EU16" t="s">
        <v>109</v>
      </c>
      <c r="EV16" t="s">
        <v>109</v>
      </c>
      <c r="EW16" t="s">
        <v>109</v>
      </c>
      <c r="EX16" t="s">
        <v>109</v>
      </c>
      <c r="EY16" t="s">
        <v>109</v>
      </c>
      <c r="EZ16" t="s">
        <v>110</v>
      </c>
      <c r="FA16" t="s">
        <v>110</v>
      </c>
      <c r="FB16" t="s">
        <v>110</v>
      </c>
      <c r="FC16" t="s">
        <v>110</v>
      </c>
      <c r="FD16" t="s">
        <v>110</v>
      </c>
      <c r="FE16" t="s">
        <v>110</v>
      </c>
      <c r="FF16" t="s">
        <v>110</v>
      </c>
      <c r="FG16" t="s">
        <v>110</v>
      </c>
      <c r="FH16" t="s">
        <v>110</v>
      </c>
      <c r="FI16" t="s">
        <v>110</v>
      </c>
      <c r="FJ16" t="s">
        <v>110</v>
      </c>
      <c r="FK16" t="s">
        <v>110</v>
      </c>
      <c r="FL16" t="s">
        <v>110</v>
      </c>
      <c r="FM16" t="s">
        <v>110</v>
      </c>
      <c r="FN16" t="s">
        <v>110</v>
      </c>
      <c r="FO16" t="s">
        <v>110</v>
      </c>
      <c r="FP16" t="s">
        <v>110</v>
      </c>
      <c r="FQ16" t="s">
        <v>110</v>
      </c>
      <c r="FR16" t="s">
        <v>110</v>
      </c>
      <c r="FS16" t="s">
        <v>111</v>
      </c>
      <c r="FT16" t="s">
        <v>111</v>
      </c>
      <c r="FU16" t="s">
        <v>111</v>
      </c>
      <c r="FV16" t="s">
        <v>111</v>
      </c>
      <c r="FW16" t="s">
        <v>111</v>
      </c>
      <c r="FX16" t="s">
        <v>111</v>
      </c>
      <c r="FY16" t="s">
        <v>111</v>
      </c>
      <c r="FZ16" t="s">
        <v>111</v>
      </c>
      <c r="GA16" t="s">
        <v>111</v>
      </c>
      <c r="GB16" t="s">
        <v>111</v>
      </c>
      <c r="GC16" t="s">
        <v>111</v>
      </c>
      <c r="GD16" t="s">
        <v>111</v>
      </c>
      <c r="GE16" t="s">
        <v>111</v>
      </c>
      <c r="GF16" t="s">
        <v>111</v>
      </c>
      <c r="GG16" t="s">
        <v>111</v>
      </c>
      <c r="GH16" t="s">
        <v>111</v>
      </c>
      <c r="GI16" t="s">
        <v>111</v>
      </c>
      <c r="GJ16" t="s">
        <v>111</v>
      </c>
      <c r="GK16" t="s">
        <v>112</v>
      </c>
      <c r="GL16" t="s">
        <v>112</v>
      </c>
      <c r="GM16" t="s">
        <v>112</v>
      </c>
      <c r="GN16" t="s">
        <v>112</v>
      </c>
      <c r="GO16" t="s">
        <v>112</v>
      </c>
      <c r="GP16" t="s">
        <v>112</v>
      </c>
      <c r="GQ16" t="s">
        <v>112</v>
      </c>
      <c r="GR16" t="s">
        <v>112</v>
      </c>
      <c r="GS16" t="s">
        <v>113</v>
      </c>
      <c r="GT16" t="s">
        <v>113</v>
      </c>
      <c r="GU16" t="s">
        <v>113</v>
      </c>
      <c r="GV16" t="s">
        <v>113</v>
      </c>
      <c r="GW16" t="s">
        <v>113</v>
      </c>
      <c r="GX16" t="s">
        <v>113</v>
      </c>
      <c r="GY16" t="s">
        <v>113</v>
      </c>
      <c r="GZ16" t="s">
        <v>113</v>
      </c>
      <c r="HA16" t="s">
        <v>113</v>
      </c>
      <c r="HB16" t="s">
        <v>113</v>
      </c>
      <c r="HC16" t="s">
        <v>113</v>
      </c>
      <c r="HD16" t="s">
        <v>113</v>
      </c>
      <c r="HE16" t="s">
        <v>113</v>
      </c>
      <c r="HF16" t="s">
        <v>113</v>
      </c>
      <c r="HG16" t="s">
        <v>113</v>
      </c>
      <c r="HH16" t="s">
        <v>113</v>
      </c>
    </row>
    <row r="17" spans="1:216" x14ac:dyDescent="0.2">
      <c r="A17" t="s">
        <v>114</v>
      </c>
      <c r="B17" t="s">
        <v>115</v>
      </c>
      <c r="C17" t="s">
        <v>116</v>
      </c>
      <c r="D17" t="s">
        <v>117</v>
      </c>
      <c r="E17" t="s">
        <v>118</v>
      </c>
      <c r="F17" t="s">
        <v>119</v>
      </c>
      <c r="G17" t="s">
        <v>120</v>
      </c>
      <c r="H17" t="s">
        <v>121</v>
      </c>
      <c r="I17" t="s">
        <v>122</v>
      </c>
      <c r="J17" t="s">
        <v>123</v>
      </c>
      <c r="K17" t="s">
        <v>124</v>
      </c>
      <c r="L17" t="s">
        <v>125</v>
      </c>
      <c r="M17" t="s">
        <v>126</v>
      </c>
      <c r="N17" t="s">
        <v>127</v>
      </c>
      <c r="O17" t="s">
        <v>128</v>
      </c>
      <c r="P17" t="s">
        <v>129</v>
      </c>
      <c r="Q17" t="s">
        <v>130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t="s">
        <v>137</v>
      </c>
      <c r="Y17" t="s">
        <v>138</v>
      </c>
      <c r="Z17" t="s">
        <v>139</v>
      </c>
      <c r="AA17" t="s">
        <v>140</v>
      </c>
      <c r="AB17" t="s">
        <v>141</v>
      </c>
      <c r="AC17" t="s">
        <v>142</v>
      </c>
      <c r="AD17" t="s">
        <v>143</v>
      </c>
      <c r="AE17" t="s">
        <v>144</v>
      </c>
      <c r="AF17" t="s">
        <v>145</v>
      </c>
      <c r="AG17" t="s">
        <v>146</v>
      </c>
      <c r="AH17" t="s">
        <v>147</v>
      </c>
      <c r="AI17" t="s">
        <v>148</v>
      </c>
      <c r="AJ17" t="s">
        <v>101</v>
      </c>
      <c r="AK17" t="s">
        <v>149</v>
      </c>
      <c r="AL17" t="s">
        <v>150</v>
      </c>
      <c r="AM17" t="s">
        <v>151</v>
      </c>
      <c r="AN17" t="s">
        <v>152</v>
      </c>
      <c r="AO17" t="s">
        <v>153</v>
      </c>
      <c r="AP17" t="s">
        <v>154</v>
      </c>
      <c r="AQ17" t="s">
        <v>155</v>
      </c>
      <c r="AR17" t="s">
        <v>156</v>
      </c>
      <c r="AS17" t="s">
        <v>125</v>
      </c>
      <c r="AT17" t="s">
        <v>157</v>
      </c>
      <c r="AU17" t="s">
        <v>158</v>
      </c>
      <c r="AV17" t="s">
        <v>159</v>
      </c>
      <c r="AW17" t="s">
        <v>160</v>
      </c>
      <c r="AX17" t="s">
        <v>161</v>
      </c>
      <c r="AY17" t="s">
        <v>162</v>
      </c>
      <c r="AZ17" t="s">
        <v>163</v>
      </c>
      <c r="BA17" t="s">
        <v>164</v>
      </c>
      <c r="BB17" t="s">
        <v>165</v>
      </c>
      <c r="BC17" t="s">
        <v>166</v>
      </c>
      <c r="BD17" t="s">
        <v>167</v>
      </c>
      <c r="BE17" t="s">
        <v>168</v>
      </c>
      <c r="BF17" t="s">
        <v>169</v>
      </c>
      <c r="BG17" t="s">
        <v>170</v>
      </c>
      <c r="BH17" t="s">
        <v>171</v>
      </c>
      <c r="BI17" t="s">
        <v>172</v>
      </c>
      <c r="BJ17" t="s">
        <v>173</v>
      </c>
      <c r="BK17" t="s">
        <v>174</v>
      </c>
      <c r="BL17" t="s">
        <v>175</v>
      </c>
      <c r="BM17" t="s">
        <v>176</v>
      </c>
      <c r="BN17" t="s">
        <v>177</v>
      </c>
      <c r="BO17" t="s">
        <v>178</v>
      </c>
      <c r="BP17" t="s">
        <v>179</v>
      </c>
      <c r="BQ17" t="s">
        <v>180</v>
      </c>
      <c r="BR17" t="s">
        <v>181</v>
      </c>
      <c r="BS17" t="s">
        <v>182</v>
      </c>
      <c r="BT17" t="s">
        <v>183</v>
      </c>
      <c r="BU17" t="s">
        <v>184</v>
      </c>
      <c r="BV17" t="s">
        <v>185</v>
      </c>
      <c r="BW17" t="s">
        <v>186</v>
      </c>
      <c r="BX17" t="s">
        <v>187</v>
      </c>
      <c r="BY17" t="s">
        <v>188</v>
      </c>
      <c r="BZ17" t="s">
        <v>189</v>
      </c>
      <c r="CA17" t="s">
        <v>190</v>
      </c>
      <c r="CB17" t="s">
        <v>191</v>
      </c>
      <c r="CC17" t="s">
        <v>192</v>
      </c>
      <c r="CD17" t="s">
        <v>193</v>
      </c>
      <c r="CE17" t="s">
        <v>194</v>
      </c>
      <c r="CF17" t="s">
        <v>195</v>
      </c>
      <c r="CG17" t="s">
        <v>196</v>
      </c>
      <c r="CH17" t="s">
        <v>197</v>
      </c>
      <c r="CI17" t="s">
        <v>198</v>
      </c>
      <c r="CJ17" t="s">
        <v>199</v>
      </c>
      <c r="CK17" t="s">
        <v>200</v>
      </c>
      <c r="CL17" t="s">
        <v>201</v>
      </c>
      <c r="CM17" t="s">
        <v>115</v>
      </c>
      <c r="CN17" t="s">
        <v>118</v>
      </c>
      <c r="CO17" t="s">
        <v>202</v>
      </c>
      <c r="CP17" t="s">
        <v>203</v>
      </c>
      <c r="CQ17" t="s">
        <v>204</v>
      </c>
      <c r="CR17" t="s">
        <v>205</v>
      </c>
      <c r="CS17" t="s">
        <v>206</v>
      </c>
      <c r="CT17" t="s">
        <v>207</v>
      </c>
      <c r="CU17" t="s">
        <v>208</v>
      </c>
      <c r="CV17" t="s">
        <v>209</v>
      </c>
      <c r="CW17" t="s">
        <v>210</v>
      </c>
      <c r="CX17" t="s">
        <v>211</v>
      </c>
      <c r="CY17" t="s">
        <v>212</v>
      </c>
      <c r="CZ17" t="s">
        <v>213</v>
      </c>
      <c r="DA17" t="s">
        <v>214</v>
      </c>
      <c r="DB17" t="s">
        <v>215</v>
      </c>
      <c r="DC17" t="s">
        <v>216</v>
      </c>
      <c r="DD17" t="s">
        <v>217</v>
      </c>
      <c r="DE17" t="s">
        <v>218</v>
      </c>
      <c r="DF17" t="s">
        <v>219</v>
      </c>
      <c r="DG17" t="s">
        <v>220</v>
      </c>
      <c r="DH17" t="s">
        <v>221</v>
      </c>
      <c r="DI17" t="s">
        <v>222</v>
      </c>
      <c r="DJ17" t="s">
        <v>223</v>
      </c>
      <c r="DK17" t="s">
        <v>224</v>
      </c>
      <c r="DL17" t="s">
        <v>225</v>
      </c>
      <c r="DM17" t="s">
        <v>226</v>
      </c>
      <c r="DN17" t="s">
        <v>227</v>
      </c>
      <c r="DO17" t="s">
        <v>228</v>
      </c>
      <c r="DP17" t="s">
        <v>229</v>
      </c>
      <c r="DQ17" t="s">
        <v>230</v>
      </c>
      <c r="DR17" t="s">
        <v>231</v>
      </c>
      <c r="DS17" t="s">
        <v>232</v>
      </c>
      <c r="DT17" t="s">
        <v>233</v>
      </c>
      <c r="DU17" t="s">
        <v>234</v>
      </c>
      <c r="DV17" t="s">
        <v>235</v>
      </c>
      <c r="DW17" t="s">
        <v>236</v>
      </c>
      <c r="DX17" t="s">
        <v>237</v>
      </c>
      <c r="DY17" t="s">
        <v>238</v>
      </c>
      <c r="DZ17" t="s">
        <v>239</v>
      </c>
      <c r="EA17" t="s">
        <v>240</v>
      </c>
      <c r="EB17" t="s">
        <v>241</v>
      </c>
      <c r="EC17" t="s">
        <v>242</v>
      </c>
      <c r="ED17" t="s">
        <v>243</v>
      </c>
      <c r="EE17" t="s">
        <v>244</v>
      </c>
      <c r="EF17" t="s">
        <v>245</v>
      </c>
      <c r="EG17" t="s">
        <v>246</v>
      </c>
      <c r="EH17" t="s">
        <v>247</v>
      </c>
      <c r="EI17" t="s">
        <v>248</v>
      </c>
      <c r="EJ17" t="s">
        <v>249</v>
      </c>
      <c r="EK17" t="s">
        <v>250</v>
      </c>
      <c r="EL17" t="s">
        <v>251</v>
      </c>
      <c r="EM17" t="s">
        <v>252</v>
      </c>
      <c r="EN17" t="s">
        <v>253</v>
      </c>
      <c r="EO17" t="s">
        <v>254</v>
      </c>
      <c r="EP17" t="s">
        <v>255</v>
      </c>
      <c r="EQ17" t="s">
        <v>256</v>
      </c>
      <c r="ER17" t="s">
        <v>257</v>
      </c>
      <c r="ES17" t="s">
        <v>258</v>
      </c>
      <c r="ET17" t="s">
        <v>259</v>
      </c>
      <c r="EU17" t="s">
        <v>260</v>
      </c>
      <c r="EV17" t="s">
        <v>261</v>
      </c>
      <c r="EW17" t="s">
        <v>262</v>
      </c>
      <c r="EX17" t="s">
        <v>263</v>
      </c>
      <c r="EY17" t="s">
        <v>264</v>
      </c>
      <c r="EZ17" t="s">
        <v>265</v>
      </c>
      <c r="FA17" t="s">
        <v>266</v>
      </c>
      <c r="FB17" t="s">
        <v>267</v>
      </c>
      <c r="FC17" t="s">
        <v>268</v>
      </c>
      <c r="FD17" t="s">
        <v>269</v>
      </c>
      <c r="FE17" t="s">
        <v>270</v>
      </c>
      <c r="FF17" t="s">
        <v>271</v>
      </c>
      <c r="FG17" t="s">
        <v>272</v>
      </c>
      <c r="FH17" t="s">
        <v>273</v>
      </c>
      <c r="FI17" t="s">
        <v>274</v>
      </c>
      <c r="FJ17" t="s">
        <v>275</v>
      </c>
      <c r="FK17" t="s">
        <v>276</v>
      </c>
      <c r="FL17" t="s">
        <v>277</v>
      </c>
      <c r="FM17" t="s">
        <v>278</v>
      </c>
      <c r="FN17" t="s">
        <v>279</v>
      </c>
      <c r="FO17" t="s">
        <v>280</v>
      </c>
      <c r="FP17" t="s">
        <v>281</v>
      </c>
      <c r="FQ17" t="s">
        <v>282</v>
      </c>
      <c r="FR17" t="s">
        <v>283</v>
      </c>
      <c r="FS17" t="s">
        <v>284</v>
      </c>
      <c r="FT17" t="s">
        <v>285</v>
      </c>
      <c r="FU17" t="s">
        <v>286</v>
      </c>
      <c r="FV17" t="s">
        <v>287</v>
      </c>
      <c r="FW17" t="s">
        <v>288</v>
      </c>
      <c r="FX17" t="s">
        <v>289</v>
      </c>
      <c r="FY17" t="s">
        <v>290</v>
      </c>
      <c r="FZ17" t="s">
        <v>291</v>
      </c>
      <c r="GA17" t="s">
        <v>292</v>
      </c>
      <c r="GB17" t="s">
        <v>293</v>
      </c>
      <c r="GC17" t="s">
        <v>294</v>
      </c>
      <c r="GD17" t="s">
        <v>295</v>
      </c>
      <c r="GE17" t="s">
        <v>296</v>
      </c>
      <c r="GF17" t="s">
        <v>297</v>
      </c>
      <c r="GG17" t="s">
        <v>298</v>
      </c>
      <c r="GH17" t="s">
        <v>299</v>
      </c>
      <c r="GI17" t="s">
        <v>300</v>
      </c>
      <c r="GJ17" t="s">
        <v>301</v>
      </c>
      <c r="GK17" t="s">
        <v>302</v>
      </c>
      <c r="GL17" t="s">
        <v>303</v>
      </c>
      <c r="GM17" t="s">
        <v>304</v>
      </c>
      <c r="GN17" t="s">
        <v>305</v>
      </c>
      <c r="GO17" t="s">
        <v>306</v>
      </c>
      <c r="GP17" t="s">
        <v>307</v>
      </c>
      <c r="GQ17" t="s">
        <v>308</v>
      </c>
      <c r="GR17" t="s">
        <v>309</v>
      </c>
      <c r="GS17" t="s">
        <v>310</v>
      </c>
      <c r="GT17" t="s">
        <v>311</v>
      </c>
      <c r="GU17" t="s">
        <v>312</v>
      </c>
      <c r="GV17" t="s">
        <v>313</v>
      </c>
      <c r="GW17" t="s">
        <v>314</v>
      </c>
      <c r="GX17" t="s">
        <v>315</v>
      </c>
      <c r="GY17" t="s">
        <v>316</v>
      </c>
      <c r="GZ17" t="s">
        <v>317</v>
      </c>
      <c r="HA17" t="s">
        <v>318</v>
      </c>
      <c r="HB17" t="s">
        <v>319</v>
      </c>
      <c r="HC17" t="s">
        <v>320</v>
      </c>
      <c r="HD17" t="s">
        <v>321</v>
      </c>
      <c r="HE17" t="s">
        <v>322</v>
      </c>
      <c r="HF17" t="s">
        <v>323</v>
      </c>
      <c r="HG17" t="s">
        <v>324</v>
      </c>
      <c r="HH17" t="s">
        <v>325</v>
      </c>
    </row>
    <row r="18" spans="1:216" x14ac:dyDescent="0.2">
      <c r="B18" t="s">
        <v>326</v>
      </c>
      <c r="C18" t="s">
        <v>326</v>
      </c>
      <c r="F18" t="s">
        <v>326</v>
      </c>
      <c r="L18" t="s">
        <v>326</v>
      </c>
      <c r="M18" t="s">
        <v>327</v>
      </c>
      <c r="N18" t="s">
        <v>328</v>
      </c>
      <c r="O18" t="s">
        <v>329</v>
      </c>
      <c r="P18" t="s">
        <v>330</v>
      </c>
      <c r="Q18" t="s">
        <v>330</v>
      </c>
      <c r="R18" t="s">
        <v>164</v>
      </c>
      <c r="S18" t="s">
        <v>164</v>
      </c>
      <c r="T18" t="s">
        <v>327</v>
      </c>
      <c r="U18" t="s">
        <v>327</v>
      </c>
      <c r="V18" t="s">
        <v>327</v>
      </c>
      <c r="W18" t="s">
        <v>327</v>
      </c>
      <c r="X18" t="s">
        <v>331</v>
      </c>
      <c r="Y18" t="s">
        <v>332</v>
      </c>
      <c r="Z18" t="s">
        <v>332</v>
      </c>
      <c r="AA18" t="s">
        <v>333</v>
      </c>
      <c r="AB18" t="s">
        <v>334</v>
      </c>
      <c r="AC18" t="s">
        <v>333</v>
      </c>
      <c r="AD18" t="s">
        <v>333</v>
      </c>
      <c r="AE18" t="s">
        <v>333</v>
      </c>
      <c r="AF18" t="s">
        <v>331</v>
      </c>
      <c r="AG18" t="s">
        <v>331</v>
      </c>
      <c r="AH18" t="s">
        <v>331</v>
      </c>
      <c r="AI18" t="s">
        <v>331</v>
      </c>
      <c r="AJ18" t="s">
        <v>335</v>
      </c>
      <c r="AK18" t="s">
        <v>334</v>
      </c>
      <c r="AM18" t="s">
        <v>334</v>
      </c>
      <c r="AN18" t="s">
        <v>335</v>
      </c>
      <c r="AO18" t="s">
        <v>329</v>
      </c>
      <c r="AP18" t="s">
        <v>329</v>
      </c>
      <c r="AR18" t="s">
        <v>336</v>
      </c>
      <c r="AS18" t="s">
        <v>326</v>
      </c>
      <c r="AT18" t="s">
        <v>330</v>
      </c>
      <c r="AU18" t="s">
        <v>330</v>
      </c>
      <c r="AV18" t="s">
        <v>337</v>
      </c>
      <c r="AW18" t="s">
        <v>337</v>
      </c>
      <c r="AX18" t="s">
        <v>330</v>
      </c>
      <c r="AY18" t="s">
        <v>337</v>
      </c>
      <c r="AZ18" t="s">
        <v>335</v>
      </c>
      <c r="BA18" t="s">
        <v>333</v>
      </c>
      <c r="BB18" t="s">
        <v>333</v>
      </c>
      <c r="BC18" t="s">
        <v>332</v>
      </c>
      <c r="BD18" t="s">
        <v>332</v>
      </c>
      <c r="BE18" t="s">
        <v>332</v>
      </c>
      <c r="BF18" t="s">
        <v>332</v>
      </c>
      <c r="BG18" t="s">
        <v>332</v>
      </c>
      <c r="BH18" t="s">
        <v>338</v>
      </c>
      <c r="BI18" t="s">
        <v>329</v>
      </c>
      <c r="BJ18" t="s">
        <v>329</v>
      </c>
      <c r="BK18" t="s">
        <v>330</v>
      </c>
      <c r="BL18" t="s">
        <v>330</v>
      </c>
      <c r="BM18" t="s">
        <v>330</v>
      </c>
      <c r="BN18" t="s">
        <v>337</v>
      </c>
      <c r="BO18" t="s">
        <v>330</v>
      </c>
      <c r="BP18" t="s">
        <v>337</v>
      </c>
      <c r="BQ18" t="s">
        <v>333</v>
      </c>
      <c r="BR18" t="s">
        <v>333</v>
      </c>
      <c r="BS18" t="s">
        <v>332</v>
      </c>
      <c r="BT18" t="s">
        <v>332</v>
      </c>
      <c r="BU18" t="s">
        <v>329</v>
      </c>
      <c r="BZ18" t="s">
        <v>329</v>
      </c>
      <c r="CC18" t="s">
        <v>332</v>
      </c>
      <c r="CD18" t="s">
        <v>332</v>
      </c>
      <c r="CE18" t="s">
        <v>332</v>
      </c>
      <c r="CF18" t="s">
        <v>332</v>
      </c>
      <c r="CG18" t="s">
        <v>332</v>
      </c>
      <c r="CH18" t="s">
        <v>329</v>
      </c>
      <c r="CI18" t="s">
        <v>329</v>
      </c>
      <c r="CJ18" t="s">
        <v>329</v>
      </c>
      <c r="CK18" t="s">
        <v>326</v>
      </c>
      <c r="CM18" t="s">
        <v>339</v>
      </c>
      <c r="CO18" t="s">
        <v>326</v>
      </c>
      <c r="CP18" t="s">
        <v>326</v>
      </c>
      <c r="CR18" t="s">
        <v>340</v>
      </c>
      <c r="CS18" t="s">
        <v>341</v>
      </c>
      <c r="CT18" t="s">
        <v>340</v>
      </c>
      <c r="CU18" t="s">
        <v>341</v>
      </c>
      <c r="CV18" t="s">
        <v>340</v>
      </c>
      <c r="CW18" t="s">
        <v>341</v>
      </c>
      <c r="CX18" t="s">
        <v>334</v>
      </c>
      <c r="CY18" t="s">
        <v>334</v>
      </c>
      <c r="CZ18" t="s">
        <v>329</v>
      </c>
      <c r="DA18" t="s">
        <v>342</v>
      </c>
      <c r="DB18" t="s">
        <v>329</v>
      </c>
      <c r="DD18" t="s">
        <v>330</v>
      </c>
      <c r="DE18" t="s">
        <v>343</v>
      </c>
      <c r="DF18" t="s">
        <v>330</v>
      </c>
      <c r="DH18" t="s">
        <v>329</v>
      </c>
      <c r="DI18" t="s">
        <v>342</v>
      </c>
      <c r="DJ18" t="s">
        <v>329</v>
      </c>
      <c r="DO18" t="s">
        <v>344</v>
      </c>
      <c r="DP18" t="s">
        <v>344</v>
      </c>
      <c r="EC18" t="s">
        <v>344</v>
      </c>
      <c r="ED18" t="s">
        <v>344</v>
      </c>
      <c r="EE18" t="s">
        <v>345</v>
      </c>
      <c r="EF18" t="s">
        <v>345</v>
      </c>
      <c r="EG18" t="s">
        <v>332</v>
      </c>
      <c r="EH18" t="s">
        <v>332</v>
      </c>
      <c r="EI18" t="s">
        <v>334</v>
      </c>
      <c r="EJ18" t="s">
        <v>332</v>
      </c>
      <c r="EK18" t="s">
        <v>337</v>
      </c>
      <c r="EL18" t="s">
        <v>334</v>
      </c>
      <c r="EM18" t="s">
        <v>334</v>
      </c>
      <c r="EO18" t="s">
        <v>344</v>
      </c>
      <c r="EP18" t="s">
        <v>344</v>
      </c>
      <c r="EQ18" t="s">
        <v>344</v>
      </c>
      <c r="ER18" t="s">
        <v>344</v>
      </c>
      <c r="ES18" t="s">
        <v>344</v>
      </c>
      <c r="ET18" t="s">
        <v>344</v>
      </c>
      <c r="EU18" t="s">
        <v>344</v>
      </c>
      <c r="EV18" t="s">
        <v>346</v>
      </c>
      <c r="EW18" t="s">
        <v>346</v>
      </c>
      <c r="EX18" t="s">
        <v>346</v>
      </c>
      <c r="EY18" t="s">
        <v>347</v>
      </c>
      <c r="EZ18" t="s">
        <v>344</v>
      </c>
      <c r="FA18" t="s">
        <v>344</v>
      </c>
      <c r="FB18" t="s">
        <v>344</v>
      </c>
      <c r="FC18" t="s">
        <v>344</v>
      </c>
      <c r="FD18" t="s">
        <v>344</v>
      </c>
      <c r="FE18" t="s">
        <v>344</v>
      </c>
      <c r="FF18" t="s">
        <v>344</v>
      </c>
      <c r="FG18" t="s">
        <v>344</v>
      </c>
      <c r="FH18" t="s">
        <v>344</v>
      </c>
      <c r="FI18" t="s">
        <v>344</v>
      </c>
      <c r="FJ18" t="s">
        <v>344</v>
      </c>
      <c r="FK18" t="s">
        <v>344</v>
      </c>
      <c r="FR18" t="s">
        <v>344</v>
      </c>
      <c r="FS18" t="s">
        <v>334</v>
      </c>
      <c r="FT18" t="s">
        <v>334</v>
      </c>
      <c r="FU18" t="s">
        <v>340</v>
      </c>
      <c r="FV18" t="s">
        <v>341</v>
      </c>
      <c r="FW18" t="s">
        <v>341</v>
      </c>
      <c r="GA18" t="s">
        <v>341</v>
      </c>
      <c r="GE18" t="s">
        <v>330</v>
      </c>
      <c r="GF18" t="s">
        <v>330</v>
      </c>
      <c r="GG18" t="s">
        <v>337</v>
      </c>
      <c r="GH18" t="s">
        <v>337</v>
      </c>
      <c r="GI18" t="s">
        <v>348</v>
      </c>
      <c r="GJ18" t="s">
        <v>348</v>
      </c>
      <c r="GK18" t="s">
        <v>344</v>
      </c>
      <c r="GL18" t="s">
        <v>344</v>
      </c>
      <c r="GM18" t="s">
        <v>344</v>
      </c>
      <c r="GN18" t="s">
        <v>344</v>
      </c>
      <c r="GO18" t="s">
        <v>344</v>
      </c>
      <c r="GP18" t="s">
        <v>344</v>
      </c>
      <c r="GQ18" t="s">
        <v>332</v>
      </c>
      <c r="GR18" t="s">
        <v>344</v>
      </c>
      <c r="GT18" t="s">
        <v>335</v>
      </c>
      <c r="GU18" t="s">
        <v>335</v>
      </c>
      <c r="GV18" t="s">
        <v>332</v>
      </c>
      <c r="GW18" t="s">
        <v>332</v>
      </c>
      <c r="GX18" t="s">
        <v>332</v>
      </c>
      <c r="GY18" t="s">
        <v>332</v>
      </c>
      <c r="GZ18" t="s">
        <v>332</v>
      </c>
      <c r="HA18" t="s">
        <v>334</v>
      </c>
      <c r="HB18" t="s">
        <v>334</v>
      </c>
      <c r="HC18" t="s">
        <v>334</v>
      </c>
      <c r="HD18" t="s">
        <v>332</v>
      </c>
      <c r="HE18" t="s">
        <v>330</v>
      </c>
      <c r="HF18" t="s">
        <v>337</v>
      </c>
      <c r="HG18" t="s">
        <v>334</v>
      </c>
      <c r="HH18" t="s">
        <v>334</v>
      </c>
    </row>
    <row r="19" spans="1:216" x14ac:dyDescent="0.2">
      <c r="A19">
        <v>1</v>
      </c>
      <c r="B19">
        <v>1689718288.0999999</v>
      </c>
      <c r="C19">
        <v>0</v>
      </c>
      <c r="D19" t="s">
        <v>349</v>
      </c>
      <c r="E19" t="s">
        <v>350</v>
      </c>
      <c r="F19" t="s">
        <v>351</v>
      </c>
      <c r="G19" t="s">
        <v>352</v>
      </c>
      <c r="H19" t="s">
        <v>353</v>
      </c>
      <c r="I19" t="s">
        <v>354</v>
      </c>
      <c r="J19" t="s">
        <v>355</v>
      </c>
      <c r="K19" t="s">
        <v>356</v>
      </c>
      <c r="L19">
        <v>1689718288.0999999</v>
      </c>
      <c r="M19">
        <f t="shared" ref="M19:M36" si="0">(N19)/1000</f>
        <v>1.4794073619136452E-3</v>
      </c>
      <c r="N19">
        <f t="shared" ref="N19:N36" si="1">1000*AZ19*AL19*(AV19-AW19)/(100*$B$7*(1000-AL19*AV19))</f>
        <v>1.4794073619136452</v>
      </c>
      <c r="O19">
        <f t="shared" ref="O19:O36" si="2">AZ19*AL19*(AU19-AT19*(1000-AL19*AW19)/(1000-AL19*AV19))/(100*$B$7)</f>
        <v>10.34262752461874</v>
      </c>
      <c r="P19">
        <f t="shared" ref="P19:P36" si="3">AT19 - IF(AL19&gt;1, O19*$B$7*100/(AN19*BH19), 0)</f>
        <v>387.959</v>
      </c>
      <c r="Q19">
        <f t="shared" ref="Q19:Q36" si="4">((W19-M19/2)*P19-O19)/(W19+M19/2)</f>
        <v>296.93068006205613</v>
      </c>
      <c r="R19">
        <f t="shared" ref="R19:R36" si="5">Q19*(BA19+BB19)/1000</f>
        <v>29.926538869176287</v>
      </c>
      <c r="S19">
        <f t="shared" ref="S19:S36" si="6">(AT19 - IF(AL19&gt;1, O19*$B$7*100/(AN19*BH19), 0))*(BA19+BB19)/1000</f>
        <v>39.100944674091302</v>
      </c>
      <c r="T19">
        <f t="shared" ref="T19:T36" si="7">2/((1/V19-1/U19)+SIGN(V19)*SQRT((1/V19-1/U19)*(1/V19-1/U19) + 4*$C$7/(($C$7+1)*($C$7+1))*(2*1/V19*1/U19-1/U19*1/U19)))</f>
        <v>0.19604007120027833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3.3207401597325554</v>
      </c>
      <c r="V19">
        <f t="shared" ref="V19:V36" si="9">M19*(1000-(1000*0.61365*EXP(17.502*Z19/(240.97+Z19))/(BA19+BB19)+AV19)/2)/(1000*0.61365*EXP(17.502*Z19/(240.97+Z19))/(BA19+BB19)-AV19)</f>
        <v>0.1898300839268435</v>
      </c>
      <c r="W19">
        <f t="shared" ref="W19:W36" si="10">1/(($C$7+1)/(T19/1.6)+1/(U19/1.37)) + $C$7/(($C$7+1)/(T19/1.6) + $C$7/(U19/1.37))</f>
        <v>0.11918535846213753</v>
      </c>
      <c r="X19">
        <f t="shared" ref="X19:X36" si="11">(AO19*AR19)</f>
        <v>297.69721199999998</v>
      </c>
      <c r="Y19">
        <f t="shared" ref="Y19:Y36" si="12">(BC19+(X19+2*0.95*0.0000000567*(((BC19+$B$9)+273)^4-(BC19+273)^4)-44100*M19)/(1.84*29.3*U19+8*0.95*0.0000000567*(BC19+273)^3))</f>
        <v>19.22552953132967</v>
      </c>
      <c r="Z19">
        <f t="shared" ref="Z19:Z36" si="13">($C$9*BD19+$D$9*BE19+$E$9*Y19)</f>
        <v>19.22552953132967</v>
      </c>
      <c r="AA19">
        <f t="shared" ref="AA19:AA36" si="14">0.61365*EXP(17.502*Z19/(240.97+Z19))</f>
        <v>2.2364076124540966</v>
      </c>
      <c r="AB19">
        <f t="shared" ref="AB19:AB36" si="15">(AC19/AD19*100)</f>
        <v>70.748147952799641</v>
      </c>
      <c r="AC19">
        <f t="shared" ref="AC19:AC36" si="16">AV19*(BA19+BB19)/1000</f>
        <v>1.4653720496095803</v>
      </c>
      <c r="AD19">
        <f t="shared" ref="AD19:AD36" si="17">0.61365*EXP(17.502*BC19/(240.97+BC19))</f>
        <v>2.0712514631297747</v>
      </c>
      <c r="AE19">
        <f t="shared" ref="AE19:AE36" si="18">(AA19-AV19*(BA19+BB19)/1000)</f>
        <v>0.77103556284451624</v>
      </c>
      <c r="AF19">
        <f t="shared" ref="AF19:AF36" si="19">(-M19*44100)</f>
        <v>-65.241864660391755</v>
      </c>
      <c r="AG19">
        <f t="shared" ref="AG19:AG36" si="20">2*29.3*U19*0.92*(BC19-Z19)</f>
        <v>-219.43959212484648</v>
      </c>
      <c r="AH19">
        <f t="shared" ref="AH19:AH36" si="21">2*0.95*0.0000000567*(((BC19+$B$9)+273)^4-(Z19+273)^4)</f>
        <v>-13.098222500179228</v>
      </c>
      <c r="AI19">
        <f t="shared" ref="AI19:AI36" si="22">X19+AH19+AF19+AG19</f>
        <v>-8.2467285417493486E-2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54924.70045248582</v>
      </c>
      <c r="AO19">
        <f t="shared" ref="AO19:AO36" si="26">$B$13*BI19+$C$13*BJ19+$F$13*BU19*(1-BX19)</f>
        <v>1799.97</v>
      </c>
      <c r="AP19">
        <f t="shared" ref="AP19:AP36" si="27">AO19*AQ19</f>
        <v>1517.3748000000001</v>
      </c>
      <c r="AQ19">
        <f t="shared" ref="AQ19:AQ36" si="28">($B$13*$D$11+$C$13*$D$11+$F$13*((CH19+BZ19)/MAX(CH19+BZ19+CI19, 0.1)*$I$11+CI19/MAX(CH19+BZ19+CI19, 0.1)*$J$11))/($B$13+$C$13+$F$13)</f>
        <v>0.84300005000083333</v>
      </c>
      <c r="AR19">
        <f t="shared" ref="AR19:AR36" si="29">($B$13*$K$11+$C$13*$K$11+$F$13*((CH19+BZ19)/MAX(CH19+BZ19+CI19, 0.1)*$P$11+CI19/MAX(CH19+BZ19+CI19, 0.1)*$Q$11))/($B$13+$C$13+$F$13)</f>
        <v>0.16539009650160835</v>
      </c>
      <c r="AS19">
        <v>1689718288.0999999</v>
      </c>
      <c r="AT19">
        <v>387.959</v>
      </c>
      <c r="AU19">
        <v>400.01600000000002</v>
      </c>
      <c r="AV19">
        <v>14.539400000000001</v>
      </c>
      <c r="AW19">
        <v>12.9292</v>
      </c>
      <c r="AX19">
        <v>390.67</v>
      </c>
      <c r="AY19">
        <v>14.604699999999999</v>
      </c>
      <c r="AZ19">
        <v>400.19299999999998</v>
      </c>
      <c r="BA19">
        <v>100.756</v>
      </c>
      <c r="BB19">
        <v>3.0280700000000001E-2</v>
      </c>
      <c r="BC19">
        <v>17.9998</v>
      </c>
      <c r="BD19">
        <v>17.413</v>
      </c>
      <c r="BE19">
        <v>999.9</v>
      </c>
      <c r="BF19">
        <v>0</v>
      </c>
      <c r="BG19">
        <v>0</v>
      </c>
      <c r="BH19">
        <v>10000</v>
      </c>
      <c r="BI19">
        <v>0</v>
      </c>
      <c r="BJ19">
        <v>494.69299999999998</v>
      </c>
      <c r="BK19">
        <v>-12.057499999999999</v>
      </c>
      <c r="BL19">
        <v>393.68200000000002</v>
      </c>
      <c r="BM19">
        <v>405.25599999999997</v>
      </c>
      <c r="BN19">
        <v>1.61019</v>
      </c>
      <c r="BO19">
        <v>400.01600000000002</v>
      </c>
      <c r="BP19">
        <v>12.9292</v>
      </c>
      <c r="BQ19">
        <v>1.4649300000000001</v>
      </c>
      <c r="BR19">
        <v>1.3026899999999999</v>
      </c>
      <c r="BS19">
        <v>12.6069</v>
      </c>
      <c r="BT19">
        <v>10.83</v>
      </c>
      <c r="BU19">
        <v>1799.97</v>
      </c>
      <c r="BV19">
        <v>0.9</v>
      </c>
      <c r="BW19">
        <v>0.1</v>
      </c>
      <c r="BX19">
        <v>0</v>
      </c>
      <c r="BY19">
        <v>2.5255000000000001</v>
      </c>
      <c r="BZ19">
        <v>0</v>
      </c>
      <c r="CA19">
        <v>7785.86</v>
      </c>
      <c r="CB19">
        <v>17199.400000000001</v>
      </c>
      <c r="CC19">
        <v>37.125</v>
      </c>
      <c r="CD19">
        <v>39.936999999999998</v>
      </c>
      <c r="CE19">
        <v>38.625</v>
      </c>
      <c r="CF19">
        <v>37.625</v>
      </c>
      <c r="CG19">
        <v>36.436999999999998</v>
      </c>
      <c r="CH19">
        <v>1619.97</v>
      </c>
      <c r="CI19">
        <v>180</v>
      </c>
      <c r="CJ19">
        <v>0</v>
      </c>
      <c r="CK19">
        <v>1689718292.3</v>
      </c>
      <c r="CL19">
        <v>0</v>
      </c>
      <c r="CM19">
        <v>1689718259.0999999</v>
      </c>
      <c r="CN19" t="s">
        <v>357</v>
      </c>
      <c r="CO19">
        <v>1689718259.0999999</v>
      </c>
      <c r="CP19">
        <v>1689718243.0999999</v>
      </c>
      <c r="CQ19">
        <v>45</v>
      </c>
      <c r="CR19">
        <v>2.8000000000000001E-2</v>
      </c>
      <c r="CS19">
        <v>1.2E-2</v>
      </c>
      <c r="CT19">
        <v>-2.7130000000000001</v>
      </c>
      <c r="CU19">
        <v>-6.5000000000000002E-2</v>
      </c>
      <c r="CV19">
        <v>400</v>
      </c>
      <c r="CW19">
        <v>13</v>
      </c>
      <c r="CX19">
        <v>0.2</v>
      </c>
      <c r="CY19">
        <v>0.04</v>
      </c>
      <c r="CZ19">
        <v>13.1128545169639</v>
      </c>
      <c r="DA19">
        <v>0.11172006396114301</v>
      </c>
      <c r="DB19">
        <v>5.0172155947998801E-2</v>
      </c>
      <c r="DC19">
        <v>1</v>
      </c>
      <c r="DD19">
        <v>399.99066666666698</v>
      </c>
      <c r="DE19">
        <v>0.29431168831203602</v>
      </c>
      <c r="DF19">
        <v>3.6772574321390201E-2</v>
      </c>
      <c r="DG19">
        <v>1</v>
      </c>
      <c r="DH19">
        <v>1800.0066666666701</v>
      </c>
      <c r="DI19">
        <v>0.13695560070371701</v>
      </c>
      <c r="DJ19">
        <v>9.09386676273536E-2</v>
      </c>
      <c r="DK19">
        <v>-1</v>
      </c>
      <c r="DL19">
        <v>2</v>
      </c>
      <c r="DM19">
        <v>2</v>
      </c>
      <c r="DN19" t="s">
        <v>358</v>
      </c>
      <c r="DO19">
        <v>2.6550699999999998</v>
      </c>
      <c r="DP19">
        <v>2.7625600000000001</v>
      </c>
      <c r="DQ19">
        <v>9.3274300000000004E-2</v>
      </c>
      <c r="DR19">
        <v>9.5294400000000001E-2</v>
      </c>
      <c r="DS19">
        <v>8.4510199999999994E-2</v>
      </c>
      <c r="DT19">
        <v>7.7588799999999999E-2</v>
      </c>
      <c r="DU19">
        <v>28848.9</v>
      </c>
      <c r="DV19">
        <v>30107.1</v>
      </c>
      <c r="DW19">
        <v>29552.1</v>
      </c>
      <c r="DX19">
        <v>31018.2</v>
      </c>
      <c r="DY19">
        <v>35452.400000000001</v>
      </c>
      <c r="DZ19">
        <v>37521.4</v>
      </c>
      <c r="EA19">
        <v>40564.5</v>
      </c>
      <c r="EB19">
        <v>43044.800000000003</v>
      </c>
      <c r="EC19">
        <v>1.8687800000000001</v>
      </c>
      <c r="ED19">
        <v>2.2469999999999999</v>
      </c>
      <c r="EE19">
        <v>-1.7706300000000001E-2</v>
      </c>
      <c r="EF19">
        <v>0</v>
      </c>
      <c r="EG19">
        <v>17.707100000000001</v>
      </c>
      <c r="EH19">
        <v>999.9</v>
      </c>
      <c r="EI19">
        <v>41.991</v>
      </c>
      <c r="EJ19">
        <v>25.498000000000001</v>
      </c>
      <c r="EK19">
        <v>13.651</v>
      </c>
      <c r="EL19">
        <v>61.145499999999998</v>
      </c>
      <c r="EM19">
        <v>10.588900000000001</v>
      </c>
      <c r="EN19">
        <v>1</v>
      </c>
      <c r="EO19">
        <v>-0.33413399999999999</v>
      </c>
      <c r="EP19">
        <v>2.9513699999999998</v>
      </c>
      <c r="EQ19">
        <v>20.264800000000001</v>
      </c>
      <c r="ER19">
        <v>5.2408000000000001</v>
      </c>
      <c r="ES19">
        <v>11.8302</v>
      </c>
      <c r="ET19">
        <v>4.9816000000000003</v>
      </c>
      <c r="EU19">
        <v>3.2989999999999999</v>
      </c>
      <c r="EV19">
        <v>173</v>
      </c>
      <c r="EW19">
        <v>3988.9</v>
      </c>
      <c r="EX19">
        <v>9165.7000000000007</v>
      </c>
      <c r="EY19">
        <v>60.3</v>
      </c>
      <c r="EZ19">
        <v>1.8733500000000001</v>
      </c>
      <c r="FA19">
        <v>1.8790800000000001</v>
      </c>
      <c r="FB19">
        <v>1.8794</v>
      </c>
      <c r="FC19">
        <v>1.8800399999999999</v>
      </c>
      <c r="FD19">
        <v>1.87761</v>
      </c>
      <c r="FE19">
        <v>1.87683</v>
      </c>
      <c r="FF19">
        <v>1.8772899999999999</v>
      </c>
      <c r="FG19">
        <v>1.8749800000000001</v>
      </c>
      <c r="FH19">
        <v>0</v>
      </c>
      <c r="FI19">
        <v>0</v>
      </c>
      <c r="FJ19">
        <v>0</v>
      </c>
      <c r="FK19">
        <v>0</v>
      </c>
      <c r="FL19" t="s">
        <v>359</v>
      </c>
      <c r="FM19" t="s">
        <v>360</v>
      </c>
      <c r="FN19" t="s">
        <v>361</v>
      </c>
      <c r="FO19" t="s">
        <v>361</v>
      </c>
      <c r="FP19" t="s">
        <v>361</v>
      </c>
      <c r="FQ19" t="s">
        <v>361</v>
      </c>
      <c r="FR19">
        <v>0</v>
      </c>
      <c r="FS19">
        <v>100</v>
      </c>
      <c r="FT19">
        <v>100</v>
      </c>
      <c r="FU19">
        <v>-2.7109999999999999</v>
      </c>
      <c r="FV19">
        <v>-6.5299999999999997E-2</v>
      </c>
      <c r="FW19">
        <v>-2.7145170970750598</v>
      </c>
      <c r="FX19">
        <v>1.4527828764109799E-4</v>
      </c>
      <c r="FY19">
        <v>-4.3579519040863002E-7</v>
      </c>
      <c r="FZ19">
        <v>2.0799061152897499E-10</v>
      </c>
      <c r="GA19">
        <v>-6.5329999999997695E-2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0.5</v>
      </c>
      <c r="GJ19">
        <v>0.8</v>
      </c>
      <c r="GK19">
        <v>1.0339400000000001</v>
      </c>
      <c r="GL19">
        <v>2.5451700000000002</v>
      </c>
      <c r="GM19">
        <v>1.54541</v>
      </c>
      <c r="GN19">
        <v>2.2888199999999999</v>
      </c>
      <c r="GO19">
        <v>1.5979000000000001</v>
      </c>
      <c r="GP19">
        <v>2.3132299999999999</v>
      </c>
      <c r="GQ19">
        <v>28.732299999999999</v>
      </c>
      <c r="GR19">
        <v>16.110900000000001</v>
      </c>
      <c r="GS19">
        <v>18</v>
      </c>
      <c r="GT19">
        <v>392.78300000000002</v>
      </c>
      <c r="GU19">
        <v>679.83299999999997</v>
      </c>
      <c r="GV19">
        <v>15.0914</v>
      </c>
      <c r="GW19">
        <v>22.462599999999998</v>
      </c>
      <c r="GX19">
        <v>30.0002</v>
      </c>
      <c r="GY19">
        <v>22.5898</v>
      </c>
      <c r="GZ19">
        <v>22.567599999999999</v>
      </c>
      <c r="HA19">
        <v>20.741700000000002</v>
      </c>
      <c r="HB19">
        <v>10</v>
      </c>
      <c r="HC19">
        <v>-30</v>
      </c>
      <c r="HD19">
        <v>15.091900000000001</v>
      </c>
      <c r="HE19">
        <v>400</v>
      </c>
      <c r="HF19">
        <v>0</v>
      </c>
      <c r="HG19">
        <v>100.62</v>
      </c>
      <c r="HH19">
        <v>99.746899999999997</v>
      </c>
    </row>
    <row r="20" spans="1:216" x14ac:dyDescent="0.2">
      <c r="A20">
        <v>2</v>
      </c>
      <c r="B20">
        <v>1689718378.0999999</v>
      </c>
      <c r="C20">
        <v>90</v>
      </c>
      <c r="D20" t="s">
        <v>362</v>
      </c>
      <c r="E20" t="s">
        <v>363</v>
      </c>
      <c r="F20" t="s">
        <v>351</v>
      </c>
      <c r="G20" t="s">
        <v>352</v>
      </c>
      <c r="H20" t="s">
        <v>353</v>
      </c>
      <c r="I20" t="s">
        <v>354</v>
      </c>
      <c r="J20" t="s">
        <v>355</v>
      </c>
      <c r="K20" t="s">
        <v>356</v>
      </c>
      <c r="L20">
        <v>1689718378.0999999</v>
      </c>
      <c r="M20">
        <f t="shared" si="0"/>
        <v>1.4778162177131193E-3</v>
      </c>
      <c r="N20">
        <f t="shared" si="1"/>
        <v>1.4778162177131193</v>
      </c>
      <c r="O20">
        <f t="shared" si="2"/>
        <v>7.9752357140065673</v>
      </c>
      <c r="P20">
        <f t="shared" si="3"/>
        <v>290.72199999999998</v>
      </c>
      <c r="Q20">
        <f t="shared" si="4"/>
        <v>220.7834508526239</v>
      </c>
      <c r="R20">
        <f t="shared" si="5"/>
        <v>22.25199341095745</v>
      </c>
      <c r="S20">
        <f t="shared" si="6"/>
        <v>29.300855673003397</v>
      </c>
      <c r="T20">
        <f t="shared" si="7"/>
        <v>0.19646103055664907</v>
      </c>
      <c r="U20">
        <f t="shared" si="8"/>
        <v>3.3226196836536825</v>
      </c>
      <c r="V20">
        <f t="shared" si="9"/>
        <v>0.1902282088766841</v>
      </c>
      <c r="W20">
        <f t="shared" si="10"/>
        <v>0.11943615275409659</v>
      </c>
      <c r="X20">
        <f t="shared" si="11"/>
        <v>297.712155</v>
      </c>
      <c r="Y20">
        <f t="shared" si="12"/>
        <v>19.225123665887875</v>
      </c>
      <c r="Z20">
        <f t="shared" si="13"/>
        <v>19.225123665887875</v>
      </c>
      <c r="AA20">
        <f t="shared" si="14"/>
        <v>2.2363510694056612</v>
      </c>
      <c r="AB20">
        <f t="shared" si="15"/>
        <v>70.864523500201159</v>
      </c>
      <c r="AC20">
        <f t="shared" si="16"/>
        <v>1.46776401941207</v>
      </c>
      <c r="AD20">
        <f t="shared" si="17"/>
        <v>2.071225412822967</v>
      </c>
      <c r="AE20">
        <f t="shared" si="18"/>
        <v>0.76858704999359118</v>
      </c>
      <c r="AF20">
        <f t="shared" si="19"/>
        <v>-65.171695201148566</v>
      </c>
      <c r="AG20">
        <f t="shared" si="20"/>
        <v>-219.52691745652783</v>
      </c>
      <c r="AH20">
        <f t="shared" si="21"/>
        <v>-13.095981776731223</v>
      </c>
      <c r="AI20">
        <f t="shared" si="22"/>
        <v>-8.243943440760404E-2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54971.090484975772</v>
      </c>
      <c r="AO20">
        <f t="shared" si="26"/>
        <v>1800.06</v>
      </c>
      <c r="AP20">
        <f t="shared" si="27"/>
        <v>1517.4506999999999</v>
      </c>
      <c r="AQ20">
        <f t="shared" si="28"/>
        <v>0.84300006666444449</v>
      </c>
      <c r="AR20">
        <f t="shared" si="29"/>
        <v>0.16539012866237793</v>
      </c>
      <c r="AS20">
        <v>1689718378.0999999</v>
      </c>
      <c r="AT20">
        <v>290.72199999999998</v>
      </c>
      <c r="AU20">
        <v>300.00299999999999</v>
      </c>
      <c r="AV20">
        <v>14.5631</v>
      </c>
      <c r="AW20">
        <v>12.955</v>
      </c>
      <c r="AX20">
        <v>293.18</v>
      </c>
      <c r="AY20">
        <v>14.6303</v>
      </c>
      <c r="AZ20">
        <v>400.27499999999998</v>
      </c>
      <c r="BA20">
        <v>100.756</v>
      </c>
      <c r="BB20">
        <v>3.0509700000000001E-2</v>
      </c>
      <c r="BC20">
        <v>17.999600000000001</v>
      </c>
      <c r="BD20">
        <v>17.412099999999999</v>
      </c>
      <c r="BE20">
        <v>999.9</v>
      </c>
      <c r="BF20">
        <v>0</v>
      </c>
      <c r="BG20">
        <v>0</v>
      </c>
      <c r="BH20">
        <v>10008.799999999999</v>
      </c>
      <c r="BI20">
        <v>0</v>
      </c>
      <c r="BJ20">
        <v>481.50799999999998</v>
      </c>
      <c r="BK20">
        <v>-9.2811000000000003</v>
      </c>
      <c r="BL20">
        <v>295.01799999999997</v>
      </c>
      <c r="BM20">
        <v>303.94099999999997</v>
      </c>
      <c r="BN20">
        <v>1.60802</v>
      </c>
      <c r="BO20">
        <v>300.00299999999999</v>
      </c>
      <c r="BP20">
        <v>12.955</v>
      </c>
      <c r="BQ20">
        <v>1.46732</v>
      </c>
      <c r="BR20">
        <v>1.3052999999999999</v>
      </c>
      <c r="BS20">
        <v>12.6318</v>
      </c>
      <c r="BT20">
        <v>10.86</v>
      </c>
      <c r="BU20">
        <v>1800.06</v>
      </c>
      <c r="BV20">
        <v>0.9</v>
      </c>
      <c r="BW20">
        <v>0.1</v>
      </c>
      <c r="BX20">
        <v>0</v>
      </c>
      <c r="BY20">
        <v>2.2528999999999999</v>
      </c>
      <c r="BZ20">
        <v>0</v>
      </c>
      <c r="CA20">
        <v>7679.43</v>
      </c>
      <c r="CB20">
        <v>17200.2</v>
      </c>
      <c r="CC20">
        <v>37.061999999999998</v>
      </c>
      <c r="CD20">
        <v>39.811999999999998</v>
      </c>
      <c r="CE20">
        <v>38.625</v>
      </c>
      <c r="CF20">
        <v>37.5</v>
      </c>
      <c r="CG20">
        <v>36.375</v>
      </c>
      <c r="CH20">
        <v>1620.05</v>
      </c>
      <c r="CI20">
        <v>180.01</v>
      </c>
      <c r="CJ20">
        <v>0</v>
      </c>
      <c r="CK20">
        <v>1689718382.3</v>
      </c>
      <c r="CL20">
        <v>0</v>
      </c>
      <c r="CM20">
        <v>1689718350.0999999</v>
      </c>
      <c r="CN20" t="s">
        <v>364</v>
      </c>
      <c r="CO20">
        <v>1689718350.0999999</v>
      </c>
      <c r="CP20">
        <v>1689718350.0999999</v>
      </c>
      <c r="CQ20">
        <v>46</v>
      </c>
      <c r="CR20">
        <v>0.246</v>
      </c>
      <c r="CS20">
        <v>-2E-3</v>
      </c>
      <c r="CT20">
        <v>-2.4590000000000001</v>
      </c>
      <c r="CU20">
        <v>-6.7000000000000004E-2</v>
      </c>
      <c r="CV20">
        <v>300</v>
      </c>
      <c r="CW20">
        <v>13</v>
      </c>
      <c r="CX20">
        <v>0.56999999999999995</v>
      </c>
      <c r="CY20">
        <v>0.02</v>
      </c>
      <c r="CZ20">
        <v>9.9341517473809393</v>
      </c>
      <c r="DA20">
        <v>1.2444216962402701</v>
      </c>
      <c r="DB20">
        <v>0.16121302620292599</v>
      </c>
      <c r="DC20">
        <v>1</v>
      </c>
      <c r="DD20">
        <v>299.99666666666701</v>
      </c>
      <c r="DE20">
        <v>0.116025974025702</v>
      </c>
      <c r="DF20">
        <v>1.4564579778587199E-2</v>
      </c>
      <c r="DG20">
        <v>1</v>
      </c>
      <c r="DH20">
        <v>1800.0014285714301</v>
      </c>
      <c r="DI20">
        <v>0.13394263352208499</v>
      </c>
      <c r="DJ20">
        <v>0.112473730871032</v>
      </c>
      <c r="DK20">
        <v>-1</v>
      </c>
      <c r="DL20">
        <v>2</v>
      </c>
      <c r="DM20">
        <v>2</v>
      </c>
      <c r="DN20" t="s">
        <v>358</v>
      </c>
      <c r="DO20">
        <v>2.6553100000000001</v>
      </c>
      <c r="DP20">
        <v>2.7628699999999999</v>
      </c>
      <c r="DQ20">
        <v>7.4375700000000003E-2</v>
      </c>
      <c r="DR20">
        <v>7.6046500000000003E-2</v>
      </c>
      <c r="DS20">
        <v>8.4623299999999999E-2</v>
      </c>
      <c r="DT20">
        <v>7.7706499999999998E-2</v>
      </c>
      <c r="DU20">
        <v>29451</v>
      </c>
      <c r="DV20">
        <v>30746.7</v>
      </c>
      <c r="DW20">
        <v>29552.7</v>
      </c>
      <c r="DX20">
        <v>31017.200000000001</v>
      </c>
      <c r="DY20">
        <v>35447.800000000003</v>
      </c>
      <c r="DZ20">
        <v>37513.1</v>
      </c>
      <c r="EA20">
        <v>40566.6</v>
      </c>
      <c r="EB20">
        <v>43043.3</v>
      </c>
      <c r="EC20">
        <v>1.86863</v>
      </c>
      <c r="ED20">
        <v>2.2464300000000001</v>
      </c>
      <c r="EE20">
        <v>-1.8455099999999999E-2</v>
      </c>
      <c r="EF20">
        <v>0</v>
      </c>
      <c r="EG20">
        <v>17.718599999999999</v>
      </c>
      <c r="EH20">
        <v>999.9</v>
      </c>
      <c r="EI20">
        <v>42.052</v>
      </c>
      <c r="EJ20">
        <v>25.539000000000001</v>
      </c>
      <c r="EK20">
        <v>13.704000000000001</v>
      </c>
      <c r="EL20">
        <v>61.535499999999999</v>
      </c>
      <c r="EM20">
        <v>10.637</v>
      </c>
      <c r="EN20">
        <v>1</v>
      </c>
      <c r="EO20">
        <v>-0.33420699999999998</v>
      </c>
      <c r="EP20">
        <v>2.94448</v>
      </c>
      <c r="EQ20">
        <v>20.265000000000001</v>
      </c>
      <c r="ER20">
        <v>5.2408000000000001</v>
      </c>
      <c r="ES20">
        <v>11.8302</v>
      </c>
      <c r="ET20">
        <v>4.9813499999999999</v>
      </c>
      <c r="EU20">
        <v>3.2989999999999999</v>
      </c>
      <c r="EV20">
        <v>173</v>
      </c>
      <c r="EW20">
        <v>3990.8</v>
      </c>
      <c r="EX20">
        <v>9167.7999999999993</v>
      </c>
      <c r="EY20">
        <v>60.4</v>
      </c>
      <c r="EZ20">
        <v>1.87338</v>
      </c>
      <c r="FA20">
        <v>1.8790899999999999</v>
      </c>
      <c r="FB20">
        <v>1.8793899999999999</v>
      </c>
      <c r="FC20">
        <v>1.8800399999999999</v>
      </c>
      <c r="FD20">
        <v>1.8775999999999999</v>
      </c>
      <c r="FE20">
        <v>1.87683</v>
      </c>
      <c r="FF20">
        <v>1.8772899999999999</v>
      </c>
      <c r="FG20">
        <v>1.87497</v>
      </c>
      <c r="FH20">
        <v>0</v>
      </c>
      <c r="FI20">
        <v>0</v>
      </c>
      <c r="FJ20">
        <v>0</v>
      </c>
      <c r="FK20">
        <v>0</v>
      </c>
      <c r="FL20" t="s">
        <v>359</v>
      </c>
      <c r="FM20" t="s">
        <v>360</v>
      </c>
      <c r="FN20" t="s">
        <v>361</v>
      </c>
      <c r="FO20" t="s">
        <v>361</v>
      </c>
      <c r="FP20" t="s">
        <v>361</v>
      </c>
      <c r="FQ20" t="s">
        <v>361</v>
      </c>
      <c r="FR20">
        <v>0</v>
      </c>
      <c r="FS20">
        <v>100</v>
      </c>
      <c r="FT20">
        <v>100</v>
      </c>
      <c r="FU20">
        <v>-2.4580000000000002</v>
      </c>
      <c r="FV20">
        <v>-6.7199999999999996E-2</v>
      </c>
      <c r="FW20">
        <v>-2.4685278866915898</v>
      </c>
      <c r="FX20">
        <v>1.4527828764109799E-4</v>
      </c>
      <c r="FY20">
        <v>-4.3579519040863002E-7</v>
      </c>
      <c r="FZ20">
        <v>2.0799061152897499E-10</v>
      </c>
      <c r="GA20">
        <v>-6.7269999999998803E-2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0.5</v>
      </c>
      <c r="GJ20">
        <v>0.5</v>
      </c>
      <c r="GK20">
        <v>0.82397500000000001</v>
      </c>
      <c r="GL20">
        <v>2.5512700000000001</v>
      </c>
      <c r="GM20">
        <v>1.54541</v>
      </c>
      <c r="GN20">
        <v>2.2875999999999999</v>
      </c>
      <c r="GO20">
        <v>1.5979000000000001</v>
      </c>
      <c r="GP20">
        <v>2.323</v>
      </c>
      <c r="GQ20">
        <v>28.753399999999999</v>
      </c>
      <c r="GR20">
        <v>16.1021</v>
      </c>
      <c r="GS20">
        <v>18</v>
      </c>
      <c r="GT20">
        <v>392.69600000000003</v>
      </c>
      <c r="GU20">
        <v>679.32</v>
      </c>
      <c r="GV20">
        <v>15.0823</v>
      </c>
      <c r="GW20">
        <v>22.461099999999998</v>
      </c>
      <c r="GX20">
        <v>29.9999</v>
      </c>
      <c r="GY20">
        <v>22.587900000000001</v>
      </c>
      <c r="GZ20">
        <v>22.566600000000001</v>
      </c>
      <c r="HA20">
        <v>16.542999999999999</v>
      </c>
      <c r="HB20">
        <v>10</v>
      </c>
      <c r="HC20">
        <v>-30</v>
      </c>
      <c r="HD20">
        <v>15.084099999999999</v>
      </c>
      <c r="HE20">
        <v>300</v>
      </c>
      <c r="HF20">
        <v>0</v>
      </c>
      <c r="HG20">
        <v>100.624</v>
      </c>
      <c r="HH20">
        <v>99.743300000000005</v>
      </c>
    </row>
    <row r="21" spans="1:216" x14ac:dyDescent="0.2">
      <c r="A21">
        <v>3</v>
      </c>
      <c r="B21">
        <v>1689718469.0999999</v>
      </c>
      <c r="C21">
        <v>181</v>
      </c>
      <c r="D21" t="s">
        <v>365</v>
      </c>
      <c r="E21" t="s">
        <v>366</v>
      </c>
      <c r="F21" t="s">
        <v>351</v>
      </c>
      <c r="G21" t="s">
        <v>352</v>
      </c>
      <c r="H21" t="s">
        <v>353</v>
      </c>
      <c r="I21" t="s">
        <v>354</v>
      </c>
      <c r="J21" t="s">
        <v>355</v>
      </c>
      <c r="K21" t="s">
        <v>356</v>
      </c>
      <c r="L21">
        <v>1689718469.0999999</v>
      </c>
      <c r="M21">
        <f t="shared" si="0"/>
        <v>1.4780181052240036E-3</v>
      </c>
      <c r="N21">
        <f t="shared" si="1"/>
        <v>1.4780181052240036</v>
      </c>
      <c r="O21">
        <f t="shared" si="2"/>
        <v>6.4816768196193282</v>
      </c>
      <c r="P21">
        <f t="shared" si="3"/>
        <v>242.43</v>
      </c>
      <c r="Q21">
        <f t="shared" si="4"/>
        <v>185.69541837607099</v>
      </c>
      <c r="R21">
        <f t="shared" si="5"/>
        <v>18.716002190981662</v>
      </c>
      <c r="S21">
        <f t="shared" si="6"/>
        <v>24.434207644103999</v>
      </c>
      <c r="T21">
        <f t="shared" si="7"/>
        <v>0.19711301161962286</v>
      </c>
      <c r="U21">
        <f t="shared" si="8"/>
        <v>3.3231957581039566</v>
      </c>
      <c r="V21">
        <f t="shared" si="9"/>
        <v>0.19084051366629995</v>
      </c>
      <c r="W21">
        <f t="shared" si="10"/>
        <v>0.11982225275783676</v>
      </c>
      <c r="X21">
        <f t="shared" si="11"/>
        <v>297.71534699999995</v>
      </c>
      <c r="Y21">
        <f t="shared" si="12"/>
        <v>19.228690328839377</v>
      </c>
      <c r="Z21">
        <f t="shared" si="13"/>
        <v>19.228690328839377</v>
      </c>
      <c r="AA21">
        <f t="shared" si="14"/>
        <v>2.236848001099871</v>
      </c>
      <c r="AB21">
        <f t="shared" si="15"/>
        <v>70.985359544658067</v>
      </c>
      <c r="AC21">
        <f t="shared" si="16"/>
        <v>1.4706181873360802</v>
      </c>
      <c r="AD21">
        <f t="shared" si="17"/>
        <v>2.0717204178009268</v>
      </c>
      <c r="AE21">
        <f t="shared" si="18"/>
        <v>0.76622981376379085</v>
      </c>
      <c r="AF21">
        <f t="shared" si="19"/>
        <v>-65.18059844037856</v>
      </c>
      <c r="AG21">
        <f t="shared" si="20"/>
        <v>-219.52317424837494</v>
      </c>
      <c r="AH21">
        <f t="shared" si="21"/>
        <v>-13.093984461276982</v>
      </c>
      <c r="AI21">
        <f t="shared" si="22"/>
        <v>-8.2410150030540308E-2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54984.649072226457</v>
      </c>
      <c r="AO21">
        <f t="shared" si="26"/>
        <v>1800.08</v>
      </c>
      <c r="AP21">
        <f t="shared" si="27"/>
        <v>1517.4675</v>
      </c>
      <c r="AQ21">
        <f t="shared" si="28"/>
        <v>0.84300003333185192</v>
      </c>
      <c r="AR21">
        <f t="shared" si="29"/>
        <v>0.16539006433047418</v>
      </c>
      <c r="AS21">
        <v>1689718469.0999999</v>
      </c>
      <c r="AT21">
        <v>242.43</v>
      </c>
      <c r="AU21">
        <v>249.98500000000001</v>
      </c>
      <c r="AV21">
        <v>14.591100000000001</v>
      </c>
      <c r="AW21">
        <v>12.9824</v>
      </c>
      <c r="AX21">
        <v>244.749</v>
      </c>
      <c r="AY21">
        <v>14.6586</v>
      </c>
      <c r="AZ21">
        <v>400.16899999999998</v>
      </c>
      <c r="BA21">
        <v>100.759</v>
      </c>
      <c r="BB21">
        <v>2.9712800000000001E-2</v>
      </c>
      <c r="BC21">
        <v>18.003399999999999</v>
      </c>
      <c r="BD21">
        <v>17.433199999999999</v>
      </c>
      <c r="BE21">
        <v>999.9</v>
      </c>
      <c r="BF21">
        <v>0</v>
      </c>
      <c r="BG21">
        <v>0</v>
      </c>
      <c r="BH21">
        <v>10011.200000000001</v>
      </c>
      <c r="BI21">
        <v>0</v>
      </c>
      <c r="BJ21">
        <v>472.32799999999997</v>
      </c>
      <c r="BK21">
        <v>-7.5544700000000002</v>
      </c>
      <c r="BL21">
        <v>246.02</v>
      </c>
      <c r="BM21">
        <v>253.273</v>
      </c>
      <c r="BN21">
        <v>1.6086199999999999</v>
      </c>
      <c r="BO21">
        <v>249.98500000000001</v>
      </c>
      <c r="BP21">
        <v>12.9824</v>
      </c>
      <c r="BQ21">
        <v>1.47018</v>
      </c>
      <c r="BR21">
        <v>1.3081</v>
      </c>
      <c r="BS21">
        <v>12.6615</v>
      </c>
      <c r="BT21">
        <v>10.892200000000001</v>
      </c>
      <c r="BU21">
        <v>1800.08</v>
      </c>
      <c r="BV21">
        <v>0.9</v>
      </c>
      <c r="BW21">
        <v>0.1</v>
      </c>
      <c r="BX21">
        <v>0</v>
      </c>
      <c r="BY21">
        <v>2.1383000000000001</v>
      </c>
      <c r="BZ21">
        <v>0</v>
      </c>
      <c r="CA21">
        <v>7587.29</v>
      </c>
      <c r="CB21">
        <v>17200.3</v>
      </c>
      <c r="CC21">
        <v>37</v>
      </c>
      <c r="CD21">
        <v>39.75</v>
      </c>
      <c r="CE21">
        <v>38.5</v>
      </c>
      <c r="CF21">
        <v>37.436999999999998</v>
      </c>
      <c r="CG21">
        <v>36.311999999999998</v>
      </c>
      <c r="CH21">
        <v>1620.07</v>
      </c>
      <c r="CI21">
        <v>180.01</v>
      </c>
      <c r="CJ21">
        <v>0</v>
      </c>
      <c r="CK21">
        <v>1689718472.9000001</v>
      </c>
      <c r="CL21">
        <v>0</v>
      </c>
      <c r="CM21">
        <v>1689718440.0999999</v>
      </c>
      <c r="CN21" t="s">
        <v>367</v>
      </c>
      <c r="CO21">
        <v>1689718439.0999999</v>
      </c>
      <c r="CP21">
        <v>1689718440.0999999</v>
      </c>
      <c r="CQ21">
        <v>47</v>
      </c>
      <c r="CR21">
        <v>0.13700000000000001</v>
      </c>
      <c r="CS21">
        <v>0</v>
      </c>
      <c r="CT21">
        <v>-2.319</v>
      </c>
      <c r="CU21">
        <v>-6.8000000000000005E-2</v>
      </c>
      <c r="CV21">
        <v>250</v>
      </c>
      <c r="CW21">
        <v>13</v>
      </c>
      <c r="CX21">
        <v>0.3</v>
      </c>
      <c r="CY21">
        <v>0.08</v>
      </c>
      <c r="CZ21">
        <v>8.1740682099895707</v>
      </c>
      <c r="DA21">
        <v>0.91470058316157399</v>
      </c>
      <c r="DB21">
        <v>0.18849384343470499</v>
      </c>
      <c r="DC21">
        <v>1</v>
      </c>
      <c r="DD21">
        <v>249.99735000000001</v>
      </c>
      <c r="DE21">
        <v>0.127533834586463</v>
      </c>
      <c r="DF21">
        <v>3.40165768412981E-2</v>
      </c>
      <c r="DG21">
        <v>1</v>
      </c>
      <c r="DH21">
        <v>1799.963</v>
      </c>
      <c r="DI21">
        <v>0.30623147479781598</v>
      </c>
      <c r="DJ21">
        <v>0.15179262169154001</v>
      </c>
      <c r="DK21">
        <v>-1</v>
      </c>
      <c r="DL21">
        <v>2</v>
      </c>
      <c r="DM21">
        <v>2</v>
      </c>
      <c r="DN21" t="s">
        <v>358</v>
      </c>
      <c r="DO21">
        <v>2.6549999999999998</v>
      </c>
      <c r="DP21">
        <v>2.7621000000000002</v>
      </c>
      <c r="DQ21">
        <v>6.4049499999999995E-2</v>
      </c>
      <c r="DR21">
        <v>6.5439899999999995E-2</v>
      </c>
      <c r="DS21">
        <v>8.4748000000000004E-2</v>
      </c>
      <c r="DT21">
        <v>7.7831700000000004E-2</v>
      </c>
      <c r="DU21">
        <v>29780.5</v>
      </c>
      <c r="DV21">
        <v>31099</v>
      </c>
      <c r="DW21">
        <v>29553.5</v>
      </c>
      <c r="DX21">
        <v>31016.3</v>
      </c>
      <c r="DY21">
        <v>35442.6</v>
      </c>
      <c r="DZ21">
        <v>37505.9</v>
      </c>
      <c r="EA21">
        <v>40567.4</v>
      </c>
      <c r="EB21">
        <v>43042.3</v>
      </c>
      <c r="EC21">
        <v>1.86873</v>
      </c>
      <c r="ED21">
        <v>2.2460200000000001</v>
      </c>
      <c r="EE21">
        <v>-1.8179399999999998E-2</v>
      </c>
      <c r="EF21">
        <v>0</v>
      </c>
      <c r="EG21">
        <v>17.735099999999999</v>
      </c>
      <c r="EH21">
        <v>999.9</v>
      </c>
      <c r="EI21">
        <v>42.100999999999999</v>
      </c>
      <c r="EJ21">
        <v>25.579000000000001</v>
      </c>
      <c r="EK21">
        <v>13.7516</v>
      </c>
      <c r="EL21">
        <v>61.285499999999999</v>
      </c>
      <c r="EM21">
        <v>11.2059</v>
      </c>
      <c r="EN21">
        <v>1</v>
      </c>
      <c r="EO21">
        <v>-0.33449699999999999</v>
      </c>
      <c r="EP21">
        <v>2.9671099999999999</v>
      </c>
      <c r="EQ21">
        <v>20.264600000000002</v>
      </c>
      <c r="ER21">
        <v>5.2403500000000003</v>
      </c>
      <c r="ES21">
        <v>11.8302</v>
      </c>
      <c r="ET21">
        <v>4.9816000000000003</v>
      </c>
      <c r="EU21">
        <v>3.2989999999999999</v>
      </c>
      <c r="EV21">
        <v>173</v>
      </c>
      <c r="EW21">
        <v>3992.9</v>
      </c>
      <c r="EX21">
        <v>9170.2000000000007</v>
      </c>
      <c r="EY21">
        <v>60.4</v>
      </c>
      <c r="EZ21">
        <v>1.8733200000000001</v>
      </c>
      <c r="FA21">
        <v>1.879</v>
      </c>
      <c r="FB21">
        <v>1.8793500000000001</v>
      </c>
      <c r="FC21">
        <v>1.88002</v>
      </c>
      <c r="FD21">
        <v>1.8775900000000001</v>
      </c>
      <c r="FE21">
        <v>1.8768100000000001</v>
      </c>
      <c r="FF21">
        <v>1.8772899999999999</v>
      </c>
      <c r="FG21">
        <v>1.87496</v>
      </c>
      <c r="FH21">
        <v>0</v>
      </c>
      <c r="FI21">
        <v>0</v>
      </c>
      <c r="FJ21">
        <v>0</v>
      </c>
      <c r="FK21">
        <v>0</v>
      </c>
      <c r="FL21" t="s">
        <v>359</v>
      </c>
      <c r="FM21" t="s">
        <v>360</v>
      </c>
      <c r="FN21" t="s">
        <v>361</v>
      </c>
      <c r="FO21" t="s">
        <v>361</v>
      </c>
      <c r="FP21" t="s">
        <v>361</v>
      </c>
      <c r="FQ21" t="s">
        <v>361</v>
      </c>
      <c r="FR21">
        <v>0</v>
      </c>
      <c r="FS21">
        <v>100</v>
      </c>
      <c r="FT21">
        <v>100</v>
      </c>
      <c r="FU21">
        <v>-2.319</v>
      </c>
      <c r="FV21">
        <v>-6.7500000000000004E-2</v>
      </c>
      <c r="FW21">
        <v>-2.3314527564427898</v>
      </c>
      <c r="FX21">
        <v>1.4527828764109799E-4</v>
      </c>
      <c r="FY21">
        <v>-4.3579519040863002E-7</v>
      </c>
      <c r="FZ21">
        <v>2.0799061152897499E-10</v>
      </c>
      <c r="GA21">
        <v>-6.7536363636362395E-2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0.5</v>
      </c>
      <c r="GJ21">
        <v>0.5</v>
      </c>
      <c r="GK21">
        <v>0.716553</v>
      </c>
      <c r="GL21">
        <v>2.5451700000000002</v>
      </c>
      <c r="GM21">
        <v>1.54541</v>
      </c>
      <c r="GN21">
        <v>2.2875999999999999</v>
      </c>
      <c r="GO21">
        <v>1.5979000000000001</v>
      </c>
      <c r="GP21">
        <v>2.4194300000000002</v>
      </c>
      <c r="GQ21">
        <v>28.7745</v>
      </c>
      <c r="GR21">
        <v>16.110900000000001</v>
      </c>
      <c r="GS21">
        <v>18</v>
      </c>
      <c r="GT21">
        <v>392.72300000000001</v>
      </c>
      <c r="GU21">
        <v>678.92</v>
      </c>
      <c r="GV21">
        <v>15.090299999999999</v>
      </c>
      <c r="GW21">
        <v>22.459199999999999</v>
      </c>
      <c r="GX21">
        <v>30.0001</v>
      </c>
      <c r="GY21">
        <v>22.584599999999998</v>
      </c>
      <c r="GZ21">
        <v>22.562799999999999</v>
      </c>
      <c r="HA21">
        <v>14.3896</v>
      </c>
      <c r="HB21">
        <v>10</v>
      </c>
      <c r="HC21">
        <v>-30</v>
      </c>
      <c r="HD21">
        <v>15.09</v>
      </c>
      <c r="HE21">
        <v>250</v>
      </c>
      <c r="HF21">
        <v>0</v>
      </c>
      <c r="HG21">
        <v>100.626</v>
      </c>
      <c r="HH21">
        <v>99.740899999999996</v>
      </c>
    </row>
    <row r="22" spans="1:216" x14ac:dyDescent="0.2">
      <c r="A22">
        <v>4</v>
      </c>
      <c r="B22">
        <v>1689718563.0999999</v>
      </c>
      <c r="C22">
        <v>275</v>
      </c>
      <c r="D22" t="s">
        <v>368</v>
      </c>
      <c r="E22" t="s">
        <v>369</v>
      </c>
      <c r="F22" t="s">
        <v>351</v>
      </c>
      <c r="G22" t="s">
        <v>352</v>
      </c>
      <c r="H22" t="s">
        <v>353</v>
      </c>
      <c r="I22" t="s">
        <v>354</v>
      </c>
      <c r="J22" t="s">
        <v>355</v>
      </c>
      <c r="K22" t="s">
        <v>356</v>
      </c>
      <c r="L22">
        <v>1689718563.0999999</v>
      </c>
      <c r="M22">
        <f t="shared" si="0"/>
        <v>1.4842954877407257E-3</v>
      </c>
      <c r="N22">
        <f t="shared" si="1"/>
        <v>1.4842954877407257</v>
      </c>
      <c r="O22">
        <f t="shared" si="2"/>
        <v>4.2353433587835152</v>
      </c>
      <c r="P22">
        <f t="shared" si="3"/>
        <v>170.00800000000001</v>
      </c>
      <c r="Q22">
        <f t="shared" si="4"/>
        <v>133.02653705702912</v>
      </c>
      <c r="R22">
        <f t="shared" si="5"/>
        <v>13.407366275993306</v>
      </c>
      <c r="S22">
        <f t="shared" si="6"/>
        <v>17.134622732244004</v>
      </c>
      <c r="T22">
        <f t="shared" si="7"/>
        <v>0.1984493990264789</v>
      </c>
      <c r="U22">
        <f t="shared" si="8"/>
        <v>3.3183571843691357</v>
      </c>
      <c r="V22">
        <f t="shared" si="9"/>
        <v>0.19208408778527658</v>
      </c>
      <c r="W22">
        <f t="shared" si="10"/>
        <v>0.12060744496920865</v>
      </c>
      <c r="X22">
        <f t="shared" si="11"/>
        <v>297.68241</v>
      </c>
      <c r="Y22">
        <f t="shared" si="12"/>
        <v>19.226643821892893</v>
      </c>
      <c r="Z22">
        <f t="shared" si="13"/>
        <v>19.226643821892893</v>
      </c>
      <c r="AA22">
        <f t="shared" si="14"/>
        <v>2.2365628560249631</v>
      </c>
      <c r="AB22">
        <f t="shared" si="15"/>
        <v>71.065160860479793</v>
      </c>
      <c r="AC22">
        <f t="shared" si="16"/>
        <v>1.4720770358019002</v>
      </c>
      <c r="AD22">
        <f t="shared" si="17"/>
        <v>2.0714468495920064</v>
      </c>
      <c r="AE22">
        <f t="shared" si="18"/>
        <v>0.76448582022306288</v>
      </c>
      <c r="AF22">
        <f t="shared" si="19"/>
        <v>-65.457431009366005</v>
      </c>
      <c r="AG22">
        <f t="shared" si="20"/>
        <v>-219.21311832805944</v>
      </c>
      <c r="AH22">
        <f t="shared" si="21"/>
        <v>-13.094276830646848</v>
      </c>
      <c r="AI22">
        <f t="shared" si="22"/>
        <v>-8.2416168072285245E-2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54865.687693161031</v>
      </c>
      <c r="AO22">
        <f t="shared" si="26"/>
        <v>1799.87</v>
      </c>
      <c r="AP22">
        <f t="shared" si="27"/>
        <v>1517.2913999999998</v>
      </c>
      <c r="AQ22">
        <f t="shared" si="28"/>
        <v>0.84300055003972507</v>
      </c>
      <c r="AR22">
        <f t="shared" si="29"/>
        <v>0.16539106157666944</v>
      </c>
      <c r="AS22">
        <v>1689718563.0999999</v>
      </c>
      <c r="AT22">
        <v>170.00800000000001</v>
      </c>
      <c r="AU22">
        <v>174.96600000000001</v>
      </c>
      <c r="AV22">
        <v>14.6058</v>
      </c>
      <c r="AW22">
        <v>12.9899</v>
      </c>
      <c r="AX22">
        <v>172.16499999999999</v>
      </c>
      <c r="AY22">
        <v>14.6762</v>
      </c>
      <c r="AZ22">
        <v>400.072</v>
      </c>
      <c r="BA22">
        <v>100.75700000000001</v>
      </c>
      <c r="BB22">
        <v>3.0155499999999998E-2</v>
      </c>
      <c r="BC22">
        <v>18.001300000000001</v>
      </c>
      <c r="BD22">
        <v>17.4298</v>
      </c>
      <c r="BE22">
        <v>999.9</v>
      </c>
      <c r="BF22">
        <v>0</v>
      </c>
      <c r="BG22">
        <v>0</v>
      </c>
      <c r="BH22">
        <v>9988.75</v>
      </c>
      <c r="BI22">
        <v>0</v>
      </c>
      <c r="BJ22">
        <v>467.43299999999999</v>
      </c>
      <c r="BK22">
        <v>-4.9581799999999996</v>
      </c>
      <c r="BL22">
        <v>172.52799999999999</v>
      </c>
      <c r="BM22">
        <v>177.26900000000001</v>
      </c>
      <c r="BN22">
        <v>1.61591</v>
      </c>
      <c r="BO22">
        <v>174.96600000000001</v>
      </c>
      <c r="BP22">
        <v>12.9899</v>
      </c>
      <c r="BQ22">
        <v>1.47163</v>
      </c>
      <c r="BR22">
        <v>1.3088200000000001</v>
      </c>
      <c r="BS22">
        <v>12.676500000000001</v>
      </c>
      <c r="BT22">
        <v>10.900499999999999</v>
      </c>
      <c r="BU22">
        <v>1799.87</v>
      </c>
      <c r="BV22">
        <v>0.89998400000000001</v>
      </c>
      <c r="BW22">
        <v>0.10001599999999999</v>
      </c>
      <c r="BX22">
        <v>0</v>
      </c>
      <c r="BY22">
        <v>2.6774</v>
      </c>
      <c r="BZ22">
        <v>0</v>
      </c>
      <c r="CA22">
        <v>7527.19</v>
      </c>
      <c r="CB22">
        <v>17198.3</v>
      </c>
      <c r="CC22">
        <v>36.936999999999998</v>
      </c>
      <c r="CD22">
        <v>39.686999999999998</v>
      </c>
      <c r="CE22">
        <v>38.436999999999998</v>
      </c>
      <c r="CF22">
        <v>37.375</v>
      </c>
      <c r="CG22">
        <v>36.25</v>
      </c>
      <c r="CH22">
        <v>1619.85</v>
      </c>
      <c r="CI22">
        <v>180.02</v>
      </c>
      <c r="CJ22">
        <v>0</v>
      </c>
      <c r="CK22">
        <v>1689718567.0999999</v>
      </c>
      <c r="CL22">
        <v>0</v>
      </c>
      <c r="CM22">
        <v>1689718533.0999999</v>
      </c>
      <c r="CN22" t="s">
        <v>370</v>
      </c>
      <c r="CO22">
        <v>1689718528.0999999</v>
      </c>
      <c r="CP22">
        <v>1689718533.0999999</v>
      </c>
      <c r="CQ22">
        <v>48</v>
      </c>
      <c r="CR22">
        <v>0.16200000000000001</v>
      </c>
      <c r="CS22">
        <v>-3.0000000000000001E-3</v>
      </c>
      <c r="CT22">
        <v>-2.157</v>
      </c>
      <c r="CU22">
        <v>-7.0000000000000007E-2</v>
      </c>
      <c r="CV22">
        <v>175</v>
      </c>
      <c r="CW22">
        <v>13</v>
      </c>
      <c r="CX22">
        <v>0.56999999999999995</v>
      </c>
      <c r="CY22">
        <v>7.0000000000000007E-2</v>
      </c>
      <c r="CZ22">
        <v>5.3564006831294897</v>
      </c>
      <c r="DA22">
        <v>0.43437686906745498</v>
      </c>
      <c r="DB22">
        <v>5.6321394151216897E-2</v>
      </c>
      <c r="DC22">
        <v>1</v>
      </c>
      <c r="DD22">
        <v>174.995</v>
      </c>
      <c r="DE22">
        <v>0.13624060150363501</v>
      </c>
      <c r="DF22">
        <v>3.0836666486504301E-2</v>
      </c>
      <c r="DG22">
        <v>1</v>
      </c>
      <c r="DH22">
        <v>1799.989</v>
      </c>
      <c r="DI22">
        <v>-0.62641207369019003</v>
      </c>
      <c r="DJ22">
        <v>0.16765738874271199</v>
      </c>
      <c r="DK22">
        <v>-1</v>
      </c>
      <c r="DL22">
        <v>2</v>
      </c>
      <c r="DM22">
        <v>2</v>
      </c>
      <c r="DN22" t="s">
        <v>358</v>
      </c>
      <c r="DO22">
        <v>2.6547499999999999</v>
      </c>
      <c r="DP22">
        <v>2.76234</v>
      </c>
      <c r="DQ22">
        <v>4.7163099999999999E-2</v>
      </c>
      <c r="DR22">
        <v>4.8036000000000002E-2</v>
      </c>
      <c r="DS22">
        <v>8.4824499999999997E-2</v>
      </c>
      <c r="DT22">
        <v>7.7865500000000004E-2</v>
      </c>
      <c r="DU22">
        <v>30319.3</v>
      </c>
      <c r="DV22">
        <v>31679.599999999999</v>
      </c>
      <c r="DW22">
        <v>29554.5</v>
      </c>
      <c r="DX22">
        <v>31017.4</v>
      </c>
      <c r="DY22">
        <v>35439.199999999997</v>
      </c>
      <c r="DZ22">
        <v>37504</v>
      </c>
      <c r="EA22">
        <v>40569</v>
      </c>
      <c r="EB22">
        <v>43043.9</v>
      </c>
      <c r="EC22">
        <v>1.8682799999999999</v>
      </c>
      <c r="ED22">
        <v>2.2463500000000001</v>
      </c>
      <c r="EE22">
        <v>-1.8477400000000001E-2</v>
      </c>
      <c r="EF22">
        <v>0</v>
      </c>
      <c r="EG22">
        <v>17.736699999999999</v>
      </c>
      <c r="EH22">
        <v>999.9</v>
      </c>
      <c r="EI22">
        <v>42.15</v>
      </c>
      <c r="EJ22">
        <v>25.588999999999999</v>
      </c>
      <c r="EK22">
        <v>13.775499999999999</v>
      </c>
      <c r="EL22">
        <v>61.155500000000004</v>
      </c>
      <c r="EM22">
        <v>10.709099999999999</v>
      </c>
      <c r="EN22">
        <v>1</v>
      </c>
      <c r="EO22">
        <v>-0.33572400000000002</v>
      </c>
      <c r="EP22">
        <v>2.8792800000000001</v>
      </c>
      <c r="EQ22">
        <v>20.266200000000001</v>
      </c>
      <c r="ER22">
        <v>5.2394499999999997</v>
      </c>
      <c r="ES22">
        <v>11.8302</v>
      </c>
      <c r="ET22">
        <v>4.9817499999999999</v>
      </c>
      <c r="EU22">
        <v>3.2989999999999999</v>
      </c>
      <c r="EV22">
        <v>173</v>
      </c>
      <c r="EW22">
        <v>3994.8</v>
      </c>
      <c r="EX22">
        <v>9172.2999999999993</v>
      </c>
      <c r="EY22">
        <v>60.4</v>
      </c>
      <c r="EZ22">
        <v>1.8734200000000001</v>
      </c>
      <c r="FA22">
        <v>1.8791</v>
      </c>
      <c r="FB22">
        <v>1.87941</v>
      </c>
      <c r="FC22">
        <v>1.8800399999999999</v>
      </c>
      <c r="FD22">
        <v>1.8775900000000001</v>
      </c>
      <c r="FE22">
        <v>1.87683</v>
      </c>
      <c r="FF22">
        <v>1.8773</v>
      </c>
      <c r="FG22">
        <v>1.8749899999999999</v>
      </c>
      <c r="FH22">
        <v>0</v>
      </c>
      <c r="FI22">
        <v>0</v>
      </c>
      <c r="FJ22">
        <v>0</v>
      </c>
      <c r="FK22">
        <v>0</v>
      </c>
      <c r="FL22" t="s">
        <v>359</v>
      </c>
      <c r="FM22" t="s">
        <v>360</v>
      </c>
      <c r="FN22" t="s">
        <v>361</v>
      </c>
      <c r="FO22" t="s">
        <v>361</v>
      </c>
      <c r="FP22" t="s">
        <v>361</v>
      </c>
      <c r="FQ22" t="s">
        <v>361</v>
      </c>
      <c r="FR22">
        <v>0</v>
      </c>
      <c r="FS22">
        <v>100</v>
      </c>
      <c r="FT22">
        <v>100</v>
      </c>
      <c r="FU22">
        <v>-2.157</v>
      </c>
      <c r="FV22">
        <v>-7.0400000000000004E-2</v>
      </c>
      <c r="FW22">
        <v>-2.16976184811007</v>
      </c>
      <c r="FX22">
        <v>1.4527828764109799E-4</v>
      </c>
      <c r="FY22">
        <v>-4.3579519040863002E-7</v>
      </c>
      <c r="FZ22">
        <v>2.0799061152897499E-10</v>
      </c>
      <c r="GA22">
        <v>-7.0420000000002106E-2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0.6</v>
      </c>
      <c r="GJ22">
        <v>0.5</v>
      </c>
      <c r="GK22">
        <v>0.55053700000000005</v>
      </c>
      <c r="GL22">
        <v>2.5573700000000001</v>
      </c>
      <c r="GM22">
        <v>1.54541</v>
      </c>
      <c r="GN22">
        <v>2.2875999999999999</v>
      </c>
      <c r="GO22">
        <v>1.5979000000000001</v>
      </c>
      <c r="GP22">
        <v>2.4267599999999998</v>
      </c>
      <c r="GQ22">
        <v>28.7745</v>
      </c>
      <c r="GR22">
        <v>16.110900000000001</v>
      </c>
      <c r="GS22">
        <v>18</v>
      </c>
      <c r="GT22">
        <v>392.44200000000001</v>
      </c>
      <c r="GU22">
        <v>679.07100000000003</v>
      </c>
      <c r="GV22">
        <v>15.1393</v>
      </c>
      <c r="GW22">
        <v>22.447500000000002</v>
      </c>
      <c r="GX22">
        <v>30.0001</v>
      </c>
      <c r="GY22">
        <v>22.5764</v>
      </c>
      <c r="GZ22">
        <v>22.5532</v>
      </c>
      <c r="HA22">
        <v>11.0763</v>
      </c>
      <c r="HB22">
        <v>10</v>
      </c>
      <c r="HC22">
        <v>-30</v>
      </c>
      <c r="HD22">
        <v>15.114000000000001</v>
      </c>
      <c r="HE22">
        <v>175</v>
      </c>
      <c r="HF22">
        <v>0</v>
      </c>
      <c r="HG22">
        <v>100.63</v>
      </c>
      <c r="HH22">
        <v>99.744500000000002</v>
      </c>
    </row>
    <row r="23" spans="1:216" x14ac:dyDescent="0.2">
      <c r="A23">
        <v>5</v>
      </c>
      <c r="B23">
        <v>1689718659.0999999</v>
      </c>
      <c r="C23">
        <v>371</v>
      </c>
      <c r="D23" t="s">
        <v>371</v>
      </c>
      <c r="E23" t="s">
        <v>372</v>
      </c>
      <c r="F23" t="s">
        <v>351</v>
      </c>
      <c r="G23" t="s">
        <v>352</v>
      </c>
      <c r="H23" t="s">
        <v>353</v>
      </c>
      <c r="I23" t="s">
        <v>354</v>
      </c>
      <c r="J23" t="s">
        <v>355</v>
      </c>
      <c r="K23" t="s">
        <v>356</v>
      </c>
      <c r="L23">
        <v>1689718659.0999999</v>
      </c>
      <c r="M23">
        <f t="shared" si="0"/>
        <v>1.4887155196680482E-3</v>
      </c>
      <c r="N23">
        <f t="shared" si="1"/>
        <v>1.4887155196680482</v>
      </c>
      <c r="O23">
        <f t="shared" si="2"/>
        <v>2.6358482657688445</v>
      </c>
      <c r="P23">
        <f t="shared" si="3"/>
        <v>121.90600000000001</v>
      </c>
      <c r="Q23">
        <f t="shared" si="4"/>
        <v>98.824425146081239</v>
      </c>
      <c r="R23">
        <f t="shared" si="5"/>
        <v>9.960297987811451</v>
      </c>
      <c r="S23">
        <f t="shared" si="6"/>
        <v>12.2866395094866</v>
      </c>
      <c r="T23">
        <f t="shared" si="7"/>
        <v>0.19964561489642887</v>
      </c>
      <c r="U23">
        <f t="shared" si="8"/>
        <v>3.3194470950296324</v>
      </c>
      <c r="V23">
        <f t="shared" si="9"/>
        <v>0.19320671630307767</v>
      </c>
      <c r="W23">
        <f t="shared" si="10"/>
        <v>0.12131540799445879</v>
      </c>
      <c r="X23">
        <f t="shared" si="11"/>
        <v>297.68546099999998</v>
      </c>
      <c r="Y23">
        <f t="shared" si="12"/>
        <v>19.212960612324551</v>
      </c>
      <c r="Z23">
        <f t="shared" si="13"/>
        <v>19.212960612324551</v>
      </c>
      <c r="AA23">
        <f t="shared" si="14"/>
        <v>2.2346571578736611</v>
      </c>
      <c r="AB23">
        <f t="shared" si="15"/>
        <v>71.132792151604377</v>
      </c>
      <c r="AC23">
        <f t="shared" si="16"/>
        <v>1.4723386539336301</v>
      </c>
      <c r="AD23">
        <f t="shared" si="17"/>
        <v>2.0698451577658505</v>
      </c>
      <c r="AE23">
        <f t="shared" si="18"/>
        <v>0.76231850394003109</v>
      </c>
      <c r="AF23">
        <f t="shared" si="19"/>
        <v>-65.652354417360925</v>
      </c>
      <c r="AG23">
        <f t="shared" si="20"/>
        <v>-219.03758216670357</v>
      </c>
      <c r="AH23">
        <f t="shared" si="21"/>
        <v>-13.077747418836893</v>
      </c>
      <c r="AI23">
        <f t="shared" si="22"/>
        <v>-8.2223002901429254E-2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54894.899523046675</v>
      </c>
      <c r="AO23">
        <f t="shared" si="26"/>
        <v>1799.9</v>
      </c>
      <c r="AP23">
        <f t="shared" si="27"/>
        <v>1517.3157000000001</v>
      </c>
      <c r="AQ23">
        <f t="shared" si="28"/>
        <v>0.84299999999999997</v>
      </c>
      <c r="AR23">
        <f t="shared" si="29"/>
        <v>0.16538999999999998</v>
      </c>
      <c r="AS23">
        <v>1689718659.0999999</v>
      </c>
      <c r="AT23">
        <v>121.90600000000001</v>
      </c>
      <c r="AU23">
        <v>125.018</v>
      </c>
      <c r="AV23">
        <v>14.6083</v>
      </c>
      <c r="AW23">
        <v>12.9879</v>
      </c>
      <c r="AX23">
        <v>123.881</v>
      </c>
      <c r="AY23">
        <v>14.6767</v>
      </c>
      <c r="AZ23">
        <v>400.14800000000002</v>
      </c>
      <c r="BA23">
        <v>100.758</v>
      </c>
      <c r="BB23">
        <v>2.9816100000000002E-2</v>
      </c>
      <c r="BC23">
        <v>17.989000000000001</v>
      </c>
      <c r="BD23">
        <v>17.421600000000002</v>
      </c>
      <c r="BE23">
        <v>999.9</v>
      </c>
      <c r="BF23">
        <v>0</v>
      </c>
      <c r="BG23">
        <v>0</v>
      </c>
      <c r="BH23">
        <v>9993.75</v>
      </c>
      <c r="BI23">
        <v>0</v>
      </c>
      <c r="BJ23">
        <v>405.59199999999998</v>
      </c>
      <c r="BK23">
        <v>-3.11198</v>
      </c>
      <c r="BL23">
        <v>123.71299999999999</v>
      </c>
      <c r="BM23">
        <v>126.663</v>
      </c>
      <c r="BN23">
        <v>1.6204099999999999</v>
      </c>
      <c r="BO23">
        <v>125.018</v>
      </c>
      <c r="BP23">
        <v>12.9879</v>
      </c>
      <c r="BQ23">
        <v>1.4719100000000001</v>
      </c>
      <c r="BR23">
        <v>1.30864</v>
      </c>
      <c r="BS23">
        <v>12.679399999999999</v>
      </c>
      <c r="BT23">
        <v>10.898400000000001</v>
      </c>
      <c r="BU23">
        <v>1799.9</v>
      </c>
      <c r="BV23">
        <v>0.90000199999999997</v>
      </c>
      <c r="BW23">
        <v>9.9998199999999995E-2</v>
      </c>
      <c r="BX23">
        <v>0</v>
      </c>
      <c r="BY23">
        <v>2.5354000000000001</v>
      </c>
      <c r="BZ23">
        <v>0</v>
      </c>
      <c r="CA23">
        <v>7472.88</v>
      </c>
      <c r="CB23">
        <v>17198.7</v>
      </c>
      <c r="CC23">
        <v>36.811999999999998</v>
      </c>
      <c r="CD23">
        <v>39.561999999999998</v>
      </c>
      <c r="CE23">
        <v>38.311999999999998</v>
      </c>
      <c r="CF23">
        <v>37.25</v>
      </c>
      <c r="CG23">
        <v>36.186999999999998</v>
      </c>
      <c r="CH23">
        <v>1619.91</v>
      </c>
      <c r="CI23">
        <v>179.99</v>
      </c>
      <c r="CJ23">
        <v>0</v>
      </c>
      <c r="CK23">
        <v>1689718663.0999999</v>
      </c>
      <c r="CL23">
        <v>0</v>
      </c>
      <c r="CM23">
        <v>1689718630.0999999</v>
      </c>
      <c r="CN23" t="s">
        <v>373</v>
      </c>
      <c r="CO23">
        <v>1689718622.0999999</v>
      </c>
      <c r="CP23">
        <v>1689718630.0999999</v>
      </c>
      <c r="CQ23">
        <v>49</v>
      </c>
      <c r="CR23">
        <v>0.183</v>
      </c>
      <c r="CS23">
        <v>2E-3</v>
      </c>
      <c r="CT23">
        <v>-1.9750000000000001</v>
      </c>
      <c r="CU23">
        <v>-6.8000000000000005E-2</v>
      </c>
      <c r="CV23">
        <v>125</v>
      </c>
      <c r="CW23">
        <v>13</v>
      </c>
      <c r="CX23">
        <v>0.3</v>
      </c>
      <c r="CY23">
        <v>0.06</v>
      </c>
      <c r="CZ23">
        <v>3.2961389036767801</v>
      </c>
      <c r="DA23">
        <v>0.27267499007686502</v>
      </c>
      <c r="DB23">
        <v>8.3283954218672698E-2</v>
      </c>
      <c r="DC23">
        <v>1</v>
      </c>
      <c r="DD23">
        <v>124.982</v>
      </c>
      <c r="DE23">
        <v>0.11810526315768601</v>
      </c>
      <c r="DF23">
        <v>2.7761484110183799E-2</v>
      </c>
      <c r="DG23">
        <v>1</v>
      </c>
      <c r="DH23">
        <v>1799.963</v>
      </c>
      <c r="DI23">
        <v>-0.205139437397035</v>
      </c>
      <c r="DJ23">
        <v>0.14876491521861601</v>
      </c>
      <c r="DK23">
        <v>-1</v>
      </c>
      <c r="DL23">
        <v>2</v>
      </c>
      <c r="DM23">
        <v>2</v>
      </c>
      <c r="DN23" t="s">
        <v>358</v>
      </c>
      <c r="DO23">
        <v>2.6549900000000002</v>
      </c>
      <c r="DP23">
        <v>2.7620399999999998</v>
      </c>
      <c r="DQ23">
        <v>3.4895299999999997E-2</v>
      </c>
      <c r="DR23">
        <v>3.5338599999999998E-2</v>
      </c>
      <c r="DS23">
        <v>8.4832400000000002E-2</v>
      </c>
      <c r="DT23">
        <v>7.7861200000000005E-2</v>
      </c>
      <c r="DU23">
        <v>30711.9</v>
      </c>
      <c r="DV23">
        <v>32104.2</v>
      </c>
      <c r="DW23">
        <v>29556.2</v>
      </c>
      <c r="DX23">
        <v>31018.9</v>
      </c>
      <c r="DY23">
        <v>35439.9</v>
      </c>
      <c r="DZ23">
        <v>37503.699999999997</v>
      </c>
      <c r="EA23">
        <v>40571.699999999997</v>
      </c>
      <c r="EB23">
        <v>43045</v>
      </c>
      <c r="EC23">
        <v>1.8693299999999999</v>
      </c>
      <c r="ED23">
        <v>2.2456999999999998</v>
      </c>
      <c r="EE23">
        <v>-1.85817E-2</v>
      </c>
      <c r="EF23">
        <v>0</v>
      </c>
      <c r="EG23">
        <v>17.7302</v>
      </c>
      <c r="EH23">
        <v>999.9</v>
      </c>
      <c r="EI23">
        <v>42.186999999999998</v>
      </c>
      <c r="EJ23">
        <v>25.638999999999999</v>
      </c>
      <c r="EK23">
        <v>13.827</v>
      </c>
      <c r="EL23">
        <v>61.455500000000001</v>
      </c>
      <c r="EM23">
        <v>11.5465</v>
      </c>
      <c r="EN23">
        <v>1</v>
      </c>
      <c r="EO23">
        <v>-0.33770600000000001</v>
      </c>
      <c r="EP23">
        <v>2.8085800000000001</v>
      </c>
      <c r="EQ23">
        <v>20.267199999999999</v>
      </c>
      <c r="ER23">
        <v>5.24125</v>
      </c>
      <c r="ES23">
        <v>11.8302</v>
      </c>
      <c r="ET23">
        <v>4.9816500000000001</v>
      </c>
      <c r="EU23">
        <v>3.2989999999999999</v>
      </c>
      <c r="EV23">
        <v>173</v>
      </c>
      <c r="EW23">
        <v>3996.9</v>
      </c>
      <c r="EX23">
        <v>9174.7000000000007</v>
      </c>
      <c r="EY23">
        <v>60.4</v>
      </c>
      <c r="EZ23">
        <v>1.87334</v>
      </c>
      <c r="FA23">
        <v>1.87903</v>
      </c>
      <c r="FB23">
        <v>1.8793899999999999</v>
      </c>
      <c r="FC23">
        <v>1.8800300000000001</v>
      </c>
      <c r="FD23">
        <v>1.8775900000000001</v>
      </c>
      <c r="FE23">
        <v>1.8768199999999999</v>
      </c>
      <c r="FF23">
        <v>1.8772899999999999</v>
      </c>
      <c r="FG23">
        <v>1.8749899999999999</v>
      </c>
      <c r="FH23">
        <v>0</v>
      </c>
      <c r="FI23">
        <v>0</v>
      </c>
      <c r="FJ23">
        <v>0</v>
      </c>
      <c r="FK23">
        <v>0</v>
      </c>
      <c r="FL23" t="s">
        <v>359</v>
      </c>
      <c r="FM23" t="s">
        <v>360</v>
      </c>
      <c r="FN23" t="s">
        <v>361</v>
      </c>
      <c r="FO23" t="s">
        <v>361</v>
      </c>
      <c r="FP23" t="s">
        <v>361</v>
      </c>
      <c r="FQ23" t="s">
        <v>361</v>
      </c>
      <c r="FR23">
        <v>0</v>
      </c>
      <c r="FS23">
        <v>100</v>
      </c>
      <c r="FT23">
        <v>100</v>
      </c>
      <c r="FU23">
        <v>-1.9750000000000001</v>
      </c>
      <c r="FV23">
        <v>-6.8400000000000002E-2</v>
      </c>
      <c r="FW23">
        <v>-1.98648275440232</v>
      </c>
      <c r="FX23">
        <v>1.4527828764109799E-4</v>
      </c>
      <c r="FY23">
        <v>-4.3579519040863002E-7</v>
      </c>
      <c r="FZ23">
        <v>2.0799061152897499E-10</v>
      </c>
      <c r="GA23">
        <v>-6.8427272727275196E-2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0.6</v>
      </c>
      <c r="GJ23">
        <v>0.5</v>
      </c>
      <c r="GK23">
        <v>0.43823200000000001</v>
      </c>
      <c r="GL23">
        <v>2.5695800000000002</v>
      </c>
      <c r="GM23">
        <v>1.54541</v>
      </c>
      <c r="GN23">
        <v>2.2875999999999999</v>
      </c>
      <c r="GO23">
        <v>1.5979000000000001</v>
      </c>
      <c r="GP23">
        <v>2.3815900000000001</v>
      </c>
      <c r="GQ23">
        <v>28.7745</v>
      </c>
      <c r="GR23">
        <v>16.1021</v>
      </c>
      <c r="GS23">
        <v>18</v>
      </c>
      <c r="GT23">
        <v>392.82299999999998</v>
      </c>
      <c r="GU23">
        <v>678.26900000000001</v>
      </c>
      <c r="GV23">
        <v>15.159000000000001</v>
      </c>
      <c r="GW23">
        <v>22.424399999999999</v>
      </c>
      <c r="GX23">
        <v>30</v>
      </c>
      <c r="GY23">
        <v>22.557300000000001</v>
      </c>
      <c r="GZ23">
        <v>22.535900000000002</v>
      </c>
      <c r="HA23">
        <v>8.8187300000000004</v>
      </c>
      <c r="HB23">
        <v>10</v>
      </c>
      <c r="HC23">
        <v>-30</v>
      </c>
      <c r="HD23">
        <v>15.1686</v>
      </c>
      <c r="HE23">
        <v>125</v>
      </c>
      <c r="HF23">
        <v>0</v>
      </c>
      <c r="HG23">
        <v>100.636</v>
      </c>
      <c r="HH23">
        <v>99.748000000000005</v>
      </c>
    </row>
    <row r="24" spans="1:216" x14ac:dyDescent="0.2">
      <c r="A24">
        <v>6</v>
      </c>
      <c r="B24">
        <v>1689718759.0999999</v>
      </c>
      <c r="C24">
        <v>471</v>
      </c>
      <c r="D24" t="s">
        <v>374</v>
      </c>
      <c r="E24" t="s">
        <v>375</v>
      </c>
      <c r="F24" t="s">
        <v>351</v>
      </c>
      <c r="G24" t="s">
        <v>352</v>
      </c>
      <c r="H24" t="s">
        <v>353</v>
      </c>
      <c r="I24" t="s">
        <v>354</v>
      </c>
      <c r="J24" t="s">
        <v>355</v>
      </c>
      <c r="K24" t="s">
        <v>356</v>
      </c>
      <c r="L24">
        <v>1689718759.0999999</v>
      </c>
      <c r="M24">
        <f t="shared" si="0"/>
        <v>1.476614397401936E-3</v>
      </c>
      <c r="N24">
        <f t="shared" si="1"/>
        <v>1.4766143974019361</v>
      </c>
      <c r="O24">
        <f t="shared" si="2"/>
        <v>0.86281487402293244</v>
      </c>
      <c r="P24">
        <f t="shared" si="3"/>
        <v>68.938800000000001</v>
      </c>
      <c r="Q24">
        <f t="shared" si="4"/>
        <v>60.936792580705514</v>
      </c>
      <c r="R24">
        <f t="shared" si="5"/>
        <v>6.1419104125268573</v>
      </c>
      <c r="S24">
        <f t="shared" si="6"/>
        <v>6.9484447017182402</v>
      </c>
      <c r="T24">
        <f t="shared" si="7"/>
        <v>0.19709338778102911</v>
      </c>
      <c r="U24">
        <f t="shared" si="8"/>
        <v>3.3203120361444727</v>
      </c>
      <c r="V24">
        <f t="shared" si="9"/>
        <v>0.19081685734891596</v>
      </c>
      <c r="W24">
        <f t="shared" si="10"/>
        <v>0.11980780680722579</v>
      </c>
      <c r="X24">
        <f t="shared" si="11"/>
        <v>297.69735300000002</v>
      </c>
      <c r="Y24">
        <f t="shared" si="12"/>
        <v>19.225829374050594</v>
      </c>
      <c r="Z24">
        <f t="shared" si="13"/>
        <v>19.225829374050594</v>
      </c>
      <c r="AA24">
        <f t="shared" si="14"/>
        <v>2.2364493857770542</v>
      </c>
      <c r="AB24">
        <f t="shared" si="15"/>
        <v>71.013896644740001</v>
      </c>
      <c r="AC24">
        <f t="shared" si="16"/>
        <v>1.4708301253174401</v>
      </c>
      <c r="AD24">
        <f t="shared" si="17"/>
        <v>2.0711863379016315</v>
      </c>
      <c r="AE24">
        <f t="shared" si="18"/>
        <v>0.76561926045961415</v>
      </c>
      <c r="AF24">
        <f t="shared" si="19"/>
        <v>-65.118694925425373</v>
      </c>
      <c r="AG24">
        <f t="shared" si="20"/>
        <v>-219.5544766392118</v>
      </c>
      <c r="AH24">
        <f t="shared" si="21"/>
        <v>-13.106756250835804</v>
      </c>
      <c r="AI24">
        <f t="shared" si="22"/>
        <v>-8.2574815472952423E-2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54914.349357555053</v>
      </c>
      <c r="AO24">
        <f t="shared" si="26"/>
        <v>1799.96</v>
      </c>
      <c r="AP24">
        <f t="shared" si="27"/>
        <v>1517.3672999999999</v>
      </c>
      <c r="AQ24">
        <f t="shared" si="28"/>
        <v>0.84300056667925949</v>
      </c>
      <c r="AR24">
        <f t="shared" si="29"/>
        <v>0.16539109369097091</v>
      </c>
      <c r="AS24">
        <v>1689718759.0999999</v>
      </c>
      <c r="AT24">
        <v>68.938800000000001</v>
      </c>
      <c r="AU24">
        <v>70.004000000000005</v>
      </c>
      <c r="AV24">
        <v>14.5928</v>
      </c>
      <c r="AW24">
        <v>12.986000000000001</v>
      </c>
      <c r="AX24">
        <v>70.825100000000006</v>
      </c>
      <c r="AY24">
        <v>14.6622</v>
      </c>
      <c r="AZ24">
        <v>400.26100000000002</v>
      </c>
      <c r="BA24">
        <v>100.761</v>
      </c>
      <c r="BB24">
        <v>3.0494799999999999E-2</v>
      </c>
      <c r="BC24">
        <v>17.999300000000002</v>
      </c>
      <c r="BD24">
        <v>17.4314</v>
      </c>
      <c r="BE24">
        <v>999.9</v>
      </c>
      <c r="BF24">
        <v>0</v>
      </c>
      <c r="BG24">
        <v>0</v>
      </c>
      <c r="BH24">
        <v>9997.5</v>
      </c>
      <c r="BI24">
        <v>0</v>
      </c>
      <c r="BJ24">
        <v>480.5</v>
      </c>
      <c r="BK24">
        <v>-1.0651900000000001</v>
      </c>
      <c r="BL24">
        <v>69.959699999999998</v>
      </c>
      <c r="BM24">
        <v>70.924999999999997</v>
      </c>
      <c r="BN24">
        <v>1.6067899999999999</v>
      </c>
      <c r="BO24">
        <v>70.004000000000005</v>
      </c>
      <c r="BP24">
        <v>12.986000000000001</v>
      </c>
      <c r="BQ24">
        <v>1.47038</v>
      </c>
      <c r="BR24">
        <v>1.3084800000000001</v>
      </c>
      <c r="BS24">
        <v>12.663600000000001</v>
      </c>
      <c r="BT24">
        <v>10.896599999999999</v>
      </c>
      <c r="BU24">
        <v>1799.96</v>
      </c>
      <c r="BV24">
        <v>0.89998299999999998</v>
      </c>
      <c r="BW24">
        <v>0.10001699999999999</v>
      </c>
      <c r="BX24">
        <v>0</v>
      </c>
      <c r="BY24">
        <v>2.2847</v>
      </c>
      <c r="BZ24">
        <v>0</v>
      </c>
      <c r="CA24">
        <v>7478.32</v>
      </c>
      <c r="CB24">
        <v>17199.2</v>
      </c>
      <c r="CC24">
        <v>36.75</v>
      </c>
      <c r="CD24">
        <v>39.5</v>
      </c>
      <c r="CE24">
        <v>38.25</v>
      </c>
      <c r="CF24">
        <v>37.186999999999998</v>
      </c>
      <c r="CG24">
        <v>36.125</v>
      </c>
      <c r="CH24">
        <v>1619.93</v>
      </c>
      <c r="CI24">
        <v>180.03</v>
      </c>
      <c r="CJ24">
        <v>0</v>
      </c>
      <c r="CK24">
        <v>1689718763.3</v>
      </c>
      <c r="CL24">
        <v>0</v>
      </c>
      <c r="CM24">
        <v>1689718732.0999999</v>
      </c>
      <c r="CN24" t="s">
        <v>376</v>
      </c>
      <c r="CO24">
        <v>1689718732.0999999</v>
      </c>
      <c r="CP24">
        <v>1689718721.0999999</v>
      </c>
      <c r="CQ24">
        <v>50</v>
      </c>
      <c r="CR24">
        <v>9.1999999999999998E-2</v>
      </c>
      <c r="CS24">
        <v>-1E-3</v>
      </c>
      <c r="CT24">
        <v>-1.8859999999999999</v>
      </c>
      <c r="CU24">
        <v>-6.9000000000000006E-2</v>
      </c>
      <c r="CV24">
        <v>70</v>
      </c>
      <c r="CW24">
        <v>13</v>
      </c>
      <c r="CX24">
        <v>0.37</v>
      </c>
      <c r="CY24">
        <v>0.05</v>
      </c>
      <c r="CZ24">
        <v>1.07147460903729</v>
      </c>
      <c r="DA24">
        <v>0.88268526842579098</v>
      </c>
      <c r="DB24">
        <v>0.170761158281072</v>
      </c>
      <c r="DC24">
        <v>1</v>
      </c>
      <c r="DD24">
        <v>69.983744999999999</v>
      </c>
      <c r="DE24">
        <v>0.13289774436093199</v>
      </c>
      <c r="DF24">
        <v>2.3100096861267499E-2</v>
      </c>
      <c r="DG24">
        <v>1</v>
      </c>
      <c r="DH24">
        <v>1799.9809523809499</v>
      </c>
      <c r="DI24">
        <v>0.123134258986362</v>
      </c>
      <c r="DJ24">
        <v>0.119916826807027</v>
      </c>
      <c r="DK24">
        <v>-1</v>
      </c>
      <c r="DL24">
        <v>2</v>
      </c>
      <c r="DM24">
        <v>2</v>
      </c>
      <c r="DN24" t="s">
        <v>358</v>
      </c>
      <c r="DO24">
        <v>2.6553300000000002</v>
      </c>
      <c r="DP24">
        <v>2.7627600000000001</v>
      </c>
      <c r="DQ24">
        <v>2.04534E-2</v>
      </c>
      <c r="DR24">
        <v>2.03109E-2</v>
      </c>
      <c r="DS24">
        <v>8.4775699999999996E-2</v>
      </c>
      <c r="DT24">
        <v>7.7858300000000005E-2</v>
      </c>
      <c r="DU24">
        <v>31173.1</v>
      </c>
      <c r="DV24">
        <v>32604.3</v>
      </c>
      <c r="DW24">
        <v>29557.1</v>
      </c>
      <c r="DX24">
        <v>31018.1</v>
      </c>
      <c r="DY24">
        <v>35440.800000000003</v>
      </c>
      <c r="DZ24">
        <v>37501.300000000003</v>
      </c>
      <c r="EA24">
        <v>40571.9</v>
      </c>
      <c r="EB24">
        <v>43044.1</v>
      </c>
      <c r="EC24">
        <v>1.8692800000000001</v>
      </c>
      <c r="ED24">
        <v>2.2456299999999998</v>
      </c>
      <c r="EE24">
        <v>-1.74418E-2</v>
      </c>
      <c r="EF24">
        <v>0</v>
      </c>
      <c r="EG24">
        <v>17.7211</v>
      </c>
      <c r="EH24">
        <v>999.9</v>
      </c>
      <c r="EI24">
        <v>42.186999999999998</v>
      </c>
      <c r="EJ24">
        <v>25.66</v>
      </c>
      <c r="EK24">
        <v>13.8459</v>
      </c>
      <c r="EL24">
        <v>61.775500000000001</v>
      </c>
      <c r="EM24">
        <v>10.865399999999999</v>
      </c>
      <c r="EN24">
        <v>1</v>
      </c>
      <c r="EO24">
        <v>-0.33878799999999998</v>
      </c>
      <c r="EP24">
        <v>2.97858</v>
      </c>
      <c r="EQ24">
        <v>20.264500000000002</v>
      </c>
      <c r="ER24">
        <v>5.2408000000000001</v>
      </c>
      <c r="ES24">
        <v>11.8302</v>
      </c>
      <c r="ET24">
        <v>4.9821499999999999</v>
      </c>
      <c r="EU24">
        <v>3.2989999999999999</v>
      </c>
      <c r="EV24">
        <v>173</v>
      </c>
      <c r="EW24">
        <v>3998.9</v>
      </c>
      <c r="EX24">
        <v>9177</v>
      </c>
      <c r="EY24">
        <v>60.5</v>
      </c>
      <c r="EZ24">
        <v>1.8733599999999999</v>
      </c>
      <c r="FA24">
        <v>1.87903</v>
      </c>
      <c r="FB24">
        <v>1.8793599999999999</v>
      </c>
      <c r="FC24">
        <v>1.8800399999999999</v>
      </c>
      <c r="FD24">
        <v>1.8775900000000001</v>
      </c>
      <c r="FE24">
        <v>1.87683</v>
      </c>
      <c r="FF24">
        <v>1.8773</v>
      </c>
      <c r="FG24">
        <v>1.8749800000000001</v>
      </c>
      <c r="FH24">
        <v>0</v>
      </c>
      <c r="FI24">
        <v>0</v>
      </c>
      <c r="FJ24">
        <v>0</v>
      </c>
      <c r="FK24">
        <v>0</v>
      </c>
      <c r="FL24" t="s">
        <v>359</v>
      </c>
      <c r="FM24" t="s">
        <v>360</v>
      </c>
      <c r="FN24" t="s">
        <v>361</v>
      </c>
      <c r="FO24" t="s">
        <v>361</v>
      </c>
      <c r="FP24" t="s">
        <v>361</v>
      </c>
      <c r="FQ24" t="s">
        <v>361</v>
      </c>
      <c r="FR24">
        <v>0</v>
      </c>
      <c r="FS24">
        <v>100</v>
      </c>
      <c r="FT24">
        <v>100</v>
      </c>
      <c r="FU24">
        <v>-1.8859999999999999</v>
      </c>
      <c r="FV24">
        <v>-6.9400000000000003E-2</v>
      </c>
      <c r="FW24">
        <v>-1.8944853996620099</v>
      </c>
      <c r="FX24">
        <v>1.4527828764109799E-4</v>
      </c>
      <c r="FY24">
        <v>-4.3579519040863002E-7</v>
      </c>
      <c r="FZ24">
        <v>2.0799061152897499E-10</v>
      </c>
      <c r="GA24">
        <v>-6.9469999999997298E-2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0.5</v>
      </c>
      <c r="GJ24">
        <v>0.6</v>
      </c>
      <c r="GK24">
        <v>0.3125</v>
      </c>
      <c r="GL24">
        <v>2.5854499999999998</v>
      </c>
      <c r="GM24">
        <v>1.54541</v>
      </c>
      <c r="GN24">
        <v>2.2875999999999999</v>
      </c>
      <c r="GO24">
        <v>1.5979000000000001</v>
      </c>
      <c r="GP24">
        <v>2.34863</v>
      </c>
      <c r="GQ24">
        <v>28.7956</v>
      </c>
      <c r="GR24">
        <v>16.084599999999998</v>
      </c>
      <c r="GS24">
        <v>18</v>
      </c>
      <c r="GT24">
        <v>392.65899999999999</v>
      </c>
      <c r="GU24">
        <v>677.94100000000003</v>
      </c>
      <c r="GV24">
        <v>15.0709</v>
      </c>
      <c r="GW24">
        <v>22.400700000000001</v>
      </c>
      <c r="GX24">
        <v>30.0001</v>
      </c>
      <c r="GY24">
        <v>22.537800000000001</v>
      </c>
      <c r="GZ24">
        <v>22.5168</v>
      </c>
      <c r="HA24">
        <v>6.3159900000000002</v>
      </c>
      <c r="HB24">
        <v>10</v>
      </c>
      <c r="HC24">
        <v>-30</v>
      </c>
      <c r="HD24">
        <v>15.0722</v>
      </c>
      <c r="HE24">
        <v>70</v>
      </c>
      <c r="HF24">
        <v>0</v>
      </c>
      <c r="HG24">
        <v>100.63800000000001</v>
      </c>
      <c r="HH24">
        <v>99.745699999999999</v>
      </c>
    </row>
    <row r="25" spans="1:216" x14ac:dyDescent="0.2">
      <c r="A25">
        <v>7</v>
      </c>
      <c r="B25">
        <v>1689718831.0999999</v>
      </c>
      <c r="C25">
        <v>543</v>
      </c>
      <c r="D25" t="s">
        <v>377</v>
      </c>
      <c r="E25" t="s">
        <v>378</v>
      </c>
      <c r="F25" t="s">
        <v>351</v>
      </c>
      <c r="G25" t="s">
        <v>352</v>
      </c>
      <c r="H25" t="s">
        <v>353</v>
      </c>
      <c r="I25" t="s">
        <v>354</v>
      </c>
      <c r="J25" t="s">
        <v>355</v>
      </c>
      <c r="K25" t="s">
        <v>356</v>
      </c>
      <c r="L25">
        <v>1689718831.0999999</v>
      </c>
      <c r="M25">
        <f t="shared" si="0"/>
        <v>1.4897916345632666E-3</v>
      </c>
      <c r="N25">
        <f t="shared" si="1"/>
        <v>1.4897916345632667</v>
      </c>
      <c r="O25">
        <f t="shared" si="2"/>
        <v>0.27482174867453796</v>
      </c>
      <c r="P25">
        <f t="shared" si="3"/>
        <v>49.585700000000003</v>
      </c>
      <c r="Q25">
        <f t="shared" si="4"/>
        <v>46.722947099113576</v>
      </c>
      <c r="R25">
        <f t="shared" si="5"/>
        <v>4.7092049176775994</v>
      </c>
      <c r="S25">
        <f t="shared" si="6"/>
        <v>4.9977417261617099</v>
      </c>
      <c r="T25">
        <f t="shared" si="7"/>
        <v>0.19921066394904224</v>
      </c>
      <c r="U25">
        <f t="shared" si="8"/>
        <v>3.3199103141125099</v>
      </c>
      <c r="V25">
        <f t="shared" si="9"/>
        <v>0.19280016928169069</v>
      </c>
      <c r="W25">
        <f t="shared" si="10"/>
        <v>0.1210588790109724</v>
      </c>
      <c r="X25">
        <f t="shared" si="11"/>
        <v>297.69344100000001</v>
      </c>
      <c r="Y25">
        <f t="shared" si="12"/>
        <v>19.228679815879648</v>
      </c>
      <c r="Z25">
        <f t="shared" si="13"/>
        <v>19.228679815879648</v>
      </c>
      <c r="AA25">
        <f t="shared" si="14"/>
        <v>2.2368465362207308</v>
      </c>
      <c r="AB25">
        <f t="shared" si="15"/>
        <v>71.061847318889932</v>
      </c>
      <c r="AC25">
        <f t="shared" si="16"/>
        <v>1.47236019021846</v>
      </c>
      <c r="AD25">
        <f t="shared" si="17"/>
        <v>2.0719419009911828</v>
      </c>
      <c r="AE25">
        <f t="shared" si="18"/>
        <v>0.76448634600227083</v>
      </c>
      <c r="AF25">
        <f t="shared" si="19"/>
        <v>-65.699811084240054</v>
      </c>
      <c r="AG25">
        <f t="shared" si="20"/>
        <v>-218.99999212537429</v>
      </c>
      <c r="AH25">
        <f t="shared" si="21"/>
        <v>-13.07581864786583</v>
      </c>
      <c r="AI25">
        <f t="shared" si="22"/>
        <v>-8.2180857480182112E-2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54903.349759834047</v>
      </c>
      <c r="AO25">
        <f t="shared" si="26"/>
        <v>1799.95</v>
      </c>
      <c r="AP25">
        <f t="shared" si="27"/>
        <v>1517.3577</v>
      </c>
      <c r="AQ25">
        <f t="shared" si="28"/>
        <v>0.84299991666435181</v>
      </c>
      <c r="AR25">
        <f t="shared" si="29"/>
        <v>0.16538983916219896</v>
      </c>
      <c r="AS25">
        <v>1689718831.0999999</v>
      </c>
      <c r="AT25">
        <v>49.585700000000003</v>
      </c>
      <c r="AU25">
        <v>49.970799999999997</v>
      </c>
      <c r="AV25">
        <v>14.6082</v>
      </c>
      <c r="AW25">
        <v>12.9869</v>
      </c>
      <c r="AX25">
        <v>51.502800000000001</v>
      </c>
      <c r="AY25">
        <v>14.675800000000001</v>
      </c>
      <c r="AZ25">
        <v>400.21499999999997</v>
      </c>
      <c r="BA25">
        <v>100.761</v>
      </c>
      <c r="BB25">
        <v>2.8980300000000001E-2</v>
      </c>
      <c r="BC25">
        <v>18.005099999999999</v>
      </c>
      <c r="BD25">
        <v>17.440300000000001</v>
      </c>
      <c r="BE25">
        <v>999.9</v>
      </c>
      <c r="BF25">
        <v>0</v>
      </c>
      <c r="BG25">
        <v>0</v>
      </c>
      <c r="BH25">
        <v>9995.6200000000008</v>
      </c>
      <c r="BI25">
        <v>0</v>
      </c>
      <c r="BJ25">
        <v>423.71100000000001</v>
      </c>
      <c r="BK25">
        <v>-0.385044</v>
      </c>
      <c r="BL25">
        <v>50.320799999999998</v>
      </c>
      <c r="BM25">
        <v>50.628300000000003</v>
      </c>
      <c r="BN25">
        <v>1.6212200000000001</v>
      </c>
      <c r="BO25">
        <v>49.970799999999997</v>
      </c>
      <c r="BP25">
        <v>12.9869</v>
      </c>
      <c r="BQ25">
        <v>1.47194</v>
      </c>
      <c r="BR25">
        <v>1.3085800000000001</v>
      </c>
      <c r="BS25">
        <v>12.6798</v>
      </c>
      <c r="BT25">
        <v>10.8978</v>
      </c>
      <c r="BU25">
        <v>1799.95</v>
      </c>
      <c r="BV25">
        <v>0.90000199999999997</v>
      </c>
      <c r="BW25">
        <v>9.9998199999999995E-2</v>
      </c>
      <c r="BX25">
        <v>0</v>
      </c>
      <c r="BY25">
        <v>2.1714000000000002</v>
      </c>
      <c r="BZ25">
        <v>0</v>
      </c>
      <c r="CA25">
        <v>7453.63</v>
      </c>
      <c r="CB25">
        <v>17199.2</v>
      </c>
      <c r="CC25">
        <v>36.686999999999998</v>
      </c>
      <c r="CD25">
        <v>39.375</v>
      </c>
      <c r="CE25">
        <v>38.186999999999998</v>
      </c>
      <c r="CF25">
        <v>37.125</v>
      </c>
      <c r="CG25">
        <v>36.061999999999998</v>
      </c>
      <c r="CH25">
        <v>1619.96</v>
      </c>
      <c r="CI25">
        <v>179.99</v>
      </c>
      <c r="CJ25">
        <v>0</v>
      </c>
      <c r="CK25">
        <v>1689718835.3</v>
      </c>
      <c r="CL25">
        <v>0</v>
      </c>
      <c r="CM25">
        <v>1689718820.0999999</v>
      </c>
      <c r="CN25" t="s">
        <v>379</v>
      </c>
      <c r="CO25">
        <v>1689718815.0999999</v>
      </c>
      <c r="CP25">
        <v>1689718820.0999999</v>
      </c>
      <c r="CQ25">
        <v>51</v>
      </c>
      <c r="CR25">
        <v>-2.9000000000000001E-2</v>
      </c>
      <c r="CS25">
        <v>2E-3</v>
      </c>
      <c r="CT25">
        <v>-1.917</v>
      </c>
      <c r="CU25">
        <v>-6.8000000000000005E-2</v>
      </c>
      <c r="CV25">
        <v>50</v>
      </c>
      <c r="CW25">
        <v>13</v>
      </c>
      <c r="CX25">
        <v>0.19</v>
      </c>
      <c r="CY25">
        <v>0.06</v>
      </c>
      <c r="CZ25">
        <v>5.6946134256270597E-2</v>
      </c>
      <c r="DA25">
        <v>0.86987313325295301</v>
      </c>
      <c r="DB25">
        <v>0.10309278206250801</v>
      </c>
      <c r="DC25">
        <v>1</v>
      </c>
      <c r="DD25">
        <v>49.958325000000002</v>
      </c>
      <c r="DE25">
        <v>6.96406015037421E-2</v>
      </c>
      <c r="DF25">
        <v>1.66674795635092E-2</v>
      </c>
      <c r="DG25">
        <v>1</v>
      </c>
      <c r="DH25">
        <v>1800.0157142857099</v>
      </c>
      <c r="DI25">
        <v>8.0417714157562395E-2</v>
      </c>
      <c r="DJ25">
        <v>9.64400345919912E-2</v>
      </c>
      <c r="DK25">
        <v>-1</v>
      </c>
      <c r="DL25">
        <v>2</v>
      </c>
      <c r="DM25">
        <v>2</v>
      </c>
      <c r="DN25" t="s">
        <v>358</v>
      </c>
      <c r="DO25">
        <v>2.6552099999999998</v>
      </c>
      <c r="DP25">
        <v>2.7612299999999999</v>
      </c>
      <c r="DQ25">
        <v>1.4974299999999999E-2</v>
      </c>
      <c r="DR25">
        <v>1.4600800000000001E-2</v>
      </c>
      <c r="DS25">
        <v>8.4837200000000001E-2</v>
      </c>
      <c r="DT25">
        <v>7.7865799999999999E-2</v>
      </c>
      <c r="DU25">
        <v>31348.799999999999</v>
      </c>
      <c r="DV25">
        <v>32798.300000000003</v>
      </c>
      <c r="DW25">
        <v>29558.1</v>
      </c>
      <c r="DX25">
        <v>31021.599999999999</v>
      </c>
      <c r="DY25">
        <v>35439</v>
      </c>
      <c r="DZ25">
        <v>37504.199999999997</v>
      </c>
      <c r="EA25">
        <v>40573.4</v>
      </c>
      <c r="EB25">
        <v>43048.5</v>
      </c>
      <c r="EC25">
        <v>1.8682799999999999</v>
      </c>
      <c r="ED25">
        <v>2.2438799999999999</v>
      </c>
      <c r="EE25">
        <v>-1.7061799999999998E-2</v>
      </c>
      <c r="EF25">
        <v>0</v>
      </c>
      <c r="EG25">
        <v>17.723700000000001</v>
      </c>
      <c r="EH25">
        <v>999.9</v>
      </c>
      <c r="EI25">
        <v>42.210999999999999</v>
      </c>
      <c r="EJ25">
        <v>25.66</v>
      </c>
      <c r="EK25">
        <v>13.8527</v>
      </c>
      <c r="EL25">
        <v>61.505499999999998</v>
      </c>
      <c r="EM25">
        <v>11.3622</v>
      </c>
      <c r="EN25">
        <v>1</v>
      </c>
      <c r="EO25">
        <v>-0.34060000000000001</v>
      </c>
      <c r="EP25">
        <v>2.8612799999999998</v>
      </c>
      <c r="EQ25">
        <v>20.265699999999999</v>
      </c>
      <c r="ER25">
        <v>5.2381099999999998</v>
      </c>
      <c r="ES25">
        <v>11.8302</v>
      </c>
      <c r="ET25">
        <v>4.9805999999999999</v>
      </c>
      <c r="EU25">
        <v>3.2985000000000002</v>
      </c>
      <c r="EV25">
        <v>173</v>
      </c>
      <c r="EW25">
        <v>4000.6</v>
      </c>
      <c r="EX25">
        <v>9178.7999999999993</v>
      </c>
      <c r="EY25">
        <v>60.5</v>
      </c>
      <c r="EZ25">
        <v>1.8733200000000001</v>
      </c>
      <c r="FA25">
        <v>1.8789899999999999</v>
      </c>
      <c r="FB25">
        <v>1.87931</v>
      </c>
      <c r="FC25">
        <v>1.87999</v>
      </c>
      <c r="FD25">
        <v>1.8775900000000001</v>
      </c>
      <c r="FE25">
        <v>1.87677</v>
      </c>
      <c r="FF25">
        <v>1.8772899999999999</v>
      </c>
      <c r="FG25">
        <v>1.8749</v>
      </c>
      <c r="FH25">
        <v>0</v>
      </c>
      <c r="FI25">
        <v>0</v>
      </c>
      <c r="FJ25">
        <v>0</v>
      </c>
      <c r="FK25">
        <v>0</v>
      </c>
      <c r="FL25" t="s">
        <v>359</v>
      </c>
      <c r="FM25" t="s">
        <v>360</v>
      </c>
      <c r="FN25" t="s">
        <v>361</v>
      </c>
      <c r="FO25" t="s">
        <v>361</v>
      </c>
      <c r="FP25" t="s">
        <v>361</v>
      </c>
      <c r="FQ25" t="s">
        <v>361</v>
      </c>
      <c r="FR25">
        <v>0</v>
      </c>
      <c r="FS25">
        <v>100</v>
      </c>
      <c r="FT25">
        <v>100</v>
      </c>
      <c r="FU25">
        <v>-1.917</v>
      </c>
      <c r="FV25">
        <v>-6.7599999999999993E-2</v>
      </c>
      <c r="FW25">
        <v>-1.9233906311156199</v>
      </c>
      <c r="FX25">
        <v>1.4527828764109799E-4</v>
      </c>
      <c r="FY25">
        <v>-4.3579519040863002E-7</v>
      </c>
      <c r="FZ25">
        <v>2.0799061152897499E-10</v>
      </c>
      <c r="GA25">
        <v>-6.7618181818177803E-2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0.3</v>
      </c>
      <c r="GJ25">
        <v>0.2</v>
      </c>
      <c r="GK25">
        <v>0.26733400000000002</v>
      </c>
      <c r="GL25">
        <v>2.5878899999999998</v>
      </c>
      <c r="GM25">
        <v>1.54541</v>
      </c>
      <c r="GN25">
        <v>2.2875999999999999</v>
      </c>
      <c r="GO25">
        <v>1.5979000000000001</v>
      </c>
      <c r="GP25">
        <v>2.4108900000000002</v>
      </c>
      <c r="GQ25">
        <v>28.7956</v>
      </c>
      <c r="GR25">
        <v>16.093399999999999</v>
      </c>
      <c r="GS25">
        <v>18</v>
      </c>
      <c r="GT25">
        <v>392.09300000000002</v>
      </c>
      <c r="GU25">
        <v>676.23699999999997</v>
      </c>
      <c r="GV25">
        <v>15.151199999999999</v>
      </c>
      <c r="GW25">
        <v>22.3856</v>
      </c>
      <c r="GX25">
        <v>30</v>
      </c>
      <c r="GY25">
        <v>22.5273</v>
      </c>
      <c r="GZ25">
        <v>22.5031</v>
      </c>
      <c r="HA25">
        <v>5.4153200000000004</v>
      </c>
      <c r="HB25">
        <v>10</v>
      </c>
      <c r="HC25">
        <v>-30</v>
      </c>
      <c r="HD25">
        <v>15.1508</v>
      </c>
      <c r="HE25">
        <v>50</v>
      </c>
      <c r="HF25">
        <v>0</v>
      </c>
      <c r="HG25">
        <v>100.642</v>
      </c>
      <c r="HH25">
        <v>99.756399999999999</v>
      </c>
    </row>
    <row r="26" spans="1:216" x14ac:dyDescent="0.2">
      <c r="A26">
        <v>8</v>
      </c>
      <c r="B26">
        <v>1689718928.0999999</v>
      </c>
      <c r="C26">
        <v>640</v>
      </c>
      <c r="D26" t="s">
        <v>380</v>
      </c>
      <c r="E26" t="s">
        <v>381</v>
      </c>
      <c r="F26" t="s">
        <v>351</v>
      </c>
      <c r="G26" t="s">
        <v>352</v>
      </c>
      <c r="H26" t="s">
        <v>353</v>
      </c>
      <c r="I26" t="s">
        <v>354</v>
      </c>
      <c r="J26" t="s">
        <v>355</v>
      </c>
      <c r="K26" t="s">
        <v>356</v>
      </c>
      <c r="L26">
        <v>1689718928.0999999</v>
      </c>
      <c r="M26">
        <f t="shared" si="0"/>
        <v>1.4838097126185165E-3</v>
      </c>
      <c r="N26">
        <f t="shared" si="1"/>
        <v>1.4838097126185166</v>
      </c>
      <c r="O26">
        <f t="shared" si="2"/>
        <v>9.3378414184607585</v>
      </c>
      <c r="P26">
        <f t="shared" si="3"/>
        <v>389.11099999999999</v>
      </c>
      <c r="Q26">
        <f t="shared" si="4"/>
        <v>308.12428775210935</v>
      </c>
      <c r="R26">
        <f t="shared" si="5"/>
        <v>31.056303880041412</v>
      </c>
      <c r="S26">
        <f t="shared" si="6"/>
        <v>39.219074702701903</v>
      </c>
      <c r="T26">
        <f t="shared" si="7"/>
        <v>0.2002642425881361</v>
      </c>
      <c r="U26">
        <f t="shared" si="8"/>
        <v>3.3266099350645799</v>
      </c>
      <c r="V26">
        <f t="shared" si="9"/>
        <v>0.19379953957389112</v>
      </c>
      <c r="W26">
        <f t="shared" si="10"/>
        <v>0.12168815588252148</v>
      </c>
      <c r="X26">
        <f t="shared" si="11"/>
        <v>297.70519200000001</v>
      </c>
      <c r="Y26">
        <f t="shared" si="12"/>
        <v>19.216511868036477</v>
      </c>
      <c r="Z26">
        <f t="shared" si="13"/>
        <v>19.216511868036477</v>
      </c>
      <c r="AA26">
        <f t="shared" si="14"/>
        <v>2.2351516141778385</v>
      </c>
      <c r="AB26">
        <f t="shared" si="15"/>
        <v>71.368508496609877</v>
      </c>
      <c r="AC26">
        <f t="shared" si="16"/>
        <v>1.47766361420374</v>
      </c>
      <c r="AD26">
        <f t="shared" si="17"/>
        <v>2.0704700789339481</v>
      </c>
      <c r="AE26">
        <f t="shared" si="18"/>
        <v>0.75748799997409844</v>
      </c>
      <c r="AF26">
        <f t="shared" si="19"/>
        <v>-65.436008326476582</v>
      </c>
      <c r="AG26">
        <f t="shared" si="20"/>
        <v>-219.28627546888387</v>
      </c>
      <c r="AH26">
        <f t="shared" si="21"/>
        <v>-13.064965986014068</v>
      </c>
      <c r="AI26">
        <f t="shared" si="22"/>
        <v>-8.2057781374487604E-2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55070.768111988502</v>
      </c>
      <c r="AO26">
        <f t="shared" si="26"/>
        <v>1800.02</v>
      </c>
      <c r="AP26">
        <f t="shared" si="27"/>
        <v>1517.4168</v>
      </c>
      <c r="AQ26">
        <f t="shared" si="28"/>
        <v>0.84299996666703703</v>
      </c>
      <c r="AR26">
        <f t="shared" si="29"/>
        <v>0.16538993566738147</v>
      </c>
      <c r="AS26">
        <v>1689718928.0999999</v>
      </c>
      <c r="AT26">
        <v>389.11099999999999</v>
      </c>
      <c r="AU26">
        <v>400.05799999999999</v>
      </c>
      <c r="AV26">
        <v>14.660600000000001</v>
      </c>
      <c r="AW26">
        <v>13.0464</v>
      </c>
      <c r="AX26">
        <v>391.83100000000002</v>
      </c>
      <c r="AY26">
        <v>14.722200000000001</v>
      </c>
      <c r="AZ26">
        <v>400.34</v>
      </c>
      <c r="BA26">
        <v>100.762</v>
      </c>
      <c r="BB26">
        <v>2.9482899999999999E-2</v>
      </c>
      <c r="BC26">
        <v>17.9938</v>
      </c>
      <c r="BD26">
        <v>17.438300000000002</v>
      </c>
      <c r="BE26">
        <v>999.9</v>
      </c>
      <c r="BF26">
        <v>0</v>
      </c>
      <c r="BG26">
        <v>0</v>
      </c>
      <c r="BH26">
        <v>10026.9</v>
      </c>
      <c r="BI26">
        <v>0</v>
      </c>
      <c r="BJ26">
        <v>395.71300000000002</v>
      </c>
      <c r="BK26">
        <v>-10.9468</v>
      </c>
      <c r="BL26">
        <v>394.90100000000001</v>
      </c>
      <c r="BM26">
        <v>405.346</v>
      </c>
      <c r="BN26">
        <v>1.6142099999999999</v>
      </c>
      <c r="BO26">
        <v>400.05799999999999</v>
      </c>
      <c r="BP26">
        <v>13.0464</v>
      </c>
      <c r="BQ26">
        <v>1.47723</v>
      </c>
      <c r="BR26">
        <v>1.3145800000000001</v>
      </c>
      <c r="BS26">
        <v>12.734500000000001</v>
      </c>
      <c r="BT26">
        <v>10.9666</v>
      </c>
      <c r="BU26">
        <v>1800.02</v>
      </c>
      <c r="BV26">
        <v>0.90000199999999997</v>
      </c>
      <c r="BW26">
        <v>9.9998199999999995E-2</v>
      </c>
      <c r="BX26">
        <v>0</v>
      </c>
      <c r="BY26">
        <v>2.3412000000000002</v>
      </c>
      <c r="BZ26">
        <v>0</v>
      </c>
      <c r="CA26">
        <v>7517.15</v>
      </c>
      <c r="CB26">
        <v>17199.8</v>
      </c>
      <c r="CC26">
        <v>36.686999999999998</v>
      </c>
      <c r="CD26">
        <v>39.375</v>
      </c>
      <c r="CE26">
        <v>38.186999999999998</v>
      </c>
      <c r="CF26">
        <v>37.125</v>
      </c>
      <c r="CG26">
        <v>36</v>
      </c>
      <c r="CH26">
        <v>1620.02</v>
      </c>
      <c r="CI26">
        <v>180</v>
      </c>
      <c r="CJ26">
        <v>0</v>
      </c>
      <c r="CK26">
        <v>1689718931.9000001</v>
      </c>
      <c r="CL26">
        <v>0</v>
      </c>
      <c r="CM26">
        <v>1689718896.0999999</v>
      </c>
      <c r="CN26" t="s">
        <v>382</v>
      </c>
      <c r="CO26">
        <v>1689718896.0999999</v>
      </c>
      <c r="CP26">
        <v>1689718895.0999999</v>
      </c>
      <c r="CQ26">
        <v>52</v>
      </c>
      <c r="CR26">
        <v>-0.79800000000000004</v>
      </c>
      <c r="CS26">
        <v>6.0000000000000001E-3</v>
      </c>
      <c r="CT26">
        <v>-2.72</v>
      </c>
      <c r="CU26">
        <v>-6.2E-2</v>
      </c>
      <c r="CV26">
        <v>400</v>
      </c>
      <c r="CW26">
        <v>13</v>
      </c>
      <c r="CX26">
        <v>7.0000000000000007E-2</v>
      </c>
      <c r="CY26">
        <v>0.03</v>
      </c>
      <c r="CZ26">
        <v>12.0749655585592</v>
      </c>
      <c r="DA26">
        <v>-1.72136798068575</v>
      </c>
      <c r="DB26">
        <v>0.18485099134544</v>
      </c>
      <c r="DC26">
        <v>1</v>
      </c>
      <c r="DD26">
        <v>400.02961904761901</v>
      </c>
      <c r="DE26">
        <v>0.24896103896117899</v>
      </c>
      <c r="DF26">
        <v>4.30287569295566E-2</v>
      </c>
      <c r="DG26">
        <v>1</v>
      </c>
      <c r="DH26">
        <v>1800.01523809524</v>
      </c>
      <c r="DI26">
        <v>-2.64122923048834E-2</v>
      </c>
      <c r="DJ26">
        <v>7.9396819050085304E-3</v>
      </c>
      <c r="DK26">
        <v>-1</v>
      </c>
      <c r="DL26">
        <v>2</v>
      </c>
      <c r="DM26">
        <v>2</v>
      </c>
      <c r="DN26" t="s">
        <v>358</v>
      </c>
      <c r="DO26">
        <v>2.65557</v>
      </c>
      <c r="DP26">
        <v>2.762</v>
      </c>
      <c r="DQ26">
        <v>9.3512200000000004E-2</v>
      </c>
      <c r="DR26">
        <v>9.5327999999999996E-2</v>
      </c>
      <c r="DS26">
        <v>8.5043400000000005E-2</v>
      </c>
      <c r="DT26">
        <v>7.81366E-2</v>
      </c>
      <c r="DU26">
        <v>28848.400000000001</v>
      </c>
      <c r="DV26">
        <v>30110.1</v>
      </c>
      <c r="DW26">
        <v>29558.9</v>
      </c>
      <c r="DX26">
        <v>31022</v>
      </c>
      <c r="DY26">
        <v>35439.1</v>
      </c>
      <c r="DZ26">
        <v>37502.699999999997</v>
      </c>
      <c r="EA26">
        <v>40573.599999999999</v>
      </c>
      <c r="EB26">
        <v>43049.599999999999</v>
      </c>
      <c r="EC26">
        <v>1.8701300000000001</v>
      </c>
      <c r="ED26">
        <v>2.2469700000000001</v>
      </c>
      <c r="EE26">
        <v>-1.7963300000000001E-2</v>
      </c>
      <c r="EF26">
        <v>0</v>
      </c>
      <c r="EG26">
        <v>17.736699999999999</v>
      </c>
      <c r="EH26">
        <v>999.9</v>
      </c>
      <c r="EI26">
        <v>42.186999999999998</v>
      </c>
      <c r="EJ26">
        <v>25.71</v>
      </c>
      <c r="EK26">
        <v>13.8858</v>
      </c>
      <c r="EL26">
        <v>61.375500000000002</v>
      </c>
      <c r="EM26">
        <v>10.7692</v>
      </c>
      <c r="EN26">
        <v>1</v>
      </c>
      <c r="EO26">
        <v>-0.34138200000000002</v>
      </c>
      <c r="EP26">
        <v>2.85982</v>
      </c>
      <c r="EQ26">
        <v>20.265799999999999</v>
      </c>
      <c r="ER26">
        <v>5.2393000000000001</v>
      </c>
      <c r="ES26">
        <v>11.829700000000001</v>
      </c>
      <c r="ET26">
        <v>4.9808500000000002</v>
      </c>
      <c r="EU26">
        <v>3.2988</v>
      </c>
      <c r="EV26">
        <v>173</v>
      </c>
      <c r="EW26">
        <v>4002.5</v>
      </c>
      <c r="EX26">
        <v>9181</v>
      </c>
      <c r="EY26">
        <v>60.5</v>
      </c>
      <c r="EZ26">
        <v>1.8733900000000001</v>
      </c>
      <c r="FA26">
        <v>1.87906</v>
      </c>
      <c r="FB26">
        <v>1.8793899999999999</v>
      </c>
      <c r="FC26">
        <v>1.8800300000000001</v>
      </c>
      <c r="FD26">
        <v>1.8775900000000001</v>
      </c>
      <c r="FE26">
        <v>1.8768199999999999</v>
      </c>
      <c r="FF26">
        <v>1.8773</v>
      </c>
      <c r="FG26">
        <v>1.8749800000000001</v>
      </c>
      <c r="FH26">
        <v>0</v>
      </c>
      <c r="FI26">
        <v>0</v>
      </c>
      <c r="FJ26">
        <v>0</v>
      </c>
      <c r="FK26">
        <v>0</v>
      </c>
      <c r="FL26" t="s">
        <v>359</v>
      </c>
      <c r="FM26" t="s">
        <v>360</v>
      </c>
      <c r="FN26" t="s">
        <v>361</v>
      </c>
      <c r="FO26" t="s">
        <v>361</v>
      </c>
      <c r="FP26" t="s">
        <v>361</v>
      </c>
      <c r="FQ26" t="s">
        <v>361</v>
      </c>
      <c r="FR26">
        <v>0</v>
      </c>
      <c r="FS26">
        <v>100</v>
      </c>
      <c r="FT26">
        <v>100</v>
      </c>
      <c r="FU26">
        <v>-2.72</v>
      </c>
      <c r="FV26">
        <v>-6.1600000000000002E-2</v>
      </c>
      <c r="FW26">
        <v>-2.7217599591053601</v>
      </c>
      <c r="FX26">
        <v>1.4527828764109799E-4</v>
      </c>
      <c r="FY26">
        <v>-4.3579519040863002E-7</v>
      </c>
      <c r="FZ26">
        <v>2.0799061152897499E-10</v>
      </c>
      <c r="GA26">
        <v>-6.1560000000003598E-2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0.6</v>
      </c>
      <c r="GK26">
        <v>1.0339400000000001</v>
      </c>
      <c r="GL26">
        <v>2.5683600000000002</v>
      </c>
      <c r="GM26">
        <v>1.54541</v>
      </c>
      <c r="GN26">
        <v>2.2863799999999999</v>
      </c>
      <c r="GO26">
        <v>1.5979000000000001</v>
      </c>
      <c r="GP26">
        <v>2.33521</v>
      </c>
      <c r="GQ26">
        <v>28.816800000000001</v>
      </c>
      <c r="GR26">
        <v>16.075800000000001</v>
      </c>
      <c r="GS26">
        <v>18</v>
      </c>
      <c r="GT26">
        <v>392.86399999999998</v>
      </c>
      <c r="GU26">
        <v>678.71799999999996</v>
      </c>
      <c r="GV26">
        <v>15.1599</v>
      </c>
      <c r="GW26">
        <v>22.372399999999999</v>
      </c>
      <c r="GX26">
        <v>30</v>
      </c>
      <c r="GY26">
        <v>22.5078</v>
      </c>
      <c r="GZ26">
        <v>22.488099999999999</v>
      </c>
      <c r="HA26">
        <v>20.756699999999999</v>
      </c>
      <c r="HB26">
        <v>10</v>
      </c>
      <c r="HC26">
        <v>-30</v>
      </c>
      <c r="HD26">
        <v>15.1629</v>
      </c>
      <c r="HE26">
        <v>400</v>
      </c>
      <c r="HF26">
        <v>0</v>
      </c>
      <c r="HG26">
        <v>100.643</v>
      </c>
      <c r="HH26">
        <v>99.758399999999995</v>
      </c>
    </row>
    <row r="27" spans="1:216" x14ac:dyDescent="0.2">
      <c r="A27">
        <v>9</v>
      </c>
      <c r="B27">
        <v>1689719015.0999999</v>
      </c>
      <c r="C27">
        <v>727</v>
      </c>
      <c r="D27" t="s">
        <v>383</v>
      </c>
      <c r="E27" t="s">
        <v>384</v>
      </c>
      <c r="F27" t="s">
        <v>351</v>
      </c>
      <c r="G27" t="s">
        <v>352</v>
      </c>
      <c r="H27" t="s">
        <v>353</v>
      </c>
      <c r="I27" t="s">
        <v>354</v>
      </c>
      <c r="J27" t="s">
        <v>355</v>
      </c>
      <c r="K27" t="s">
        <v>356</v>
      </c>
      <c r="L27">
        <v>1689719015.0999999</v>
      </c>
      <c r="M27">
        <f t="shared" si="0"/>
        <v>1.4799603735334685E-3</v>
      </c>
      <c r="N27">
        <f t="shared" si="1"/>
        <v>1.4799603735334685</v>
      </c>
      <c r="O27">
        <f t="shared" si="2"/>
        <v>9.7460276302235123</v>
      </c>
      <c r="P27">
        <f t="shared" si="3"/>
        <v>388.55599999999998</v>
      </c>
      <c r="Q27">
        <f t="shared" si="4"/>
        <v>304.00318928993619</v>
      </c>
      <c r="R27">
        <f t="shared" si="5"/>
        <v>30.640124761590677</v>
      </c>
      <c r="S27">
        <f t="shared" si="6"/>
        <v>39.1621033472452</v>
      </c>
      <c r="T27">
        <f t="shared" si="7"/>
        <v>0.19966457495006232</v>
      </c>
      <c r="U27">
        <f t="shared" si="8"/>
        <v>3.3194682922633945</v>
      </c>
      <c r="V27">
        <f t="shared" si="9"/>
        <v>0.19322451424016079</v>
      </c>
      <c r="W27">
        <f t="shared" si="10"/>
        <v>0.12132663151362624</v>
      </c>
      <c r="X27">
        <f t="shared" si="11"/>
        <v>297.660504</v>
      </c>
      <c r="Y27">
        <f t="shared" si="12"/>
        <v>19.220054559706558</v>
      </c>
      <c r="Z27">
        <f t="shared" si="13"/>
        <v>19.220054559706558</v>
      </c>
      <c r="AA27">
        <f t="shared" si="14"/>
        <v>2.2356449736328159</v>
      </c>
      <c r="AB27">
        <f t="shared" si="15"/>
        <v>71.3779755097611</v>
      </c>
      <c r="AC27">
        <f t="shared" si="16"/>
        <v>1.4778968025501098</v>
      </c>
      <c r="AD27">
        <f t="shared" si="17"/>
        <v>2.0705221631678303</v>
      </c>
      <c r="AE27">
        <f t="shared" si="18"/>
        <v>0.75774817108270609</v>
      </c>
      <c r="AF27">
        <f t="shared" si="19"/>
        <v>-65.266252472825954</v>
      </c>
      <c r="AG27">
        <f t="shared" si="20"/>
        <v>-219.37792015102619</v>
      </c>
      <c r="AH27">
        <f t="shared" si="21"/>
        <v>-13.098812339728612</v>
      </c>
      <c r="AI27">
        <f t="shared" si="22"/>
        <v>-8.2480963580763955E-2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54894.463373239021</v>
      </c>
      <c r="AO27">
        <f t="shared" si="26"/>
        <v>1799.74</v>
      </c>
      <c r="AP27">
        <f t="shared" si="27"/>
        <v>1517.1815999999999</v>
      </c>
      <c r="AQ27">
        <f t="shared" si="28"/>
        <v>0.84300043339593489</v>
      </c>
      <c r="AR27">
        <f t="shared" si="29"/>
        <v>0.16539083645415448</v>
      </c>
      <c r="AS27">
        <v>1689719015.0999999</v>
      </c>
      <c r="AT27">
        <v>388.55599999999998</v>
      </c>
      <c r="AU27">
        <v>399.95600000000002</v>
      </c>
      <c r="AV27">
        <v>14.6633</v>
      </c>
      <c r="AW27">
        <v>13.0526</v>
      </c>
      <c r="AX27">
        <v>391.24</v>
      </c>
      <c r="AY27">
        <v>14.7224</v>
      </c>
      <c r="AZ27">
        <v>400.16800000000001</v>
      </c>
      <c r="BA27">
        <v>100.759</v>
      </c>
      <c r="BB27">
        <v>2.9826700000000001E-2</v>
      </c>
      <c r="BC27">
        <v>17.994199999999999</v>
      </c>
      <c r="BD27">
        <v>17.4361</v>
      </c>
      <c r="BE27">
        <v>999.9</v>
      </c>
      <c r="BF27">
        <v>0</v>
      </c>
      <c r="BG27">
        <v>0</v>
      </c>
      <c r="BH27">
        <v>9993.75</v>
      </c>
      <c r="BI27">
        <v>0</v>
      </c>
      <c r="BJ27">
        <v>359.62400000000002</v>
      </c>
      <c r="BK27">
        <v>-11.3996</v>
      </c>
      <c r="BL27">
        <v>394.33800000000002</v>
      </c>
      <c r="BM27">
        <v>405.245</v>
      </c>
      <c r="BN27">
        <v>1.6107100000000001</v>
      </c>
      <c r="BO27">
        <v>399.95600000000002</v>
      </c>
      <c r="BP27">
        <v>13.0526</v>
      </c>
      <c r="BQ27">
        <v>1.47746</v>
      </c>
      <c r="BR27">
        <v>1.3151600000000001</v>
      </c>
      <c r="BS27">
        <v>12.736800000000001</v>
      </c>
      <c r="BT27">
        <v>10.9733</v>
      </c>
      <c r="BU27">
        <v>1799.74</v>
      </c>
      <c r="BV27">
        <v>0.89998500000000003</v>
      </c>
      <c r="BW27">
        <v>0.10001500000000001</v>
      </c>
      <c r="BX27">
        <v>0</v>
      </c>
      <c r="BY27">
        <v>2.2799</v>
      </c>
      <c r="BZ27">
        <v>0</v>
      </c>
      <c r="CA27">
        <v>7559.1</v>
      </c>
      <c r="CB27">
        <v>17197.099999999999</v>
      </c>
      <c r="CC27">
        <v>36.625</v>
      </c>
      <c r="CD27">
        <v>39.311999999999998</v>
      </c>
      <c r="CE27">
        <v>38.061999999999998</v>
      </c>
      <c r="CF27">
        <v>37.061999999999998</v>
      </c>
      <c r="CG27">
        <v>35.936999999999998</v>
      </c>
      <c r="CH27">
        <v>1619.74</v>
      </c>
      <c r="CI27">
        <v>180</v>
      </c>
      <c r="CJ27">
        <v>0</v>
      </c>
      <c r="CK27">
        <v>1689719018.9000001</v>
      </c>
      <c r="CL27">
        <v>0</v>
      </c>
      <c r="CM27">
        <v>1689718986.0999999</v>
      </c>
      <c r="CN27" t="s">
        <v>385</v>
      </c>
      <c r="CO27">
        <v>1689718977.0999999</v>
      </c>
      <c r="CP27">
        <v>1689718986.0999999</v>
      </c>
      <c r="CQ27">
        <v>53</v>
      </c>
      <c r="CR27">
        <v>3.5000000000000003E-2</v>
      </c>
      <c r="CS27">
        <v>2E-3</v>
      </c>
      <c r="CT27">
        <v>-2.6850000000000001</v>
      </c>
      <c r="CU27">
        <v>-5.8999999999999997E-2</v>
      </c>
      <c r="CV27">
        <v>400</v>
      </c>
      <c r="CW27">
        <v>13</v>
      </c>
      <c r="CX27">
        <v>0.16</v>
      </c>
      <c r="CY27">
        <v>0.06</v>
      </c>
      <c r="CZ27">
        <v>12.2465511335096</v>
      </c>
      <c r="DA27">
        <v>0.68003263060110897</v>
      </c>
      <c r="DB27">
        <v>0.173720522199205</v>
      </c>
      <c r="DC27">
        <v>1</v>
      </c>
      <c r="DD27">
        <v>399.97460000000001</v>
      </c>
      <c r="DE27">
        <v>-0.50219548872128705</v>
      </c>
      <c r="DF27">
        <v>6.2273911070363099E-2</v>
      </c>
      <c r="DG27">
        <v>1</v>
      </c>
      <c r="DH27">
        <v>1799.9933333333299</v>
      </c>
      <c r="DI27">
        <v>-1.37658855858315E-2</v>
      </c>
      <c r="DJ27">
        <v>0.117243472082788</v>
      </c>
      <c r="DK27">
        <v>-1</v>
      </c>
      <c r="DL27">
        <v>2</v>
      </c>
      <c r="DM27">
        <v>2</v>
      </c>
      <c r="DN27" t="s">
        <v>358</v>
      </c>
      <c r="DO27">
        <v>2.6550799999999999</v>
      </c>
      <c r="DP27">
        <v>2.76206</v>
      </c>
      <c r="DQ27">
        <v>9.3404000000000001E-2</v>
      </c>
      <c r="DR27">
        <v>9.5309099999999994E-2</v>
      </c>
      <c r="DS27">
        <v>8.5043900000000006E-2</v>
      </c>
      <c r="DT27">
        <v>7.8163899999999994E-2</v>
      </c>
      <c r="DU27">
        <v>28851.200000000001</v>
      </c>
      <c r="DV27">
        <v>30110.2</v>
      </c>
      <c r="DW27">
        <v>29558.2</v>
      </c>
      <c r="DX27">
        <v>31021.4</v>
      </c>
      <c r="DY27">
        <v>35438.1</v>
      </c>
      <c r="DZ27">
        <v>37501.1</v>
      </c>
      <c r="EA27">
        <v>40572.5</v>
      </c>
      <c r="EB27">
        <v>43049</v>
      </c>
      <c r="EC27">
        <v>1.86972</v>
      </c>
      <c r="ED27">
        <v>2.2469199999999998</v>
      </c>
      <c r="EE27">
        <v>-1.81943E-2</v>
      </c>
      <c r="EF27">
        <v>0</v>
      </c>
      <c r="EG27">
        <v>17.738299999999999</v>
      </c>
      <c r="EH27">
        <v>999.9</v>
      </c>
      <c r="EI27">
        <v>42.186999999999998</v>
      </c>
      <c r="EJ27">
        <v>25.72</v>
      </c>
      <c r="EK27">
        <v>13.896100000000001</v>
      </c>
      <c r="EL27">
        <v>61.195500000000003</v>
      </c>
      <c r="EM27">
        <v>11.222</v>
      </c>
      <c r="EN27">
        <v>1</v>
      </c>
      <c r="EO27">
        <v>-0.34170499999999998</v>
      </c>
      <c r="EP27">
        <v>2.8364099999999999</v>
      </c>
      <c r="EQ27">
        <v>20.266500000000001</v>
      </c>
      <c r="ER27">
        <v>5.2403500000000003</v>
      </c>
      <c r="ES27">
        <v>11.8302</v>
      </c>
      <c r="ET27">
        <v>4.9817499999999999</v>
      </c>
      <c r="EU27">
        <v>3.2989999999999999</v>
      </c>
      <c r="EV27">
        <v>173</v>
      </c>
      <c r="EW27">
        <v>4004.3</v>
      </c>
      <c r="EX27">
        <v>9183.1</v>
      </c>
      <c r="EY27">
        <v>60.5</v>
      </c>
      <c r="EZ27">
        <v>1.87334</v>
      </c>
      <c r="FA27">
        <v>1.8789899999999999</v>
      </c>
      <c r="FB27">
        <v>1.8793299999999999</v>
      </c>
      <c r="FC27">
        <v>1.87999</v>
      </c>
      <c r="FD27">
        <v>1.8775900000000001</v>
      </c>
      <c r="FE27">
        <v>1.87676</v>
      </c>
      <c r="FF27">
        <v>1.8772899999999999</v>
      </c>
      <c r="FG27">
        <v>1.8749</v>
      </c>
      <c r="FH27">
        <v>0</v>
      </c>
      <c r="FI27">
        <v>0</v>
      </c>
      <c r="FJ27">
        <v>0</v>
      </c>
      <c r="FK27">
        <v>0</v>
      </c>
      <c r="FL27" t="s">
        <v>359</v>
      </c>
      <c r="FM27" t="s">
        <v>360</v>
      </c>
      <c r="FN27" t="s">
        <v>361</v>
      </c>
      <c r="FO27" t="s">
        <v>361</v>
      </c>
      <c r="FP27" t="s">
        <v>361</v>
      </c>
      <c r="FQ27" t="s">
        <v>361</v>
      </c>
      <c r="FR27">
        <v>0</v>
      </c>
      <c r="FS27">
        <v>100</v>
      </c>
      <c r="FT27">
        <v>100</v>
      </c>
      <c r="FU27">
        <v>-2.6840000000000002</v>
      </c>
      <c r="FV27">
        <v>-5.91E-2</v>
      </c>
      <c r="FW27">
        <v>-2.68661468268962</v>
      </c>
      <c r="FX27">
        <v>1.4527828764109799E-4</v>
      </c>
      <c r="FY27">
        <v>-4.3579519040863002E-7</v>
      </c>
      <c r="FZ27">
        <v>2.0799061152897499E-10</v>
      </c>
      <c r="GA27">
        <v>-5.9109090909089397E-2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0.6</v>
      </c>
      <c r="GJ27">
        <v>0.5</v>
      </c>
      <c r="GK27">
        <v>1.0339400000000001</v>
      </c>
      <c r="GL27">
        <v>2.5659200000000002</v>
      </c>
      <c r="GM27">
        <v>1.54541</v>
      </c>
      <c r="GN27">
        <v>2.2875999999999999</v>
      </c>
      <c r="GO27">
        <v>1.5979000000000001</v>
      </c>
      <c r="GP27">
        <v>2.4157700000000002</v>
      </c>
      <c r="GQ27">
        <v>28.816800000000001</v>
      </c>
      <c r="GR27">
        <v>16.084599999999998</v>
      </c>
      <c r="GS27">
        <v>18</v>
      </c>
      <c r="GT27">
        <v>392.6</v>
      </c>
      <c r="GU27">
        <v>678.54200000000003</v>
      </c>
      <c r="GV27">
        <v>15.167299999999999</v>
      </c>
      <c r="GW27">
        <v>22.364799999999999</v>
      </c>
      <c r="GX27">
        <v>30.0001</v>
      </c>
      <c r="GY27">
        <v>22.498200000000001</v>
      </c>
      <c r="GZ27">
        <v>22.4785</v>
      </c>
      <c r="HA27">
        <v>20.7623</v>
      </c>
      <c r="HB27">
        <v>10</v>
      </c>
      <c r="HC27">
        <v>-30</v>
      </c>
      <c r="HD27">
        <v>15.1721</v>
      </c>
      <c r="HE27">
        <v>400</v>
      </c>
      <c r="HF27">
        <v>0</v>
      </c>
      <c r="HG27">
        <v>100.64</v>
      </c>
      <c r="HH27">
        <v>99.756699999999995</v>
      </c>
    </row>
    <row r="28" spans="1:216" x14ac:dyDescent="0.2">
      <c r="A28">
        <v>10</v>
      </c>
      <c r="B28">
        <v>1689719100.0999999</v>
      </c>
      <c r="C28">
        <v>812</v>
      </c>
      <c r="D28" t="s">
        <v>386</v>
      </c>
      <c r="E28" t="s">
        <v>387</v>
      </c>
      <c r="F28" t="s">
        <v>351</v>
      </c>
      <c r="G28" t="s">
        <v>352</v>
      </c>
      <c r="H28" t="s">
        <v>353</v>
      </c>
      <c r="I28" t="s">
        <v>354</v>
      </c>
      <c r="J28" t="s">
        <v>355</v>
      </c>
      <c r="K28" t="s">
        <v>356</v>
      </c>
      <c r="L28">
        <v>1689719100.0999999</v>
      </c>
      <c r="M28">
        <f t="shared" si="0"/>
        <v>1.4764704021573755E-3</v>
      </c>
      <c r="N28">
        <f t="shared" si="1"/>
        <v>1.4764704021573754</v>
      </c>
      <c r="O28">
        <f t="shared" si="2"/>
        <v>9.9298065518967427</v>
      </c>
      <c r="P28">
        <f t="shared" si="3"/>
        <v>388.32499999999999</v>
      </c>
      <c r="Q28">
        <f t="shared" si="4"/>
        <v>302.00787676261524</v>
      </c>
      <c r="R28">
        <f t="shared" si="5"/>
        <v>30.439282420718122</v>
      </c>
      <c r="S28">
        <f t="shared" si="6"/>
        <v>39.139159126357505</v>
      </c>
      <c r="T28">
        <f t="shared" si="7"/>
        <v>0.19899887527210142</v>
      </c>
      <c r="U28">
        <f t="shared" si="8"/>
        <v>3.3289558258368532</v>
      </c>
      <c r="V28">
        <f t="shared" si="9"/>
        <v>0.19261855082525101</v>
      </c>
      <c r="W28">
        <f t="shared" si="10"/>
        <v>0.12094280011249736</v>
      </c>
      <c r="X28">
        <f t="shared" si="11"/>
        <v>297.71157600000004</v>
      </c>
      <c r="Y28">
        <f t="shared" si="12"/>
        <v>19.228227032468808</v>
      </c>
      <c r="Z28">
        <f t="shared" si="13"/>
        <v>19.228227032468808</v>
      </c>
      <c r="AA28">
        <f t="shared" si="14"/>
        <v>2.2367834460348668</v>
      </c>
      <c r="AB28">
        <f t="shared" si="15"/>
        <v>71.357707261569843</v>
      </c>
      <c r="AC28">
        <f t="shared" si="16"/>
        <v>1.4784437508810602</v>
      </c>
      <c r="AD28">
        <f t="shared" si="17"/>
        <v>2.0718767567204135</v>
      </c>
      <c r="AE28">
        <f t="shared" si="18"/>
        <v>0.75833969515380661</v>
      </c>
      <c r="AF28">
        <f t="shared" si="19"/>
        <v>-65.112344735140255</v>
      </c>
      <c r="AG28">
        <f t="shared" si="20"/>
        <v>-219.60515904320084</v>
      </c>
      <c r="AH28">
        <f t="shared" si="21"/>
        <v>-13.076259148651783</v>
      </c>
      <c r="AI28">
        <f t="shared" si="22"/>
        <v>-8.218692699284702E-2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55126.578019877277</v>
      </c>
      <c r="AO28">
        <f t="shared" si="26"/>
        <v>1800.06</v>
      </c>
      <c r="AP28">
        <f t="shared" si="27"/>
        <v>1517.4503999999999</v>
      </c>
      <c r="AQ28">
        <f t="shared" si="28"/>
        <v>0.84299990000333325</v>
      </c>
      <c r="AR28">
        <f t="shared" si="29"/>
        <v>0.16538980700643313</v>
      </c>
      <c r="AS28">
        <v>1689719100.0999999</v>
      </c>
      <c r="AT28">
        <v>388.32499999999999</v>
      </c>
      <c r="AU28">
        <v>399.92399999999998</v>
      </c>
      <c r="AV28">
        <v>14.6686</v>
      </c>
      <c r="AW28">
        <v>13.061999999999999</v>
      </c>
      <c r="AX28">
        <v>391.07600000000002</v>
      </c>
      <c r="AY28">
        <v>14.729900000000001</v>
      </c>
      <c r="AZ28">
        <v>400.24099999999999</v>
      </c>
      <c r="BA28">
        <v>100.76</v>
      </c>
      <c r="BB28">
        <v>2.9697100000000001E-2</v>
      </c>
      <c r="BC28">
        <v>18.0046</v>
      </c>
      <c r="BD28">
        <v>17.434000000000001</v>
      </c>
      <c r="BE28">
        <v>999.9</v>
      </c>
      <c r="BF28">
        <v>0</v>
      </c>
      <c r="BG28">
        <v>0</v>
      </c>
      <c r="BH28">
        <v>10038.1</v>
      </c>
      <c r="BI28">
        <v>0</v>
      </c>
      <c r="BJ28">
        <v>374.32799999999997</v>
      </c>
      <c r="BK28">
        <v>-11.598800000000001</v>
      </c>
      <c r="BL28">
        <v>394.10599999999999</v>
      </c>
      <c r="BM28">
        <v>405.21699999999998</v>
      </c>
      <c r="BN28">
        <v>1.6066</v>
      </c>
      <c r="BO28">
        <v>399.92399999999998</v>
      </c>
      <c r="BP28">
        <v>13.061999999999999</v>
      </c>
      <c r="BQ28">
        <v>1.47801</v>
      </c>
      <c r="BR28">
        <v>1.31612</v>
      </c>
      <c r="BS28">
        <v>12.7425</v>
      </c>
      <c r="BT28">
        <v>10.984299999999999</v>
      </c>
      <c r="BU28">
        <v>1800.06</v>
      </c>
      <c r="BV28">
        <v>0.90000199999999997</v>
      </c>
      <c r="BW28">
        <v>9.9998199999999995E-2</v>
      </c>
      <c r="BX28">
        <v>0</v>
      </c>
      <c r="BY28">
        <v>2.3399000000000001</v>
      </c>
      <c r="BZ28">
        <v>0</v>
      </c>
      <c r="CA28">
        <v>7534.95</v>
      </c>
      <c r="CB28">
        <v>17200.2</v>
      </c>
      <c r="CC28">
        <v>36.5</v>
      </c>
      <c r="CD28">
        <v>39.25</v>
      </c>
      <c r="CE28">
        <v>38.061999999999998</v>
      </c>
      <c r="CF28">
        <v>37</v>
      </c>
      <c r="CG28">
        <v>35.936999999999998</v>
      </c>
      <c r="CH28">
        <v>1620.06</v>
      </c>
      <c r="CI28">
        <v>180</v>
      </c>
      <c r="CJ28">
        <v>0</v>
      </c>
      <c r="CK28">
        <v>1689719104.0999999</v>
      </c>
      <c r="CL28">
        <v>0</v>
      </c>
      <c r="CM28">
        <v>1689719071.0999999</v>
      </c>
      <c r="CN28" t="s">
        <v>388</v>
      </c>
      <c r="CO28">
        <v>1689719071.0999999</v>
      </c>
      <c r="CP28">
        <v>1689719066.0999999</v>
      </c>
      <c r="CQ28">
        <v>54</v>
      </c>
      <c r="CR28">
        <v>-6.7000000000000004E-2</v>
      </c>
      <c r="CS28">
        <v>-2E-3</v>
      </c>
      <c r="CT28">
        <v>-2.7519999999999998</v>
      </c>
      <c r="CU28">
        <v>-6.0999999999999999E-2</v>
      </c>
      <c r="CV28">
        <v>400</v>
      </c>
      <c r="CW28">
        <v>13</v>
      </c>
      <c r="CX28">
        <v>0.27</v>
      </c>
      <c r="CY28">
        <v>0.05</v>
      </c>
      <c r="CZ28">
        <v>12.624290645479199</v>
      </c>
      <c r="DA28">
        <v>0.47669317941045602</v>
      </c>
      <c r="DB28">
        <v>7.1637322475238005E-2</v>
      </c>
      <c r="DC28">
        <v>1</v>
      </c>
      <c r="DD28">
        <v>400.00771428571397</v>
      </c>
      <c r="DE28">
        <v>0.14033766233828501</v>
      </c>
      <c r="DF28">
        <v>4.4745995146295001E-2</v>
      </c>
      <c r="DG28">
        <v>1</v>
      </c>
      <c r="DH28">
        <v>1800.0025000000001</v>
      </c>
      <c r="DI28">
        <v>0.30174409626947901</v>
      </c>
      <c r="DJ28">
        <v>0.12644662905746301</v>
      </c>
      <c r="DK28">
        <v>-1</v>
      </c>
      <c r="DL28">
        <v>2</v>
      </c>
      <c r="DM28">
        <v>2</v>
      </c>
      <c r="DN28" t="s">
        <v>358</v>
      </c>
      <c r="DO28">
        <v>2.6553200000000001</v>
      </c>
      <c r="DP28">
        <v>2.7623099999999998</v>
      </c>
      <c r="DQ28">
        <v>9.3377500000000002E-2</v>
      </c>
      <c r="DR28">
        <v>9.5307100000000006E-2</v>
      </c>
      <c r="DS28">
        <v>8.5079600000000005E-2</v>
      </c>
      <c r="DT28">
        <v>7.8209200000000006E-2</v>
      </c>
      <c r="DU28">
        <v>28854.2</v>
      </c>
      <c r="DV28">
        <v>30111.4</v>
      </c>
      <c r="DW28">
        <v>29560.400000000001</v>
      </c>
      <c r="DX28">
        <v>31022.5</v>
      </c>
      <c r="DY28">
        <v>35439.599999999999</v>
      </c>
      <c r="DZ28">
        <v>37499.699999999997</v>
      </c>
      <c r="EA28">
        <v>40575.9</v>
      </c>
      <c r="EB28">
        <v>43049.599999999999</v>
      </c>
      <c r="EC28">
        <v>1.86992</v>
      </c>
      <c r="ED28">
        <v>2.24675</v>
      </c>
      <c r="EE28">
        <v>-1.7657900000000001E-2</v>
      </c>
      <c r="EF28">
        <v>0</v>
      </c>
      <c r="EG28">
        <v>17.7273</v>
      </c>
      <c r="EH28">
        <v>999.9</v>
      </c>
      <c r="EI28">
        <v>42.198999999999998</v>
      </c>
      <c r="EJ28">
        <v>25.75</v>
      </c>
      <c r="EK28">
        <v>13.9236</v>
      </c>
      <c r="EL28">
        <v>61.185499999999998</v>
      </c>
      <c r="EM28">
        <v>11.402200000000001</v>
      </c>
      <c r="EN28">
        <v>1</v>
      </c>
      <c r="EO28">
        <v>-0.342553</v>
      </c>
      <c r="EP28">
        <v>2.8778899999999998</v>
      </c>
      <c r="EQ28">
        <v>20.266100000000002</v>
      </c>
      <c r="ER28">
        <v>5.2394499999999997</v>
      </c>
      <c r="ES28">
        <v>11.8302</v>
      </c>
      <c r="ET28">
        <v>4.9814999999999996</v>
      </c>
      <c r="EU28">
        <v>3.2989999999999999</v>
      </c>
      <c r="EV28">
        <v>173</v>
      </c>
      <c r="EW28">
        <v>4006.2</v>
      </c>
      <c r="EX28">
        <v>9185.2000000000007</v>
      </c>
      <c r="EY28">
        <v>60.6</v>
      </c>
      <c r="EZ28">
        <v>1.8733500000000001</v>
      </c>
      <c r="FA28">
        <v>1.8790500000000001</v>
      </c>
      <c r="FB28">
        <v>1.87934</v>
      </c>
      <c r="FC28">
        <v>1.88002</v>
      </c>
      <c r="FD28">
        <v>1.8775999999999999</v>
      </c>
      <c r="FE28">
        <v>1.8768199999999999</v>
      </c>
      <c r="FF28">
        <v>1.8772899999999999</v>
      </c>
      <c r="FG28">
        <v>1.8749400000000001</v>
      </c>
      <c r="FH28">
        <v>0</v>
      </c>
      <c r="FI28">
        <v>0</v>
      </c>
      <c r="FJ28">
        <v>0</v>
      </c>
      <c r="FK28">
        <v>0</v>
      </c>
      <c r="FL28" t="s">
        <v>359</v>
      </c>
      <c r="FM28" t="s">
        <v>360</v>
      </c>
      <c r="FN28" t="s">
        <v>361</v>
      </c>
      <c r="FO28" t="s">
        <v>361</v>
      </c>
      <c r="FP28" t="s">
        <v>361</v>
      </c>
      <c r="FQ28" t="s">
        <v>361</v>
      </c>
      <c r="FR28">
        <v>0</v>
      </c>
      <c r="FS28">
        <v>100</v>
      </c>
      <c r="FT28">
        <v>100</v>
      </c>
      <c r="FU28">
        <v>-2.7509999999999999</v>
      </c>
      <c r="FV28">
        <v>-6.13E-2</v>
      </c>
      <c r="FW28">
        <v>-2.75313622889679</v>
      </c>
      <c r="FX28">
        <v>1.4527828764109799E-4</v>
      </c>
      <c r="FY28">
        <v>-4.3579519040863002E-7</v>
      </c>
      <c r="FZ28">
        <v>2.0799061152897499E-10</v>
      </c>
      <c r="GA28">
        <v>-6.1319999999996697E-2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0.6</v>
      </c>
      <c r="GK28">
        <v>1.0339400000000001</v>
      </c>
      <c r="GL28">
        <v>2.5720200000000002</v>
      </c>
      <c r="GM28">
        <v>1.54541</v>
      </c>
      <c r="GN28">
        <v>2.2875999999999999</v>
      </c>
      <c r="GO28">
        <v>1.5979000000000001</v>
      </c>
      <c r="GP28">
        <v>2.2607400000000002</v>
      </c>
      <c r="GQ28">
        <v>28.837900000000001</v>
      </c>
      <c r="GR28">
        <v>16.058299999999999</v>
      </c>
      <c r="GS28">
        <v>18</v>
      </c>
      <c r="GT28">
        <v>392.62299999999999</v>
      </c>
      <c r="GU28">
        <v>678.23299999999995</v>
      </c>
      <c r="GV28">
        <v>15.1633</v>
      </c>
      <c r="GW28">
        <v>22.354600000000001</v>
      </c>
      <c r="GX28">
        <v>30</v>
      </c>
      <c r="GY28">
        <v>22.4878</v>
      </c>
      <c r="GZ28">
        <v>22.467099999999999</v>
      </c>
      <c r="HA28">
        <v>20.7546</v>
      </c>
      <c r="HB28">
        <v>10</v>
      </c>
      <c r="HC28">
        <v>-30</v>
      </c>
      <c r="HD28">
        <v>15.1592</v>
      </c>
      <c r="HE28">
        <v>400</v>
      </c>
      <c r="HF28">
        <v>0</v>
      </c>
      <c r="HG28">
        <v>100.648</v>
      </c>
      <c r="HH28">
        <v>99.759</v>
      </c>
    </row>
    <row r="29" spans="1:216" x14ac:dyDescent="0.2">
      <c r="A29">
        <v>11</v>
      </c>
      <c r="B29">
        <v>1689719189.0999999</v>
      </c>
      <c r="C29">
        <v>901</v>
      </c>
      <c r="D29" t="s">
        <v>389</v>
      </c>
      <c r="E29" t="s">
        <v>390</v>
      </c>
      <c r="F29" t="s">
        <v>351</v>
      </c>
      <c r="G29" t="s">
        <v>352</v>
      </c>
      <c r="H29" t="s">
        <v>353</v>
      </c>
      <c r="I29" t="s">
        <v>354</v>
      </c>
      <c r="J29" t="s">
        <v>355</v>
      </c>
      <c r="K29" t="s">
        <v>356</v>
      </c>
      <c r="L29">
        <v>1689719189.0999999</v>
      </c>
      <c r="M29">
        <f t="shared" si="0"/>
        <v>1.4802002385564555E-3</v>
      </c>
      <c r="N29">
        <f t="shared" si="1"/>
        <v>1.4802002385564554</v>
      </c>
      <c r="O29">
        <f t="shared" si="2"/>
        <v>11.03471614953933</v>
      </c>
      <c r="P29">
        <f t="shared" si="3"/>
        <v>462.07400000000001</v>
      </c>
      <c r="Q29">
        <f t="shared" si="4"/>
        <v>366.50247115667287</v>
      </c>
      <c r="R29">
        <f t="shared" si="5"/>
        <v>36.940291820404603</v>
      </c>
      <c r="S29">
        <f t="shared" si="6"/>
        <v>46.573078617319602</v>
      </c>
      <c r="T29">
        <f t="shared" si="7"/>
        <v>0.20058694041127395</v>
      </c>
      <c r="U29">
        <f t="shared" si="8"/>
        <v>3.3245830209830451</v>
      </c>
      <c r="V29">
        <f t="shared" si="9"/>
        <v>0.19409793355487137</v>
      </c>
      <c r="W29">
        <f t="shared" si="10"/>
        <v>0.12187673291036594</v>
      </c>
      <c r="X29">
        <f t="shared" si="11"/>
        <v>297.72492299999999</v>
      </c>
      <c r="Y29">
        <f t="shared" si="12"/>
        <v>19.217558410241285</v>
      </c>
      <c r="Z29">
        <f t="shared" si="13"/>
        <v>19.217558410241285</v>
      </c>
      <c r="AA29">
        <f t="shared" si="14"/>
        <v>2.2352973469562532</v>
      </c>
      <c r="AB29">
        <f t="shared" si="15"/>
        <v>71.523994812091843</v>
      </c>
      <c r="AC29">
        <f t="shared" si="16"/>
        <v>1.4808270342968</v>
      </c>
      <c r="AD29">
        <f t="shared" si="17"/>
        <v>2.0703919547380365</v>
      </c>
      <c r="AE29">
        <f t="shared" si="18"/>
        <v>0.75447031265945319</v>
      </c>
      <c r="AF29">
        <f t="shared" si="19"/>
        <v>-65.276830520339686</v>
      </c>
      <c r="AG29">
        <f t="shared" si="20"/>
        <v>-219.44778149940092</v>
      </c>
      <c r="AH29">
        <f t="shared" si="21"/>
        <v>-13.082589884940719</v>
      </c>
      <c r="AI29">
        <f t="shared" si="22"/>
        <v>-8.2278904681317044E-2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55020.84462302793</v>
      </c>
      <c r="AO29">
        <f t="shared" si="26"/>
        <v>1800.14</v>
      </c>
      <c r="AP29">
        <f t="shared" si="27"/>
        <v>1517.5179000000001</v>
      </c>
      <c r="AQ29">
        <f t="shared" si="28"/>
        <v>0.84299993333851808</v>
      </c>
      <c r="AR29">
        <f t="shared" si="29"/>
        <v>0.16538987134333996</v>
      </c>
      <c r="AS29">
        <v>1689719189.0999999</v>
      </c>
      <c r="AT29">
        <v>462.07400000000001</v>
      </c>
      <c r="AU29">
        <v>475.02</v>
      </c>
      <c r="AV29">
        <v>14.692</v>
      </c>
      <c r="AW29">
        <v>13.0808</v>
      </c>
      <c r="AX29">
        <v>464.834</v>
      </c>
      <c r="AY29">
        <v>14.751200000000001</v>
      </c>
      <c r="AZ29">
        <v>400.09699999999998</v>
      </c>
      <c r="BA29">
        <v>100.761</v>
      </c>
      <c r="BB29">
        <v>3.03854E-2</v>
      </c>
      <c r="BC29">
        <v>17.993200000000002</v>
      </c>
      <c r="BD29">
        <v>17.425899999999999</v>
      </c>
      <c r="BE29">
        <v>999.9</v>
      </c>
      <c r="BF29">
        <v>0</v>
      </c>
      <c r="BG29">
        <v>0</v>
      </c>
      <c r="BH29">
        <v>10017.5</v>
      </c>
      <c r="BI29">
        <v>0</v>
      </c>
      <c r="BJ29">
        <v>466.99400000000003</v>
      </c>
      <c r="BK29">
        <v>-12.946</v>
      </c>
      <c r="BL29">
        <v>468.964</v>
      </c>
      <c r="BM29">
        <v>481.31599999999997</v>
      </c>
      <c r="BN29">
        <v>1.6112200000000001</v>
      </c>
      <c r="BO29">
        <v>475.02</v>
      </c>
      <c r="BP29">
        <v>13.0808</v>
      </c>
      <c r="BQ29">
        <v>1.48037</v>
      </c>
      <c r="BR29">
        <v>1.31802</v>
      </c>
      <c r="BS29">
        <v>12.7669</v>
      </c>
      <c r="BT29">
        <v>11.006</v>
      </c>
      <c r="BU29">
        <v>1800.14</v>
      </c>
      <c r="BV29">
        <v>0.90000199999999997</v>
      </c>
      <c r="BW29">
        <v>9.9998199999999995E-2</v>
      </c>
      <c r="BX29">
        <v>0</v>
      </c>
      <c r="BY29">
        <v>2.5167999999999999</v>
      </c>
      <c r="BZ29">
        <v>0</v>
      </c>
      <c r="CA29">
        <v>7590.54</v>
      </c>
      <c r="CB29">
        <v>17200.900000000001</v>
      </c>
      <c r="CC29">
        <v>36.5</v>
      </c>
      <c r="CD29">
        <v>39.186999999999998</v>
      </c>
      <c r="CE29">
        <v>37.875</v>
      </c>
      <c r="CF29">
        <v>37</v>
      </c>
      <c r="CG29">
        <v>35.936999999999998</v>
      </c>
      <c r="CH29">
        <v>1620.13</v>
      </c>
      <c r="CI29">
        <v>180.01</v>
      </c>
      <c r="CJ29">
        <v>0</v>
      </c>
      <c r="CK29">
        <v>1689719192.9000001</v>
      </c>
      <c r="CL29">
        <v>0</v>
      </c>
      <c r="CM29">
        <v>1689719158.0999999</v>
      </c>
      <c r="CN29" t="s">
        <v>391</v>
      </c>
      <c r="CO29">
        <v>1689719158.0999999</v>
      </c>
      <c r="CP29">
        <v>1689719158.0999999</v>
      </c>
      <c r="CQ29">
        <v>55</v>
      </c>
      <c r="CR29">
        <v>-1E-3</v>
      </c>
      <c r="CS29">
        <v>2E-3</v>
      </c>
      <c r="CT29">
        <v>-2.7610000000000001</v>
      </c>
      <c r="CU29">
        <v>-5.8999999999999997E-2</v>
      </c>
      <c r="CV29">
        <v>475</v>
      </c>
      <c r="CW29">
        <v>13</v>
      </c>
      <c r="CX29">
        <v>0.12</v>
      </c>
      <c r="CY29">
        <v>0.03</v>
      </c>
      <c r="CZ29">
        <v>13.972768741123399</v>
      </c>
      <c r="DA29">
        <v>-0.38655660297746602</v>
      </c>
      <c r="DB29">
        <v>4.9979421713971198E-2</v>
      </c>
      <c r="DC29">
        <v>1</v>
      </c>
      <c r="DD29">
        <v>474.99430000000001</v>
      </c>
      <c r="DE29">
        <v>-0.114406015037796</v>
      </c>
      <c r="DF29">
        <v>2.60597390623847E-2</v>
      </c>
      <c r="DG29">
        <v>1</v>
      </c>
      <c r="DH29">
        <v>1800.00761904762</v>
      </c>
      <c r="DI29">
        <v>0.28828144495234598</v>
      </c>
      <c r="DJ29">
        <v>0.15058314463019401</v>
      </c>
      <c r="DK29">
        <v>-1</v>
      </c>
      <c r="DL29">
        <v>2</v>
      </c>
      <c r="DM29">
        <v>2</v>
      </c>
      <c r="DN29" t="s">
        <v>358</v>
      </c>
      <c r="DO29">
        <v>2.6549</v>
      </c>
      <c r="DP29">
        <v>2.7628200000000001</v>
      </c>
      <c r="DQ29">
        <v>0.106312</v>
      </c>
      <c r="DR29">
        <v>0.108376</v>
      </c>
      <c r="DS29">
        <v>8.5176500000000002E-2</v>
      </c>
      <c r="DT29">
        <v>7.8297500000000006E-2</v>
      </c>
      <c r="DU29">
        <v>28441.8</v>
      </c>
      <c r="DV29">
        <v>29676</v>
      </c>
      <c r="DW29">
        <v>29559.5</v>
      </c>
      <c r="DX29">
        <v>31022</v>
      </c>
      <c r="DY29">
        <v>35435.5</v>
      </c>
      <c r="DZ29">
        <v>37496.699999999997</v>
      </c>
      <c r="EA29">
        <v>40574.199999999997</v>
      </c>
      <c r="EB29">
        <v>43048.7</v>
      </c>
      <c r="EC29">
        <v>1.87005</v>
      </c>
      <c r="ED29">
        <v>2.2473000000000001</v>
      </c>
      <c r="EE29">
        <v>-1.59293E-2</v>
      </c>
      <c r="EF29">
        <v>0</v>
      </c>
      <c r="EG29">
        <v>17.6905</v>
      </c>
      <c r="EH29">
        <v>999.9</v>
      </c>
      <c r="EI29">
        <v>42.173999999999999</v>
      </c>
      <c r="EJ29">
        <v>25.77</v>
      </c>
      <c r="EK29">
        <v>13.931800000000001</v>
      </c>
      <c r="EL29">
        <v>61.375500000000002</v>
      </c>
      <c r="EM29">
        <v>11.4343</v>
      </c>
      <c r="EN29">
        <v>1</v>
      </c>
      <c r="EO29">
        <v>-0.344329</v>
      </c>
      <c r="EP29">
        <v>2.7514099999999999</v>
      </c>
      <c r="EQ29">
        <v>20.2683</v>
      </c>
      <c r="ER29">
        <v>5.2403500000000003</v>
      </c>
      <c r="ES29">
        <v>11.83</v>
      </c>
      <c r="ET29">
        <v>4.9813999999999998</v>
      </c>
      <c r="EU29">
        <v>3.2989999999999999</v>
      </c>
      <c r="EV29">
        <v>173</v>
      </c>
      <c r="EW29">
        <v>4008</v>
      </c>
      <c r="EX29">
        <v>9187.2999999999993</v>
      </c>
      <c r="EY29">
        <v>60.6</v>
      </c>
      <c r="EZ29">
        <v>1.8733599999999999</v>
      </c>
      <c r="FA29">
        <v>1.879</v>
      </c>
      <c r="FB29">
        <v>1.8793500000000001</v>
      </c>
      <c r="FC29">
        <v>1.8800399999999999</v>
      </c>
      <c r="FD29">
        <v>1.8775900000000001</v>
      </c>
      <c r="FE29">
        <v>1.8768100000000001</v>
      </c>
      <c r="FF29">
        <v>1.8772899999999999</v>
      </c>
      <c r="FG29">
        <v>1.87496</v>
      </c>
      <c r="FH29">
        <v>0</v>
      </c>
      <c r="FI29">
        <v>0</v>
      </c>
      <c r="FJ29">
        <v>0</v>
      </c>
      <c r="FK29">
        <v>0</v>
      </c>
      <c r="FL29" t="s">
        <v>359</v>
      </c>
      <c r="FM29" t="s">
        <v>360</v>
      </c>
      <c r="FN29" t="s">
        <v>361</v>
      </c>
      <c r="FO29" t="s">
        <v>361</v>
      </c>
      <c r="FP29" t="s">
        <v>361</v>
      </c>
      <c r="FQ29" t="s">
        <v>361</v>
      </c>
      <c r="FR29">
        <v>0</v>
      </c>
      <c r="FS29">
        <v>100</v>
      </c>
      <c r="FT29">
        <v>100</v>
      </c>
      <c r="FU29">
        <v>-2.76</v>
      </c>
      <c r="FV29">
        <v>-5.9200000000000003E-2</v>
      </c>
      <c r="FW29">
        <v>-2.7540976475083201</v>
      </c>
      <c r="FX29">
        <v>1.4527828764109799E-4</v>
      </c>
      <c r="FY29">
        <v>-4.3579519040863002E-7</v>
      </c>
      <c r="FZ29">
        <v>2.0799061152897499E-10</v>
      </c>
      <c r="GA29">
        <v>-5.9259999999996503E-2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0.5</v>
      </c>
      <c r="GJ29">
        <v>0.5</v>
      </c>
      <c r="GK29">
        <v>1.18652</v>
      </c>
      <c r="GL29">
        <v>2.5659200000000002</v>
      </c>
      <c r="GM29">
        <v>1.54541</v>
      </c>
      <c r="GN29">
        <v>2.2875999999999999</v>
      </c>
      <c r="GO29">
        <v>1.5979000000000001</v>
      </c>
      <c r="GP29">
        <v>2.34863</v>
      </c>
      <c r="GQ29">
        <v>28.880199999999999</v>
      </c>
      <c r="GR29">
        <v>16.0671</v>
      </c>
      <c r="GS29">
        <v>18</v>
      </c>
      <c r="GT29">
        <v>392.55900000000003</v>
      </c>
      <c r="GU29">
        <v>678.47</v>
      </c>
      <c r="GV29">
        <v>15.242000000000001</v>
      </c>
      <c r="GW29">
        <v>22.336600000000001</v>
      </c>
      <c r="GX29">
        <v>30.0001</v>
      </c>
      <c r="GY29">
        <v>22.470199999999998</v>
      </c>
      <c r="GZ29">
        <v>22.4496</v>
      </c>
      <c r="HA29">
        <v>23.796399999999998</v>
      </c>
      <c r="HB29">
        <v>10</v>
      </c>
      <c r="HC29">
        <v>-30</v>
      </c>
      <c r="HD29">
        <v>15.2456</v>
      </c>
      <c r="HE29">
        <v>475</v>
      </c>
      <c r="HF29">
        <v>0</v>
      </c>
      <c r="HG29">
        <v>100.645</v>
      </c>
      <c r="HH29">
        <v>99.757199999999997</v>
      </c>
    </row>
    <row r="30" spans="1:216" x14ac:dyDescent="0.2">
      <c r="A30">
        <v>12</v>
      </c>
      <c r="B30">
        <v>1689719295.0999999</v>
      </c>
      <c r="C30">
        <v>1007</v>
      </c>
      <c r="D30" t="s">
        <v>392</v>
      </c>
      <c r="E30" t="s">
        <v>393</v>
      </c>
      <c r="F30" t="s">
        <v>351</v>
      </c>
      <c r="G30" t="s">
        <v>352</v>
      </c>
      <c r="H30" t="s">
        <v>353</v>
      </c>
      <c r="I30" t="s">
        <v>354</v>
      </c>
      <c r="J30" t="s">
        <v>355</v>
      </c>
      <c r="K30" t="s">
        <v>356</v>
      </c>
      <c r="L30">
        <v>1689719295.0999999</v>
      </c>
      <c r="M30">
        <f t="shared" si="0"/>
        <v>1.4885231867273038E-3</v>
      </c>
      <c r="N30">
        <f t="shared" si="1"/>
        <v>1.4885231867273039</v>
      </c>
      <c r="O30">
        <f t="shared" si="2"/>
        <v>11.954662673070846</v>
      </c>
      <c r="P30">
        <f t="shared" si="3"/>
        <v>560.88900000000001</v>
      </c>
      <c r="Q30">
        <f t="shared" si="4"/>
        <v>457.32553211672894</v>
      </c>
      <c r="R30">
        <f t="shared" si="5"/>
        <v>46.092858458395092</v>
      </c>
      <c r="S30">
        <f t="shared" si="6"/>
        <v>56.530798025228094</v>
      </c>
      <c r="T30">
        <f t="shared" si="7"/>
        <v>0.20207116710306713</v>
      </c>
      <c r="U30">
        <f t="shared" si="8"/>
        <v>3.3219787456251928</v>
      </c>
      <c r="V30">
        <f t="shared" si="9"/>
        <v>0.19548249115750982</v>
      </c>
      <c r="W30">
        <f t="shared" si="10"/>
        <v>0.12275062725263904</v>
      </c>
      <c r="X30">
        <f t="shared" si="11"/>
        <v>297.69184500000006</v>
      </c>
      <c r="Y30">
        <f t="shared" si="12"/>
        <v>19.213857207415828</v>
      </c>
      <c r="Z30">
        <f t="shared" si="13"/>
        <v>19.213857207415828</v>
      </c>
      <c r="AA30">
        <f t="shared" si="14"/>
        <v>2.2347819855388629</v>
      </c>
      <c r="AB30">
        <f t="shared" si="15"/>
        <v>71.566328713457182</v>
      </c>
      <c r="AC30">
        <f t="shared" si="16"/>
        <v>1.4814705709918099</v>
      </c>
      <c r="AD30">
        <f t="shared" si="17"/>
        <v>2.070066465087844</v>
      </c>
      <c r="AE30">
        <f t="shared" si="18"/>
        <v>0.75331141454705297</v>
      </c>
      <c r="AF30">
        <f t="shared" si="19"/>
        <v>-65.643872534674102</v>
      </c>
      <c r="AG30">
        <f t="shared" si="20"/>
        <v>-219.06075066444453</v>
      </c>
      <c r="AH30">
        <f t="shared" si="21"/>
        <v>-13.069337704309174</v>
      </c>
      <c r="AI30">
        <f t="shared" si="22"/>
        <v>-8.211590342776276E-2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54957.00814274291</v>
      </c>
      <c r="AO30">
        <f t="shared" si="26"/>
        <v>1799.94</v>
      </c>
      <c r="AP30">
        <f t="shared" si="27"/>
        <v>1517.3493000000001</v>
      </c>
      <c r="AQ30">
        <f t="shared" si="28"/>
        <v>0.84299993333111101</v>
      </c>
      <c r="AR30">
        <f t="shared" si="29"/>
        <v>0.16538987132904431</v>
      </c>
      <c r="AS30">
        <v>1689719295.0999999</v>
      </c>
      <c r="AT30">
        <v>560.88900000000001</v>
      </c>
      <c r="AU30">
        <v>575.01499999999999</v>
      </c>
      <c r="AV30">
        <v>14.6989</v>
      </c>
      <c r="AW30">
        <v>13.079000000000001</v>
      </c>
      <c r="AX30">
        <v>564.02499999999998</v>
      </c>
      <c r="AY30">
        <v>14.757099999999999</v>
      </c>
      <c r="AZ30">
        <v>400.18299999999999</v>
      </c>
      <c r="BA30">
        <v>100.758</v>
      </c>
      <c r="BB30">
        <v>2.9852900000000002E-2</v>
      </c>
      <c r="BC30">
        <v>17.9907</v>
      </c>
      <c r="BD30">
        <v>17.408899999999999</v>
      </c>
      <c r="BE30">
        <v>999.9</v>
      </c>
      <c r="BF30">
        <v>0</v>
      </c>
      <c r="BG30">
        <v>0</v>
      </c>
      <c r="BH30">
        <v>10005.6</v>
      </c>
      <c r="BI30">
        <v>0</v>
      </c>
      <c r="BJ30">
        <v>502.23399999999998</v>
      </c>
      <c r="BK30">
        <v>-14.1266</v>
      </c>
      <c r="BL30">
        <v>569.25599999999997</v>
      </c>
      <c r="BM30">
        <v>582.63599999999997</v>
      </c>
      <c r="BN30">
        <v>1.61988</v>
      </c>
      <c r="BO30">
        <v>575.01499999999999</v>
      </c>
      <c r="BP30">
        <v>13.079000000000001</v>
      </c>
      <c r="BQ30">
        <v>1.4810300000000001</v>
      </c>
      <c r="BR30">
        <v>1.3178099999999999</v>
      </c>
      <c r="BS30">
        <v>12.7737</v>
      </c>
      <c r="BT30">
        <v>11.003500000000001</v>
      </c>
      <c r="BU30">
        <v>1799.94</v>
      </c>
      <c r="BV30">
        <v>0.90000400000000003</v>
      </c>
      <c r="BW30">
        <v>9.9996399999999999E-2</v>
      </c>
      <c r="BX30">
        <v>0</v>
      </c>
      <c r="BY30">
        <v>2.3393000000000002</v>
      </c>
      <c r="BZ30">
        <v>0</v>
      </c>
      <c r="CA30">
        <v>7663.19</v>
      </c>
      <c r="CB30">
        <v>17199.099999999999</v>
      </c>
      <c r="CC30">
        <v>36.436999999999998</v>
      </c>
      <c r="CD30">
        <v>39.061999999999998</v>
      </c>
      <c r="CE30">
        <v>37.875</v>
      </c>
      <c r="CF30">
        <v>36.875</v>
      </c>
      <c r="CG30">
        <v>35.811999999999998</v>
      </c>
      <c r="CH30">
        <v>1619.95</v>
      </c>
      <c r="CI30">
        <v>179.99</v>
      </c>
      <c r="CJ30">
        <v>0</v>
      </c>
      <c r="CK30">
        <v>1689719299.0999999</v>
      </c>
      <c r="CL30">
        <v>0</v>
      </c>
      <c r="CM30">
        <v>1689719266.0999999</v>
      </c>
      <c r="CN30" t="s">
        <v>394</v>
      </c>
      <c r="CO30">
        <v>1689719266.0999999</v>
      </c>
      <c r="CP30">
        <v>1689719247.0999999</v>
      </c>
      <c r="CQ30">
        <v>56</v>
      </c>
      <c r="CR30">
        <v>-0.36299999999999999</v>
      </c>
      <c r="CS30">
        <v>1E-3</v>
      </c>
      <c r="CT30">
        <v>-3.1389999999999998</v>
      </c>
      <c r="CU30">
        <v>-5.8000000000000003E-2</v>
      </c>
      <c r="CV30">
        <v>575</v>
      </c>
      <c r="CW30">
        <v>13</v>
      </c>
      <c r="CX30">
        <v>0.1</v>
      </c>
      <c r="CY30">
        <v>0.05</v>
      </c>
      <c r="CZ30">
        <v>15.0594425401686</v>
      </c>
      <c r="DA30">
        <v>0.206629695906514</v>
      </c>
      <c r="DB30">
        <v>7.0413402557485294E-2</v>
      </c>
      <c r="DC30">
        <v>1</v>
      </c>
      <c r="DD30">
        <v>574.99805000000003</v>
      </c>
      <c r="DE30">
        <v>-3.8030075188500101E-2</v>
      </c>
      <c r="DF30">
        <v>5.1553346157158203E-2</v>
      </c>
      <c r="DG30">
        <v>1</v>
      </c>
      <c r="DH30">
        <v>1800.0170000000001</v>
      </c>
      <c r="DI30">
        <v>-0.183279759268278</v>
      </c>
      <c r="DJ30">
        <v>0.13590805715627299</v>
      </c>
      <c r="DK30">
        <v>-1</v>
      </c>
      <c r="DL30">
        <v>2</v>
      </c>
      <c r="DM30">
        <v>2</v>
      </c>
      <c r="DN30" t="s">
        <v>358</v>
      </c>
      <c r="DO30">
        <v>2.6551900000000002</v>
      </c>
      <c r="DP30">
        <v>2.7621799999999999</v>
      </c>
      <c r="DQ30">
        <v>0.12225</v>
      </c>
      <c r="DR30">
        <v>0.124325</v>
      </c>
      <c r="DS30">
        <v>8.5205299999999998E-2</v>
      </c>
      <c r="DT30">
        <v>7.8292700000000007E-2</v>
      </c>
      <c r="DU30">
        <v>27937.200000000001</v>
      </c>
      <c r="DV30">
        <v>29148.7</v>
      </c>
      <c r="DW30">
        <v>29561.9</v>
      </c>
      <c r="DX30">
        <v>31025.3</v>
      </c>
      <c r="DY30">
        <v>35438.6</v>
      </c>
      <c r="DZ30">
        <v>37502.9</v>
      </c>
      <c r="EA30">
        <v>40577.199999999997</v>
      </c>
      <c r="EB30">
        <v>43053.599999999999</v>
      </c>
      <c r="EC30">
        <v>1.8706499999999999</v>
      </c>
      <c r="ED30">
        <v>2.2475200000000002</v>
      </c>
      <c r="EE30">
        <v>-1.19805E-2</v>
      </c>
      <c r="EF30">
        <v>0</v>
      </c>
      <c r="EG30">
        <v>17.607900000000001</v>
      </c>
      <c r="EH30">
        <v>999.9</v>
      </c>
      <c r="EI30">
        <v>42.137999999999998</v>
      </c>
      <c r="EJ30">
        <v>25.821000000000002</v>
      </c>
      <c r="EK30">
        <v>13.962400000000001</v>
      </c>
      <c r="EL30">
        <v>61.665500000000002</v>
      </c>
      <c r="EM30">
        <v>11.618600000000001</v>
      </c>
      <c r="EN30">
        <v>1</v>
      </c>
      <c r="EO30">
        <v>-0.34692299999999998</v>
      </c>
      <c r="EP30">
        <v>2.65517</v>
      </c>
      <c r="EQ30">
        <v>20.27</v>
      </c>
      <c r="ER30">
        <v>5.2408000000000001</v>
      </c>
      <c r="ES30">
        <v>11.83</v>
      </c>
      <c r="ET30">
        <v>4.9815500000000004</v>
      </c>
      <c r="EU30">
        <v>3.2989999999999999</v>
      </c>
      <c r="EV30">
        <v>173</v>
      </c>
      <c r="EW30">
        <v>4010.3</v>
      </c>
      <c r="EX30">
        <v>9190</v>
      </c>
      <c r="EY30">
        <v>60.6</v>
      </c>
      <c r="EZ30">
        <v>1.8733200000000001</v>
      </c>
      <c r="FA30">
        <v>1.87897</v>
      </c>
      <c r="FB30">
        <v>1.87931</v>
      </c>
      <c r="FC30">
        <v>1.88001</v>
      </c>
      <c r="FD30">
        <v>1.8775900000000001</v>
      </c>
      <c r="FE30">
        <v>1.8767199999999999</v>
      </c>
      <c r="FF30">
        <v>1.8772899999999999</v>
      </c>
      <c r="FG30">
        <v>1.87486</v>
      </c>
      <c r="FH30">
        <v>0</v>
      </c>
      <c r="FI30">
        <v>0</v>
      </c>
      <c r="FJ30">
        <v>0</v>
      </c>
      <c r="FK30">
        <v>0</v>
      </c>
      <c r="FL30" t="s">
        <v>359</v>
      </c>
      <c r="FM30" t="s">
        <v>360</v>
      </c>
      <c r="FN30" t="s">
        <v>361</v>
      </c>
      <c r="FO30" t="s">
        <v>361</v>
      </c>
      <c r="FP30" t="s">
        <v>361</v>
      </c>
      <c r="FQ30" t="s">
        <v>361</v>
      </c>
      <c r="FR30">
        <v>0</v>
      </c>
      <c r="FS30">
        <v>100</v>
      </c>
      <c r="FT30">
        <v>100</v>
      </c>
      <c r="FU30">
        <v>-3.1360000000000001</v>
      </c>
      <c r="FV30">
        <v>-5.8200000000000002E-2</v>
      </c>
      <c r="FW30">
        <v>-3.11708022237337</v>
      </c>
      <c r="FX30">
        <v>1.4527828764109799E-4</v>
      </c>
      <c r="FY30">
        <v>-4.3579519040863002E-7</v>
      </c>
      <c r="FZ30">
        <v>2.0799061152897499E-10</v>
      </c>
      <c r="GA30">
        <v>-5.8199999999999398E-2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0.8</v>
      </c>
      <c r="GK30">
        <v>1.38428</v>
      </c>
      <c r="GL30">
        <v>2.5671400000000002</v>
      </c>
      <c r="GM30">
        <v>1.54541</v>
      </c>
      <c r="GN30">
        <v>2.2863799999999999</v>
      </c>
      <c r="GO30">
        <v>1.5979000000000001</v>
      </c>
      <c r="GP30">
        <v>2.2753899999999998</v>
      </c>
      <c r="GQ30">
        <v>28.9224</v>
      </c>
      <c r="GR30">
        <v>16.058299999999999</v>
      </c>
      <c r="GS30">
        <v>18</v>
      </c>
      <c r="GT30">
        <v>392.66399999999999</v>
      </c>
      <c r="GU30">
        <v>678.30100000000004</v>
      </c>
      <c r="GV30">
        <v>15.291700000000001</v>
      </c>
      <c r="GW30">
        <v>22.304600000000001</v>
      </c>
      <c r="GX30">
        <v>29.9999</v>
      </c>
      <c r="GY30">
        <v>22.4436</v>
      </c>
      <c r="GZ30">
        <v>22.423100000000002</v>
      </c>
      <c r="HA30">
        <v>27.748899999999999</v>
      </c>
      <c r="HB30">
        <v>10</v>
      </c>
      <c r="HC30">
        <v>-30</v>
      </c>
      <c r="HD30">
        <v>15.295500000000001</v>
      </c>
      <c r="HE30">
        <v>575</v>
      </c>
      <c r="HF30">
        <v>0</v>
      </c>
      <c r="HG30">
        <v>100.652</v>
      </c>
      <c r="HH30">
        <v>99.768299999999996</v>
      </c>
    </row>
    <row r="31" spans="1:216" x14ac:dyDescent="0.2">
      <c r="A31">
        <v>13</v>
      </c>
      <c r="B31">
        <v>1689719382.0999999</v>
      </c>
      <c r="C31">
        <v>1094</v>
      </c>
      <c r="D31" t="s">
        <v>395</v>
      </c>
      <c r="E31" t="s">
        <v>396</v>
      </c>
      <c r="F31" t="s">
        <v>351</v>
      </c>
      <c r="G31" t="s">
        <v>352</v>
      </c>
      <c r="H31" t="s">
        <v>353</v>
      </c>
      <c r="I31" t="s">
        <v>354</v>
      </c>
      <c r="J31" t="s">
        <v>355</v>
      </c>
      <c r="K31" t="s">
        <v>356</v>
      </c>
      <c r="L31">
        <v>1689719382.0999999</v>
      </c>
      <c r="M31">
        <f t="shared" si="0"/>
        <v>1.4742247690641226E-3</v>
      </c>
      <c r="N31">
        <f t="shared" si="1"/>
        <v>1.4742247690641226</v>
      </c>
      <c r="O31">
        <f t="shared" si="2"/>
        <v>12.194306934389195</v>
      </c>
      <c r="P31">
        <f t="shared" si="3"/>
        <v>660.404</v>
      </c>
      <c r="Q31">
        <f t="shared" si="4"/>
        <v>552.38661896785402</v>
      </c>
      <c r="R31">
        <f t="shared" si="5"/>
        <v>55.673224339450094</v>
      </c>
      <c r="S31">
        <f t="shared" si="6"/>
        <v>66.559939694719205</v>
      </c>
      <c r="T31">
        <f t="shared" si="7"/>
        <v>0.19938916847570701</v>
      </c>
      <c r="U31">
        <f t="shared" si="8"/>
        <v>3.3237083924005448</v>
      </c>
      <c r="V31">
        <f t="shared" si="9"/>
        <v>0.19297446382229486</v>
      </c>
      <c r="W31">
        <f t="shared" si="10"/>
        <v>0.1211681841793556</v>
      </c>
      <c r="X31">
        <f t="shared" si="11"/>
        <v>297.70533299999994</v>
      </c>
      <c r="Y31">
        <f t="shared" si="12"/>
        <v>19.2234446801757</v>
      </c>
      <c r="Z31">
        <f t="shared" si="13"/>
        <v>19.2234446801757</v>
      </c>
      <c r="AA31">
        <f t="shared" si="14"/>
        <v>2.2361171752214051</v>
      </c>
      <c r="AB31">
        <f t="shared" si="15"/>
        <v>71.481865188008783</v>
      </c>
      <c r="AC31">
        <f t="shared" si="16"/>
        <v>1.4803550466624</v>
      </c>
      <c r="AD31">
        <f t="shared" si="17"/>
        <v>2.0709519019527938</v>
      </c>
      <c r="AE31">
        <f t="shared" si="18"/>
        <v>0.75576212855900504</v>
      </c>
      <c r="AF31">
        <f t="shared" si="19"/>
        <v>-65.013312315727802</v>
      </c>
      <c r="AG31">
        <f t="shared" si="20"/>
        <v>-219.6742895236676</v>
      </c>
      <c r="AH31">
        <f t="shared" si="21"/>
        <v>-13.10022613746497</v>
      </c>
      <c r="AI31">
        <f t="shared" si="22"/>
        <v>-8.2494976860431279E-2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54998.364449642366</v>
      </c>
      <c r="AO31">
        <f t="shared" si="26"/>
        <v>1800.01</v>
      </c>
      <c r="AP31">
        <f t="shared" si="27"/>
        <v>1517.4093</v>
      </c>
      <c r="AQ31">
        <f t="shared" si="28"/>
        <v>0.84300048333064814</v>
      </c>
      <c r="AR31">
        <f t="shared" si="29"/>
        <v>0.16539093282815093</v>
      </c>
      <c r="AS31">
        <v>1689719382.0999999</v>
      </c>
      <c r="AT31">
        <v>660.404</v>
      </c>
      <c r="AU31">
        <v>674.94100000000003</v>
      </c>
      <c r="AV31">
        <v>14.688000000000001</v>
      </c>
      <c r="AW31">
        <v>13.0844</v>
      </c>
      <c r="AX31">
        <v>663.52200000000005</v>
      </c>
      <c r="AY31">
        <v>14.746600000000001</v>
      </c>
      <c r="AZ31">
        <v>400.37200000000001</v>
      </c>
      <c r="BA31">
        <v>100.75700000000001</v>
      </c>
      <c r="BB31">
        <v>2.9699799999999998E-2</v>
      </c>
      <c r="BC31">
        <v>17.997499999999999</v>
      </c>
      <c r="BD31">
        <v>17.4267</v>
      </c>
      <c r="BE31">
        <v>999.9</v>
      </c>
      <c r="BF31">
        <v>0</v>
      </c>
      <c r="BG31">
        <v>0</v>
      </c>
      <c r="BH31">
        <v>10013.799999999999</v>
      </c>
      <c r="BI31">
        <v>0</v>
      </c>
      <c r="BJ31">
        <v>543.78899999999999</v>
      </c>
      <c r="BK31">
        <v>-14.536300000000001</v>
      </c>
      <c r="BL31">
        <v>670.24900000000002</v>
      </c>
      <c r="BM31">
        <v>683.88900000000001</v>
      </c>
      <c r="BN31">
        <v>1.60368</v>
      </c>
      <c r="BO31">
        <v>674.94100000000003</v>
      </c>
      <c r="BP31">
        <v>13.0844</v>
      </c>
      <c r="BQ31">
        <v>1.47993</v>
      </c>
      <c r="BR31">
        <v>1.3183400000000001</v>
      </c>
      <c r="BS31">
        <v>12.7623</v>
      </c>
      <c r="BT31">
        <v>11.009600000000001</v>
      </c>
      <c r="BU31">
        <v>1800.01</v>
      </c>
      <c r="BV31">
        <v>0.89998500000000003</v>
      </c>
      <c r="BW31">
        <v>0.10001500000000001</v>
      </c>
      <c r="BX31">
        <v>0</v>
      </c>
      <c r="BY31">
        <v>2.4051999999999998</v>
      </c>
      <c r="BZ31">
        <v>0</v>
      </c>
      <c r="CA31">
        <v>7717.11</v>
      </c>
      <c r="CB31">
        <v>17199.7</v>
      </c>
      <c r="CC31">
        <v>36.375</v>
      </c>
      <c r="CD31">
        <v>39</v>
      </c>
      <c r="CE31">
        <v>37.811999999999998</v>
      </c>
      <c r="CF31">
        <v>36.811999999999998</v>
      </c>
      <c r="CG31">
        <v>35.75</v>
      </c>
      <c r="CH31">
        <v>1619.98</v>
      </c>
      <c r="CI31">
        <v>180.03</v>
      </c>
      <c r="CJ31">
        <v>0</v>
      </c>
      <c r="CK31">
        <v>1689719386.0999999</v>
      </c>
      <c r="CL31">
        <v>0</v>
      </c>
      <c r="CM31">
        <v>1689719353.0999999</v>
      </c>
      <c r="CN31" t="s">
        <v>397</v>
      </c>
      <c r="CO31">
        <v>1689719351.0999999</v>
      </c>
      <c r="CP31">
        <v>1689719353.0999999</v>
      </c>
      <c r="CQ31">
        <v>57</v>
      </c>
      <c r="CR31">
        <v>3.4000000000000002E-2</v>
      </c>
      <c r="CS31">
        <v>0</v>
      </c>
      <c r="CT31">
        <v>-3.12</v>
      </c>
      <c r="CU31">
        <v>-5.8999999999999997E-2</v>
      </c>
      <c r="CV31">
        <v>675</v>
      </c>
      <c r="CW31">
        <v>13</v>
      </c>
      <c r="CX31">
        <v>0.1</v>
      </c>
      <c r="CY31">
        <v>0.03</v>
      </c>
      <c r="CZ31">
        <v>15.515106540249301</v>
      </c>
      <c r="DA31">
        <v>-0.34641415303725998</v>
      </c>
      <c r="DB31">
        <v>5.8420719415135103E-2</v>
      </c>
      <c r="DC31">
        <v>1</v>
      </c>
      <c r="DD31">
        <v>674.99290476190504</v>
      </c>
      <c r="DE31">
        <v>-6.9506493505840497E-2</v>
      </c>
      <c r="DF31">
        <v>4.1003954236615903E-2</v>
      </c>
      <c r="DG31">
        <v>1</v>
      </c>
      <c r="DH31">
        <v>1800.0009523809499</v>
      </c>
      <c r="DI31">
        <v>-2.9451855117378401E-2</v>
      </c>
      <c r="DJ31">
        <v>1.34180979081834E-2</v>
      </c>
      <c r="DK31">
        <v>-1</v>
      </c>
      <c r="DL31">
        <v>2</v>
      </c>
      <c r="DM31">
        <v>2</v>
      </c>
      <c r="DN31" t="s">
        <v>358</v>
      </c>
      <c r="DO31">
        <v>2.6557499999999998</v>
      </c>
      <c r="DP31">
        <v>2.7621099999999998</v>
      </c>
      <c r="DQ31">
        <v>0.13689799999999999</v>
      </c>
      <c r="DR31">
        <v>0.13893900000000001</v>
      </c>
      <c r="DS31">
        <v>8.5163500000000003E-2</v>
      </c>
      <c r="DT31">
        <v>7.83195E-2</v>
      </c>
      <c r="DU31">
        <v>27473.4</v>
      </c>
      <c r="DV31">
        <v>28662.7</v>
      </c>
      <c r="DW31">
        <v>29564.1</v>
      </c>
      <c r="DX31">
        <v>31025.4</v>
      </c>
      <c r="DY31">
        <v>35444.199999999997</v>
      </c>
      <c r="DZ31">
        <v>37503.599999999999</v>
      </c>
      <c r="EA31">
        <v>40579.9</v>
      </c>
      <c r="EB31">
        <v>43054</v>
      </c>
      <c r="EC31">
        <v>1.87073</v>
      </c>
      <c r="ED31">
        <v>2.2483200000000001</v>
      </c>
      <c r="EE31">
        <v>-9.11206E-3</v>
      </c>
      <c r="EF31">
        <v>0</v>
      </c>
      <c r="EG31">
        <v>17.578099999999999</v>
      </c>
      <c r="EH31">
        <v>999.9</v>
      </c>
      <c r="EI31">
        <v>42.100999999999999</v>
      </c>
      <c r="EJ31">
        <v>25.861000000000001</v>
      </c>
      <c r="EK31">
        <v>13.983000000000001</v>
      </c>
      <c r="EL31">
        <v>61.005600000000001</v>
      </c>
      <c r="EM31">
        <v>10.6571</v>
      </c>
      <c r="EN31">
        <v>1</v>
      </c>
      <c r="EO31">
        <v>-0.347856</v>
      </c>
      <c r="EP31">
        <v>2.8490899999999999</v>
      </c>
      <c r="EQ31">
        <v>20.2668</v>
      </c>
      <c r="ER31">
        <v>5.2398999999999996</v>
      </c>
      <c r="ES31">
        <v>11.8302</v>
      </c>
      <c r="ET31">
        <v>4.9816500000000001</v>
      </c>
      <c r="EU31">
        <v>3.2989999999999999</v>
      </c>
      <c r="EV31">
        <v>173</v>
      </c>
      <c r="EW31">
        <v>4012.2</v>
      </c>
      <c r="EX31">
        <v>9192.1</v>
      </c>
      <c r="EY31">
        <v>60.7</v>
      </c>
      <c r="EZ31">
        <v>1.8733299999999999</v>
      </c>
      <c r="FA31">
        <v>1.879</v>
      </c>
      <c r="FB31">
        <v>1.8793500000000001</v>
      </c>
      <c r="FC31">
        <v>1.8800399999999999</v>
      </c>
      <c r="FD31">
        <v>1.8775900000000001</v>
      </c>
      <c r="FE31">
        <v>1.87679</v>
      </c>
      <c r="FF31">
        <v>1.8772899999999999</v>
      </c>
      <c r="FG31">
        <v>1.87493</v>
      </c>
      <c r="FH31">
        <v>0</v>
      </c>
      <c r="FI31">
        <v>0</v>
      </c>
      <c r="FJ31">
        <v>0</v>
      </c>
      <c r="FK31">
        <v>0</v>
      </c>
      <c r="FL31" t="s">
        <v>359</v>
      </c>
      <c r="FM31" t="s">
        <v>360</v>
      </c>
      <c r="FN31" t="s">
        <v>361</v>
      </c>
      <c r="FO31" t="s">
        <v>361</v>
      </c>
      <c r="FP31" t="s">
        <v>361</v>
      </c>
      <c r="FQ31" t="s">
        <v>361</v>
      </c>
      <c r="FR31">
        <v>0</v>
      </c>
      <c r="FS31">
        <v>100</v>
      </c>
      <c r="FT31">
        <v>100</v>
      </c>
      <c r="FU31">
        <v>-3.1179999999999999</v>
      </c>
      <c r="FV31">
        <v>-5.8599999999999999E-2</v>
      </c>
      <c r="FW31">
        <v>-3.0831609728973399</v>
      </c>
      <c r="FX31">
        <v>1.4527828764109799E-4</v>
      </c>
      <c r="FY31">
        <v>-4.3579519040863002E-7</v>
      </c>
      <c r="FZ31">
        <v>2.0799061152897499E-10</v>
      </c>
      <c r="GA31">
        <v>-5.8610000000001598E-2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0.5</v>
      </c>
      <c r="GK31">
        <v>1.5771500000000001</v>
      </c>
      <c r="GL31">
        <v>2.5488300000000002</v>
      </c>
      <c r="GM31">
        <v>1.54541</v>
      </c>
      <c r="GN31">
        <v>2.2875999999999999</v>
      </c>
      <c r="GO31">
        <v>1.5979000000000001</v>
      </c>
      <c r="GP31">
        <v>2.3938000000000001</v>
      </c>
      <c r="GQ31">
        <v>28.964700000000001</v>
      </c>
      <c r="GR31">
        <v>16.058299999999999</v>
      </c>
      <c r="GS31">
        <v>18</v>
      </c>
      <c r="GT31">
        <v>392.57499999999999</v>
      </c>
      <c r="GU31">
        <v>678.78200000000004</v>
      </c>
      <c r="GV31">
        <v>15.183</v>
      </c>
      <c r="GW31">
        <v>22.283999999999999</v>
      </c>
      <c r="GX31">
        <v>30</v>
      </c>
      <c r="GY31">
        <v>22.425899999999999</v>
      </c>
      <c r="GZ31">
        <v>22.407599999999999</v>
      </c>
      <c r="HA31">
        <v>31.604500000000002</v>
      </c>
      <c r="HB31">
        <v>10</v>
      </c>
      <c r="HC31">
        <v>-30</v>
      </c>
      <c r="HD31">
        <v>15.1822</v>
      </c>
      <c r="HE31">
        <v>675</v>
      </c>
      <c r="HF31">
        <v>0</v>
      </c>
      <c r="HG31">
        <v>100.66</v>
      </c>
      <c r="HH31">
        <v>99.768900000000002</v>
      </c>
    </row>
    <row r="32" spans="1:216" x14ac:dyDescent="0.2">
      <c r="A32">
        <v>14</v>
      </c>
      <c r="B32">
        <v>1689719484.0999999</v>
      </c>
      <c r="C32">
        <v>1196</v>
      </c>
      <c r="D32" t="s">
        <v>398</v>
      </c>
      <c r="E32" t="s">
        <v>399</v>
      </c>
      <c r="F32" t="s">
        <v>351</v>
      </c>
      <c r="G32" t="s">
        <v>352</v>
      </c>
      <c r="H32" t="s">
        <v>353</v>
      </c>
      <c r="I32" t="s">
        <v>354</v>
      </c>
      <c r="J32" t="s">
        <v>355</v>
      </c>
      <c r="K32" t="s">
        <v>356</v>
      </c>
      <c r="L32">
        <v>1689719484.0999999</v>
      </c>
      <c r="M32">
        <f t="shared" si="0"/>
        <v>1.4812238203037289E-3</v>
      </c>
      <c r="N32">
        <f t="shared" si="1"/>
        <v>1.4812238203037289</v>
      </c>
      <c r="O32">
        <f t="shared" si="2"/>
        <v>12.861795977482846</v>
      </c>
      <c r="P32">
        <f t="shared" si="3"/>
        <v>784.48500000000001</v>
      </c>
      <c r="Q32">
        <f t="shared" si="4"/>
        <v>670.41517309564995</v>
      </c>
      <c r="R32">
        <f t="shared" si="5"/>
        <v>67.572039697192992</v>
      </c>
      <c r="S32">
        <f t="shared" si="6"/>
        <v>79.069289731438502</v>
      </c>
      <c r="T32">
        <f t="shared" si="7"/>
        <v>0.20113947464337667</v>
      </c>
      <c r="U32">
        <f t="shared" si="8"/>
        <v>3.3213802371871828</v>
      </c>
      <c r="V32">
        <f t="shared" si="9"/>
        <v>0.19460922380558657</v>
      </c>
      <c r="W32">
        <f t="shared" si="10"/>
        <v>0.12219982051386732</v>
      </c>
      <c r="X32">
        <f t="shared" si="11"/>
        <v>297.70533299999994</v>
      </c>
      <c r="Y32">
        <f t="shared" si="12"/>
        <v>19.223827812844004</v>
      </c>
      <c r="Z32">
        <f t="shared" si="13"/>
        <v>19.223827812844004</v>
      </c>
      <c r="AA32">
        <f t="shared" si="14"/>
        <v>2.2361705463320569</v>
      </c>
      <c r="AB32">
        <f t="shared" si="15"/>
        <v>71.61261424409382</v>
      </c>
      <c r="AC32">
        <f t="shared" si="16"/>
        <v>1.4831747186817299</v>
      </c>
      <c r="AD32">
        <f t="shared" si="17"/>
        <v>2.0711081899988777</v>
      </c>
      <c r="AE32">
        <f t="shared" si="18"/>
        <v>0.75299582765032702</v>
      </c>
      <c r="AF32">
        <f t="shared" si="19"/>
        <v>-65.321970475394437</v>
      </c>
      <c r="AG32">
        <f t="shared" si="20"/>
        <v>-219.37414435596187</v>
      </c>
      <c r="AH32">
        <f t="shared" si="21"/>
        <v>-13.091603771028456</v>
      </c>
      <c r="AI32">
        <f t="shared" si="22"/>
        <v>-8.2385602384846379E-2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54940.803879557148</v>
      </c>
      <c r="AO32">
        <f t="shared" si="26"/>
        <v>1800.01</v>
      </c>
      <c r="AP32">
        <f t="shared" si="27"/>
        <v>1517.4093</v>
      </c>
      <c r="AQ32">
        <f t="shared" si="28"/>
        <v>0.84300048333064814</v>
      </c>
      <c r="AR32">
        <f t="shared" si="29"/>
        <v>0.16539093282815093</v>
      </c>
      <c r="AS32">
        <v>1689719484.0999999</v>
      </c>
      <c r="AT32">
        <v>784.48500000000001</v>
      </c>
      <c r="AU32">
        <v>799.97199999999998</v>
      </c>
      <c r="AV32">
        <v>14.715299999999999</v>
      </c>
      <c r="AW32">
        <v>13.1036</v>
      </c>
      <c r="AX32">
        <v>788.10900000000004</v>
      </c>
      <c r="AY32">
        <v>14.7742</v>
      </c>
      <c r="AZ32">
        <v>400.24</v>
      </c>
      <c r="BA32">
        <v>100.761</v>
      </c>
      <c r="BB32">
        <v>3.0334099999999999E-2</v>
      </c>
      <c r="BC32">
        <v>17.998699999999999</v>
      </c>
      <c r="BD32">
        <v>17.424800000000001</v>
      </c>
      <c r="BE32">
        <v>999.9</v>
      </c>
      <c r="BF32">
        <v>0</v>
      </c>
      <c r="BG32">
        <v>0</v>
      </c>
      <c r="BH32">
        <v>10002.5</v>
      </c>
      <c r="BI32">
        <v>0</v>
      </c>
      <c r="BJ32">
        <v>541.35799999999995</v>
      </c>
      <c r="BK32">
        <v>-15.486599999999999</v>
      </c>
      <c r="BL32">
        <v>796.20100000000002</v>
      </c>
      <c r="BM32">
        <v>810.59400000000005</v>
      </c>
      <c r="BN32">
        <v>1.61168</v>
      </c>
      <c r="BO32">
        <v>799.97199999999998</v>
      </c>
      <c r="BP32">
        <v>13.1036</v>
      </c>
      <c r="BQ32">
        <v>1.48272</v>
      </c>
      <c r="BR32">
        <v>1.32033</v>
      </c>
      <c r="BS32">
        <v>12.7912</v>
      </c>
      <c r="BT32">
        <v>11.032299999999999</v>
      </c>
      <c r="BU32">
        <v>1800.01</v>
      </c>
      <c r="BV32">
        <v>0.89998500000000003</v>
      </c>
      <c r="BW32">
        <v>0.10001500000000001</v>
      </c>
      <c r="BX32">
        <v>0</v>
      </c>
      <c r="BY32">
        <v>2.3031000000000001</v>
      </c>
      <c r="BZ32">
        <v>0</v>
      </c>
      <c r="CA32">
        <v>7743.28</v>
      </c>
      <c r="CB32">
        <v>17199.599999999999</v>
      </c>
      <c r="CC32">
        <v>36.311999999999998</v>
      </c>
      <c r="CD32">
        <v>39.061999999999998</v>
      </c>
      <c r="CE32">
        <v>37.811999999999998</v>
      </c>
      <c r="CF32">
        <v>36.811999999999998</v>
      </c>
      <c r="CG32">
        <v>35.75</v>
      </c>
      <c r="CH32">
        <v>1619.98</v>
      </c>
      <c r="CI32">
        <v>180.03</v>
      </c>
      <c r="CJ32">
        <v>0</v>
      </c>
      <c r="CK32">
        <v>1689719488.0999999</v>
      </c>
      <c r="CL32">
        <v>0</v>
      </c>
      <c r="CM32">
        <v>1689719456.0999999</v>
      </c>
      <c r="CN32" t="s">
        <v>400</v>
      </c>
      <c r="CO32">
        <v>1689719456.0999999</v>
      </c>
      <c r="CP32">
        <v>1689719440.0999999</v>
      </c>
      <c r="CQ32">
        <v>58</v>
      </c>
      <c r="CR32">
        <v>-0.48599999999999999</v>
      </c>
      <c r="CS32">
        <v>0</v>
      </c>
      <c r="CT32">
        <v>-3.6259999999999999</v>
      </c>
      <c r="CU32">
        <v>-5.8999999999999997E-2</v>
      </c>
      <c r="CV32">
        <v>800</v>
      </c>
      <c r="CW32">
        <v>13</v>
      </c>
      <c r="CX32">
        <v>0.14000000000000001</v>
      </c>
      <c r="CY32">
        <v>0.03</v>
      </c>
      <c r="CZ32">
        <v>16.192429050319799</v>
      </c>
      <c r="DA32">
        <v>0.43169776100337098</v>
      </c>
      <c r="DB32">
        <v>6.8917813579238499E-2</v>
      </c>
      <c r="DC32">
        <v>1</v>
      </c>
      <c r="DD32">
        <v>799.979904761905</v>
      </c>
      <c r="DE32">
        <v>-4.3870129870727803E-2</v>
      </c>
      <c r="DF32">
        <v>4.6265182591028499E-2</v>
      </c>
      <c r="DG32">
        <v>1</v>
      </c>
      <c r="DH32">
        <v>1800.0085714285699</v>
      </c>
      <c r="DI32">
        <v>2.4966587820533799E-2</v>
      </c>
      <c r="DJ32">
        <v>1.2830660557424E-2</v>
      </c>
      <c r="DK32">
        <v>-1</v>
      </c>
      <c r="DL32">
        <v>2</v>
      </c>
      <c r="DM32">
        <v>2</v>
      </c>
      <c r="DN32" t="s">
        <v>358</v>
      </c>
      <c r="DO32">
        <v>2.6553800000000001</v>
      </c>
      <c r="DP32">
        <v>2.7626300000000001</v>
      </c>
      <c r="DQ32">
        <v>0.153749</v>
      </c>
      <c r="DR32">
        <v>0.155753</v>
      </c>
      <c r="DS32">
        <v>8.5285899999999998E-2</v>
      </c>
      <c r="DT32">
        <v>7.8408900000000004E-2</v>
      </c>
      <c r="DU32">
        <v>26936</v>
      </c>
      <c r="DV32">
        <v>28103.4</v>
      </c>
      <c r="DW32">
        <v>29562.5</v>
      </c>
      <c r="DX32">
        <v>31025.200000000001</v>
      </c>
      <c r="DY32">
        <v>35439.1</v>
      </c>
      <c r="DZ32">
        <v>37501.4</v>
      </c>
      <c r="EA32">
        <v>40577.800000000003</v>
      </c>
      <c r="EB32">
        <v>43053.5</v>
      </c>
      <c r="EC32">
        <v>1.8705499999999999</v>
      </c>
      <c r="ED32">
        <v>2.2482799999999998</v>
      </c>
      <c r="EE32">
        <v>-8.9481500000000002E-3</v>
      </c>
      <c r="EF32">
        <v>0</v>
      </c>
      <c r="EG32">
        <v>17.573499999999999</v>
      </c>
      <c r="EH32">
        <v>999.9</v>
      </c>
      <c r="EI32">
        <v>42.052</v>
      </c>
      <c r="EJ32">
        <v>25.901</v>
      </c>
      <c r="EK32">
        <v>13.998699999999999</v>
      </c>
      <c r="EL32">
        <v>61.305599999999998</v>
      </c>
      <c r="EM32">
        <v>10.7212</v>
      </c>
      <c r="EN32">
        <v>1</v>
      </c>
      <c r="EO32">
        <v>-0.34718199999999999</v>
      </c>
      <c r="EP32">
        <v>2.81968</v>
      </c>
      <c r="EQ32">
        <v>20.267099999999999</v>
      </c>
      <c r="ER32">
        <v>5.2408000000000001</v>
      </c>
      <c r="ES32">
        <v>11.8302</v>
      </c>
      <c r="ET32">
        <v>4.9817499999999999</v>
      </c>
      <c r="EU32">
        <v>3.2989999999999999</v>
      </c>
      <c r="EV32">
        <v>173</v>
      </c>
      <c r="EW32">
        <v>4014.2</v>
      </c>
      <c r="EX32">
        <v>9194.4</v>
      </c>
      <c r="EY32">
        <v>60.7</v>
      </c>
      <c r="EZ32">
        <v>1.8733299999999999</v>
      </c>
      <c r="FA32">
        <v>1.879</v>
      </c>
      <c r="FB32">
        <v>1.87937</v>
      </c>
      <c r="FC32">
        <v>1.88002</v>
      </c>
      <c r="FD32">
        <v>1.8775900000000001</v>
      </c>
      <c r="FE32">
        <v>1.87676</v>
      </c>
      <c r="FF32">
        <v>1.8772899999999999</v>
      </c>
      <c r="FG32">
        <v>1.8749199999999999</v>
      </c>
      <c r="FH32">
        <v>0</v>
      </c>
      <c r="FI32">
        <v>0</v>
      </c>
      <c r="FJ32">
        <v>0</v>
      </c>
      <c r="FK32">
        <v>0</v>
      </c>
      <c r="FL32" t="s">
        <v>359</v>
      </c>
      <c r="FM32" t="s">
        <v>360</v>
      </c>
      <c r="FN32" t="s">
        <v>361</v>
      </c>
      <c r="FO32" t="s">
        <v>361</v>
      </c>
      <c r="FP32" t="s">
        <v>361</v>
      </c>
      <c r="FQ32" t="s">
        <v>361</v>
      </c>
      <c r="FR32">
        <v>0</v>
      </c>
      <c r="FS32">
        <v>100</v>
      </c>
      <c r="FT32">
        <v>100</v>
      </c>
      <c r="FU32">
        <v>-3.6240000000000001</v>
      </c>
      <c r="FV32">
        <v>-5.8900000000000001E-2</v>
      </c>
      <c r="FW32">
        <v>-3.5693433257543199</v>
      </c>
      <c r="FX32">
        <v>1.4527828764109799E-4</v>
      </c>
      <c r="FY32">
        <v>-4.3579519040863002E-7</v>
      </c>
      <c r="FZ32">
        <v>2.0799061152897499E-10</v>
      </c>
      <c r="GA32">
        <v>-5.89300000000001E-2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0.7</v>
      </c>
      <c r="GK32">
        <v>1.81152</v>
      </c>
      <c r="GL32">
        <v>2.5622600000000002</v>
      </c>
      <c r="GM32">
        <v>1.54541</v>
      </c>
      <c r="GN32">
        <v>2.2875999999999999</v>
      </c>
      <c r="GO32">
        <v>1.5979000000000001</v>
      </c>
      <c r="GP32">
        <v>2.2644000000000002</v>
      </c>
      <c r="GQ32">
        <v>29.028199999999998</v>
      </c>
      <c r="GR32">
        <v>16.040800000000001</v>
      </c>
      <c r="GS32">
        <v>18</v>
      </c>
      <c r="GT32">
        <v>392.48899999999998</v>
      </c>
      <c r="GU32">
        <v>678.71400000000006</v>
      </c>
      <c r="GV32">
        <v>15.221399999999999</v>
      </c>
      <c r="GW32">
        <v>22.2896</v>
      </c>
      <c r="GX32">
        <v>30.0002</v>
      </c>
      <c r="GY32">
        <v>22.425899999999999</v>
      </c>
      <c r="GZ32">
        <v>22.405999999999999</v>
      </c>
      <c r="HA32">
        <v>36.299599999999998</v>
      </c>
      <c r="HB32">
        <v>10</v>
      </c>
      <c r="HC32">
        <v>-30</v>
      </c>
      <c r="HD32">
        <v>15.2212</v>
      </c>
      <c r="HE32">
        <v>800</v>
      </c>
      <c r="HF32">
        <v>0</v>
      </c>
      <c r="HG32">
        <v>100.654</v>
      </c>
      <c r="HH32">
        <v>99.768000000000001</v>
      </c>
    </row>
    <row r="33" spans="1:216" x14ac:dyDescent="0.2">
      <c r="A33">
        <v>15</v>
      </c>
      <c r="B33">
        <v>1689719582.0999999</v>
      </c>
      <c r="C33">
        <v>1294</v>
      </c>
      <c r="D33" t="s">
        <v>401</v>
      </c>
      <c r="E33" t="s">
        <v>402</v>
      </c>
      <c r="F33" t="s">
        <v>351</v>
      </c>
      <c r="G33" t="s">
        <v>352</v>
      </c>
      <c r="H33" t="s">
        <v>353</v>
      </c>
      <c r="I33" t="s">
        <v>354</v>
      </c>
      <c r="J33" t="s">
        <v>355</v>
      </c>
      <c r="K33" t="s">
        <v>356</v>
      </c>
      <c r="L33">
        <v>1689719582.0999999</v>
      </c>
      <c r="M33">
        <f t="shared" si="0"/>
        <v>1.4843786597827E-3</v>
      </c>
      <c r="N33">
        <f t="shared" si="1"/>
        <v>1.4843786597827</v>
      </c>
      <c r="O33">
        <f t="shared" si="2"/>
        <v>13.09757645118593</v>
      </c>
      <c r="P33">
        <f t="shared" si="3"/>
        <v>983.82</v>
      </c>
      <c r="Q33">
        <f t="shared" si="4"/>
        <v>866.01903633024415</v>
      </c>
      <c r="R33">
        <f t="shared" si="5"/>
        <v>87.285884428695198</v>
      </c>
      <c r="S33">
        <f t="shared" si="6"/>
        <v>99.159019855416005</v>
      </c>
      <c r="T33">
        <f t="shared" si="7"/>
        <v>0.20223562043265705</v>
      </c>
      <c r="U33">
        <f t="shared" si="8"/>
        <v>3.313207445944315</v>
      </c>
      <c r="V33">
        <f t="shared" si="9"/>
        <v>0.19561954887502012</v>
      </c>
      <c r="W33">
        <f t="shared" si="10"/>
        <v>0.12283861519616648</v>
      </c>
      <c r="X33">
        <f t="shared" si="11"/>
        <v>297.69982499999998</v>
      </c>
      <c r="Y33">
        <f t="shared" si="12"/>
        <v>19.227215076264212</v>
      </c>
      <c r="Z33">
        <f t="shared" si="13"/>
        <v>19.227215076264212</v>
      </c>
      <c r="AA33">
        <f t="shared" si="14"/>
        <v>2.2366424471593351</v>
      </c>
      <c r="AB33">
        <f t="shared" si="15"/>
        <v>71.741432609699856</v>
      </c>
      <c r="AC33">
        <f t="shared" si="16"/>
        <v>1.48596416166816</v>
      </c>
      <c r="AD33">
        <f t="shared" si="17"/>
        <v>2.0712775137239858</v>
      </c>
      <c r="AE33">
        <f t="shared" si="18"/>
        <v>0.7506782854911751</v>
      </c>
      <c r="AF33">
        <f t="shared" si="19"/>
        <v>-65.46109889641707</v>
      </c>
      <c r="AG33">
        <f t="shared" si="20"/>
        <v>-219.20716934119631</v>
      </c>
      <c r="AH33">
        <f t="shared" si="21"/>
        <v>-13.114224458972325</v>
      </c>
      <c r="AI33">
        <f t="shared" si="22"/>
        <v>-8.2667696585730255E-2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54739.092902903532</v>
      </c>
      <c r="AO33">
        <f t="shared" si="26"/>
        <v>1799.99</v>
      </c>
      <c r="AP33">
        <f t="shared" si="27"/>
        <v>1517.3913</v>
      </c>
      <c r="AQ33">
        <f t="shared" si="28"/>
        <v>0.84299984999916666</v>
      </c>
      <c r="AR33">
        <f t="shared" si="29"/>
        <v>0.16538971049839166</v>
      </c>
      <c r="AS33">
        <v>1689719582.0999999</v>
      </c>
      <c r="AT33">
        <v>983.82</v>
      </c>
      <c r="AU33">
        <v>999.89800000000002</v>
      </c>
      <c r="AV33">
        <v>14.7432</v>
      </c>
      <c r="AW33">
        <v>13.128</v>
      </c>
      <c r="AX33">
        <v>987.755</v>
      </c>
      <c r="AY33">
        <v>14.8002</v>
      </c>
      <c r="AZ33">
        <v>400.21199999999999</v>
      </c>
      <c r="BA33">
        <v>100.76</v>
      </c>
      <c r="BB33">
        <v>2.97988E-2</v>
      </c>
      <c r="BC33">
        <v>18</v>
      </c>
      <c r="BD33">
        <v>17.437899999999999</v>
      </c>
      <c r="BE33">
        <v>999.9</v>
      </c>
      <c r="BF33">
        <v>0</v>
      </c>
      <c r="BG33">
        <v>0</v>
      </c>
      <c r="BH33">
        <v>9964.3799999999992</v>
      </c>
      <c r="BI33">
        <v>0</v>
      </c>
      <c r="BJ33">
        <v>510.50400000000002</v>
      </c>
      <c r="BK33">
        <v>-16.078199999999999</v>
      </c>
      <c r="BL33">
        <v>998.54200000000003</v>
      </c>
      <c r="BM33">
        <v>1013.2</v>
      </c>
      <c r="BN33">
        <v>1.61521</v>
      </c>
      <c r="BO33">
        <v>999.89800000000002</v>
      </c>
      <c r="BP33">
        <v>13.128</v>
      </c>
      <c r="BQ33">
        <v>1.48552</v>
      </c>
      <c r="BR33">
        <v>1.32277</v>
      </c>
      <c r="BS33">
        <v>12.819900000000001</v>
      </c>
      <c r="BT33">
        <v>11.0601</v>
      </c>
      <c r="BU33">
        <v>1799.99</v>
      </c>
      <c r="BV33">
        <v>0.90000400000000003</v>
      </c>
      <c r="BW33">
        <v>9.9996399999999999E-2</v>
      </c>
      <c r="BX33">
        <v>0</v>
      </c>
      <c r="BY33">
        <v>2.4729000000000001</v>
      </c>
      <c r="BZ33">
        <v>0</v>
      </c>
      <c r="CA33">
        <v>7746.05</v>
      </c>
      <c r="CB33">
        <v>17199.599999999999</v>
      </c>
      <c r="CC33">
        <v>36.375</v>
      </c>
      <c r="CD33">
        <v>39.061999999999998</v>
      </c>
      <c r="CE33">
        <v>37.75</v>
      </c>
      <c r="CF33">
        <v>36.811999999999998</v>
      </c>
      <c r="CG33">
        <v>35.75</v>
      </c>
      <c r="CH33">
        <v>1620</v>
      </c>
      <c r="CI33">
        <v>179.99</v>
      </c>
      <c r="CJ33">
        <v>0</v>
      </c>
      <c r="CK33">
        <v>1689719585.9000001</v>
      </c>
      <c r="CL33">
        <v>0</v>
      </c>
      <c r="CM33">
        <v>1689719553.0999999</v>
      </c>
      <c r="CN33" t="s">
        <v>403</v>
      </c>
      <c r="CO33">
        <v>1689719553.0999999</v>
      </c>
      <c r="CP33">
        <v>1689719543.0999999</v>
      </c>
      <c r="CQ33">
        <v>59</v>
      </c>
      <c r="CR33">
        <v>-0.28399999999999997</v>
      </c>
      <c r="CS33">
        <v>2E-3</v>
      </c>
      <c r="CT33">
        <v>-3.9359999999999999</v>
      </c>
      <c r="CU33">
        <v>-5.7000000000000002E-2</v>
      </c>
      <c r="CV33">
        <v>1000</v>
      </c>
      <c r="CW33">
        <v>13</v>
      </c>
      <c r="CX33">
        <v>0.17</v>
      </c>
      <c r="CY33">
        <v>0.06</v>
      </c>
      <c r="CZ33">
        <v>16.504260008579902</v>
      </c>
      <c r="DA33">
        <v>0.86041795199555904</v>
      </c>
      <c r="DB33">
        <v>0.100535009512582</v>
      </c>
      <c r="DC33">
        <v>1</v>
      </c>
      <c r="DD33">
        <v>999.99190476190495</v>
      </c>
      <c r="DE33">
        <v>-0.25667532467549298</v>
      </c>
      <c r="DF33">
        <v>6.5432556889773105E-2</v>
      </c>
      <c r="DG33">
        <v>1</v>
      </c>
      <c r="DH33">
        <v>1800.0009523809499</v>
      </c>
      <c r="DI33">
        <v>-7.8252612484591907E-3</v>
      </c>
      <c r="DJ33">
        <v>1.7431433540672801E-2</v>
      </c>
      <c r="DK33">
        <v>-1</v>
      </c>
      <c r="DL33">
        <v>2</v>
      </c>
      <c r="DM33">
        <v>2</v>
      </c>
      <c r="DN33" t="s">
        <v>358</v>
      </c>
      <c r="DO33">
        <v>2.6552799999999999</v>
      </c>
      <c r="DP33">
        <v>2.7617699999999998</v>
      </c>
      <c r="DQ33">
        <v>0.17807500000000001</v>
      </c>
      <c r="DR33">
        <v>0.17999699999999999</v>
      </c>
      <c r="DS33">
        <v>8.5394800000000007E-2</v>
      </c>
      <c r="DT33">
        <v>7.8515000000000001E-2</v>
      </c>
      <c r="DU33">
        <v>26161.1</v>
      </c>
      <c r="DV33">
        <v>27295.200000000001</v>
      </c>
      <c r="DW33">
        <v>29560.9</v>
      </c>
      <c r="DX33">
        <v>31022.9</v>
      </c>
      <c r="DY33">
        <v>35435.9</v>
      </c>
      <c r="DZ33">
        <v>37497.1</v>
      </c>
      <c r="EA33">
        <v>40576.1</v>
      </c>
      <c r="EB33">
        <v>43050.5</v>
      </c>
      <c r="EC33">
        <v>1.87025</v>
      </c>
      <c r="ED33">
        <v>2.2482500000000001</v>
      </c>
      <c r="EE33">
        <v>-9.5069400000000002E-3</v>
      </c>
      <c r="EF33">
        <v>0</v>
      </c>
      <c r="EG33">
        <v>17.595800000000001</v>
      </c>
      <c r="EH33">
        <v>999.9</v>
      </c>
      <c r="EI33">
        <v>41.978999999999999</v>
      </c>
      <c r="EJ33">
        <v>25.942</v>
      </c>
      <c r="EK33">
        <v>14.009600000000001</v>
      </c>
      <c r="EL33">
        <v>61.615600000000001</v>
      </c>
      <c r="EM33">
        <v>11.1058</v>
      </c>
      <c r="EN33">
        <v>1</v>
      </c>
      <c r="EO33">
        <v>-0.34502500000000003</v>
      </c>
      <c r="EP33">
        <v>2.8704900000000002</v>
      </c>
      <c r="EQ33">
        <v>20.266300000000001</v>
      </c>
      <c r="ER33">
        <v>5.2408000000000001</v>
      </c>
      <c r="ES33">
        <v>11.8302</v>
      </c>
      <c r="ET33">
        <v>4.9812000000000003</v>
      </c>
      <c r="EU33">
        <v>3.2989999999999999</v>
      </c>
      <c r="EV33">
        <v>173</v>
      </c>
      <c r="EW33">
        <v>4016.2</v>
      </c>
      <c r="EX33">
        <v>9196.7000000000007</v>
      </c>
      <c r="EY33">
        <v>60.7</v>
      </c>
      <c r="EZ33">
        <v>1.8733200000000001</v>
      </c>
      <c r="FA33">
        <v>1.8790199999999999</v>
      </c>
      <c r="FB33">
        <v>1.8793800000000001</v>
      </c>
      <c r="FC33">
        <v>1.8800399999999999</v>
      </c>
      <c r="FD33">
        <v>1.8775900000000001</v>
      </c>
      <c r="FE33">
        <v>1.8767499999999999</v>
      </c>
      <c r="FF33">
        <v>1.8772899999999999</v>
      </c>
      <c r="FG33">
        <v>1.8749800000000001</v>
      </c>
      <c r="FH33">
        <v>0</v>
      </c>
      <c r="FI33">
        <v>0</v>
      </c>
      <c r="FJ33">
        <v>0</v>
      </c>
      <c r="FK33">
        <v>0</v>
      </c>
      <c r="FL33" t="s">
        <v>359</v>
      </c>
      <c r="FM33" t="s">
        <v>360</v>
      </c>
      <c r="FN33" t="s">
        <v>361</v>
      </c>
      <c r="FO33" t="s">
        <v>361</v>
      </c>
      <c r="FP33" t="s">
        <v>361</v>
      </c>
      <c r="FQ33" t="s">
        <v>361</v>
      </c>
      <c r="FR33">
        <v>0</v>
      </c>
      <c r="FS33">
        <v>100</v>
      </c>
      <c r="FT33">
        <v>100</v>
      </c>
      <c r="FU33">
        <v>-3.9350000000000001</v>
      </c>
      <c r="FV33">
        <v>-5.7000000000000002E-2</v>
      </c>
      <c r="FW33">
        <v>-3.8534177209922298</v>
      </c>
      <c r="FX33">
        <v>1.4527828764109799E-4</v>
      </c>
      <c r="FY33">
        <v>-4.3579519040863002E-7</v>
      </c>
      <c r="FZ33">
        <v>2.0799061152897499E-10</v>
      </c>
      <c r="GA33">
        <v>-5.7045454545456002E-2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0.5</v>
      </c>
      <c r="GJ33">
        <v>0.7</v>
      </c>
      <c r="GK33">
        <v>2.1765099999999999</v>
      </c>
      <c r="GL33">
        <v>2.5500500000000001</v>
      </c>
      <c r="GM33">
        <v>1.54541</v>
      </c>
      <c r="GN33">
        <v>2.2875999999999999</v>
      </c>
      <c r="GO33">
        <v>1.5979000000000001</v>
      </c>
      <c r="GP33">
        <v>2.34741</v>
      </c>
      <c r="GQ33">
        <v>29.070599999999999</v>
      </c>
      <c r="GR33">
        <v>16.040800000000001</v>
      </c>
      <c r="GS33">
        <v>18</v>
      </c>
      <c r="GT33">
        <v>392.43799999999999</v>
      </c>
      <c r="GU33">
        <v>678.85400000000004</v>
      </c>
      <c r="GV33">
        <v>15.192500000000001</v>
      </c>
      <c r="GW33">
        <v>22.312999999999999</v>
      </c>
      <c r="GX33">
        <v>30</v>
      </c>
      <c r="GY33">
        <v>22.4392</v>
      </c>
      <c r="GZ33">
        <v>22.4177</v>
      </c>
      <c r="HA33">
        <v>43.592599999999997</v>
      </c>
      <c r="HB33">
        <v>10</v>
      </c>
      <c r="HC33">
        <v>-30</v>
      </c>
      <c r="HD33">
        <v>15.1891</v>
      </c>
      <c r="HE33">
        <v>1000</v>
      </c>
      <c r="HF33">
        <v>0</v>
      </c>
      <c r="HG33">
        <v>100.65</v>
      </c>
      <c r="HH33">
        <v>99.760800000000003</v>
      </c>
    </row>
    <row r="34" spans="1:216" x14ac:dyDescent="0.2">
      <c r="A34">
        <v>16</v>
      </c>
      <c r="B34">
        <v>1689719684.0999999</v>
      </c>
      <c r="C34">
        <v>1396</v>
      </c>
      <c r="D34" t="s">
        <v>404</v>
      </c>
      <c r="E34" t="s">
        <v>405</v>
      </c>
      <c r="F34" t="s">
        <v>351</v>
      </c>
      <c r="G34" t="s">
        <v>352</v>
      </c>
      <c r="H34" t="s">
        <v>353</v>
      </c>
      <c r="I34" t="s">
        <v>354</v>
      </c>
      <c r="J34" t="s">
        <v>355</v>
      </c>
      <c r="K34" t="s">
        <v>356</v>
      </c>
      <c r="L34">
        <v>1689719684.0999999</v>
      </c>
      <c r="M34">
        <f t="shared" si="0"/>
        <v>1.48224155343871E-3</v>
      </c>
      <c r="N34">
        <f t="shared" si="1"/>
        <v>1.4822415534387101</v>
      </c>
      <c r="O34">
        <f t="shared" si="2"/>
        <v>13.284993130619837</v>
      </c>
      <c r="P34">
        <f t="shared" si="3"/>
        <v>1383.04</v>
      </c>
      <c r="Q34">
        <f t="shared" si="4"/>
        <v>1259.1576465809121</v>
      </c>
      <c r="R34">
        <f t="shared" si="5"/>
        <v>126.90678128410708</v>
      </c>
      <c r="S34">
        <f t="shared" si="6"/>
        <v>139.392517897792</v>
      </c>
      <c r="T34">
        <f t="shared" si="7"/>
        <v>0.20259518481646699</v>
      </c>
      <c r="U34">
        <f t="shared" si="8"/>
        <v>3.3081892859498518</v>
      </c>
      <c r="V34">
        <f t="shared" si="9"/>
        <v>0.19594626665724824</v>
      </c>
      <c r="W34">
        <f t="shared" si="10"/>
        <v>0.12304561773324577</v>
      </c>
      <c r="X34">
        <f t="shared" si="11"/>
        <v>297.70142100000004</v>
      </c>
      <c r="Y34">
        <f t="shared" si="12"/>
        <v>19.226481340609677</v>
      </c>
      <c r="Z34">
        <f t="shared" si="13"/>
        <v>19.226481340609677</v>
      </c>
      <c r="AA34">
        <f t="shared" si="14"/>
        <v>2.2365402184553997</v>
      </c>
      <c r="AB34">
        <f t="shared" si="15"/>
        <v>71.863973985481437</v>
      </c>
      <c r="AC34">
        <f t="shared" si="16"/>
        <v>1.4882215404318002</v>
      </c>
      <c r="AD34">
        <f t="shared" si="17"/>
        <v>2.0708867849869579</v>
      </c>
      <c r="AE34">
        <f t="shared" si="18"/>
        <v>0.74831867802359953</v>
      </c>
      <c r="AF34">
        <f t="shared" si="19"/>
        <v>-65.366852506647106</v>
      </c>
      <c r="AG34">
        <f t="shared" si="20"/>
        <v>-219.27935049128186</v>
      </c>
      <c r="AH34">
        <f t="shared" si="21"/>
        <v>-13.138190023000023</v>
      </c>
      <c r="AI34">
        <f t="shared" si="22"/>
        <v>-8.2972020928963275E-2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54616.008703604748</v>
      </c>
      <c r="AO34">
        <f t="shared" si="26"/>
        <v>1800</v>
      </c>
      <c r="AP34">
        <f t="shared" si="27"/>
        <v>1517.3996999999999</v>
      </c>
      <c r="AQ34">
        <f t="shared" si="28"/>
        <v>0.84299983333333328</v>
      </c>
      <c r="AR34">
        <f t="shared" si="29"/>
        <v>0.16538967833333335</v>
      </c>
      <c r="AS34">
        <v>1689719684.0999999</v>
      </c>
      <c r="AT34">
        <v>1383.04</v>
      </c>
      <c r="AU34">
        <v>1399.98</v>
      </c>
      <c r="AV34">
        <v>14.766</v>
      </c>
      <c r="AW34">
        <v>13.152799999999999</v>
      </c>
      <c r="AX34">
        <v>1387.62</v>
      </c>
      <c r="AY34">
        <v>14.8256</v>
      </c>
      <c r="AZ34">
        <v>400.12200000000001</v>
      </c>
      <c r="BA34">
        <v>100.75700000000001</v>
      </c>
      <c r="BB34">
        <v>3.0047299999999999E-2</v>
      </c>
      <c r="BC34">
        <v>17.997</v>
      </c>
      <c r="BD34">
        <v>17.433</v>
      </c>
      <c r="BE34">
        <v>999.9</v>
      </c>
      <c r="BF34">
        <v>0</v>
      </c>
      <c r="BG34">
        <v>0</v>
      </c>
      <c r="BH34">
        <v>9941.25</v>
      </c>
      <c r="BI34">
        <v>0</v>
      </c>
      <c r="BJ34">
        <v>490.60899999999998</v>
      </c>
      <c r="BK34">
        <v>-16.938700000000001</v>
      </c>
      <c r="BL34">
        <v>1403.77</v>
      </c>
      <c r="BM34">
        <v>1418.64</v>
      </c>
      <c r="BN34">
        <v>1.6131800000000001</v>
      </c>
      <c r="BO34">
        <v>1399.98</v>
      </c>
      <c r="BP34">
        <v>13.152799999999999</v>
      </c>
      <c r="BQ34">
        <v>1.4877800000000001</v>
      </c>
      <c r="BR34">
        <v>1.32524</v>
      </c>
      <c r="BS34">
        <v>12.8432</v>
      </c>
      <c r="BT34">
        <v>11.088200000000001</v>
      </c>
      <c r="BU34">
        <v>1800</v>
      </c>
      <c r="BV34">
        <v>0.90000400000000003</v>
      </c>
      <c r="BW34">
        <v>9.9996399999999999E-2</v>
      </c>
      <c r="BX34">
        <v>0</v>
      </c>
      <c r="BY34">
        <v>2.4140999999999999</v>
      </c>
      <c r="BZ34">
        <v>0</v>
      </c>
      <c r="CA34">
        <v>7752.54</v>
      </c>
      <c r="CB34">
        <v>17199.599999999999</v>
      </c>
      <c r="CC34">
        <v>36.375</v>
      </c>
      <c r="CD34">
        <v>39.061999999999998</v>
      </c>
      <c r="CE34">
        <v>37.75</v>
      </c>
      <c r="CF34">
        <v>36.811999999999998</v>
      </c>
      <c r="CG34">
        <v>35.75</v>
      </c>
      <c r="CH34">
        <v>1620.01</v>
      </c>
      <c r="CI34">
        <v>179.99</v>
      </c>
      <c r="CJ34">
        <v>0</v>
      </c>
      <c r="CK34">
        <v>1689719687.9000001</v>
      </c>
      <c r="CL34">
        <v>0</v>
      </c>
      <c r="CM34">
        <v>1689719655.0999999</v>
      </c>
      <c r="CN34" t="s">
        <v>406</v>
      </c>
      <c r="CO34">
        <v>1689719655.0999999</v>
      </c>
      <c r="CP34">
        <v>1689719638.0999999</v>
      </c>
      <c r="CQ34">
        <v>60</v>
      </c>
      <c r="CR34">
        <v>-0.65200000000000002</v>
      </c>
      <c r="CS34">
        <v>-3.0000000000000001E-3</v>
      </c>
      <c r="CT34">
        <v>-4.5839999999999996</v>
      </c>
      <c r="CU34">
        <v>-0.06</v>
      </c>
      <c r="CV34">
        <v>1400</v>
      </c>
      <c r="CW34">
        <v>13</v>
      </c>
      <c r="CX34">
        <v>0.15</v>
      </c>
      <c r="CY34">
        <v>0.04</v>
      </c>
      <c r="CZ34">
        <v>16.725188897160798</v>
      </c>
      <c r="DA34">
        <v>1.28374506066651</v>
      </c>
      <c r="DB34">
        <v>0.14880170508561899</v>
      </c>
      <c r="DC34">
        <v>1</v>
      </c>
      <c r="DD34">
        <v>1399.9919047619101</v>
      </c>
      <c r="DE34">
        <v>6.0779220776046201E-2</v>
      </c>
      <c r="DF34">
        <v>6.2535250829949998E-2</v>
      </c>
      <c r="DG34">
        <v>1</v>
      </c>
      <c r="DH34">
        <v>1800.0084999999999</v>
      </c>
      <c r="DI34">
        <v>-1.5684157037229699E-2</v>
      </c>
      <c r="DJ34">
        <v>1.9306734576290299E-2</v>
      </c>
      <c r="DK34">
        <v>-1</v>
      </c>
      <c r="DL34">
        <v>2</v>
      </c>
      <c r="DM34">
        <v>2</v>
      </c>
      <c r="DN34" t="s">
        <v>358</v>
      </c>
      <c r="DO34">
        <v>2.6549800000000001</v>
      </c>
      <c r="DP34">
        <v>2.7618200000000002</v>
      </c>
      <c r="DQ34">
        <v>0.21979199999999999</v>
      </c>
      <c r="DR34">
        <v>0.22157499999999999</v>
      </c>
      <c r="DS34">
        <v>8.5499500000000006E-2</v>
      </c>
      <c r="DT34">
        <v>7.8621899999999995E-2</v>
      </c>
      <c r="DU34">
        <v>24835.5</v>
      </c>
      <c r="DV34">
        <v>25913.1</v>
      </c>
      <c r="DW34">
        <v>29560.6</v>
      </c>
      <c r="DX34">
        <v>31022.2</v>
      </c>
      <c r="DY34">
        <v>35435.5</v>
      </c>
      <c r="DZ34">
        <v>37496.699999999997</v>
      </c>
      <c r="EA34">
        <v>40575.4</v>
      </c>
      <c r="EB34">
        <v>43050</v>
      </c>
      <c r="EC34">
        <v>1.8700300000000001</v>
      </c>
      <c r="ED34">
        <v>2.2488999999999999</v>
      </c>
      <c r="EE34">
        <v>-1.14441E-2</v>
      </c>
      <c r="EF34">
        <v>0</v>
      </c>
      <c r="EG34">
        <v>17.623100000000001</v>
      </c>
      <c r="EH34">
        <v>999.9</v>
      </c>
      <c r="EI34">
        <v>41.917999999999999</v>
      </c>
      <c r="EJ34">
        <v>25.981999999999999</v>
      </c>
      <c r="EK34">
        <v>14.023300000000001</v>
      </c>
      <c r="EL34">
        <v>61.435600000000001</v>
      </c>
      <c r="EM34">
        <v>10.821300000000001</v>
      </c>
      <c r="EN34">
        <v>1</v>
      </c>
      <c r="EO34">
        <v>-0.34356700000000001</v>
      </c>
      <c r="EP34">
        <v>2.8796499999999998</v>
      </c>
      <c r="EQ34">
        <v>20.266200000000001</v>
      </c>
      <c r="ER34">
        <v>5.24125</v>
      </c>
      <c r="ES34">
        <v>11.8302</v>
      </c>
      <c r="ET34">
        <v>4.9817999999999998</v>
      </c>
      <c r="EU34">
        <v>3.2989999999999999</v>
      </c>
      <c r="EV34">
        <v>173</v>
      </c>
      <c r="EW34">
        <v>4018.2</v>
      </c>
      <c r="EX34">
        <v>9199</v>
      </c>
      <c r="EY34">
        <v>60.7</v>
      </c>
      <c r="EZ34">
        <v>1.8733299999999999</v>
      </c>
      <c r="FA34">
        <v>1.8790100000000001</v>
      </c>
      <c r="FB34">
        <v>1.8793800000000001</v>
      </c>
      <c r="FC34">
        <v>1.8800300000000001</v>
      </c>
      <c r="FD34">
        <v>1.8775900000000001</v>
      </c>
      <c r="FE34">
        <v>1.8767499999999999</v>
      </c>
      <c r="FF34">
        <v>1.8772899999999999</v>
      </c>
      <c r="FG34">
        <v>1.8749100000000001</v>
      </c>
      <c r="FH34">
        <v>0</v>
      </c>
      <c r="FI34">
        <v>0</v>
      </c>
      <c r="FJ34">
        <v>0</v>
      </c>
      <c r="FK34">
        <v>0</v>
      </c>
      <c r="FL34" t="s">
        <v>359</v>
      </c>
      <c r="FM34" t="s">
        <v>360</v>
      </c>
      <c r="FN34" t="s">
        <v>361</v>
      </c>
      <c r="FO34" t="s">
        <v>361</v>
      </c>
      <c r="FP34" t="s">
        <v>361</v>
      </c>
      <c r="FQ34" t="s">
        <v>361</v>
      </c>
      <c r="FR34">
        <v>0</v>
      </c>
      <c r="FS34">
        <v>100</v>
      </c>
      <c r="FT34">
        <v>100</v>
      </c>
      <c r="FU34">
        <v>-4.58</v>
      </c>
      <c r="FV34">
        <v>-5.96E-2</v>
      </c>
      <c r="FW34">
        <v>-4.5043489415575202</v>
      </c>
      <c r="FX34">
        <v>1.4527828764109799E-4</v>
      </c>
      <c r="FY34">
        <v>-4.3579519040863002E-7</v>
      </c>
      <c r="FZ34">
        <v>2.0799061152897499E-10</v>
      </c>
      <c r="GA34">
        <v>-5.9630000000000301E-2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0.5</v>
      </c>
      <c r="GJ34">
        <v>0.8</v>
      </c>
      <c r="GK34">
        <v>2.8686500000000001</v>
      </c>
      <c r="GL34">
        <v>2.5512700000000001</v>
      </c>
      <c r="GM34">
        <v>1.54541</v>
      </c>
      <c r="GN34">
        <v>2.2863799999999999</v>
      </c>
      <c r="GO34">
        <v>1.5979000000000001</v>
      </c>
      <c r="GP34">
        <v>2.3071299999999999</v>
      </c>
      <c r="GQ34">
        <v>29.1342</v>
      </c>
      <c r="GR34">
        <v>16.0321</v>
      </c>
      <c r="GS34">
        <v>18</v>
      </c>
      <c r="GT34">
        <v>392.435</v>
      </c>
      <c r="GU34">
        <v>679.59900000000005</v>
      </c>
      <c r="GV34">
        <v>15.2005</v>
      </c>
      <c r="GW34">
        <v>22.337399999999999</v>
      </c>
      <c r="GX34">
        <v>30.0002</v>
      </c>
      <c r="GY34">
        <v>22.4544</v>
      </c>
      <c r="GZ34">
        <v>22.430700000000002</v>
      </c>
      <c r="HA34">
        <v>57.435299999999998</v>
      </c>
      <c r="HB34">
        <v>10</v>
      </c>
      <c r="HC34">
        <v>-30</v>
      </c>
      <c r="HD34">
        <v>15.2027</v>
      </c>
      <c r="HE34">
        <v>1400</v>
      </c>
      <c r="HF34">
        <v>0</v>
      </c>
      <c r="HG34">
        <v>100.648</v>
      </c>
      <c r="HH34">
        <v>99.759100000000004</v>
      </c>
    </row>
    <row r="35" spans="1:216" x14ac:dyDescent="0.2">
      <c r="A35">
        <v>17</v>
      </c>
      <c r="B35">
        <v>1689719772.0999999</v>
      </c>
      <c r="C35">
        <v>1484</v>
      </c>
      <c r="D35" t="s">
        <v>407</v>
      </c>
      <c r="E35" t="s">
        <v>408</v>
      </c>
      <c r="F35" t="s">
        <v>351</v>
      </c>
      <c r="G35" t="s">
        <v>352</v>
      </c>
      <c r="H35" t="s">
        <v>353</v>
      </c>
      <c r="I35" t="s">
        <v>354</v>
      </c>
      <c r="J35" t="s">
        <v>355</v>
      </c>
      <c r="K35" t="s">
        <v>356</v>
      </c>
      <c r="L35">
        <v>1689719772.0999999</v>
      </c>
      <c r="M35">
        <f t="shared" si="0"/>
        <v>1.4779990235074647E-3</v>
      </c>
      <c r="N35">
        <f t="shared" si="1"/>
        <v>1.4779990235074647</v>
      </c>
      <c r="O35">
        <f t="shared" si="2"/>
        <v>13.732736102807735</v>
      </c>
      <c r="P35">
        <f t="shared" si="3"/>
        <v>1781.89</v>
      </c>
      <c r="Q35">
        <f t="shared" si="4"/>
        <v>1649.926904309832</v>
      </c>
      <c r="R35">
        <f t="shared" si="5"/>
        <v>166.29657783566674</v>
      </c>
      <c r="S35">
        <f t="shared" si="6"/>
        <v>179.59717385392199</v>
      </c>
      <c r="T35">
        <f t="shared" si="7"/>
        <v>0.2029716622156765</v>
      </c>
      <c r="U35">
        <f t="shared" si="8"/>
        <v>3.3229819702099137</v>
      </c>
      <c r="V35">
        <f t="shared" si="9"/>
        <v>0.1963271081263826</v>
      </c>
      <c r="W35">
        <f t="shared" si="10"/>
        <v>0.12328330912847013</v>
      </c>
      <c r="X35">
        <f t="shared" si="11"/>
        <v>297.70301699999999</v>
      </c>
      <c r="Y35">
        <f t="shared" si="12"/>
        <v>19.220210216484059</v>
      </c>
      <c r="Z35">
        <f t="shared" si="13"/>
        <v>19.220210216484059</v>
      </c>
      <c r="AA35">
        <f t="shared" si="14"/>
        <v>2.235666652769893</v>
      </c>
      <c r="AB35">
        <f t="shared" si="15"/>
        <v>72.003782567962432</v>
      </c>
      <c r="AC35">
        <f t="shared" si="16"/>
        <v>1.4909199079625397</v>
      </c>
      <c r="AD35">
        <f t="shared" si="17"/>
        <v>2.0706133133426712</v>
      </c>
      <c r="AE35">
        <f t="shared" si="18"/>
        <v>0.74474674480735326</v>
      </c>
      <c r="AF35">
        <f t="shared" si="19"/>
        <v>-65.179756936679198</v>
      </c>
      <c r="AG35">
        <f t="shared" si="20"/>
        <v>-219.51261472304708</v>
      </c>
      <c r="AH35">
        <f t="shared" si="21"/>
        <v>-13.093053361654475</v>
      </c>
      <c r="AI35">
        <f t="shared" si="22"/>
        <v>-8.2408021380786067E-2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54981.026584400992</v>
      </c>
      <c r="AO35">
        <f t="shared" si="26"/>
        <v>1800.01</v>
      </c>
      <c r="AP35">
        <f t="shared" si="27"/>
        <v>1517.4080999999999</v>
      </c>
      <c r="AQ35">
        <f t="shared" si="28"/>
        <v>0.84299981666768509</v>
      </c>
      <c r="AR35">
        <f t="shared" si="29"/>
        <v>0.16538964616863239</v>
      </c>
      <c r="AS35">
        <v>1689719772.0999999</v>
      </c>
      <c r="AT35">
        <v>1781.89</v>
      </c>
      <c r="AU35">
        <v>1799.97</v>
      </c>
      <c r="AV35">
        <v>14.792299999999999</v>
      </c>
      <c r="AW35">
        <v>13.1837</v>
      </c>
      <c r="AX35">
        <v>1786.95</v>
      </c>
      <c r="AY35">
        <v>14.853199999999999</v>
      </c>
      <c r="AZ35">
        <v>400.10700000000003</v>
      </c>
      <c r="BA35">
        <v>100.761</v>
      </c>
      <c r="BB35">
        <v>2.9269799999999999E-2</v>
      </c>
      <c r="BC35">
        <v>17.994900000000001</v>
      </c>
      <c r="BD35">
        <v>17.427600000000002</v>
      </c>
      <c r="BE35">
        <v>999.9</v>
      </c>
      <c r="BF35">
        <v>0</v>
      </c>
      <c r="BG35">
        <v>0</v>
      </c>
      <c r="BH35">
        <v>10010</v>
      </c>
      <c r="BI35">
        <v>0</v>
      </c>
      <c r="BJ35">
        <v>492.22800000000001</v>
      </c>
      <c r="BK35">
        <v>-18.079699999999999</v>
      </c>
      <c r="BL35">
        <v>1808.65</v>
      </c>
      <c r="BM35">
        <v>1824.02</v>
      </c>
      <c r="BN35">
        <v>1.6086199999999999</v>
      </c>
      <c r="BO35">
        <v>1799.97</v>
      </c>
      <c r="BP35">
        <v>13.1837</v>
      </c>
      <c r="BQ35">
        <v>1.49048</v>
      </c>
      <c r="BR35">
        <v>1.3284</v>
      </c>
      <c r="BS35">
        <v>12.870900000000001</v>
      </c>
      <c r="BT35">
        <v>11.124000000000001</v>
      </c>
      <c r="BU35">
        <v>1800.01</v>
      </c>
      <c r="BV35">
        <v>0.90000400000000003</v>
      </c>
      <c r="BW35">
        <v>9.9996399999999999E-2</v>
      </c>
      <c r="BX35">
        <v>0</v>
      </c>
      <c r="BY35">
        <v>2.012</v>
      </c>
      <c r="BZ35">
        <v>0</v>
      </c>
      <c r="CA35">
        <v>7767.51</v>
      </c>
      <c r="CB35">
        <v>17199.7</v>
      </c>
      <c r="CC35">
        <v>36.311999999999998</v>
      </c>
      <c r="CD35">
        <v>39.061999999999998</v>
      </c>
      <c r="CE35">
        <v>37.75</v>
      </c>
      <c r="CF35">
        <v>36.811999999999998</v>
      </c>
      <c r="CG35">
        <v>35.75</v>
      </c>
      <c r="CH35">
        <v>1620.02</v>
      </c>
      <c r="CI35">
        <v>179.99</v>
      </c>
      <c r="CJ35">
        <v>0</v>
      </c>
      <c r="CK35">
        <v>1689719776.0999999</v>
      </c>
      <c r="CL35">
        <v>0</v>
      </c>
      <c r="CM35">
        <v>1689719744.0999999</v>
      </c>
      <c r="CN35" t="s">
        <v>409</v>
      </c>
      <c r="CO35">
        <v>1689719740.0999999</v>
      </c>
      <c r="CP35">
        <v>1689719744.0999999</v>
      </c>
      <c r="CQ35">
        <v>61</v>
      </c>
      <c r="CR35">
        <v>-0.60099999999999998</v>
      </c>
      <c r="CS35">
        <v>-1E-3</v>
      </c>
      <c r="CT35">
        <v>-5.04</v>
      </c>
      <c r="CU35">
        <v>-6.0999999999999999E-2</v>
      </c>
      <c r="CV35">
        <v>1800</v>
      </c>
      <c r="CW35">
        <v>13</v>
      </c>
      <c r="CX35">
        <v>0.14000000000000001</v>
      </c>
      <c r="CY35">
        <v>0.06</v>
      </c>
      <c r="CZ35">
        <v>17.221612326212298</v>
      </c>
      <c r="DA35">
        <v>4.3563942990041099E-2</v>
      </c>
      <c r="DB35">
        <v>0.124053344742734</v>
      </c>
      <c r="DC35">
        <v>1</v>
      </c>
      <c r="DD35">
        <v>1800.0333333333299</v>
      </c>
      <c r="DE35">
        <v>-0.455064935060363</v>
      </c>
      <c r="DF35">
        <v>0.136288675885433</v>
      </c>
      <c r="DG35">
        <v>1</v>
      </c>
      <c r="DH35">
        <v>1800.00238095238</v>
      </c>
      <c r="DI35">
        <v>3.6936500323644702E-3</v>
      </c>
      <c r="DJ35">
        <v>1.1086139739821199E-2</v>
      </c>
      <c r="DK35">
        <v>-1</v>
      </c>
      <c r="DL35">
        <v>2</v>
      </c>
      <c r="DM35">
        <v>2</v>
      </c>
      <c r="DN35" t="s">
        <v>358</v>
      </c>
      <c r="DO35">
        <v>2.6549399999999999</v>
      </c>
      <c r="DP35">
        <v>2.7616399999999999</v>
      </c>
      <c r="DQ35">
        <v>0.25482399999999999</v>
      </c>
      <c r="DR35">
        <v>0.25653999999999999</v>
      </c>
      <c r="DS35">
        <v>8.5619000000000001E-2</v>
      </c>
      <c r="DT35">
        <v>7.87601E-2</v>
      </c>
      <c r="DU35">
        <v>23723</v>
      </c>
      <c r="DV35">
        <v>24752.5</v>
      </c>
      <c r="DW35">
        <v>29560.400000000001</v>
      </c>
      <c r="DX35">
        <v>31022.6</v>
      </c>
      <c r="DY35">
        <v>35434.699999999997</v>
      </c>
      <c r="DZ35">
        <v>37493.9</v>
      </c>
      <c r="EA35">
        <v>40575.699999999997</v>
      </c>
      <c r="EB35">
        <v>43048.800000000003</v>
      </c>
      <c r="EC35">
        <v>1.86948</v>
      </c>
      <c r="ED35">
        <v>2.2497500000000001</v>
      </c>
      <c r="EE35">
        <v>-1.2233900000000001E-2</v>
      </c>
      <c r="EF35">
        <v>0</v>
      </c>
      <c r="EG35">
        <v>17.630800000000001</v>
      </c>
      <c r="EH35">
        <v>999.9</v>
      </c>
      <c r="EI35">
        <v>41.869</v>
      </c>
      <c r="EJ35">
        <v>26.042000000000002</v>
      </c>
      <c r="EK35">
        <v>14.0558</v>
      </c>
      <c r="EL35">
        <v>61.185600000000001</v>
      </c>
      <c r="EM35">
        <v>11.598599999999999</v>
      </c>
      <c r="EN35">
        <v>1</v>
      </c>
      <c r="EO35">
        <v>-0.34241899999999997</v>
      </c>
      <c r="EP35">
        <v>2.8692000000000002</v>
      </c>
      <c r="EQ35">
        <v>20.266400000000001</v>
      </c>
      <c r="ER35">
        <v>5.24125</v>
      </c>
      <c r="ES35">
        <v>11.8302</v>
      </c>
      <c r="ET35">
        <v>4.9817999999999998</v>
      </c>
      <c r="EU35">
        <v>3.2989999999999999</v>
      </c>
      <c r="EV35">
        <v>173</v>
      </c>
      <c r="EW35">
        <v>4020</v>
      </c>
      <c r="EX35">
        <v>9201.1</v>
      </c>
      <c r="EY35">
        <v>60.8</v>
      </c>
      <c r="EZ35">
        <v>1.87334</v>
      </c>
      <c r="FA35">
        <v>1.87903</v>
      </c>
      <c r="FB35">
        <v>1.8794200000000001</v>
      </c>
      <c r="FC35">
        <v>1.8800399999999999</v>
      </c>
      <c r="FD35">
        <v>1.8775900000000001</v>
      </c>
      <c r="FE35">
        <v>1.8768</v>
      </c>
      <c r="FF35">
        <v>1.8772899999999999</v>
      </c>
      <c r="FG35">
        <v>1.8749400000000001</v>
      </c>
      <c r="FH35">
        <v>0</v>
      </c>
      <c r="FI35">
        <v>0</v>
      </c>
      <c r="FJ35">
        <v>0</v>
      </c>
      <c r="FK35">
        <v>0</v>
      </c>
      <c r="FL35" t="s">
        <v>359</v>
      </c>
      <c r="FM35" t="s">
        <v>360</v>
      </c>
      <c r="FN35" t="s">
        <v>361</v>
      </c>
      <c r="FO35" t="s">
        <v>361</v>
      </c>
      <c r="FP35" t="s">
        <v>361</v>
      </c>
      <c r="FQ35" t="s">
        <v>361</v>
      </c>
      <c r="FR35">
        <v>0</v>
      </c>
      <c r="FS35">
        <v>100</v>
      </c>
      <c r="FT35">
        <v>100</v>
      </c>
      <c r="FU35">
        <v>-5.0599999999999996</v>
      </c>
      <c r="FV35">
        <v>-6.0900000000000003E-2</v>
      </c>
      <c r="FW35">
        <v>-5.1058027288009598</v>
      </c>
      <c r="FX35">
        <v>1.4527828764109799E-4</v>
      </c>
      <c r="FY35">
        <v>-4.3579519040863002E-7</v>
      </c>
      <c r="FZ35">
        <v>2.0799061152897499E-10</v>
      </c>
      <c r="GA35">
        <v>-6.0929999999998999E-2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0.5</v>
      </c>
      <c r="GJ35">
        <v>0.5</v>
      </c>
      <c r="GK35">
        <v>3.5119600000000002</v>
      </c>
      <c r="GL35">
        <v>2.5549300000000001</v>
      </c>
      <c r="GM35">
        <v>1.54541</v>
      </c>
      <c r="GN35">
        <v>2.2863799999999999</v>
      </c>
      <c r="GO35">
        <v>1.5979000000000001</v>
      </c>
      <c r="GP35">
        <v>2.2692899999999998</v>
      </c>
      <c r="GQ35">
        <v>29.176600000000001</v>
      </c>
      <c r="GR35">
        <v>16.014600000000002</v>
      </c>
      <c r="GS35">
        <v>18</v>
      </c>
      <c r="GT35">
        <v>392.25900000000001</v>
      </c>
      <c r="GU35">
        <v>680.52</v>
      </c>
      <c r="GV35">
        <v>15.177899999999999</v>
      </c>
      <c r="GW35">
        <v>22.353000000000002</v>
      </c>
      <c r="GX35">
        <v>30.0002</v>
      </c>
      <c r="GY35">
        <v>22.467700000000001</v>
      </c>
      <c r="GZ35">
        <v>22.443999999999999</v>
      </c>
      <c r="HA35">
        <v>70.306299999999993</v>
      </c>
      <c r="HB35">
        <v>10</v>
      </c>
      <c r="HC35">
        <v>-30</v>
      </c>
      <c r="HD35">
        <v>15.180300000000001</v>
      </c>
      <c r="HE35">
        <v>1800</v>
      </c>
      <c r="HF35">
        <v>0</v>
      </c>
      <c r="HG35">
        <v>100.648</v>
      </c>
      <c r="HH35">
        <v>99.758200000000002</v>
      </c>
    </row>
    <row r="36" spans="1:216" x14ac:dyDescent="0.2">
      <c r="A36">
        <v>18</v>
      </c>
      <c r="B36">
        <v>1689719876</v>
      </c>
      <c r="C36">
        <v>1587.9000000953699</v>
      </c>
      <c r="D36" t="s">
        <v>410</v>
      </c>
      <c r="E36" t="s">
        <v>411</v>
      </c>
      <c r="F36" t="s">
        <v>351</v>
      </c>
      <c r="G36" t="s">
        <v>352</v>
      </c>
      <c r="H36" t="s">
        <v>353</v>
      </c>
      <c r="I36" t="s">
        <v>354</v>
      </c>
      <c r="J36" t="s">
        <v>355</v>
      </c>
      <c r="K36" t="s">
        <v>356</v>
      </c>
      <c r="L36">
        <v>1689719876</v>
      </c>
      <c r="M36">
        <f t="shared" si="0"/>
        <v>1.4796445953334544E-3</v>
      </c>
      <c r="N36">
        <f t="shared" si="1"/>
        <v>1.4796445953334545</v>
      </c>
      <c r="O36">
        <f t="shared" si="2"/>
        <v>8.9552127563441157</v>
      </c>
      <c r="P36">
        <f t="shared" si="3"/>
        <v>389.43400000000003</v>
      </c>
      <c r="Q36">
        <f t="shared" si="4"/>
        <v>311.85284800351377</v>
      </c>
      <c r="R36">
        <f t="shared" si="5"/>
        <v>31.432662820476999</v>
      </c>
      <c r="S36">
        <f t="shared" si="6"/>
        <v>39.252319455141603</v>
      </c>
      <c r="T36">
        <f t="shared" si="7"/>
        <v>0.20099958214685021</v>
      </c>
      <c r="U36">
        <f t="shared" si="8"/>
        <v>3.3219778452068445</v>
      </c>
      <c r="V36">
        <f t="shared" si="9"/>
        <v>0.19447938544320553</v>
      </c>
      <c r="W36">
        <f t="shared" si="10"/>
        <v>0.12211781031540528</v>
      </c>
      <c r="X36">
        <f t="shared" si="11"/>
        <v>297.70142100000004</v>
      </c>
      <c r="Y36">
        <f t="shared" si="12"/>
        <v>19.221767789670778</v>
      </c>
      <c r="Z36">
        <f t="shared" si="13"/>
        <v>19.221767789670778</v>
      </c>
      <c r="AA36">
        <f t="shared" si="14"/>
        <v>2.2358835943179951</v>
      </c>
      <c r="AB36">
        <f t="shared" si="15"/>
        <v>71.622425565836153</v>
      </c>
      <c r="AC36">
        <f t="shared" si="16"/>
        <v>1.4831727090659999</v>
      </c>
      <c r="AD36">
        <f t="shared" si="17"/>
        <v>2.0708216698171587</v>
      </c>
      <c r="AE36">
        <f t="shared" si="18"/>
        <v>0.75271088525199525</v>
      </c>
      <c r="AF36">
        <f t="shared" si="19"/>
        <v>-65.252326654205334</v>
      </c>
      <c r="AG36">
        <f t="shared" si="20"/>
        <v>-219.43868489776924</v>
      </c>
      <c r="AH36">
        <f t="shared" si="21"/>
        <v>-13.092812659574772</v>
      </c>
      <c r="AI36">
        <f t="shared" si="22"/>
        <v>-8.2403211549262778E-2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54956.024730838428</v>
      </c>
      <c r="AO36">
        <f t="shared" si="26"/>
        <v>1800</v>
      </c>
      <c r="AP36">
        <f t="shared" si="27"/>
        <v>1517.3996999999999</v>
      </c>
      <c r="AQ36">
        <f t="shared" si="28"/>
        <v>0.84299983333333328</v>
      </c>
      <c r="AR36">
        <f t="shared" si="29"/>
        <v>0.16538967833333335</v>
      </c>
      <c r="AS36">
        <v>1689719876</v>
      </c>
      <c r="AT36">
        <v>389.43400000000003</v>
      </c>
      <c r="AU36">
        <v>399.96199999999999</v>
      </c>
      <c r="AV36">
        <v>14.715</v>
      </c>
      <c r="AW36">
        <v>13.104699999999999</v>
      </c>
      <c r="AX36">
        <v>392.32100000000003</v>
      </c>
      <c r="AY36">
        <v>14.776</v>
      </c>
      <c r="AZ36">
        <v>400.161</v>
      </c>
      <c r="BA36">
        <v>100.764</v>
      </c>
      <c r="BB36">
        <v>2.9252400000000001E-2</v>
      </c>
      <c r="BC36">
        <v>17.996500000000001</v>
      </c>
      <c r="BD36">
        <v>17.445799999999998</v>
      </c>
      <c r="BE36">
        <v>999.9</v>
      </c>
      <c r="BF36">
        <v>0</v>
      </c>
      <c r="BG36">
        <v>0</v>
      </c>
      <c r="BH36">
        <v>10005</v>
      </c>
      <c r="BI36">
        <v>0</v>
      </c>
      <c r="BJ36">
        <v>510.95100000000002</v>
      </c>
      <c r="BK36">
        <v>-10.5281</v>
      </c>
      <c r="BL36">
        <v>395.25</v>
      </c>
      <c r="BM36">
        <v>405.27300000000002</v>
      </c>
      <c r="BN36">
        <v>1.6103000000000001</v>
      </c>
      <c r="BO36">
        <v>399.96199999999999</v>
      </c>
      <c r="BP36">
        <v>13.104699999999999</v>
      </c>
      <c r="BQ36">
        <v>1.4827399999999999</v>
      </c>
      <c r="BR36">
        <v>1.3204800000000001</v>
      </c>
      <c r="BS36">
        <v>12.7913</v>
      </c>
      <c r="BT36">
        <v>11.034000000000001</v>
      </c>
      <c r="BU36">
        <v>1800</v>
      </c>
      <c r="BV36">
        <v>0.90000400000000003</v>
      </c>
      <c r="BW36">
        <v>9.9996399999999999E-2</v>
      </c>
      <c r="BX36">
        <v>0</v>
      </c>
      <c r="BY36">
        <v>2.5954999999999999</v>
      </c>
      <c r="BZ36">
        <v>0</v>
      </c>
      <c r="CA36">
        <v>7595.74</v>
      </c>
      <c r="CB36">
        <v>17199.599999999999</v>
      </c>
      <c r="CC36">
        <v>36.311999999999998</v>
      </c>
      <c r="CD36">
        <v>39</v>
      </c>
      <c r="CE36">
        <v>37.75</v>
      </c>
      <c r="CF36">
        <v>36.811999999999998</v>
      </c>
      <c r="CG36">
        <v>35.686999999999998</v>
      </c>
      <c r="CH36">
        <v>1620.01</v>
      </c>
      <c r="CI36">
        <v>179.99</v>
      </c>
      <c r="CJ36">
        <v>0</v>
      </c>
      <c r="CK36">
        <v>1689719879.9000001</v>
      </c>
      <c r="CL36">
        <v>0</v>
      </c>
      <c r="CM36">
        <v>1689719841</v>
      </c>
      <c r="CN36" t="s">
        <v>412</v>
      </c>
      <c r="CO36">
        <v>1689719841</v>
      </c>
      <c r="CP36">
        <v>1689719837</v>
      </c>
      <c r="CQ36">
        <v>62</v>
      </c>
      <c r="CR36">
        <v>2.2160000000000002</v>
      </c>
      <c r="CS36">
        <v>0</v>
      </c>
      <c r="CT36">
        <v>-2.8879999999999999</v>
      </c>
      <c r="CU36">
        <v>-6.0999999999999999E-2</v>
      </c>
      <c r="CV36">
        <v>399</v>
      </c>
      <c r="CW36">
        <v>13</v>
      </c>
      <c r="CX36">
        <v>0.04</v>
      </c>
      <c r="CY36">
        <v>7.0000000000000007E-2</v>
      </c>
      <c r="CZ36">
        <v>11.0553914733417</v>
      </c>
      <c r="DA36">
        <v>1.5017494867151</v>
      </c>
      <c r="DB36">
        <v>0.16581014723308601</v>
      </c>
      <c r="DC36">
        <v>1</v>
      </c>
      <c r="DD36">
        <v>399.96210000000002</v>
      </c>
      <c r="DE36">
        <v>0.108451127819853</v>
      </c>
      <c r="DF36">
        <v>2.2884274076312199E-2</v>
      </c>
      <c r="DG36">
        <v>1</v>
      </c>
      <c r="DH36">
        <v>1800.0050000000001</v>
      </c>
      <c r="DI36">
        <v>4.4074661191343498E-2</v>
      </c>
      <c r="DJ36">
        <v>8.0622577482912204E-3</v>
      </c>
      <c r="DK36">
        <v>-1</v>
      </c>
      <c r="DL36">
        <v>2</v>
      </c>
      <c r="DM36">
        <v>2</v>
      </c>
      <c r="DN36" t="s">
        <v>358</v>
      </c>
      <c r="DO36">
        <v>2.6550600000000002</v>
      </c>
      <c r="DP36">
        <v>2.7615799999999999</v>
      </c>
      <c r="DQ36">
        <v>9.3609100000000001E-2</v>
      </c>
      <c r="DR36">
        <v>9.5319600000000004E-2</v>
      </c>
      <c r="DS36">
        <v>8.5283100000000001E-2</v>
      </c>
      <c r="DT36">
        <v>7.8405199999999994E-2</v>
      </c>
      <c r="DU36">
        <v>28844.400000000001</v>
      </c>
      <c r="DV36">
        <v>30106</v>
      </c>
      <c r="DW36">
        <v>29558</v>
      </c>
      <c r="DX36">
        <v>31017.5</v>
      </c>
      <c r="DY36">
        <v>35429.300000000003</v>
      </c>
      <c r="DZ36">
        <v>37485.300000000003</v>
      </c>
      <c r="EA36">
        <v>40573.199999999997</v>
      </c>
      <c r="EB36">
        <v>43042.3</v>
      </c>
      <c r="EC36">
        <v>1.86927</v>
      </c>
      <c r="ED36">
        <v>2.2450700000000001</v>
      </c>
      <c r="EE36">
        <v>-1.0423399999999999E-2</v>
      </c>
      <c r="EF36">
        <v>0</v>
      </c>
      <c r="EG36">
        <v>17.619</v>
      </c>
      <c r="EH36">
        <v>999.9</v>
      </c>
      <c r="EI36">
        <v>41.832000000000001</v>
      </c>
      <c r="EJ36">
        <v>26.082999999999998</v>
      </c>
      <c r="EK36">
        <v>14.074400000000001</v>
      </c>
      <c r="EL36">
        <v>61.435600000000001</v>
      </c>
      <c r="EM36">
        <v>11.2179</v>
      </c>
      <c r="EN36">
        <v>1</v>
      </c>
      <c r="EO36">
        <v>-0.34048499999999998</v>
      </c>
      <c r="EP36">
        <v>2.7951899999999998</v>
      </c>
      <c r="EQ36">
        <v>20.2669</v>
      </c>
      <c r="ER36">
        <v>5.23691</v>
      </c>
      <c r="ES36">
        <v>11.8302</v>
      </c>
      <c r="ET36">
        <v>4.9805000000000001</v>
      </c>
      <c r="EU36">
        <v>3.2984499999999999</v>
      </c>
      <c r="EV36">
        <v>173</v>
      </c>
      <c r="EW36">
        <v>4022.3</v>
      </c>
      <c r="EX36">
        <v>9203.7000000000007</v>
      </c>
      <c r="EY36">
        <v>60.8</v>
      </c>
      <c r="EZ36">
        <v>1.8733599999999999</v>
      </c>
      <c r="FA36">
        <v>1.87903</v>
      </c>
      <c r="FB36">
        <v>1.87941</v>
      </c>
      <c r="FC36">
        <v>1.8800399999999999</v>
      </c>
      <c r="FD36">
        <v>1.8775900000000001</v>
      </c>
      <c r="FE36">
        <v>1.8767799999999999</v>
      </c>
      <c r="FF36">
        <v>1.8772899999999999</v>
      </c>
      <c r="FG36">
        <v>1.87496</v>
      </c>
      <c r="FH36">
        <v>0</v>
      </c>
      <c r="FI36">
        <v>0</v>
      </c>
      <c r="FJ36">
        <v>0</v>
      </c>
      <c r="FK36">
        <v>0</v>
      </c>
      <c r="FL36" t="s">
        <v>359</v>
      </c>
      <c r="FM36" t="s">
        <v>360</v>
      </c>
      <c r="FN36" t="s">
        <v>361</v>
      </c>
      <c r="FO36" t="s">
        <v>361</v>
      </c>
      <c r="FP36" t="s">
        <v>361</v>
      </c>
      <c r="FQ36" t="s">
        <v>361</v>
      </c>
      <c r="FR36">
        <v>0</v>
      </c>
      <c r="FS36">
        <v>100</v>
      </c>
      <c r="FT36">
        <v>100</v>
      </c>
      <c r="FU36">
        <v>-2.887</v>
      </c>
      <c r="FV36">
        <v>-6.0999999999999999E-2</v>
      </c>
      <c r="FW36">
        <v>-2.8894670441643102</v>
      </c>
      <c r="FX36">
        <v>1.4527828764109799E-4</v>
      </c>
      <c r="FY36">
        <v>-4.3579519040863002E-7</v>
      </c>
      <c r="FZ36">
        <v>2.0799061152897499E-10</v>
      </c>
      <c r="GA36">
        <v>-6.0981818181817402E-2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0.6</v>
      </c>
      <c r="GJ36">
        <v>0.7</v>
      </c>
      <c r="GK36">
        <v>1.03271</v>
      </c>
      <c r="GL36">
        <v>2.5305200000000001</v>
      </c>
      <c r="GM36">
        <v>1.54541</v>
      </c>
      <c r="GN36">
        <v>2.2863799999999999</v>
      </c>
      <c r="GO36">
        <v>1.5979000000000001</v>
      </c>
      <c r="GP36">
        <v>2.3925800000000002</v>
      </c>
      <c r="GQ36">
        <v>29.197800000000001</v>
      </c>
      <c r="GR36">
        <v>16.023299999999999</v>
      </c>
      <c r="GS36">
        <v>18</v>
      </c>
      <c r="GT36">
        <v>392.29500000000002</v>
      </c>
      <c r="GU36">
        <v>676.70500000000004</v>
      </c>
      <c r="GV36">
        <v>15.252599999999999</v>
      </c>
      <c r="GW36">
        <v>22.372699999999998</v>
      </c>
      <c r="GX36">
        <v>30.0002</v>
      </c>
      <c r="GY36">
        <v>22.486699999999999</v>
      </c>
      <c r="GZ36">
        <v>22.461600000000001</v>
      </c>
      <c r="HA36">
        <v>20.725899999999999</v>
      </c>
      <c r="HB36">
        <v>10</v>
      </c>
      <c r="HC36">
        <v>-30</v>
      </c>
      <c r="HD36">
        <v>15.2544</v>
      </c>
      <c r="HE36">
        <v>400</v>
      </c>
      <c r="HF36">
        <v>0</v>
      </c>
      <c r="HG36">
        <v>100.64100000000001</v>
      </c>
      <c r="HH36">
        <v>99.742500000000007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  <row r="17" spans="1:2" x14ac:dyDescent="0.2">
      <c r="A17" t="s">
        <v>29</v>
      </c>
      <c r="B17" t="s">
        <v>30</v>
      </c>
    </row>
    <row r="18" spans="1:2" x14ac:dyDescent="0.2">
      <c r="A18" t="s">
        <v>31</v>
      </c>
      <c r="B18" t="s">
        <v>32</v>
      </c>
    </row>
    <row r="19" spans="1:2" x14ac:dyDescent="0.2">
      <c r="A19" t="s">
        <v>33</v>
      </c>
      <c r="B19" t="s">
        <v>34</v>
      </c>
    </row>
    <row r="20" spans="1:2" x14ac:dyDescent="0.2">
      <c r="A20" t="s">
        <v>35</v>
      </c>
      <c r="B2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2023-07-18T14:44:55Z</dcterms:created>
  <dcterms:modified xsi:type="dcterms:W3CDTF">2023-07-25T18:05:48Z</dcterms:modified>
</cp:coreProperties>
</file>