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B4362840-4EF2-E544-B1C9-503A812AEE2B}" xr6:coauthVersionLast="47" xr6:coauthVersionMax="47" xr10:uidLastSave="{00000000-0000-0000-0000-000000000000}"/>
  <bookViews>
    <workbookView xWindow="240" yWindow="760" windowWidth="20660" windowHeight="148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P36" i="1" s="1"/>
  <c r="AD36" i="1"/>
  <c r="AC36" i="1"/>
  <c r="AB36" i="1"/>
  <c r="U36" i="1"/>
  <c r="S36" i="1"/>
  <c r="AR35" i="1"/>
  <c r="AQ35" i="1"/>
  <c r="AO35" i="1"/>
  <c r="AN35" i="1"/>
  <c r="AL35" i="1"/>
  <c r="P35" i="1" s="1"/>
  <c r="AD35" i="1"/>
  <c r="AC35" i="1"/>
  <c r="AB35" i="1"/>
  <c r="U35" i="1"/>
  <c r="S35" i="1"/>
  <c r="O35" i="1"/>
  <c r="AR34" i="1"/>
  <c r="AQ34" i="1"/>
  <c r="AO34" i="1"/>
  <c r="AN34" i="1"/>
  <c r="AL34" i="1" s="1"/>
  <c r="AD34" i="1"/>
  <c r="AC34" i="1"/>
  <c r="AB34" i="1" s="1"/>
  <c r="U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P32" i="1" s="1"/>
  <c r="AN32" i="1"/>
  <c r="AM32" i="1"/>
  <c r="AL32" i="1"/>
  <c r="P32" i="1" s="1"/>
  <c r="AD32" i="1"/>
  <c r="AC32" i="1"/>
  <c r="AB32" i="1" s="1"/>
  <c r="U32" i="1"/>
  <c r="S32" i="1"/>
  <c r="AR31" i="1"/>
  <c r="AQ31" i="1"/>
  <c r="AO31" i="1"/>
  <c r="AP31" i="1" s="1"/>
  <c r="AN31" i="1"/>
  <c r="AL31" i="1"/>
  <c r="P31" i="1" s="1"/>
  <c r="AD31" i="1"/>
  <c r="AC31" i="1"/>
  <c r="AB31" i="1"/>
  <c r="U31" i="1"/>
  <c r="S31" i="1"/>
  <c r="O31" i="1"/>
  <c r="AR30" i="1"/>
  <c r="AQ30" i="1"/>
  <c r="AO30" i="1"/>
  <c r="AN30" i="1"/>
  <c r="AL30" i="1" s="1"/>
  <c r="AD30" i="1"/>
  <c r="AC30" i="1"/>
  <c r="AB30" i="1" s="1"/>
  <c r="U30" i="1"/>
  <c r="AR29" i="1"/>
  <c r="AQ29" i="1"/>
  <c r="AO29" i="1"/>
  <c r="X29" i="1" s="1"/>
  <c r="AN29" i="1"/>
  <c r="AL29" i="1" s="1"/>
  <c r="AM29" i="1" s="1"/>
  <c r="AD29" i="1"/>
  <c r="AC29" i="1"/>
  <c r="AB29" i="1" s="1"/>
  <c r="U29" i="1"/>
  <c r="AR28" i="1"/>
  <c r="AQ28" i="1"/>
  <c r="AO28" i="1"/>
  <c r="AP28" i="1" s="1"/>
  <c r="AN28" i="1"/>
  <c r="AL28" i="1" s="1"/>
  <c r="AD28" i="1"/>
  <c r="AC28" i="1"/>
  <c r="AB28" i="1" s="1"/>
  <c r="U28" i="1"/>
  <c r="AR27" i="1"/>
  <c r="AQ27" i="1"/>
  <c r="AO27" i="1"/>
  <c r="AN27" i="1"/>
  <c r="AL27" i="1"/>
  <c r="P27" i="1" s="1"/>
  <c r="AD27" i="1"/>
  <c r="AC27" i="1"/>
  <c r="AB27" i="1"/>
  <c r="U27" i="1"/>
  <c r="S27" i="1"/>
  <c r="O27" i="1"/>
  <c r="AR26" i="1"/>
  <c r="AQ26" i="1"/>
  <c r="AO26" i="1"/>
  <c r="AN26" i="1"/>
  <c r="AL26" i="1" s="1"/>
  <c r="AD26" i="1"/>
  <c r="AC26" i="1"/>
  <c r="AB26" i="1" s="1"/>
  <c r="U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O24" i="1"/>
  <c r="AP24" i="1" s="1"/>
  <c r="AN24" i="1"/>
  <c r="AM24" i="1"/>
  <c r="AL24" i="1"/>
  <c r="P24" i="1" s="1"/>
  <c r="AD24" i="1"/>
  <c r="AC24" i="1"/>
  <c r="AB24" i="1" s="1"/>
  <c r="U24" i="1"/>
  <c r="S24" i="1"/>
  <c r="AR23" i="1"/>
  <c r="AQ23" i="1"/>
  <c r="AO23" i="1"/>
  <c r="AP23" i="1" s="1"/>
  <c r="AN23" i="1"/>
  <c r="AL23" i="1"/>
  <c r="P23" i="1" s="1"/>
  <c r="AD23" i="1"/>
  <c r="AC23" i="1"/>
  <c r="AB23" i="1"/>
  <c r="U23" i="1"/>
  <c r="S23" i="1"/>
  <c r="O23" i="1"/>
  <c r="AR22" i="1"/>
  <c r="AQ22" i="1"/>
  <c r="AO22" i="1"/>
  <c r="AN22" i="1"/>
  <c r="AL22" i="1" s="1"/>
  <c r="AD22" i="1"/>
  <c r="AC22" i="1"/>
  <c r="AB22" i="1" s="1"/>
  <c r="U22" i="1"/>
  <c r="O22" i="1"/>
  <c r="AR21" i="1"/>
  <c r="AQ21" i="1"/>
  <c r="AO21" i="1"/>
  <c r="AN21" i="1"/>
  <c r="AL21" i="1" s="1"/>
  <c r="AD21" i="1"/>
  <c r="AC21" i="1"/>
  <c r="AB21" i="1" s="1"/>
  <c r="U21" i="1"/>
  <c r="AR20" i="1"/>
  <c r="AQ20" i="1"/>
  <c r="AO20" i="1"/>
  <c r="AP20" i="1" s="1"/>
  <c r="AN20" i="1"/>
  <c r="AM20" i="1"/>
  <c r="AL20" i="1"/>
  <c r="P20" i="1" s="1"/>
  <c r="AD20" i="1"/>
  <c r="AC20" i="1"/>
  <c r="AB20" i="1" s="1"/>
  <c r="U20" i="1"/>
  <c r="S20" i="1"/>
  <c r="AR19" i="1"/>
  <c r="AQ19" i="1"/>
  <c r="AO19" i="1"/>
  <c r="AP19" i="1" s="1"/>
  <c r="AN19" i="1"/>
  <c r="AL19" i="1"/>
  <c r="P19" i="1" s="1"/>
  <c r="AD19" i="1"/>
  <c r="AC19" i="1"/>
  <c r="AB19" i="1"/>
  <c r="U19" i="1"/>
  <c r="S19" i="1"/>
  <c r="O19" i="1"/>
  <c r="S21" i="1" l="1"/>
  <c r="P21" i="1"/>
  <c r="N21" i="1"/>
  <c r="M21" i="1" s="1"/>
  <c r="S25" i="1"/>
  <c r="O25" i="1"/>
  <c r="P25" i="1"/>
  <c r="N25" i="1"/>
  <c r="M25" i="1" s="1"/>
  <c r="S33" i="1"/>
  <c r="P33" i="1"/>
  <c r="O33" i="1"/>
  <c r="N33" i="1"/>
  <c r="M33" i="1" s="1"/>
  <c r="O21" i="1"/>
  <c r="AP21" i="1"/>
  <c r="X21" i="1"/>
  <c r="AP27" i="1"/>
  <c r="AP35" i="1"/>
  <c r="N26" i="1"/>
  <c r="M26" i="1" s="1"/>
  <c r="AM26" i="1"/>
  <c r="S26" i="1"/>
  <c r="P26" i="1"/>
  <c r="P28" i="1"/>
  <c r="O28" i="1"/>
  <c r="N28" i="1"/>
  <c r="M28" i="1" s="1"/>
  <c r="AM28" i="1"/>
  <c r="N34" i="1"/>
  <c r="M34" i="1" s="1"/>
  <c r="AM34" i="1"/>
  <c r="S34" i="1"/>
  <c r="P34" i="1"/>
  <c r="O34" i="1"/>
  <c r="AP26" i="1"/>
  <c r="X26" i="1"/>
  <c r="AP34" i="1"/>
  <c r="X34" i="1"/>
  <c r="S28" i="1"/>
  <c r="AP30" i="1"/>
  <c r="X30" i="1"/>
  <c r="S29" i="1"/>
  <c r="P29" i="1"/>
  <c r="O29" i="1"/>
  <c r="N29" i="1"/>
  <c r="M29" i="1" s="1"/>
  <c r="O26" i="1"/>
  <c r="N22" i="1"/>
  <c r="M22" i="1" s="1"/>
  <c r="AM22" i="1"/>
  <c r="S22" i="1"/>
  <c r="P22" i="1"/>
  <c r="N30" i="1"/>
  <c r="M30" i="1" s="1"/>
  <c r="AM30" i="1"/>
  <c r="S30" i="1"/>
  <c r="P30" i="1"/>
  <c r="AP22" i="1"/>
  <c r="X22" i="1"/>
  <c r="AM21" i="1"/>
  <c r="AM25" i="1"/>
  <c r="O30" i="1"/>
  <c r="AM33" i="1"/>
  <c r="AM36" i="1"/>
  <c r="N20" i="1"/>
  <c r="M20" i="1" s="1"/>
  <c r="N32" i="1"/>
  <c r="M32" i="1" s="1"/>
  <c r="X33" i="1"/>
  <c r="N36" i="1"/>
  <c r="M36" i="1" s="1"/>
  <c r="N24" i="1"/>
  <c r="M24" i="1" s="1"/>
  <c r="AP29" i="1"/>
  <c r="AM19" i="1"/>
  <c r="O20" i="1"/>
  <c r="O24" i="1"/>
  <c r="AM27" i="1"/>
  <c r="AM31" i="1"/>
  <c r="O32" i="1"/>
  <c r="AM35" i="1"/>
  <c r="O36" i="1"/>
  <c r="X25" i="1"/>
  <c r="AM23" i="1"/>
  <c r="N19" i="1"/>
  <c r="M19" i="1" s="1"/>
  <c r="X20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X19" i="1"/>
  <c r="X23" i="1"/>
  <c r="X27" i="1"/>
  <c r="X31" i="1"/>
  <c r="X35" i="1"/>
  <c r="Y23" i="1" l="1"/>
  <c r="Z23" i="1" s="1"/>
  <c r="Y24" i="1"/>
  <c r="Z24" i="1" s="1"/>
  <c r="V24" i="1" s="1"/>
  <c r="T24" i="1" s="1"/>
  <c r="W24" i="1" s="1"/>
  <c r="Q24" i="1" s="1"/>
  <c r="R24" i="1" s="1"/>
  <c r="AF36" i="1"/>
  <c r="AF23" i="1"/>
  <c r="V23" i="1"/>
  <c r="T23" i="1" s="1"/>
  <c r="W23" i="1" s="1"/>
  <c r="Q23" i="1" s="1"/>
  <c r="R23" i="1" s="1"/>
  <c r="Y33" i="1"/>
  <c r="Z33" i="1" s="1"/>
  <c r="V33" i="1" s="1"/>
  <c r="T33" i="1" s="1"/>
  <c r="W33" i="1" s="1"/>
  <c r="Q33" i="1" s="1"/>
  <c r="R33" i="1" s="1"/>
  <c r="AF29" i="1"/>
  <c r="Y36" i="1"/>
  <c r="Z36" i="1" s="1"/>
  <c r="V36" i="1" s="1"/>
  <c r="T36" i="1" s="1"/>
  <c r="W36" i="1" s="1"/>
  <c r="Q36" i="1" s="1"/>
  <c r="R36" i="1" s="1"/>
  <c r="Y20" i="1"/>
  <c r="Z20" i="1" s="1"/>
  <c r="V20" i="1" s="1"/>
  <c r="T20" i="1" s="1"/>
  <c r="W20" i="1" s="1"/>
  <c r="Q20" i="1" s="1"/>
  <c r="R20" i="1" s="1"/>
  <c r="AF32" i="1"/>
  <c r="Y22" i="1"/>
  <c r="Z22" i="1" s="1"/>
  <c r="AF33" i="1"/>
  <c r="AF30" i="1"/>
  <c r="Y19" i="1"/>
  <c r="Z19" i="1" s="1"/>
  <c r="AF35" i="1"/>
  <c r="AF19" i="1"/>
  <c r="AF20" i="1"/>
  <c r="Y34" i="1"/>
  <c r="Z34" i="1" s="1"/>
  <c r="V34" i="1" s="1"/>
  <c r="T34" i="1" s="1"/>
  <c r="W34" i="1" s="1"/>
  <c r="Q34" i="1" s="1"/>
  <c r="R34" i="1" s="1"/>
  <c r="Y32" i="1"/>
  <c r="Z32" i="1" s="1"/>
  <c r="V22" i="1"/>
  <c r="T22" i="1" s="1"/>
  <c r="W22" i="1" s="1"/>
  <c r="Q22" i="1" s="1"/>
  <c r="R22" i="1" s="1"/>
  <c r="AF22" i="1"/>
  <c r="AF34" i="1"/>
  <c r="AF26" i="1"/>
  <c r="AF21" i="1"/>
  <c r="Y35" i="1"/>
  <c r="Z35" i="1" s="1"/>
  <c r="AF31" i="1"/>
  <c r="Y25" i="1"/>
  <c r="Z25" i="1" s="1"/>
  <c r="V25" i="1" s="1"/>
  <c r="T25" i="1" s="1"/>
  <c r="W25" i="1" s="1"/>
  <c r="Q25" i="1" s="1"/>
  <c r="R25" i="1" s="1"/>
  <c r="Y29" i="1"/>
  <c r="Z29" i="1" s="1"/>
  <c r="V29" i="1" s="1"/>
  <c r="T29" i="1" s="1"/>
  <c r="W29" i="1" s="1"/>
  <c r="Q29" i="1" s="1"/>
  <c r="R29" i="1" s="1"/>
  <c r="Y30" i="1"/>
  <c r="Z30" i="1" s="1"/>
  <c r="V30" i="1" s="1"/>
  <c r="T30" i="1" s="1"/>
  <c r="W30" i="1" s="1"/>
  <c r="Q30" i="1" s="1"/>
  <c r="R30" i="1" s="1"/>
  <c r="Y26" i="1"/>
  <c r="Z26" i="1" s="1"/>
  <c r="V26" i="1" s="1"/>
  <c r="T26" i="1" s="1"/>
  <c r="W26" i="1" s="1"/>
  <c r="Q26" i="1" s="1"/>
  <c r="R26" i="1" s="1"/>
  <c r="Y31" i="1"/>
  <c r="Z31" i="1" s="1"/>
  <c r="Y28" i="1"/>
  <c r="Z28" i="1" s="1"/>
  <c r="AF28" i="1"/>
  <c r="V28" i="1"/>
  <c r="T28" i="1" s="1"/>
  <c r="W28" i="1" s="1"/>
  <c r="Q28" i="1" s="1"/>
  <c r="R28" i="1" s="1"/>
  <c r="Y27" i="1"/>
  <c r="Z27" i="1" s="1"/>
  <c r="V27" i="1" s="1"/>
  <c r="T27" i="1" s="1"/>
  <c r="W27" i="1" s="1"/>
  <c r="Q27" i="1" s="1"/>
  <c r="R27" i="1" s="1"/>
  <c r="AF27" i="1"/>
  <c r="AF24" i="1"/>
  <c r="Y21" i="1"/>
  <c r="Z21" i="1" s="1"/>
  <c r="AF25" i="1"/>
  <c r="AA31" i="1" l="1"/>
  <c r="AE31" i="1" s="1"/>
  <c r="AH31" i="1"/>
  <c r="AG31" i="1"/>
  <c r="AH19" i="1"/>
  <c r="AG19" i="1"/>
  <c r="AA19" i="1"/>
  <c r="AE19" i="1" s="1"/>
  <c r="V31" i="1"/>
  <c r="T31" i="1" s="1"/>
  <c r="W31" i="1" s="1"/>
  <c r="Q31" i="1" s="1"/>
  <c r="R31" i="1" s="1"/>
  <c r="AA27" i="1"/>
  <c r="AE27" i="1" s="1"/>
  <c r="AH27" i="1"/>
  <c r="AG27" i="1"/>
  <c r="AH20" i="1"/>
  <c r="AA20" i="1"/>
  <c r="AE20" i="1" s="1"/>
  <c r="AG20" i="1"/>
  <c r="AA35" i="1"/>
  <c r="AE35" i="1" s="1"/>
  <c r="AH35" i="1"/>
  <c r="AG35" i="1"/>
  <c r="AA30" i="1"/>
  <c r="AE30" i="1" s="1"/>
  <c r="AH30" i="1"/>
  <c r="AG30" i="1"/>
  <c r="AA26" i="1"/>
  <c r="AE26" i="1" s="1"/>
  <c r="AH26" i="1"/>
  <c r="AG26" i="1"/>
  <c r="V19" i="1"/>
  <c r="T19" i="1" s="1"/>
  <c r="W19" i="1" s="1"/>
  <c r="Q19" i="1" s="1"/>
  <c r="R19" i="1" s="1"/>
  <c r="AA21" i="1"/>
  <c r="AE21" i="1" s="1"/>
  <c r="AH21" i="1"/>
  <c r="AG21" i="1"/>
  <c r="AH36" i="1"/>
  <c r="AA36" i="1"/>
  <c r="AE36" i="1" s="1"/>
  <c r="AG36" i="1"/>
  <c r="V21" i="1"/>
  <c r="T21" i="1" s="1"/>
  <c r="W21" i="1" s="1"/>
  <c r="Q21" i="1" s="1"/>
  <c r="R21" i="1" s="1"/>
  <c r="V35" i="1"/>
  <c r="T35" i="1" s="1"/>
  <c r="W35" i="1" s="1"/>
  <c r="Q35" i="1" s="1"/>
  <c r="R35" i="1" s="1"/>
  <c r="AA22" i="1"/>
  <c r="AE22" i="1" s="1"/>
  <c r="AH22" i="1"/>
  <c r="AG22" i="1"/>
  <c r="AA29" i="1"/>
  <c r="AE29" i="1" s="1"/>
  <c r="AH29" i="1"/>
  <c r="AG29" i="1"/>
  <c r="AH32" i="1"/>
  <c r="AA32" i="1"/>
  <c r="AE32" i="1" s="1"/>
  <c r="AG32" i="1"/>
  <c r="AH24" i="1"/>
  <c r="AA24" i="1"/>
  <c r="AE24" i="1" s="1"/>
  <c r="AG24" i="1"/>
  <c r="AH28" i="1"/>
  <c r="AA28" i="1"/>
  <c r="AE28" i="1" s="1"/>
  <c r="AG28" i="1"/>
  <c r="AA25" i="1"/>
  <c r="AE25" i="1" s="1"/>
  <c r="AH25" i="1"/>
  <c r="AG25" i="1"/>
  <c r="AA34" i="1"/>
  <c r="AE34" i="1" s="1"/>
  <c r="AH34" i="1"/>
  <c r="AG34" i="1"/>
  <c r="V32" i="1"/>
  <c r="T32" i="1" s="1"/>
  <c r="W32" i="1" s="1"/>
  <c r="Q32" i="1" s="1"/>
  <c r="R32" i="1" s="1"/>
  <c r="AA33" i="1"/>
  <c r="AE33" i="1" s="1"/>
  <c r="AH33" i="1"/>
  <c r="AG33" i="1"/>
  <c r="AA23" i="1"/>
  <c r="AE23" i="1" s="1"/>
  <c r="AH23" i="1"/>
  <c r="AG23" i="1"/>
  <c r="AI23" i="1" l="1"/>
  <c r="AI30" i="1"/>
  <c r="AI31" i="1"/>
  <c r="AI24" i="1"/>
  <c r="AI35" i="1"/>
  <c r="AI32" i="1"/>
  <c r="AI21" i="1"/>
  <c r="AI22" i="1"/>
  <c r="AI27" i="1"/>
  <c r="AI25" i="1"/>
  <c r="AI33" i="1"/>
  <c r="AI26" i="1"/>
  <c r="AI28" i="1"/>
  <c r="AI29" i="1"/>
  <c r="AI19" i="1"/>
  <c r="AI34" i="1"/>
  <c r="AI36" i="1"/>
  <c r="AI20" i="1"/>
</calcChain>
</file>

<file path=xl/sharedStrings.xml><?xml version="1.0" encoding="utf-8"?>
<sst xmlns="http://schemas.openxmlformats.org/spreadsheetml/2006/main" count="980" uniqueCount="406">
  <si>
    <t>File opened</t>
  </si>
  <si>
    <t>2023-07-18 10:21:51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</si>
  <si>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</si>
  <si>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</si>
  <si>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</si>
  <si>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</si>
  <si>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</si>
  <si>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</si>
  <si>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</si>
  <si>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</si>
  <si>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</si>
  <si>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</si>
  <si>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</si>
  <si>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</si>
  <si>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</si>
  <si>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</si>
  <si>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</si>
  <si>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</si>
  <si>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</si>
  <si>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</si>
  <si>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</si>
  <si>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</si>
  <si>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</si>
  <si>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</si>
  <si>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</si>
  <si>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</si>
  <si>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</si>
  <si>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10:21:51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</si>
  <si>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</si>
  <si>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</si>
  <si>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</si>
  <si>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</si>
  <si>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</si>
  <si>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</si>
  <si>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</si>
  <si>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</si>
  <si>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</si>
  <si>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</si>
  <si>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</si>
  <si>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</si>
  <si>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</si>
  <si>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</si>
  <si>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</si>
  <si>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</si>
  <si>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</si>
  <si>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</si>
  <si>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</si>
  <si>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</si>
  <si>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</si>
  <si>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</si>
  <si>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</si>
  <si>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</si>
  <si>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</si>
  <si>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</si>
  <si>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</si>
  <si>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</si>
  <si>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</si>
  <si>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</si>
  <si>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</si>
  <si>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</si>
  <si>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</si>
  <si>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</si>
  <si>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</si>
  <si>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</si>
  <si>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</si>
  <si>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</si>
  <si>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</si>
  <si>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</si>
  <si>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</si>
  <si>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</si>
  <si>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</si>
  <si>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</si>
  <si>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</si>
  <si>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</si>
  <si>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</si>
  <si>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</si>
  <si>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</si>
  <si>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</si>
  <si>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</si>
  <si>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</si>
  <si>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</si>
  <si>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</si>
  <si>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</si>
  <si>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</si>
  <si>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</si>
  <si>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</si>
  <si>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</si>
  <si>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3.80303 79.9494 380.602 629.495 886.647 1076.07 1289.15 1399.66</t>
  </si>
  <si>
    <t>Fs_true</t>
  </si>
  <si>
    <t>0.39844 100.4 401.826 601.019 802.958 1000.65 1201.32 1401.6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</si>
  <si>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</si>
  <si>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</si>
  <si>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</si>
  <si>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</si>
  <si>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</si>
  <si>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</si>
  <si>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</si>
  <si>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</si>
  <si>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</si>
  <si>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</si>
  <si>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</si>
  <si>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</si>
  <si>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</si>
  <si>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</si>
  <si>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</si>
  <si>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</si>
  <si>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</si>
  <si>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</si>
  <si>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</si>
  <si>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</si>
  <si>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</si>
  <si>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</si>
  <si>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</si>
  <si>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</si>
  <si>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</si>
  <si>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</si>
  <si>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</si>
  <si>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</si>
  <si>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</si>
  <si>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</si>
  <si>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</si>
  <si>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</si>
  <si>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</si>
  <si>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</si>
  <si>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</si>
  <si>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</si>
  <si>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</si>
  <si>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</si>
  <si>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</si>
  <si>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</si>
  <si>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</si>
  <si>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</si>
  <si>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</si>
  <si>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</si>
  <si>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</si>
  <si>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</si>
  <si>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</si>
  <si>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</si>
  <si>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</si>
  <si>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</si>
  <si>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</si>
  <si>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</si>
  <si>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</si>
  <si>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</si>
  <si>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</si>
  <si>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</si>
  <si>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</si>
  <si>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</si>
  <si>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</si>
  <si>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</si>
  <si>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</si>
  <si>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</si>
  <si>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</si>
  <si>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</si>
  <si>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</si>
  <si>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</si>
  <si>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</si>
  <si>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</si>
  <si>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</si>
  <si>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</si>
  <si>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</si>
  <si>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</si>
  <si>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</si>
  <si>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</si>
  <si>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</si>
  <si>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</si>
  <si>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</si>
  <si>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</si>
  <si>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</si>
  <si>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</si>
  <si>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</si>
  <si>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</si>
  <si>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</si>
  <si>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</si>
  <si>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</si>
  <si>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</si>
  <si>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</si>
  <si>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</si>
  <si>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</si>
  <si>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</si>
  <si>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</si>
  <si>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</si>
  <si>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</si>
  <si>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</si>
  <si>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</si>
  <si>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</si>
  <si>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</si>
  <si>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</si>
  <si>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</si>
  <si>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</si>
  <si>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</si>
  <si>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</si>
  <si>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</si>
  <si>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</si>
  <si>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</si>
  <si>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</si>
  <si>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</si>
  <si>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</si>
  <si>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</si>
  <si>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</si>
  <si>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</si>
  <si>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</si>
  <si>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</si>
  <si>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</si>
  <si>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</si>
  <si>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</si>
  <si>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</si>
  <si>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</si>
  <si>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</si>
  <si>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</si>
  <si>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</si>
  <si>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</si>
  <si>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</si>
  <si>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</si>
  <si>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</si>
  <si>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</si>
  <si>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</si>
  <si>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</si>
  <si>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</si>
  <si>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</si>
  <si>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</si>
  <si>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</si>
  <si>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</si>
  <si>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</si>
  <si>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</si>
  <si>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</si>
  <si>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</si>
  <si>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</si>
  <si>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</si>
  <si>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</si>
  <si>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</si>
  <si>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</si>
  <si>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</si>
  <si>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</si>
  <si>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</si>
  <si>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</si>
  <si>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</si>
  <si>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</si>
  <si>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</si>
  <si>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</si>
  <si>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</si>
  <si>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</si>
  <si>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</si>
  <si>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</si>
  <si>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</si>
  <si>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</si>
  <si>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</si>
  <si>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</si>
  <si>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</si>
  <si>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</si>
  <si>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</si>
  <si>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</si>
  <si>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</si>
  <si>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</si>
  <si>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</si>
  <si>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</si>
  <si>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</si>
  <si>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</si>
  <si>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</si>
  <si>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</si>
  <si>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</si>
  <si>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</si>
  <si>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</si>
  <si>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</si>
  <si>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</si>
  <si>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</si>
  <si>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</si>
  <si>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</si>
  <si>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</si>
  <si>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</si>
  <si>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</si>
  <si>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</si>
  <si>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</si>
  <si>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</si>
  <si>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</si>
  <si>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</si>
  <si>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</si>
  <si>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</si>
  <si>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</si>
  <si>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</si>
  <si>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</si>
  <si>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</si>
  <si>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</si>
  <si>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</si>
  <si>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</si>
  <si>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</si>
  <si>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</si>
  <si>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</si>
  <si>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</si>
  <si>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</si>
  <si>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</si>
  <si>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</si>
  <si>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</si>
  <si>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</si>
  <si>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</si>
  <si>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</si>
  <si>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</si>
  <si>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</si>
  <si>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</si>
  <si>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</si>
  <si>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</si>
  <si>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</si>
  <si>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</si>
  <si>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</si>
  <si>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</si>
  <si>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</si>
  <si>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</si>
  <si>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</si>
  <si>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</si>
  <si>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</si>
  <si>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</si>
  <si>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</si>
  <si>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</si>
  <si>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</si>
  <si>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</si>
  <si>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</si>
  <si>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</si>
  <si>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</si>
  <si>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</si>
  <si>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</si>
  <si>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</si>
  <si>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</si>
  <si>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</si>
  <si>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</si>
  <si>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</si>
  <si>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</si>
  <si>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</si>
  <si>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</si>
  <si>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</si>
  <si>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</si>
  <si>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</si>
  <si>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</si>
  <si>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</si>
  <si>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</si>
  <si>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</si>
  <si>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</si>
  <si>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</si>
  <si>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</si>
  <si>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</si>
  <si>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</si>
  <si>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</si>
  <si>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</si>
  <si>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20230718 10:58:25</t>
  </si>
  <si>
    <t>10:58:25</t>
  </si>
  <si>
    <t>none</t>
  </si>
  <si>
    <t>Picabo</t>
  </si>
  <si>
    <t>20230718</t>
  </si>
  <si>
    <t>kse</t>
  </si>
  <si>
    <t xml:space="preserve">DROC </t>
  </si>
  <si>
    <t>BNL21846</t>
  </si>
  <si>
    <t>10:57:58</t>
  </si>
  <si>
    <t>2/2</t>
  </si>
  <si>
    <t>00000000</t>
  </si>
  <si>
    <t>iiiiiiii</t>
  </si>
  <si>
    <t>off</t>
  </si>
  <si>
    <t>20230718 10:59:56</t>
  </si>
  <si>
    <t>10:59:56</t>
  </si>
  <si>
    <t>10:59:29</t>
  </si>
  <si>
    <t>20230718 11:01:28</t>
  </si>
  <si>
    <t>11:01:28</t>
  </si>
  <si>
    <t>11:01:01</t>
  </si>
  <si>
    <t>20230718 11:02:58</t>
  </si>
  <si>
    <t>11:02:58</t>
  </si>
  <si>
    <t>11:02:32</t>
  </si>
  <si>
    <t>20230718 11:04:23</t>
  </si>
  <si>
    <t>11:04:23</t>
  </si>
  <si>
    <t>11:03:58</t>
  </si>
  <si>
    <t>20230718 11:05:35</t>
  </si>
  <si>
    <t>11:05:35</t>
  </si>
  <si>
    <t>11:05:30</t>
  </si>
  <si>
    <t>20230718 11:06:41</t>
  </si>
  <si>
    <t>11:06:41</t>
  </si>
  <si>
    <t>11:06:35</t>
  </si>
  <si>
    <t>20230718 11:08:08</t>
  </si>
  <si>
    <t>11:08:08</t>
  </si>
  <si>
    <t>11:07:40</t>
  </si>
  <si>
    <t>20230718 11:09:32</t>
  </si>
  <si>
    <t>11:09:32</t>
  </si>
  <si>
    <t>11:09:05</t>
  </si>
  <si>
    <t>20230718 11:10:56</t>
  </si>
  <si>
    <t>11:10:56</t>
  </si>
  <si>
    <t>11:10:28</t>
  </si>
  <si>
    <t>20230718 11:12:19</t>
  </si>
  <si>
    <t>11:12:19</t>
  </si>
  <si>
    <t>11:11:52</t>
  </si>
  <si>
    <t>20230718 11:13:40</t>
  </si>
  <si>
    <t>11:13:40</t>
  </si>
  <si>
    <t>11:13:13</t>
  </si>
  <si>
    <t>20230718 11:15:07</t>
  </si>
  <si>
    <t>11:15:07</t>
  </si>
  <si>
    <t>11:14:39</t>
  </si>
  <si>
    <t>20230718 11:16:35</t>
  </si>
  <si>
    <t>11:16:35</t>
  </si>
  <si>
    <t>11:16:08</t>
  </si>
  <si>
    <t>20230718 11:18:02</t>
  </si>
  <si>
    <t>11:18:02</t>
  </si>
  <si>
    <t>11:17:35</t>
  </si>
  <si>
    <t>20230718 11:19:28</t>
  </si>
  <si>
    <t>11:19:28</t>
  </si>
  <si>
    <t>11:19:01</t>
  </si>
  <si>
    <t>20230718 11:20:52</t>
  </si>
  <si>
    <t>11:20:52</t>
  </si>
  <si>
    <t>11:20:20</t>
  </si>
  <si>
    <t>20230718 11:22:43</t>
  </si>
  <si>
    <t>11:22:43</t>
  </si>
  <si>
    <t>11:22:09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</si>
</sst>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3.1469999999999998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1689706705.0999999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1689706705.0999999</v>
      </c>
      <c r="M19">
        <f t="shared" ref="M19:M36" si="0">(N19)/1000</f>
        <v>3.0297714277118136E-3</v>
      </c>
      <c r="N19">
        <f t="shared" ref="N19:N36" si="1">1000*AZ19*AL19*(AV19-AW19)/(100*$B$7*(1000-AL19*AV19))</f>
        <v>3.0297714277118137</v>
      </c>
      <c r="O19">
        <f t="shared" ref="O19:O36" si="2">AZ19*AL19*(AU19-AT19*(1000-AL19*AW19)/(1000-AL19*AV19))/(100*$B$7)</f>
        <v>18.19681487999075</v>
      </c>
      <c r="P19">
        <f t="shared" ref="P19:P36" si="3">AT19 - IF(AL19&gt;1, O19*$B$7*100/(AN19*BH19), 0)</f>
        <v>389.81799999999998</v>
      </c>
      <c r="Q19">
        <f t="shared" ref="Q19:Q36" si="4">((W19-M19/2)*P19-O19)/(W19+M19/2)</f>
        <v>290.68991916805618</v>
      </c>
      <c r="R19">
        <f t="shared" ref="R19:R36" si="5">Q19*(BA19+BB19)/1000</f>
        <v>29.259498752921516</v>
      </c>
      <c r="S19">
        <f t="shared" ref="S19:S36" si="6">(AT19 - IF(AL19&gt;1, O19*$B$7*100/(AN19*BH19), 0))*(BA19+BB19)/1000</f>
        <v>39.237271514298001</v>
      </c>
      <c r="T19">
        <f t="shared" ref="T19:T36" si="7">2/((1/V19-1/U19)+SIGN(V19)*SQRT((1/V19-1/U19)*(1/V19-1/U19) + 4*$C$7/(($C$7+1)*($C$7+1))*(2*1/V19*1/U19-1/U19*1/U19)))</f>
        <v>0.32303196682307378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3.7482839544162401</v>
      </c>
      <c r="V19">
        <f t="shared" ref="V19:V36" si="9">M19*(1000-(1000*0.61365*EXP(17.502*Z19/(240.97+Z19))/(BA19+BB19)+AV19)/2)/(1000*0.61365*EXP(17.502*Z19/(240.97+Z19))/(BA19+BB19)-AV19)</f>
        <v>0.30832431883914413</v>
      </c>
      <c r="W19">
        <f t="shared" ref="W19:W36" si="10">1/(($C$7+1)/(T19/1.6)+1/(U19/1.37)) + $C$7/(($C$7+1)/(T19/1.6) + $C$7/(U19/1.37))</f>
        <v>0.19396831294960543</v>
      </c>
      <c r="X19">
        <f t="shared" ref="X19:X36" si="11">(AO19*AR19)</f>
        <v>297.74363699999992</v>
      </c>
      <c r="Y19">
        <f t="shared" ref="Y19:Y36" si="12">(BC19+(X19+2*0.95*0.0000000567*(((BC19+$B$9)+273)^4-(BC19+273)^4)-44100*M19)/(1.84*29.3*U19+8*0.95*0.0000000567*(BC19+273)^3))</f>
        <v>17.782658868525555</v>
      </c>
      <c r="Z19">
        <f t="shared" ref="Z19:Z36" si="13">($C$9*BD19+$D$9*BE19+$E$9*Y19)</f>
        <v>17.782658868525555</v>
      </c>
      <c r="AA19">
        <f t="shared" ref="AA19:AA36" si="14">0.61365*EXP(17.502*Z19/(240.97+Z19))</f>
        <v>2.0431371572192845</v>
      </c>
      <c r="AB19">
        <f t="shared" ref="AB19:AB36" si="15">(AC19/AD19*100)</f>
        <v>54.954018741641505</v>
      </c>
      <c r="AC19">
        <f t="shared" ref="AC19:AC36" si="16">AV19*(BA19+BB19)/1000</f>
        <v>1.0693323586557002</v>
      </c>
      <c r="AD19">
        <f t="shared" ref="AD19:AD36" si="17">0.61365*EXP(17.502*BC19/(240.97+BC19))</f>
        <v>1.9458674418025985</v>
      </c>
      <c r="AE19">
        <f t="shared" ref="AE19:AE36" si="18">(AA19-AV19*(BA19+BB19)/1000)</f>
        <v>0.97380479856358426</v>
      </c>
      <c r="AF19">
        <f t="shared" ref="AF19:AF36" si="19">(-M19*44100)</f>
        <v>-133.61291996209098</v>
      </c>
      <c r="AG19">
        <f t="shared" ref="AG19:AG36" si="20">2*29.3*U19*0.92*(BC19-Z19)</f>
        <v>-156.01571407654035</v>
      </c>
      <c r="AH19">
        <f t="shared" ref="AH19:AH36" si="21">2*0.95*0.0000000567*(((BC19+$B$9)+273)^4-(Z19+273)^4)</f>
        <v>-8.1474658448761677</v>
      </c>
      <c r="AI19">
        <f t="shared" ref="AI19:AI36" si="22">X19+AH19+AF19+AG19</f>
        <v>-3.2462883507605511E-2</v>
      </c>
      <c r="AJ19">
        <v>2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54734.861357214671</v>
      </c>
      <c r="AO19">
        <f t="shared" ref="AO19:AO36" si="26">$B$13*BI19+$C$13*BJ19+$F$13*BU19*(1-BX19)</f>
        <v>1800.25</v>
      </c>
      <c r="AP19">
        <f t="shared" ref="AP19:AP36" si="27">AO19*AQ19</f>
        <v>1517.6108999999999</v>
      </c>
      <c r="AQ19">
        <f t="shared" ref="AQ19:AQ36" si="28">($B$13*$D$11+$C$13*$D$11+$F$13*((CH19+BZ19)/MAX(CH19+BZ19+CI19, 0.1)*$I$11+CI19/MAX(CH19+BZ19+CI19, 0.1)*$J$11))/($B$13+$C$13+$F$13)</f>
        <v>0.8430000833217608</v>
      </c>
      <c r="AR19">
        <f t="shared" ref="AR19:AR36" si="29">($B$13*$K$11+$C$13*$K$11+$F$13*((CH19+BZ19)/MAX(CH19+BZ19+CI19, 0.1)*$P$11+CI19/MAX(CH19+BZ19+CI19, 0.1)*$Q$11))/($B$13+$C$13+$F$13)</f>
        <v>0.16539016081099844</v>
      </c>
      <c r="AS19">
        <v>1689706705.0999999</v>
      </c>
      <c r="AT19">
        <v>389.81799999999998</v>
      </c>
      <c r="AU19">
        <v>399.98200000000003</v>
      </c>
      <c r="AV19">
        <v>10.623699999999999</v>
      </c>
      <c r="AW19">
        <v>9.0514200000000002</v>
      </c>
      <c r="AX19">
        <v>392.61</v>
      </c>
      <c r="AY19">
        <v>10.9511</v>
      </c>
      <c r="AZ19">
        <v>599.98199999999997</v>
      </c>
      <c r="BA19">
        <v>100.55500000000001</v>
      </c>
      <c r="BB19">
        <v>0.10036100000000001</v>
      </c>
      <c r="BC19">
        <v>17.0106</v>
      </c>
      <c r="BD19">
        <v>16.4072</v>
      </c>
      <c r="BE19">
        <v>999.9</v>
      </c>
      <c r="BF19">
        <v>0</v>
      </c>
      <c r="BG19">
        <v>0</v>
      </c>
      <c r="BH19">
        <v>9949.3799999999992</v>
      </c>
      <c r="BI19">
        <v>0</v>
      </c>
      <c r="BJ19">
        <v>114.751</v>
      </c>
      <c r="BK19">
        <v>-10.1638</v>
      </c>
      <c r="BL19">
        <v>394.00400000000002</v>
      </c>
      <c r="BM19">
        <v>403.63499999999999</v>
      </c>
      <c r="BN19">
        <v>1.57226</v>
      </c>
      <c r="BO19">
        <v>399.98200000000003</v>
      </c>
      <c r="BP19">
        <v>9.0514200000000002</v>
      </c>
      <c r="BQ19">
        <v>1.06826</v>
      </c>
      <c r="BR19">
        <v>0.91016600000000003</v>
      </c>
      <c r="BS19">
        <v>7.88225</v>
      </c>
      <c r="BT19">
        <v>5.5524899999999997</v>
      </c>
      <c r="BU19">
        <v>1800.25</v>
      </c>
      <c r="BV19">
        <v>0.89999799999999996</v>
      </c>
      <c r="BW19">
        <v>0.10000199999999999</v>
      </c>
      <c r="BX19">
        <v>0</v>
      </c>
      <c r="BY19">
        <v>2.7884000000000002</v>
      </c>
      <c r="BZ19">
        <v>0</v>
      </c>
      <c r="CA19">
        <v>9106.18</v>
      </c>
      <c r="CB19">
        <v>14602.3</v>
      </c>
      <c r="CC19">
        <v>41.375</v>
      </c>
      <c r="CD19">
        <v>41.311999999999998</v>
      </c>
      <c r="CE19">
        <v>41.375</v>
      </c>
      <c r="CF19">
        <v>39.75</v>
      </c>
      <c r="CG19">
        <v>39.686999999999998</v>
      </c>
      <c r="CH19">
        <v>1620.22</v>
      </c>
      <c r="CI19">
        <v>180.03</v>
      </c>
      <c r="CJ19">
        <v>0</v>
      </c>
      <c r="CK19">
        <v>1689706716.4000001</v>
      </c>
      <c r="CL19">
        <v>0</v>
      </c>
      <c r="CM19">
        <v>1689706678.5999999</v>
      </c>
      <c r="CN19" t="s">
        <v>350</v>
      </c>
      <c r="CO19">
        <v>1689706678.5999999</v>
      </c>
      <c r="CP19">
        <v>1689706674.5999999</v>
      </c>
      <c r="CQ19">
        <v>4</v>
      </c>
      <c r="CR19">
        <v>-7.1999999999999995E-2</v>
      </c>
      <c r="CS19">
        <v>0</v>
      </c>
      <c r="CT19">
        <v>-2.8239999999999998</v>
      </c>
      <c r="CU19">
        <v>-0.32700000000000001</v>
      </c>
      <c r="CV19">
        <v>400</v>
      </c>
      <c r="CW19">
        <v>9</v>
      </c>
      <c r="CX19">
        <v>0.14000000000000001</v>
      </c>
      <c r="CY19">
        <v>0.05</v>
      </c>
      <c r="CZ19">
        <v>14.30201757802935</v>
      </c>
      <c r="DA19">
        <v>0.34239267333216228</v>
      </c>
      <c r="DB19">
        <v>0.1838198157255978</v>
      </c>
      <c r="DC19">
        <v>1</v>
      </c>
      <c r="DD19">
        <v>399.95972499999999</v>
      </c>
      <c r="DE19">
        <v>0.14644277673528591</v>
      </c>
      <c r="DF19">
        <v>2.0081070066112389E-2</v>
      </c>
      <c r="DG19">
        <v>1</v>
      </c>
      <c r="DH19">
        <v>1800.118536585366</v>
      </c>
      <c r="DI19">
        <v>9.7723903912783794E-2</v>
      </c>
      <c r="DJ19">
        <v>0.1181681516997774</v>
      </c>
      <c r="DK19">
        <v>-1</v>
      </c>
      <c r="DL19">
        <v>2</v>
      </c>
      <c r="DM19">
        <v>2</v>
      </c>
      <c r="DN19" t="s">
        <v>351</v>
      </c>
      <c r="DO19">
        <v>3.2151999999999998</v>
      </c>
      <c r="DP19">
        <v>2.70885</v>
      </c>
      <c r="DQ19">
        <v>9.39387E-2</v>
      </c>
      <c r="DR19">
        <v>9.4841400000000006E-2</v>
      </c>
      <c r="DS19">
        <v>6.5829700000000005E-2</v>
      </c>
      <c r="DT19">
        <v>5.6528599999999998E-2</v>
      </c>
      <c r="DU19">
        <v>27589.5</v>
      </c>
      <c r="DV19">
        <v>31108.2</v>
      </c>
      <c r="DW19">
        <v>28638.5</v>
      </c>
      <c r="DX19">
        <v>32935.1</v>
      </c>
      <c r="DY19">
        <v>37199.9</v>
      </c>
      <c r="DZ19">
        <v>42102.9</v>
      </c>
      <c r="EA19">
        <v>42023.7</v>
      </c>
      <c r="EB19">
        <v>47495.6</v>
      </c>
      <c r="EC19">
        <v>2.2719499999999999</v>
      </c>
      <c r="ED19">
        <v>1.93005</v>
      </c>
      <c r="EE19">
        <v>2.97241E-2</v>
      </c>
      <c r="EF19">
        <v>0</v>
      </c>
      <c r="EG19">
        <v>15.9123</v>
      </c>
      <c r="EH19">
        <v>999.9</v>
      </c>
      <c r="EI19">
        <v>41.4</v>
      </c>
      <c r="EJ19">
        <v>21</v>
      </c>
      <c r="EK19">
        <v>10.2745</v>
      </c>
      <c r="EL19">
        <v>63.830199999999998</v>
      </c>
      <c r="EM19">
        <v>20.024000000000001</v>
      </c>
      <c r="EN19">
        <v>1</v>
      </c>
      <c r="EO19">
        <v>-0.62802100000000005</v>
      </c>
      <c r="EP19">
        <v>2.6011899999999999</v>
      </c>
      <c r="EQ19">
        <v>20.216000000000001</v>
      </c>
      <c r="ER19">
        <v>5.2286700000000002</v>
      </c>
      <c r="ES19">
        <v>12.0062</v>
      </c>
      <c r="ET19">
        <v>4.9897999999999998</v>
      </c>
      <c r="EU19">
        <v>3.3050000000000002</v>
      </c>
      <c r="EV19">
        <v>5944.6</v>
      </c>
      <c r="EW19">
        <v>9511.4</v>
      </c>
      <c r="EX19">
        <v>503</v>
      </c>
      <c r="EY19">
        <v>55.8</v>
      </c>
      <c r="EZ19">
        <v>1.85226</v>
      </c>
      <c r="FA19">
        <v>1.8614200000000001</v>
      </c>
      <c r="FB19">
        <v>1.86032</v>
      </c>
      <c r="FC19">
        <v>1.8562799999999999</v>
      </c>
      <c r="FD19">
        <v>1.8606799999999999</v>
      </c>
      <c r="FE19">
        <v>1.857</v>
      </c>
      <c r="FF19">
        <v>1.8591200000000001</v>
      </c>
      <c r="FG19">
        <v>1.8619699999999999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-2.7919999999999998</v>
      </c>
      <c r="FV19">
        <v>-0.32740000000000002</v>
      </c>
      <c r="FW19">
        <v>-1.3792071670030219</v>
      </c>
      <c r="FX19">
        <v>-4.0117494158234393E-3</v>
      </c>
      <c r="FY19">
        <v>1.087516141204025E-6</v>
      </c>
      <c r="FZ19">
        <v>-8.657206703991749E-11</v>
      </c>
      <c r="GA19">
        <v>-0.32746850000000022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0.4</v>
      </c>
      <c r="GJ19">
        <v>0.5</v>
      </c>
      <c r="GK19">
        <v>0.96923800000000004</v>
      </c>
      <c r="GL19">
        <v>2.35107</v>
      </c>
      <c r="GM19">
        <v>1.5942400000000001</v>
      </c>
      <c r="GN19">
        <v>2.3290999999999999</v>
      </c>
      <c r="GO19">
        <v>1.40015</v>
      </c>
      <c r="GP19">
        <v>2.2570800000000002</v>
      </c>
      <c r="GQ19">
        <v>24.8979</v>
      </c>
      <c r="GR19">
        <v>15.5943</v>
      </c>
      <c r="GS19">
        <v>18</v>
      </c>
      <c r="GT19">
        <v>625.6</v>
      </c>
      <c r="GU19">
        <v>431.44200000000001</v>
      </c>
      <c r="GV19">
        <v>13.3164</v>
      </c>
      <c r="GW19">
        <v>18.684799999999999</v>
      </c>
      <c r="GX19">
        <v>30.000499999999999</v>
      </c>
      <c r="GY19">
        <v>18.536300000000001</v>
      </c>
      <c r="GZ19">
        <v>18.482099999999999</v>
      </c>
      <c r="HA19">
        <v>19.4558</v>
      </c>
      <c r="HB19">
        <v>0</v>
      </c>
      <c r="HC19">
        <v>-30</v>
      </c>
      <c r="HD19">
        <v>13.3117</v>
      </c>
      <c r="HE19">
        <v>400</v>
      </c>
      <c r="HF19">
        <v>0</v>
      </c>
      <c r="HG19">
        <v>105.13200000000001</v>
      </c>
      <c r="HH19">
        <v>104.623</v>
      </c>
    </row>
    <row r="20" spans="1:216" x14ac:dyDescent="0.2">
      <c r="A20">
        <v>2</v>
      </c>
      <c r="B20">
        <v>1689706796.5999999</v>
      </c>
      <c r="C20">
        <v>91.5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1689706796.5999999</v>
      </c>
      <c r="M20">
        <f t="shared" si="0"/>
        <v>3.0494052899135249E-3</v>
      </c>
      <c r="N20">
        <f t="shared" si="1"/>
        <v>3.0494052899135249</v>
      </c>
      <c r="O20">
        <f t="shared" si="2"/>
        <v>14.093154125918005</v>
      </c>
      <c r="P20">
        <f t="shared" si="3"/>
        <v>292.11099999999999</v>
      </c>
      <c r="Q20">
        <f t="shared" si="4"/>
        <v>216.95886117609322</v>
      </c>
      <c r="R20">
        <f t="shared" si="5"/>
        <v>21.838259946284602</v>
      </c>
      <c r="S20">
        <f t="shared" si="6"/>
        <v>29.402790540974998</v>
      </c>
      <c r="T20">
        <f t="shared" si="7"/>
        <v>0.32974512247098692</v>
      </c>
      <c r="U20">
        <f t="shared" si="8"/>
        <v>3.7568661458280745</v>
      </c>
      <c r="V20">
        <f t="shared" si="9"/>
        <v>0.314468622956527</v>
      </c>
      <c r="W20">
        <f t="shared" si="10"/>
        <v>0.19785643525811228</v>
      </c>
      <c r="X20">
        <f t="shared" si="11"/>
        <v>297.69242400000002</v>
      </c>
      <c r="Y20">
        <f t="shared" si="12"/>
        <v>17.73099560769742</v>
      </c>
      <c r="Z20">
        <f t="shared" si="13"/>
        <v>17.73099560769742</v>
      </c>
      <c r="AA20">
        <f t="shared" si="14"/>
        <v>2.0364975796076124</v>
      </c>
      <c r="AB20">
        <f t="shared" si="15"/>
        <v>55.432427924030712</v>
      </c>
      <c r="AC20">
        <f t="shared" si="16"/>
        <v>1.0755218297474998</v>
      </c>
      <c r="AD20">
        <f t="shared" si="17"/>
        <v>1.9402394411110511</v>
      </c>
      <c r="AE20">
        <f t="shared" si="18"/>
        <v>0.96097574986011258</v>
      </c>
      <c r="AF20">
        <f t="shared" si="19"/>
        <v>-134.47877328518643</v>
      </c>
      <c r="AG20">
        <f t="shared" si="20"/>
        <v>-155.16513282193884</v>
      </c>
      <c r="AH20">
        <f t="shared" si="21"/>
        <v>-8.0804707349079656</v>
      </c>
      <c r="AI20">
        <f t="shared" si="22"/>
        <v>-3.1952842033234674E-2</v>
      </c>
      <c r="AJ20">
        <v>2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54918.956730183185</v>
      </c>
      <c r="AO20">
        <f t="shared" si="26"/>
        <v>1799.94</v>
      </c>
      <c r="AP20">
        <f t="shared" si="27"/>
        <v>1517.3496</v>
      </c>
      <c r="AQ20">
        <f t="shared" si="28"/>
        <v>0.84300010000333347</v>
      </c>
      <c r="AR20">
        <f t="shared" si="29"/>
        <v>0.16539019300643354</v>
      </c>
      <c r="AS20">
        <v>1689706796.5999999</v>
      </c>
      <c r="AT20">
        <v>292.11099999999999</v>
      </c>
      <c r="AU20">
        <v>299.97000000000003</v>
      </c>
      <c r="AV20">
        <v>10.6851</v>
      </c>
      <c r="AW20">
        <v>9.1027900000000006</v>
      </c>
      <c r="AX20">
        <v>294.56700000000001</v>
      </c>
      <c r="AY20">
        <v>11.011900000000001</v>
      </c>
      <c r="AZ20">
        <v>600.005</v>
      </c>
      <c r="BA20">
        <v>100.556</v>
      </c>
      <c r="BB20">
        <v>0.10022499999999999</v>
      </c>
      <c r="BC20">
        <v>16.9649</v>
      </c>
      <c r="BD20">
        <v>16.427099999999999</v>
      </c>
      <c r="BE20">
        <v>999.9</v>
      </c>
      <c r="BF20">
        <v>0</v>
      </c>
      <c r="BG20">
        <v>0</v>
      </c>
      <c r="BH20">
        <v>9982.5</v>
      </c>
      <c r="BI20">
        <v>0</v>
      </c>
      <c r="BJ20">
        <v>126.996</v>
      </c>
      <c r="BK20">
        <v>-7.8594099999999996</v>
      </c>
      <c r="BL20">
        <v>295.26600000000002</v>
      </c>
      <c r="BM20">
        <v>302.726</v>
      </c>
      <c r="BN20">
        <v>1.58233</v>
      </c>
      <c r="BO20">
        <v>299.97000000000003</v>
      </c>
      <c r="BP20">
        <v>9.1027900000000006</v>
      </c>
      <c r="BQ20">
        <v>1.0744499999999999</v>
      </c>
      <c r="BR20">
        <v>0.91534000000000004</v>
      </c>
      <c r="BS20">
        <v>7.9671000000000003</v>
      </c>
      <c r="BT20">
        <v>5.6341999999999999</v>
      </c>
      <c r="BU20">
        <v>1799.94</v>
      </c>
      <c r="BV20">
        <v>0.89999600000000002</v>
      </c>
      <c r="BW20">
        <v>0.100004</v>
      </c>
      <c r="BX20">
        <v>0</v>
      </c>
      <c r="BY20">
        <v>2.4931000000000001</v>
      </c>
      <c r="BZ20">
        <v>0</v>
      </c>
      <c r="CA20">
        <v>9081.43</v>
      </c>
      <c r="CB20">
        <v>14599.9</v>
      </c>
      <c r="CC20">
        <v>38.5</v>
      </c>
      <c r="CD20">
        <v>38.811999999999998</v>
      </c>
      <c r="CE20">
        <v>38.75</v>
      </c>
      <c r="CF20">
        <v>36.625</v>
      </c>
      <c r="CG20">
        <v>37.186999999999998</v>
      </c>
      <c r="CH20">
        <v>1619.94</v>
      </c>
      <c r="CI20">
        <v>180</v>
      </c>
      <c r="CJ20">
        <v>0</v>
      </c>
      <c r="CK20">
        <v>1689706807.5999999</v>
      </c>
      <c r="CL20">
        <v>0</v>
      </c>
      <c r="CM20">
        <v>1689706769.0999999</v>
      </c>
      <c r="CN20" t="s">
        <v>357</v>
      </c>
      <c r="CO20">
        <v>1689706758.5999999</v>
      </c>
      <c r="CP20">
        <v>1689706769.0999999</v>
      </c>
      <c r="CQ20">
        <v>5</v>
      </c>
      <c r="CR20">
        <v>1.2E-2</v>
      </c>
      <c r="CS20">
        <v>1E-3</v>
      </c>
      <c r="CT20">
        <v>-2.4830000000000001</v>
      </c>
      <c r="CU20">
        <v>-0.32700000000000001</v>
      </c>
      <c r="CV20">
        <v>300</v>
      </c>
      <c r="CW20">
        <v>9</v>
      </c>
      <c r="CX20">
        <v>0.23</v>
      </c>
      <c r="CY20">
        <v>0.06</v>
      </c>
      <c r="CZ20">
        <v>11.13825787291626</v>
      </c>
      <c r="DA20">
        <v>-0.31636360319945689</v>
      </c>
      <c r="DB20">
        <v>3.8791222021004913E-2</v>
      </c>
      <c r="DC20">
        <v>1</v>
      </c>
      <c r="DD20">
        <v>299.94760975609762</v>
      </c>
      <c r="DE20">
        <v>0.34570034843218123</v>
      </c>
      <c r="DF20">
        <v>4.0893006169745082E-2</v>
      </c>
      <c r="DG20">
        <v>1</v>
      </c>
      <c r="DH20">
        <v>1800.0295121951219</v>
      </c>
      <c r="DI20">
        <v>0.15871095131458071</v>
      </c>
      <c r="DJ20">
        <v>0.1217144042122687</v>
      </c>
      <c r="DK20">
        <v>-1</v>
      </c>
      <c r="DL20">
        <v>2</v>
      </c>
      <c r="DM20">
        <v>2</v>
      </c>
      <c r="DN20" t="s">
        <v>351</v>
      </c>
      <c r="DO20">
        <v>3.2151299999999998</v>
      </c>
      <c r="DP20">
        <v>2.7090000000000001</v>
      </c>
      <c r="DQ20">
        <v>7.4915800000000005E-2</v>
      </c>
      <c r="DR20">
        <v>7.5694999999999998E-2</v>
      </c>
      <c r="DS20">
        <v>6.6095899999999999E-2</v>
      </c>
      <c r="DT20">
        <v>5.6765200000000002E-2</v>
      </c>
      <c r="DU20">
        <v>28165.599999999999</v>
      </c>
      <c r="DV20">
        <v>31764.1</v>
      </c>
      <c r="DW20">
        <v>28635.3</v>
      </c>
      <c r="DX20">
        <v>32932.9</v>
      </c>
      <c r="DY20">
        <v>37185.4</v>
      </c>
      <c r="DZ20">
        <v>42089.5</v>
      </c>
      <c r="EA20">
        <v>42019.7</v>
      </c>
      <c r="EB20">
        <v>47492.800000000003</v>
      </c>
      <c r="EC20">
        <v>2.2708499999999998</v>
      </c>
      <c r="ED20">
        <v>1.9279500000000001</v>
      </c>
      <c r="EE20">
        <v>2.9146700000000001E-2</v>
      </c>
      <c r="EF20">
        <v>0</v>
      </c>
      <c r="EG20">
        <v>15.9419</v>
      </c>
      <c r="EH20">
        <v>999.9</v>
      </c>
      <c r="EI20">
        <v>41.4</v>
      </c>
      <c r="EJ20">
        <v>21.1</v>
      </c>
      <c r="EK20">
        <v>10.34</v>
      </c>
      <c r="EL20">
        <v>63.340200000000003</v>
      </c>
      <c r="EM20">
        <v>20.2043</v>
      </c>
      <c r="EN20">
        <v>1</v>
      </c>
      <c r="EO20">
        <v>-0.62273100000000003</v>
      </c>
      <c r="EP20">
        <v>2.2842899999999999</v>
      </c>
      <c r="EQ20">
        <v>20.2227</v>
      </c>
      <c r="ER20">
        <v>5.22837</v>
      </c>
      <c r="ES20">
        <v>12.004</v>
      </c>
      <c r="ET20">
        <v>4.9905499999999998</v>
      </c>
      <c r="EU20">
        <v>3.3050000000000002</v>
      </c>
      <c r="EV20">
        <v>5946.6</v>
      </c>
      <c r="EW20">
        <v>9511.4</v>
      </c>
      <c r="EX20">
        <v>503</v>
      </c>
      <c r="EY20">
        <v>55.8</v>
      </c>
      <c r="EZ20">
        <v>1.8523499999999999</v>
      </c>
      <c r="FA20">
        <v>1.8614200000000001</v>
      </c>
      <c r="FB20">
        <v>1.8603499999999999</v>
      </c>
      <c r="FC20">
        <v>1.8563499999999999</v>
      </c>
      <c r="FD20">
        <v>1.8607899999999999</v>
      </c>
      <c r="FE20">
        <v>1.85703</v>
      </c>
      <c r="FF20">
        <v>1.8591299999999999</v>
      </c>
      <c r="FG20">
        <v>1.8620300000000001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-2.456</v>
      </c>
      <c r="FV20">
        <v>-0.32679999999999998</v>
      </c>
      <c r="FW20">
        <v>-1.366740873348993</v>
      </c>
      <c r="FX20">
        <v>-4.0117494158234393E-3</v>
      </c>
      <c r="FY20">
        <v>1.087516141204025E-6</v>
      </c>
      <c r="FZ20">
        <v>-8.657206703991749E-11</v>
      </c>
      <c r="GA20">
        <v>-0.3267452380952367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0.6</v>
      </c>
      <c r="GJ20">
        <v>0.5</v>
      </c>
      <c r="GK20">
        <v>0.767822</v>
      </c>
      <c r="GL20">
        <v>2.3596200000000001</v>
      </c>
      <c r="GM20">
        <v>1.5942400000000001</v>
      </c>
      <c r="GN20">
        <v>2.3290999999999999</v>
      </c>
      <c r="GO20">
        <v>1.40015</v>
      </c>
      <c r="GP20">
        <v>2.2338900000000002</v>
      </c>
      <c r="GQ20">
        <v>25.020399999999999</v>
      </c>
      <c r="GR20">
        <v>15.5768</v>
      </c>
      <c r="GS20">
        <v>18</v>
      </c>
      <c r="GT20">
        <v>625.83500000000004</v>
      </c>
      <c r="GU20">
        <v>430.92399999999998</v>
      </c>
      <c r="GV20">
        <v>13.503</v>
      </c>
      <c r="GW20">
        <v>18.763100000000001</v>
      </c>
      <c r="GX20">
        <v>30.000299999999999</v>
      </c>
      <c r="GY20">
        <v>18.615200000000002</v>
      </c>
      <c r="GZ20">
        <v>18.560300000000002</v>
      </c>
      <c r="HA20">
        <v>15.4367</v>
      </c>
      <c r="HB20">
        <v>0</v>
      </c>
      <c r="HC20">
        <v>-30</v>
      </c>
      <c r="HD20">
        <v>13.526999999999999</v>
      </c>
      <c r="HE20">
        <v>300</v>
      </c>
      <c r="HF20">
        <v>0</v>
      </c>
      <c r="HG20">
        <v>105.121</v>
      </c>
      <c r="HH20">
        <v>104.617</v>
      </c>
    </row>
    <row r="21" spans="1:216" x14ac:dyDescent="0.2">
      <c r="A21">
        <v>3</v>
      </c>
      <c r="B21">
        <v>1689706888.0999999</v>
      </c>
      <c r="C21">
        <v>183</v>
      </c>
      <c r="D21" t="s">
        <v>358</v>
      </c>
      <c r="E21" t="s">
        <v>359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1689706888.0999999</v>
      </c>
      <c r="M21">
        <f t="shared" si="0"/>
        <v>3.0691771521168722E-3</v>
      </c>
      <c r="N21">
        <f t="shared" si="1"/>
        <v>3.0691771521168723</v>
      </c>
      <c r="O21">
        <f t="shared" si="2"/>
        <v>11.338615123147305</v>
      </c>
      <c r="P21">
        <f t="shared" si="3"/>
        <v>243.626</v>
      </c>
      <c r="Q21">
        <f t="shared" si="4"/>
        <v>183.50469622219131</v>
      </c>
      <c r="R21">
        <f t="shared" si="5"/>
        <v>18.471244155561248</v>
      </c>
      <c r="S21">
        <f t="shared" si="6"/>
        <v>24.522943670030003</v>
      </c>
      <c r="T21">
        <f t="shared" si="7"/>
        <v>0.33257750786131757</v>
      </c>
      <c r="U21">
        <f t="shared" si="8"/>
        <v>3.7617427762641089</v>
      </c>
      <c r="V21">
        <f t="shared" si="9"/>
        <v>0.31706321303366125</v>
      </c>
      <c r="W21">
        <f t="shared" si="10"/>
        <v>0.19949808564332705</v>
      </c>
      <c r="X21">
        <f t="shared" si="11"/>
        <v>297.70084199999997</v>
      </c>
      <c r="Y21">
        <f t="shared" si="12"/>
        <v>17.770785780013071</v>
      </c>
      <c r="Z21">
        <f t="shared" si="13"/>
        <v>17.770785780013071</v>
      </c>
      <c r="AA21">
        <f t="shared" si="14"/>
        <v>2.0416095919750208</v>
      </c>
      <c r="AB21">
        <f t="shared" si="15"/>
        <v>55.626540475357004</v>
      </c>
      <c r="AC21">
        <f t="shared" si="16"/>
        <v>1.082357009084</v>
      </c>
      <c r="AD21">
        <f t="shared" si="17"/>
        <v>1.9457564677485073</v>
      </c>
      <c r="AE21">
        <f t="shared" si="18"/>
        <v>0.95925258289102078</v>
      </c>
      <c r="AF21">
        <f t="shared" si="19"/>
        <v>-135.35071240835407</v>
      </c>
      <c r="AG21">
        <f t="shared" si="20"/>
        <v>-154.35053770811436</v>
      </c>
      <c r="AH21">
        <f t="shared" si="21"/>
        <v>-8.0311375591741641</v>
      </c>
      <c r="AI21">
        <f t="shared" si="22"/>
        <v>-3.1545675642632887E-2</v>
      </c>
      <c r="AJ21">
        <v>2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55010.241851687293</v>
      </c>
      <c r="AO21">
        <f t="shared" si="26"/>
        <v>1800</v>
      </c>
      <c r="AP21">
        <f t="shared" si="27"/>
        <v>1517.3993999999998</v>
      </c>
      <c r="AQ21">
        <f t="shared" si="28"/>
        <v>0.84299966666666659</v>
      </c>
      <c r="AR21">
        <f t="shared" si="29"/>
        <v>0.16538935666666665</v>
      </c>
      <c r="AS21">
        <v>1689706888.0999999</v>
      </c>
      <c r="AT21">
        <v>243.626</v>
      </c>
      <c r="AU21">
        <v>249.964</v>
      </c>
      <c r="AV21">
        <v>10.752800000000001</v>
      </c>
      <c r="AW21">
        <v>9.1606500000000004</v>
      </c>
      <c r="AX21">
        <v>245.779</v>
      </c>
      <c r="AY21">
        <v>11.0784</v>
      </c>
      <c r="AZ21">
        <v>600.12199999999996</v>
      </c>
      <c r="BA21">
        <v>100.55800000000001</v>
      </c>
      <c r="BB21">
        <v>0.10015499999999999</v>
      </c>
      <c r="BC21">
        <v>17.009699999999999</v>
      </c>
      <c r="BD21">
        <v>16.537099999999999</v>
      </c>
      <c r="BE21">
        <v>999.9</v>
      </c>
      <c r="BF21">
        <v>0</v>
      </c>
      <c r="BG21">
        <v>0</v>
      </c>
      <c r="BH21">
        <v>10001.200000000001</v>
      </c>
      <c r="BI21">
        <v>0</v>
      </c>
      <c r="BJ21">
        <v>162.03899999999999</v>
      </c>
      <c r="BK21">
        <v>-6.3386199999999997</v>
      </c>
      <c r="BL21">
        <v>246.274</v>
      </c>
      <c r="BM21">
        <v>252.27500000000001</v>
      </c>
      <c r="BN21">
        <v>1.59213</v>
      </c>
      <c r="BO21">
        <v>249.964</v>
      </c>
      <c r="BP21">
        <v>9.1606500000000004</v>
      </c>
      <c r="BQ21">
        <v>1.08128</v>
      </c>
      <c r="BR21">
        <v>0.92117800000000005</v>
      </c>
      <c r="BS21">
        <v>8.0602</v>
      </c>
      <c r="BT21">
        <v>5.7259099999999998</v>
      </c>
      <c r="BU21">
        <v>1800</v>
      </c>
      <c r="BV21">
        <v>0.90001200000000003</v>
      </c>
      <c r="BW21">
        <v>9.9987800000000002E-2</v>
      </c>
      <c r="BX21">
        <v>0</v>
      </c>
      <c r="BY21">
        <v>2.0964</v>
      </c>
      <c r="BZ21">
        <v>0</v>
      </c>
      <c r="CA21">
        <v>9260.5300000000007</v>
      </c>
      <c r="CB21">
        <v>14600.4</v>
      </c>
      <c r="CC21">
        <v>38</v>
      </c>
      <c r="CD21">
        <v>38.811999999999998</v>
      </c>
      <c r="CE21">
        <v>38.436999999999998</v>
      </c>
      <c r="CF21">
        <v>36.75</v>
      </c>
      <c r="CG21">
        <v>36.936999999999998</v>
      </c>
      <c r="CH21">
        <v>1620.02</v>
      </c>
      <c r="CI21">
        <v>179.98</v>
      </c>
      <c r="CJ21">
        <v>0</v>
      </c>
      <c r="CK21">
        <v>1689706899.4000001</v>
      </c>
      <c r="CL21">
        <v>0</v>
      </c>
      <c r="CM21">
        <v>1689706861.0999999</v>
      </c>
      <c r="CN21" t="s">
        <v>360</v>
      </c>
      <c r="CO21">
        <v>1689706851.0999999</v>
      </c>
      <c r="CP21">
        <v>1689706861.0999999</v>
      </c>
      <c r="CQ21">
        <v>6</v>
      </c>
      <c r="CR21">
        <v>0.13500000000000001</v>
      </c>
      <c r="CS21">
        <v>1E-3</v>
      </c>
      <c r="CT21">
        <v>-2.1760000000000002</v>
      </c>
      <c r="CU21">
        <v>-0.32600000000000001</v>
      </c>
      <c r="CV21">
        <v>250</v>
      </c>
      <c r="CW21">
        <v>9</v>
      </c>
      <c r="CX21">
        <v>0.39</v>
      </c>
      <c r="CY21">
        <v>0.06</v>
      </c>
      <c r="CZ21">
        <v>9.0147936592626223</v>
      </c>
      <c r="DA21">
        <v>-0.59416265374457577</v>
      </c>
      <c r="DB21">
        <v>0.1043712148167244</v>
      </c>
      <c r="DC21">
        <v>1</v>
      </c>
      <c r="DD21">
        <v>249.94985</v>
      </c>
      <c r="DE21">
        <v>0.15732833020569029</v>
      </c>
      <c r="DF21">
        <v>4.0221604890904497E-2</v>
      </c>
      <c r="DG21">
        <v>1</v>
      </c>
      <c r="DH21">
        <v>1799.96</v>
      </c>
      <c r="DI21">
        <v>-0.31532954402263708</v>
      </c>
      <c r="DJ21">
        <v>0.1174734012447142</v>
      </c>
      <c r="DK21">
        <v>-1</v>
      </c>
      <c r="DL21">
        <v>2</v>
      </c>
      <c r="DM21">
        <v>2</v>
      </c>
      <c r="DN21" t="s">
        <v>351</v>
      </c>
      <c r="DO21">
        <v>3.2152500000000002</v>
      </c>
      <c r="DP21">
        <v>2.7090999999999998</v>
      </c>
      <c r="DQ21">
        <v>6.4473799999999998E-2</v>
      </c>
      <c r="DR21">
        <v>6.5118599999999999E-2</v>
      </c>
      <c r="DS21">
        <v>6.6385100000000002E-2</v>
      </c>
      <c r="DT21">
        <v>5.7029400000000001E-2</v>
      </c>
      <c r="DU21">
        <v>28479.4</v>
      </c>
      <c r="DV21">
        <v>32122.7</v>
      </c>
      <c r="DW21">
        <v>28631.200000000001</v>
      </c>
      <c r="DX21">
        <v>32928</v>
      </c>
      <c r="DY21">
        <v>37167.599999999999</v>
      </c>
      <c r="DZ21">
        <v>42071</v>
      </c>
      <c r="EA21">
        <v>42013</v>
      </c>
      <c r="EB21">
        <v>47485.5</v>
      </c>
      <c r="EC21">
        <v>2.2692999999999999</v>
      </c>
      <c r="ED21">
        <v>1.9257500000000001</v>
      </c>
      <c r="EE21">
        <v>3.1478699999999998E-2</v>
      </c>
      <c r="EF21">
        <v>0</v>
      </c>
      <c r="EG21">
        <v>16.013100000000001</v>
      </c>
      <c r="EH21">
        <v>999.9</v>
      </c>
      <c r="EI21">
        <v>41.4</v>
      </c>
      <c r="EJ21">
        <v>21.2</v>
      </c>
      <c r="EK21">
        <v>10.402100000000001</v>
      </c>
      <c r="EL21">
        <v>63.200200000000002</v>
      </c>
      <c r="EM21">
        <v>19.803699999999999</v>
      </c>
      <c r="EN21">
        <v>1</v>
      </c>
      <c r="EO21">
        <v>-0.61314999999999997</v>
      </c>
      <c r="EP21">
        <v>2.8256700000000001</v>
      </c>
      <c r="EQ21">
        <v>20.213100000000001</v>
      </c>
      <c r="ER21">
        <v>5.22837</v>
      </c>
      <c r="ES21">
        <v>12.0053</v>
      </c>
      <c r="ET21">
        <v>4.9903000000000004</v>
      </c>
      <c r="EU21">
        <v>3.3050000000000002</v>
      </c>
      <c r="EV21">
        <v>5948.6</v>
      </c>
      <c r="EW21">
        <v>9511.4</v>
      </c>
      <c r="EX21">
        <v>503</v>
      </c>
      <c r="EY21">
        <v>55.8</v>
      </c>
      <c r="EZ21">
        <v>1.85239</v>
      </c>
      <c r="FA21">
        <v>1.8614200000000001</v>
      </c>
      <c r="FB21">
        <v>1.8603499999999999</v>
      </c>
      <c r="FC21">
        <v>1.8563700000000001</v>
      </c>
      <c r="FD21">
        <v>1.8608</v>
      </c>
      <c r="FE21">
        <v>1.8570500000000001</v>
      </c>
      <c r="FF21">
        <v>1.8591299999999999</v>
      </c>
      <c r="FG21">
        <v>1.8620300000000001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-2.153</v>
      </c>
      <c r="FV21">
        <v>-0.3256</v>
      </c>
      <c r="FW21">
        <v>-1.232107548879406</v>
      </c>
      <c r="FX21">
        <v>-4.0117494158234393E-3</v>
      </c>
      <c r="FY21">
        <v>1.087516141204025E-6</v>
      </c>
      <c r="FZ21">
        <v>-8.657206703991749E-11</v>
      </c>
      <c r="GA21">
        <v>-0.32562349999999901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0.6</v>
      </c>
      <c r="GJ21">
        <v>0.5</v>
      </c>
      <c r="GK21">
        <v>0.66528299999999996</v>
      </c>
      <c r="GL21">
        <v>2.36084</v>
      </c>
      <c r="GM21">
        <v>1.5942400000000001</v>
      </c>
      <c r="GN21">
        <v>2.3290999999999999</v>
      </c>
      <c r="GO21">
        <v>1.40015</v>
      </c>
      <c r="GP21">
        <v>2.2558600000000002</v>
      </c>
      <c r="GQ21">
        <v>25.163499999999999</v>
      </c>
      <c r="GR21">
        <v>15.559200000000001</v>
      </c>
      <c r="GS21">
        <v>18</v>
      </c>
      <c r="GT21">
        <v>625.95500000000004</v>
      </c>
      <c r="GU21">
        <v>430.53199999999998</v>
      </c>
      <c r="GV21">
        <v>13.6648</v>
      </c>
      <c r="GW21">
        <v>18.8613</v>
      </c>
      <c r="GX21">
        <v>30.0016</v>
      </c>
      <c r="GY21">
        <v>18.710799999999999</v>
      </c>
      <c r="GZ21">
        <v>18.658200000000001</v>
      </c>
      <c r="HA21">
        <v>13.3706</v>
      </c>
      <c r="HB21">
        <v>0</v>
      </c>
      <c r="HC21">
        <v>-30</v>
      </c>
      <c r="HD21">
        <v>13.631</v>
      </c>
      <c r="HE21">
        <v>250</v>
      </c>
      <c r="HF21">
        <v>0</v>
      </c>
      <c r="HG21">
        <v>105.105</v>
      </c>
      <c r="HH21">
        <v>104.601</v>
      </c>
    </row>
    <row r="22" spans="1:216" x14ac:dyDescent="0.2">
      <c r="A22">
        <v>4</v>
      </c>
      <c r="B22">
        <v>1689706978.5999999</v>
      </c>
      <c r="C22">
        <v>273.5</v>
      </c>
      <c r="D22" t="s">
        <v>361</v>
      </c>
      <c r="E22" t="s">
        <v>362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1689706978.5999999</v>
      </c>
      <c r="M22">
        <f t="shared" si="0"/>
        <v>3.0479377424416586E-3</v>
      </c>
      <c r="N22">
        <f t="shared" si="1"/>
        <v>3.0479377424416585</v>
      </c>
      <c r="O22">
        <f t="shared" si="2"/>
        <v>7.4573097316091435</v>
      </c>
      <c r="P22">
        <f t="shared" si="3"/>
        <v>170.75899999999999</v>
      </c>
      <c r="Q22">
        <f t="shared" si="4"/>
        <v>130.92699122798734</v>
      </c>
      <c r="R22">
        <f t="shared" si="5"/>
        <v>13.17885864069711</v>
      </c>
      <c r="S22">
        <f t="shared" si="6"/>
        <v>17.188271887406998</v>
      </c>
      <c r="T22">
        <f t="shared" si="7"/>
        <v>0.33131675781005587</v>
      </c>
      <c r="U22">
        <f t="shared" si="8"/>
        <v>3.7567573425302609</v>
      </c>
      <c r="V22">
        <f t="shared" si="9"/>
        <v>0.31589752374395402</v>
      </c>
      <c r="W22">
        <f t="shared" si="10"/>
        <v>0.19876149948748767</v>
      </c>
      <c r="X22">
        <f t="shared" si="11"/>
        <v>297.67748099999994</v>
      </c>
      <c r="Y22">
        <f t="shared" si="12"/>
        <v>17.792326452257875</v>
      </c>
      <c r="Z22">
        <f t="shared" si="13"/>
        <v>17.792326452257875</v>
      </c>
      <c r="AA22">
        <f t="shared" si="14"/>
        <v>2.0443817076289412</v>
      </c>
      <c r="AB22">
        <f t="shared" si="15"/>
        <v>55.873974983812161</v>
      </c>
      <c r="AC22">
        <f t="shared" si="16"/>
        <v>1.0882949536614002</v>
      </c>
      <c r="AD22">
        <f t="shared" si="17"/>
        <v>1.9477671921081356</v>
      </c>
      <c r="AE22">
        <f t="shared" si="18"/>
        <v>0.95608675396754106</v>
      </c>
      <c r="AF22">
        <f t="shared" si="19"/>
        <v>-134.41405444167714</v>
      </c>
      <c r="AG22">
        <f t="shared" si="20"/>
        <v>-155.20739299761269</v>
      </c>
      <c r="AH22">
        <f t="shared" si="21"/>
        <v>-8.0880191426253969</v>
      </c>
      <c r="AI22">
        <f t="shared" si="22"/>
        <v>-3.1985581915279226E-2</v>
      </c>
      <c r="AJ22">
        <v>1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54905.206613357601</v>
      </c>
      <c r="AO22">
        <f t="shared" si="26"/>
        <v>1799.85</v>
      </c>
      <c r="AP22">
        <f t="shared" si="27"/>
        <v>1517.2737</v>
      </c>
      <c r="AQ22">
        <f t="shared" si="28"/>
        <v>0.84300008334027832</v>
      </c>
      <c r="AR22">
        <f t="shared" si="29"/>
        <v>0.16539016084673722</v>
      </c>
      <c r="AS22">
        <v>1689706978.5999999</v>
      </c>
      <c r="AT22">
        <v>170.75899999999999</v>
      </c>
      <c r="AU22">
        <v>174.94300000000001</v>
      </c>
      <c r="AV22">
        <v>10.8118</v>
      </c>
      <c r="AW22">
        <v>9.2305700000000002</v>
      </c>
      <c r="AX22">
        <v>172.69399999999999</v>
      </c>
      <c r="AY22">
        <v>11.136200000000001</v>
      </c>
      <c r="AZ22">
        <v>600.04899999999998</v>
      </c>
      <c r="BA22">
        <v>100.55800000000001</v>
      </c>
      <c r="BB22">
        <v>0.100073</v>
      </c>
      <c r="BC22">
        <v>17.026</v>
      </c>
      <c r="BD22">
        <v>16.536100000000001</v>
      </c>
      <c r="BE22">
        <v>999.9</v>
      </c>
      <c r="BF22">
        <v>0</v>
      </c>
      <c r="BG22">
        <v>0</v>
      </c>
      <c r="BH22">
        <v>9981.8799999999992</v>
      </c>
      <c r="BI22">
        <v>0</v>
      </c>
      <c r="BJ22">
        <v>163.178</v>
      </c>
      <c r="BK22">
        <v>-4.1842699999999997</v>
      </c>
      <c r="BL22">
        <v>172.625</v>
      </c>
      <c r="BM22">
        <v>176.57300000000001</v>
      </c>
      <c r="BN22">
        <v>1.58125</v>
      </c>
      <c r="BO22">
        <v>174.94300000000001</v>
      </c>
      <c r="BP22">
        <v>9.2305700000000002</v>
      </c>
      <c r="BQ22">
        <v>1.0872200000000001</v>
      </c>
      <c r="BR22">
        <v>0.92821100000000001</v>
      </c>
      <c r="BS22">
        <v>8.1407799999999995</v>
      </c>
      <c r="BT22">
        <v>5.8357099999999997</v>
      </c>
      <c r="BU22">
        <v>1799.85</v>
      </c>
      <c r="BV22">
        <v>0.89999700000000005</v>
      </c>
      <c r="BW22">
        <v>0.10000299999999999</v>
      </c>
      <c r="BX22">
        <v>0</v>
      </c>
      <c r="BY22">
        <v>2.5703</v>
      </c>
      <c r="BZ22">
        <v>0</v>
      </c>
      <c r="CA22">
        <v>9295.6</v>
      </c>
      <c r="CB22">
        <v>14599.1</v>
      </c>
      <c r="CC22">
        <v>39.375</v>
      </c>
      <c r="CD22">
        <v>40.311999999999998</v>
      </c>
      <c r="CE22">
        <v>39.686999999999998</v>
      </c>
      <c r="CF22">
        <v>38.5</v>
      </c>
      <c r="CG22">
        <v>38.125</v>
      </c>
      <c r="CH22">
        <v>1619.86</v>
      </c>
      <c r="CI22">
        <v>179.99</v>
      </c>
      <c r="CJ22">
        <v>0</v>
      </c>
      <c r="CK22">
        <v>1689706990</v>
      </c>
      <c r="CL22">
        <v>0</v>
      </c>
      <c r="CM22">
        <v>1689706952.0999999</v>
      </c>
      <c r="CN22" t="s">
        <v>363</v>
      </c>
      <c r="CO22">
        <v>1689706942.5999999</v>
      </c>
      <c r="CP22">
        <v>1689706952.0999999</v>
      </c>
      <c r="CQ22">
        <v>7</v>
      </c>
      <c r="CR22">
        <v>-4.2000000000000003E-2</v>
      </c>
      <c r="CS22">
        <v>1E-3</v>
      </c>
      <c r="CT22">
        <v>-1.95</v>
      </c>
      <c r="CU22">
        <v>-0.32400000000000001</v>
      </c>
      <c r="CV22">
        <v>175</v>
      </c>
      <c r="CW22">
        <v>9</v>
      </c>
      <c r="CX22">
        <v>0.28000000000000003</v>
      </c>
      <c r="CY22">
        <v>0.05</v>
      </c>
      <c r="CZ22">
        <v>6.0256642551168467</v>
      </c>
      <c r="DA22">
        <v>-0.39205089448759561</v>
      </c>
      <c r="DB22">
        <v>8.3689638347866968E-2</v>
      </c>
      <c r="DC22">
        <v>1</v>
      </c>
      <c r="DD22">
        <v>174.9248048780488</v>
      </c>
      <c r="DE22">
        <v>0.42815331010467139</v>
      </c>
      <c r="DF22">
        <v>5.1556845024570377E-2</v>
      </c>
      <c r="DG22">
        <v>1</v>
      </c>
      <c r="DH22">
        <v>1799.974390243902</v>
      </c>
      <c r="DI22">
        <v>5.758761243823976E-2</v>
      </c>
      <c r="DJ22">
        <v>9.9438638524708661E-2</v>
      </c>
      <c r="DK22">
        <v>-1</v>
      </c>
      <c r="DL22">
        <v>2</v>
      </c>
      <c r="DM22">
        <v>2</v>
      </c>
      <c r="DN22" t="s">
        <v>351</v>
      </c>
      <c r="DO22">
        <v>3.2148699999999999</v>
      </c>
      <c r="DP22">
        <v>2.70885</v>
      </c>
      <c r="DQ22">
        <v>4.7388600000000003E-2</v>
      </c>
      <c r="DR22">
        <v>4.7749199999999999E-2</v>
      </c>
      <c r="DS22">
        <v>6.6627000000000006E-2</v>
      </c>
      <c r="DT22">
        <v>5.7345399999999998E-2</v>
      </c>
      <c r="DU22">
        <v>28993.200000000001</v>
      </c>
      <c r="DV22">
        <v>32713.3</v>
      </c>
      <c r="DW22">
        <v>28624.9</v>
      </c>
      <c r="DX22">
        <v>32921.5</v>
      </c>
      <c r="DY22">
        <v>37149.699999999997</v>
      </c>
      <c r="DZ22">
        <v>42048.4</v>
      </c>
      <c r="EA22">
        <v>42004.2</v>
      </c>
      <c r="EB22">
        <v>47476.3</v>
      </c>
      <c r="EC22">
        <v>2.2676500000000002</v>
      </c>
      <c r="ED22">
        <v>1.92265</v>
      </c>
      <c r="EE22">
        <v>2.54735E-2</v>
      </c>
      <c r="EF22">
        <v>0</v>
      </c>
      <c r="EG22">
        <v>16.112200000000001</v>
      </c>
      <c r="EH22">
        <v>999.9</v>
      </c>
      <c r="EI22">
        <v>41.4</v>
      </c>
      <c r="EJ22">
        <v>21.3</v>
      </c>
      <c r="EK22">
        <v>10.466699999999999</v>
      </c>
      <c r="EL22">
        <v>63.680100000000003</v>
      </c>
      <c r="EM22">
        <v>19.747599999999998</v>
      </c>
      <c r="EN22">
        <v>1</v>
      </c>
      <c r="EO22">
        <v>-0.603661</v>
      </c>
      <c r="EP22">
        <v>2.93222</v>
      </c>
      <c r="EQ22">
        <v>20.2121</v>
      </c>
      <c r="ER22">
        <v>5.2286700000000002</v>
      </c>
      <c r="ES22">
        <v>12.007899999999999</v>
      </c>
      <c r="ET22">
        <v>4.9898499999999997</v>
      </c>
      <c r="EU22">
        <v>3.3050000000000002</v>
      </c>
      <c r="EV22">
        <v>5950.4</v>
      </c>
      <c r="EW22">
        <v>9511.4</v>
      </c>
      <c r="EX22">
        <v>503</v>
      </c>
      <c r="EY22">
        <v>55.9</v>
      </c>
      <c r="EZ22">
        <v>1.8524099999999999</v>
      </c>
      <c r="FA22">
        <v>1.8614200000000001</v>
      </c>
      <c r="FB22">
        <v>1.8603799999999999</v>
      </c>
      <c r="FC22">
        <v>1.8563799999999999</v>
      </c>
      <c r="FD22">
        <v>1.8608100000000001</v>
      </c>
      <c r="FE22">
        <v>1.8570800000000001</v>
      </c>
      <c r="FF22">
        <v>1.85914</v>
      </c>
      <c r="FG22">
        <v>1.8620300000000001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-1.9350000000000001</v>
      </c>
      <c r="FV22">
        <v>-0.32440000000000002</v>
      </c>
      <c r="FW22">
        <v>-1.274240666262221</v>
      </c>
      <c r="FX22">
        <v>-4.0117494158234393E-3</v>
      </c>
      <c r="FY22">
        <v>1.087516141204025E-6</v>
      </c>
      <c r="FZ22">
        <v>-8.657206703991749E-11</v>
      </c>
      <c r="GA22">
        <v>-0.32435714285714212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0.6</v>
      </c>
      <c r="GJ22">
        <v>0.4</v>
      </c>
      <c r="GK22">
        <v>0.50659200000000004</v>
      </c>
      <c r="GL22">
        <v>2.36694</v>
      </c>
      <c r="GM22">
        <v>1.5942400000000001</v>
      </c>
      <c r="GN22">
        <v>2.3290999999999999</v>
      </c>
      <c r="GO22">
        <v>1.40015</v>
      </c>
      <c r="GP22">
        <v>2.32178</v>
      </c>
      <c r="GQ22">
        <v>25.3477</v>
      </c>
      <c r="GR22">
        <v>15.5505</v>
      </c>
      <c r="GS22">
        <v>18</v>
      </c>
      <c r="GT22">
        <v>626.41600000000005</v>
      </c>
      <c r="GU22">
        <v>429.86599999999999</v>
      </c>
      <c r="GV22">
        <v>13.3179</v>
      </c>
      <c r="GW22">
        <v>19.001899999999999</v>
      </c>
      <c r="GX22">
        <v>30.000800000000002</v>
      </c>
      <c r="GY22">
        <v>18.837900000000001</v>
      </c>
      <c r="GZ22">
        <v>18.784600000000001</v>
      </c>
      <c r="HA22">
        <v>10.1858</v>
      </c>
      <c r="HB22">
        <v>0</v>
      </c>
      <c r="HC22">
        <v>-30</v>
      </c>
      <c r="HD22">
        <v>13.304</v>
      </c>
      <c r="HE22">
        <v>175</v>
      </c>
      <c r="HF22">
        <v>0</v>
      </c>
      <c r="HG22">
        <v>105.08199999999999</v>
      </c>
      <c r="HH22">
        <v>104.581</v>
      </c>
    </row>
    <row r="23" spans="1:216" x14ac:dyDescent="0.2">
      <c r="A23">
        <v>5</v>
      </c>
      <c r="B23">
        <v>1689707063.5999999</v>
      </c>
      <c r="C23">
        <v>358.5</v>
      </c>
      <c r="D23" t="s">
        <v>364</v>
      </c>
      <c r="E23" t="s">
        <v>365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1689707063.5999999</v>
      </c>
      <c r="M23">
        <f t="shared" si="0"/>
        <v>3.0416359279618705E-3</v>
      </c>
      <c r="N23">
        <f t="shared" si="1"/>
        <v>3.0416359279618703</v>
      </c>
      <c r="O23">
        <f t="shared" si="2"/>
        <v>4.6799157531561875</v>
      </c>
      <c r="P23">
        <f t="shared" si="3"/>
        <v>122.29900000000001</v>
      </c>
      <c r="Q23">
        <f t="shared" si="4"/>
        <v>97.226592366222647</v>
      </c>
      <c r="R23">
        <f t="shared" si="5"/>
        <v>9.786177758321486</v>
      </c>
      <c r="S23">
        <f t="shared" si="6"/>
        <v>12.309798425896</v>
      </c>
      <c r="T23">
        <f t="shared" si="7"/>
        <v>0.33342229991630423</v>
      </c>
      <c r="U23">
        <f t="shared" si="8"/>
        <v>3.7558211243979533</v>
      </c>
      <c r="V23">
        <f t="shared" si="9"/>
        <v>0.31780772852178374</v>
      </c>
      <c r="W23">
        <f t="shared" si="10"/>
        <v>0.19997178933967938</v>
      </c>
      <c r="X23">
        <f t="shared" si="11"/>
        <v>297.70040399999999</v>
      </c>
      <c r="Y23">
        <f t="shared" si="12"/>
        <v>17.78942219723805</v>
      </c>
      <c r="Z23">
        <f t="shared" si="13"/>
        <v>17.78942219723805</v>
      </c>
      <c r="AA23">
        <f t="shared" si="14"/>
        <v>2.0440077602874762</v>
      </c>
      <c r="AB23">
        <f t="shared" si="15"/>
        <v>56.270807826087385</v>
      </c>
      <c r="AC23">
        <f t="shared" si="16"/>
        <v>1.0957118673439998</v>
      </c>
      <c r="AD23">
        <f t="shared" si="17"/>
        <v>1.9472119020051157</v>
      </c>
      <c r="AE23">
        <f t="shared" si="18"/>
        <v>0.94829589294347638</v>
      </c>
      <c r="AF23">
        <f t="shared" si="19"/>
        <v>-134.13614442311848</v>
      </c>
      <c r="AG23">
        <f t="shared" si="20"/>
        <v>-155.49182645505638</v>
      </c>
      <c r="AH23">
        <f t="shared" si="21"/>
        <v>-8.1045511734823812</v>
      </c>
      <c r="AI23">
        <f t="shared" si="22"/>
        <v>-3.211805165724968E-2</v>
      </c>
      <c r="AJ23">
        <v>1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54886.8079090799</v>
      </c>
      <c r="AO23">
        <f t="shared" si="26"/>
        <v>1799.99</v>
      </c>
      <c r="AP23">
        <f t="shared" si="27"/>
        <v>1517.3916000000002</v>
      </c>
      <c r="AQ23">
        <f t="shared" si="28"/>
        <v>0.84300001666675928</v>
      </c>
      <c r="AR23">
        <f t="shared" si="29"/>
        <v>0.16539003216684536</v>
      </c>
      <c r="AS23">
        <v>1689707063.5999999</v>
      </c>
      <c r="AT23">
        <v>122.29900000000001</v>
      </c>
      <c r="AU23">
        <v>124.94799999999999</v>
      </c>
      <c r="AV23">
        <v>10.885999999999999</v>
      </c>
      <c r="AW23">
        <v>9.3084600000000002</v>
      </c>
      <c r="AX23">
        <v>124.123</v>
      </c>
      <c r="AY23">
        <v>11.210800000000001</v>
      </c>
      <c r="AZ23">
        <v>600.16399999999999</v>
      </c>
      <c r="BA23">
        <v>100.553</v>
      </c>
      <c r="BB23">
        <v>0.100304</v>
      </c>
      <c r="BC23">
        <v>17.0215</v>
      </c>
      <c r="BD23">
        <v>16.5395</v>
      </c>
      <c r="BE23">
        <v>999.9</v>
      </c>
      <c r="BF23">
        <v>0</v>
      </c>
      <c r="BG23">
        <v>0</v>
      </c>
      <c r="BH23">
        <v>9978.75</v>
      </c>
      <c r="BI23">
        <v>0</v>
      </c>
      <c r="BJ23">
        <v>153.548</v>
      </c>
      <c r="BK23">
        <v>-2.6493799999999998</v>
      </c>
      <c r="BL23">
        <v>123.645</v>
      </c>
      <c r="BM23">
        <v>126.122</v>
      </c>
      <c r="BN23">
        <v>1.57752</v>
      </c>
      <c r="BO23">
        <v>124.94799999999999</v>
      </c>
      <c r="BP23">
        <v>9.3084600000000002</v>
      </c>
      <c r="BQ23">
        <v>1.0946199999999999</v>
      </c>
      <c r="BR23">
        <v>0.93599299999999996</v>
      </c>
      <c r="BS23">
        <v>8.2405899999999992</v>
      </c>
      <c r="BT23">
        <v>5.9563499999999996</v>
      </c>
      <c r="BU23">
        <v>1799.99</v>
      </c>
      <c r="BV23">
        <v>0.89999799999999996</v>
      </c>
      <c r="BW23">
        <v>0.10000199999999999</v>
      </c>
      <c r="BX23">
        <v>0</v>
      </c>
      <c r="BY23">
        <v>2.0870000000000002</v>
      </c>
      <c r="BZ23">
        <v>0</v>
      </c>
      <c r="CA23">
        <v>9312.77</v>
      </c>
      <c r="CB23">
        <v>14600.2</v>
      </c>
      <c r="CC23">
        <v>40.561999999999998</v>
      </c>
      <c r="CD23">
        <v>41.311999999999998</v>
      </c>
      <c r="CE23">
        <v>40.686999999999998</v>
      </c>
      <c r="CF23">
        <v>39.75</v>
      </c>
      <c r="CG23">
        <v>39.186999999999998</v>
      </c>
      <c r="CH23">
        <v>1619.99</v>
      </c>
      <c r="CI23">
        <v>180</v>
      </c>
      <c r="CJ23">
        <v>0</v>
      </c>
      <c r="CK23">
        <v>1689707074.5999999</v>
      </c>
      <c r="CL23">
        <v>0</v>
      </c>
      <c r="CM23">
        <v>1689707038.0999999</v>
      </c>
      <c r="CN23" t="s">
        <v>366</v>
      </c>
      <c r="CO23">
        <v>1689707034.0999999</v>
      </c>
      <c r="CP23">
        <v>1689707038.0999999</v>
      </c>
      <c r="CQ23">
        <v>8</v>
      </c>
      <c r="CR23">
        <v>-6.8000000000000005E-2</v>
      </c>
      <c r="CS23">
        <v>0</v>
      </c>
      <c r="CT23">
        <v>-1.8340000000000001</v>
      </c>
      <c r="CU23">
        <v>-0.32500000000000001</v>
      </c>
      <c r="CV23">
        <v>125</v>
      </c>
      <c r="CW23">
        <v>9</v>
      </c>
      <c r="CX23">
        <v>0.55000000000000004</v>
      </c>
      <c r="CY23">
        <v>0.05</v>
      </c>
      <c r="CZ23">
        <v>3.747526933198098</v>
      </c>
      <c r="DA23">
        <v>0.44595246462896099</v>
      </c>
      <c r="DB23">
        <v>0.19325905991577871</v>
      </c>
      <c r="DC23">
        <v>1</v>
      </c>
      <c r="DD23">
        <v>124.9242926829268</v>
      </c>
      <c r="DE23">
        <v>0.3221811846690037</v>
      </c>
      <c r="DF23">
        <v>4.0989138300963963E-2</v>
      </c>
      <c r="DG23">
        <v>1</v>
      </c>
      <c r="DH23">
        <v>1799.9865853658539</v>
      </c>
      <c r="DI23">
        <v>0.31686398751239209</v>
      </c>
      <c r="DJ23">
        <v>0.1143723008445361</v>
      </c>
      <c r="DK23">
        <v>-1</v>
      </c>
      <c r="DL23">
        <v>2</v>
      </c>
      <c r="DM23">
        <v>2</v>
      </c>
      <c r="DN23" t="s">
        <v>351</v>
      </c>
      <c r="DO23">
        <v>3.2149000000000001</v>
      </c>
      <c r="DP23">
        <v>2.70906</v>
      </c>
      <c r="DQ23">
        <v>3.4972700000000002E-2</v>
      </c>
      <c r="DR23">
        <v>3.5055700000000002E-2</v>
      </c>
      <c r="DS23">
        <v>6.6939899999999997E-2</v>
      </c>
      <c r="DT23">
        <v>5.7694500000000003E-2</v>
      </c>
      <c r="DU23">
        <v>29365.3</v>
      </c>
      <c r="DV23">
        <v>33142.699999999997</v>
      </c>
      <c r="DW23">
        <v>28619.200000000001</v>
      </c>
      <c r="DX23">
        <v>32914.800000000003</v>
      </c>
      <c r="DY23">
        <v>37129.5</v>
      </c>
      <c r="DZ23">
        <v>42024.1</v>
      </c>
      <c r="EA23">
        <v>41995.9</v>
      </c>
      <c r="EB23">
        <v>47466.8</v>
      </c>
      <c r="EC23">
        <v>2.266</v>
      </c>
      <c r="ED23">
        <v>1.9192499999999999</v>
      </c>
      <c r="EE23">
        <v>2.0869100000000002E-2</v>
      </c>
      <c r="EF23">
        <v>0</v>
      </c>
      <c r="EG23">
        <v>16.1922</v>
      </c>
      <c r="EH23">
        <v>999.9</v>
      </c>
      <c r="EI23">
        <v>41.5</v>
      </c>
      <c r="EJ23">
        <v>21.4</v>
      </c>
      <c r="EK23">
        <v>10.5566</v>
      </c>
      <c r="EL23">
        <v>63.490200000000002</v>
      </c>
      <c r="EM23">
        <v>19.739599999999999</v>
      </c>
      <c r="EN23">
        <v>1</v>
      </c>
      <c r="EO23">
        <v>-0.59295200000000003</v>
      </c>
      <c r="EP23">
        <v>2.9595199999999999</v>
      </c>
      <c r="EQ23">
        <v>20.2117</v>
      </c>
      <c r="ER23">
        <v>5.2279200000000001</v>
      </c>
      <c r="ES23">
        <v>12.007400000000001</v>
      </c>
      <c r="ET23">
        <v>4.9897499999999999</v>
      </c>
      <c r="EU23">
        <v>3.3050000000000002</v>
      </c>
      <c r="EV23">
        <v>5952.2</v>
      </c>
      <c r="EW23">
        <v>9511.4</v>
      </c>
      <c r="EX23">
        <v>503</v>
      </c>
      <c r="EY23">
        <v>55.9</v>
      </c>
      <c r="EZ23">
        <v>1.8524</v>
      </c>
      <c r="FA23">
        <v>1.8614200000000001</v>
      </c>
      <c r="FB23">
        <v>1.8603499999999999</v>
      </c>
      <c r="FC23">
        <v>1.8563799999999999</v>
      </c>
      <c r="FD23">
        <v>1.8608</v>
      </c>
      <c r="FE23">
        <v>1.8570800000000001</v>
      </c>
      <c r="FF23">
        <v>1.8591299999999999</v>
      </c>
      <c r="FG23">
        <v>1.8620300000000001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-1.8240000000000001</v>
      </c>
      <c r="FV23">
        <v>-0.32479999999999998</v>
      </c>
      <c r="FW23">
        <v>-1.342802958889052</v>
      </c>
      <c r="FX23">
        <v>-4.0117494158234393E-3</v>
      </c>
      <c r="FY23">
        <v>1.087516141204025E-6</v>
      </c>
      <c r="FZ23">
        <v>-8.657206703991749E-11</v>
      </c>
      <c r="GA23">
        <v>-0.32482300000000208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0.5</v>
      </c>
      <c r="GJ23">
        <v>0.4</v>
      </c>
      <c r="GK23">
        <v>0.39917000000000002</v>
      </c>
      <c r="GL23">
        <v>2.3815900000000001</v>
      </c>
      <c r="GM23">
        <v>1.5942400000000001</v>
      </c>
      <c r="GN23">
        <v>2.3290999999999999</v>
      </c>
      <c r="GO23">
        <v>1.40015</v>
      </c>
      <c r="GP23">
        <v>2.34131</v>
      </c>
      <c r="GQ23">
        <v>25.552600000000002</v>
      </c>
      <c r="GR23">
        <v>15.532999999999999</v>
      </c>
      <c r="GS23">
        <v>18</v>
      </c>
      <c r="GT23">
        <v>627.01400000000001</v>
      </c>
      <c r="GU23">
        <v>429.08</v>
      </c>
      <c r="GV23">
        <v>13.332599999999999</v>
      </c>
      <c r="GW23">
        <v>19.158000000000001</v>
      </c>
      <c r="GX23">
        <v>30.000699999999998</v>
      </c>
      <c r="GY23">
        <v>18.9757</v>
      </c>
      <c r="GZ23">
        <v>18.9178</v>
      </c>
      <c r="HA23">
        <v>8.03172</v>
      </c>
      <c r="HB23">
        <v>0</v>
      </c>
      <c r="HC23">
        <v>-30</v>
      </c>
      <c r="HD23">
        <v>13.314399999999999</v>
      </c>
      <c r="HE23">
        <v>125</v>
      </c>
      <c r="HF23">
        <v>0</v>
      </c>
      <c r="HG23">
        <v>105.062</v>
      </c>
      <c r="HH23">
        <v>104.56</v>
      </c>
    </row>
    <row r="24" spans="1:216" x14ac:dyDescent="0.2">
      <c r="A24">
        <v>6</v>
      </c>
      <c r="B24">
        <v>1689707135.5999999</v>
      </c>
      <c r="C24">
        <v>430.5</v>
      </c>
      <c r="D24" t="s">
        <v>367</v>
      </c>
      <c r="E24" t="s">
        <v>368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1689707135.5999999</v>
      </c>
      <c r="M24">
        <f t="shared" si="0"/>
        <v>2.9114994000726032E-3</v>
      </c>
      <c r="N24">
        <f t="shared" si="1"/>
        <v>2.9114994000726031</v>
      </c>
      <c r="O24">
        <f t="shared" si="2"/>
        <v>1.6107819764458551</v>
      </c>
      <c r="P24">
        <f t="shared" si="3"/>
        <v>68.833600000000004</v>
      </c>
      <c r="Q24">
        <f t="shared" si="4"/>
        <v>59.431674148774654</v>
      </c>
      <c r="R24">
        <f t="shared" si="5"/>
        <v>5.9815692624467047</v>
      </c>
      <c r="S24">
        <f t="shared" si="6"/>
        <v>6.9278369132403199</v>
      </c>
      <c r="T24">
        <f t="shared" si="7"/>
        <v>0.31815144101768483</v>
      </c>
      <c r="U24">
        <f t="shared" si="8"/>
        <v>3.7655853680905702</v>
      </c>
      <c r="V24">
        <f t="shared" si="9"/>
        <v>0.3039367486116849</v>
      </c>
      <c r="W24">
        <f t="shared" si="10"/>
        <v>0.19118467208276704</v>
      </c>
      <c r="X24">
        <f t="shared" si="11"/>
        <v>297.66094199999998</v>
      </c>
      <c r="Y24">
        <f t="shared" si="12"/>
        <v>17.788232525781922</v>
      </c>
      <c r="Z24">
        <f t="shared" si="13"/>
        <v>17.788232525781922</v>
      </c>
      <c r="AA24">
        <f t="shared" si="14"/>
        <v>2.0438545973741502</v>
      </c>
      <c r="AB24">
        <f t="shared" si="15"/>
        <v>56.315067342161193</v>
      </c>
      <c r="AC24">
        <f t="shared" si="16"/>
        <v>1.0947684450628798</v>
      </c>
      <c r="AD24">
        <f t="shared" si="17"/>
        <v>1.944006278836967</v>
      </c>
      <c r="AE24">
        <f t="shared" si="18"/>
        <v>0.94908615231127036</v>
      </c>
      <c r="AF24">
        <f t="shared" si="19"/>
        <v>-128.39712354320181</v>
      </c>
      <c r="AG24">
        <f t="shared" si="20"/>
        <v>-160.93281901827919</v>
      </c>
      <c r="AH24">
        <f t="shared" si="21"/>
        <v>-8.3652222008954435</v>
      </c>
      <c r="AI24">
        <f t="shared" si="22"/>
        <v>-3.4222762376487026E-2</v>
      </c>
      <c r="AJ24">
        <v>11</v>
      </c>
      <c r="AK24">
        <v>2</v>
      </c>
      <c r="AL24">
        <f t="shared" si="23"/>
        <v>1</v>
      </c>
      <c r="AM24">
        <f t="shared" si="24"/>
        <v>0</v>
      </c>
      <c r="AN24">
        <f t="shared" si="25"/>
        <v>55091.36100651796</v>
      </c>
      <c r="AO24">
        <f t="shared" si="26"/>
        <v>1799.75</v>
      </c>
      <c r="AP24">
        <f t="shared" si="27"/>
        <v>1517.1894</v>
      </c>
      <c r="AQ24">
        <f t="shared" si="28"/>
        <v>0.84300008334490895</v>
      </c>
      <c r="AR24">
        <f t="shared" si="29"/>
        <v>0.16539016085567437</v>
      </c>
      <c r="AS24">
        <v>1689707135.5999999</v>
      </c>
      <c r="AT24">
        <v>68.833600000000004</v>
      </c>
      <c r="AU24">
        <v>69.783500000000004</v>
      </c>
      <c r="AV24">
        <v>10.8774</v>
      </c>
      <c r="AW24">
        <v>9.3670399999999994</v>
      </c>
      <c r="AX24">
        <v>70.590400000000002</v>
      </c>
      <c r="AY24">
        <v>11.1998</v>
      </c>
      <c r="AZ24">
        <v>600.04399999999998</v>
      </c>
      <c r="BA24">
        <v>100.55</v>
      </c>
      <c r="BB24">
        <v>9.6151200000000006E-2</v>
      </c>
      <c r="BC24">
        <v>16.9955</v>
      </c>
      <c r="BD24">
        <v>16.479700000000001</v>
      </c>
      <c r="BE24">
        <v>999.9</v>
      </c>
      <c r="BF24">
        <v>0</v>
      </c>
      <c r="BG24">
        <v>0</v>
      </c>
      <c r="BH24">
        <v>10016.9</v>
      </c>
      <c r="BI24">
        <v>0</v>
      </c>
      <c r="BJ24">
        <v>159.81</v>
      </c>
      <c r="BK24">
        <v>-0.94992100000000002</v>
      </c>
      <c r="BL24">
        <v>69.590599999999995</v>
      </c>
      <c r="BM24">
        <v>70.443399999999997</v>
      </c>
      <c r="BN24">
        <v>1.5103899999999999</v>
      </c>
      <c r="BO24">
        <v>69.783500000000004</v>
      </c>
      <c r="BP24">
        <v>9.3670399999999994</v>
      </c>
      <c r="BQ24">
        <v>1.0937300000000001</v>
      </c>
      <c r="BR24">
        <v>0.94185799999999997</v>
      </c>
      <c r="BS24">
        <v>8.2286400000000004</v>
      </c>
      <c r="BT24">
        <v>6.0467000000000004</v>
      </c>
      <c r="BU24">
        <v>1799.75</v>
      </c>
      <c r="BV24">
        <v>0.89999799999999996</v>
      </c>
      <c r="BW24">
        <v>0.10000199999999999</v>
      </c>
      <c r="BX24">
        <v>0</v>
      </c>
      <c r="BY24">
        <v>2.9432</v>
      </c>
      <c r="BZ24">
        <v>0</v>
      </c>
      <c r="CA24">
        <v>9469.76</v>
      </c>
      <c r="CB24">
        <v>14598.3</v>
      </c>
      <c r="CC24">
        <v>41.436999999999998</v>
      </c>
      <c r="CD24">
        <v>41.936999999999998</v>
      </c>
      <c r="CE24">
        <v>41.5</v>
      </c>
      <c r="CF24">
        <v>40.561999999999998</v>
      </c>
      <c r="CG24">
        <v>40</v>
      </c>
      <c r="CH24">
        <v>1619.77</v>
      </c>
      <c r="CI24">
        <v>179.98</v>
      </c>
      <c r="CJ24">
        <v>0</v>
      </c>
      <c r="CK24">
        <v>1689707146.5999999</v>
      </c>
      <c r="CL24">
        <v>0</v>
      </c>
      <c r="CM24">
        <v>1689707130.0999999</v>
      </c>
      <c r="CN24" t="s">
        <v>369</v>
      </c>
      <c r="CO24">
        <v>1689707118.0999999</v>
      </c>
      <c r="CP24">
        <v>1689707130.0999999</v>
      </c>
      <c r="CQ24">
        <v>9</v>
      </c>
      <c r="CR24">
        <v>-0.13600000000000001</v>
      </c>
      <c r="CS24">
        <v>2E-3</v>
      </c>
      <c r="CT24">
        <v>-1.7609999999999999</v>
      </c>
      <c r="CU24">
        <v>-0.32200000000000001</v>
      </c>
      <c r="CV24">
        <v>70</v>
      </c>
      <c r="CW24">
        <v>9</v>
      </c>
      <c r="CX24">
        <v>0.16</v>
      </c>
      <c r="CY24">
        <v>7.0000000000000007E-2</v>
      </c>
      <c r="CZ24">
        <v>6.6972385601378236E-3</v>
      </c>
      <c r="DA24">
        <v>1.596876949447853</v>
      </c>
      <c r="DB24">
        <v>0.19767296777498919</v>
      </c>
      <c r="DC24">
        <v>1</v>
      </c>
      <c r="DD24">
        <v>69.767192682926833</v>
      </c>
      <c r="DE24">
        <v>-0.44144738675964118</v>
      </c>
      <c r="DF24">
        <v>4.7469858936340648E-2</v>
      </c>
      <c r="DG24">
        <v>1</v>
      </c>
      <c r="DH24">
        <v>1799.9731707317069</v>
      </c>
      <c r="DI24">
        <v>0.1055138944504601</v>
      </c>
      <c r="DJ24">
        <v>0.1088619404116898</v>
      </c>
      <c r="DK24">
        <v>-1</v>
      </c>
      <c r="DL24">
        <v>2</v>
      </c>
      <c r="DM24">
        <v>2</v>
      </c>
      <c r="DN24" t="s">
        <v>351</v>
      </c>
      <c r="DO24">
        <v>3.2144599999999999</v>
      </c>
      <c r="DP24">
        <v>2.7052299999999998</v>
      </c>
      <c r="DQ24">
        <v>2.0341499999999998E-2</v>
      </c>
      <c r="DR24">
        <v>2.0041E-2</v>
      </c>
      <c r="DS24">
        <v>6.6862599999999994E-2</v>
      </c>
      <c r="DT24">
        <v>5.7951500000000003E-2</v>
      </c>
      <c r="DU24">
        <v>29807.8</v>
      </c>
      <c r="DV24">
        <v>33655.599999999999</v>
      </c>
      <c r="DW24">
        <v>28616.1</v>
      </c>
      <c r="DX24">
        <v>32911.4</v>
      </c>
      <c r="DY24">
        <v>37127.1</v>
      </c>
      <c r="DZ24">
        <v>42007.8</v>
      </c>
      <c r="EA24">
        <v>41989.8</v>
      </c>
      <c r="EB24">
        <v>47461.7</v>
      </c>
      <c r="EC24">
        <v>2.2470500000000002</v>
      </c>
      <c r="ED24">
        <v>1.91188</v>
      </c>
      <c r="EE24">
        <v>1.53556E-2</v>
      </c>
      <c r="EF24">
        <v>0</v>
      </c>
      <c r="EG24">
        <v>16.2242</v>
      </c>
      <c r="EH24">
        <v>999.9</v>
      </c>
      <c r="EI24">
        <v>41.4</v>
      </c>
      <c r="EJ24">
        <v>21.5</v>
      </c>
      <c r="EK24">
        <v>10.597300000000001</v>
      </c>
      <c r="EL24">
        <v>63.160200000000003</v>
      </c>
      <c r="EM24">
        <v>19.539300000000001</v>
      </c>
      <c r="EN24">
        <v>1</v>
      </c>
      <c r="EO24">
        <v>-0.58687800000000001</v>
      </c>
      <c r="EP24">
        <v>2.3232300000000001</v>
      </c>
      <c r="EQ24">
        <v>20.221399999999999</v>
      </c>
      <c r="ER24">
        <v>5.2250800000000002</v>
      </c>
      <c r="ES24">
        <v>12.007899999999999</v>
      </c>
      <c r="ET24">
        <v>4.9892500000000002</v>
      </c>
      <c r="EU24">
        <v>3.3045499999999999</v>
      </c>
      <c r="EV24">
        <v>5953.7</v>
      </c>
      <c r="EW24">
        <v>9511.4</v>
      </c>
      <c r="EX24">
        <v>503</v>
      </c>
      <c r="EY24">
        <v>55.9</v>
      </c>
      <c r="EZ24">
        <v>1.85236</v>
      </c>
      <c r="FA24">
        <v>1.8614200000000001</v>
      </c>
      <c r="FB24">
        <v>1.8603499999999999</v>
      </c>
      <c r="FC24">
        <v>1.8563799999999999</v>
      </c>
      <c r="FD24">
        <v>1.8608</v>
      </c>
      <c r="FE24">
        <v>1.8570500000000001</v>
      </c>
      <c r="FF24">
        <v>1.8591299999999999</v>
      </c>
      <c r="FG24">
        <v>1.8620300000000001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-1.7569999999999999</v>
      </c>
      <c r="FV24">
        <v>-0.32240000000000002</v>
      </c>
      <c r="FW24">
        <v>-1.4789556664113559</v>
      </c>
      <c r="FX24">
        <v>-4.0117494158234393E-3</v>
      </c>
      <c r="FY24">
        <v>1.087516141204025E-6</v>
      </c>
      <c r="FZ24">
        <v>-8.657206703991749E-11</v>
      </c>
      <c r="GA24">
        <v>-0.3223595000000028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0.3</v>
      </c>
      <c r="GJ24">
        <v>0.1</v>
      </c>
      <c r="GK24">
        <v>0.27954099999999998</v>
      </c>
      <c r="GL24">
        <v>2.4011200000000001</v>
      </c>
      <c r="GM24">
        <v>1.5942400000000001</v>
      </c>
      <c r="GN24">
        <v>2.3290999999999999</v>
      </c>
      <c r="GO24">
        <v>1.40015</v>
      </c>
      <c r="GP24">
        <v>2.34253</v>
      </c>
      <c r="GQ24">
        <v>25.696200000000001</v>
      </c>
      <c r="GR24">
        <v>15.5242</v>
      </c>
      <c r="GS24">
        <v>18</v>
      </c>
      <c r="GT24">
        <v>614.83199999999999</v>
      </c>
      <c r="GU24">
        <v>425.928</v>
      </c>
      <c r="GV24">
        <v>13.141500000000001</v>
      </c>
      <c r="GW24">
        <v>19.272099999999998</v>
      </c>
      <c r="GX24">
        <v>29.999400000000001</v>
      </c>
      <c r="GY24">
        <v>19.112300000000001</v>
      </c>
      <c r="GZ24">
        <v>19.0533</v>
      </c>
      <c r="HA24">
        <v>5.6337400000000004</v>
      </c>
      <c r="HB24">
        <v>0</v>
      </c>
      <c r="HC24">
        <v>-30</v>
      </c>
      <c r="HD24">
        <v>13.243</v>
      </c>
      <c r="HE24">
        <v>70</v>
      </c>
      <c r="HF24">
        <v>0</v>
      </c>
      <c r="HG24">
        <v>105.048</v>
      </c>
      <c r="HH24">
        <v>104.54900000000001</v>
      </c>
    </row>
    <row r="25" spans="1:216" x14ac:dyDescent="0.2">
      <c r="A25">
        <v>7</v>
      </c>
      <c r="B25">
        <v>1689707201.0999999</v>
      </c>
      <c r="C25">
        <v>496</v>
      </c>
      <c r="D25" t="s">
        <v>370</v>
      </c>
      <c r="E25" t="s">
        <v>371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1689707201.0999999</v>
      </c>
      <c r="M25">
        <f t="shared" si="0"/>
        <v>2.9036004455565228E-3</v>
      </c>
      <c r="N25">
        <f t="shared" si="1"/>
        <v>2.9036004455565227</v>
      </c>
      <c r="O25">
        <f t="shared" si="2"/>
        <v>0.45198206924168821</v>
      </c>
      <c r="P25">
        <f t="shared" si="3"/>
        <v>49.500300000000003</v>
      </c>
      <c r="Q25">
        <f t="shared" si="4"/>
        <v>46.406207489511239</v>
      </c>
      <c r="R25">
        <f t="shared" si="5"/>
        <v>4.6705117621787835</v>
      </c>
      <c r="S25">
        <f t="shared" si="6"/>
        <v>4.9819139698850101</v>
      </c>
      <c r="T25">
        <f t="shared" si="7"/>
        <v>0.31796238204657729</v>
      </c>
      <c r="U25">
        <f t="shared" si="8"/>
        <v>3.7679303403280344</v>
      </c>
      <c r="V25">
        <f t="shared" si="9"/>
        <v>0.30377258577482535</v>
      </c>
      <c r="W25">
        <f t="shared" si="10"/>
        <v>0.19107998748474858</v>
      </c>
      <c r="X25">
        <f t="shared" si="11"/>
        <v>297.70417500000002</v>
      </c>
      <c r="Y25">
        <f t="shared" si="12"/>
        <v>17.812287094731165</v>
      </c>
      <c r="Z25">
        <f t="shared" si="13"/>
        <v>17.812287094731165</v>
      </c>
      <c r="AA25">
        <f t="shared" si="14"/>
        <v>2.0469534329580616</v>
      </c>
      <c r="AB25">
        <f t="shared" si="15"/>
        <v>56.502320424995197</v>
      </c>
      <c r="AC25">
        <f t="shared" si="16"/>
        <v>1.0999898734726501</v>
      </c>
      <c r="AD25">
        <f t="shared" si="17"/>
        <v>1.9468047775716522</v>
      </c>
      <c r="AE25">
        <f t="shared" si="18"/>
        <v>0.94696355948541155</v>
      </c>
      <c r="AF25">
        <f t="shared" si="19"/>
        <v>-128.04877964904264</v>
      </c>
      <c r="AG25">
        <f t="shared" si="20"/>
        <v>-161.30820057600198</v>
      </c>
      <c r="AH25">
        <f t="shared" si="21"/>
        <v>-8.3815400706923011</v>
      </c>
      <c r="AI25">
        <f t="shared" si="22"/>
        <v>-3.4345295736926573E-2</v>
      </c>
      <c r="AJ25">
        <v>10</v>
      </c>
      <c r="AK25">
        <v>2</v>
      </c>
      <c r="AL25">
        <f t="shared" si="23"/>
        <v>1</v>
      </c>
      <c r="AM25">
        <f t="shared" si="24"/>
        <v>0</v>
      </c>
      <c r="AN25">
        <f t="shared" si="25"/>
        <v>55134.978925937998</v>
      </c>
      <c r="AO25">
        <f t="shared" si="26"/>
        <v>1800.01</v>
      </c>
      <c r="AP25">
        <f t="shared" si="27"/>
        <v>1517.4087000000002</v>
      </c>
      <c r="AQ25">
        <f t="shared" si="28"/>
        <v>0.84300014999916673</v>
      </c>
      <c r="AR25">
        <f t="shared" si="29"/>
        <v>0.16539028949839168</v>
      </c>
      <c r="AS25">
        <v>1689707201.0999999</v>
      </c>
      <c r="AT25">
        <v>49.500300000000003</v>
      </c>
      <c r="AU25">
        <v>49.8127</v>
      </c>
      <c r="AV25">
        <v>10.929500000000001</v>
      </c>
      <c r="AW25">
        <v>9.4234500000000008</v>
      </c>
      <c r="AX25">
        <v>51.191000000000003</v>
      </c>
      <c r="AY25">
        <v>11.2525</v>
      </c>
      <c r="AZ25">
        <v>600.09699999999998</v>
      </c>
      <c r="BA25">
        <v>100.548</v>
      </c>
      <c r="BB25">
        <v>9.6116699999999999E-2</v>
      </c>
      <c r="BC25">
        <v>17.0182</v>
      </c>
      <c r="BD25">
        <v>16.497</v>
      </c>
      <c r="BE25">
        <v>999.9</v>
      </c>
      <c r="BF25">
        <v>0</v>
      </c>
      <c r="BG25">
        <v>0</v>
      </c>
      <c r="BH25">
        <v>10026.200000000001</v>
      </c>
      <c r="BI25">
        <v>0</v>
      </c>
      <c r="BJ25">
        <v>239.76300000000001</v>
      </c>
      <c r="BK25">
        <v>-0.31244300000000003</v>
      </c>
      <c r="BL25">
        <v>50.0473</v>
      </c>
      <c r="BM25">
        <v>50.2866</v>
      </c>
      <c r="BN25">
        <v>1.5060899999999999</v>
      </c>
      <c r="BO25">
        <v>49.8127</v>
      </c>
      <c r="BP25">
        <v>9.4234500000000008</v>
      </c>
      <c r="BQ25">
        <v>1.0989500000000001</v>
      </c>
      <c r="BR25">
        <v>0.94751399999999997</v>
      </c>
      <c r="BS25">
        <v>8.2987599999999997</v>
      </c>
      <c r="BT25">
        <v>6.1333399999999996</v>
      </c>
      <c r="BU25">
        <v>1800.01</v>
      </c>
      <c r="BV25">
        <v>0.89999700000000005</v>
      </c>
      <c r="BW25">
        <v>0.10000299999999999</v>
      </c>
      <c r="BX25">
        <v>0</v>
      </c>
      <c r="BY25">
        <v>2.6071</v>
      </c>
      <c r="BZ25">
        <v>0</v>
      </c>
      <c r="CA25">
        <v>10057.4</v>
      </c>
      <c r="CB25">
        <v>14600.4</v>
      </c>
      <c r="CC25">
        <v>40.061999999999998</v>
      </c>
      <c r="CD25">
        <v>40.561999999999998</v>
      </c>
      <c r="CE25">
        <v>40.25</v>
      </c>
      <c r="CF25">
        <v>38.436999999999998</v>
      </c>
      <c r="CG25">
        <v>38.561999999999998</v>
      </c>
      <c r="CH25">
        <v>1620</v>
      </c>
      <c r="CI25">
        <v>180.01</v>
      </c>
      <c r="CJ25">
        <v>0</v>
      </c>
      <c r="CK25">
        <v>1689707212</v>
      </c>
      <c r="CL25">
        <v>0</v>
      </c>
      <c r="CM25">
        <v>1689707195.5999999</v>
      </c>
      <c r="CN25" t="s">
        <v>372</v>
      </c>
      <c r="CO25">
        <v>1689707185.0999999</v>
      </c>
      <c r="CP25">
        <v>1689707195.5999999</v>
      </c>
      <c r="CQ25">
        <v>10</v>
      </c>
      <c r="CR25">
        <v>-8.9999999999999993E-3</v>
      </c>
      <c r="CS25">
        <v>-1E-3</v>
      </c>
      <c r="CT25">
        <v>-1.6919999999999999</v>
      </c>
      <c r="CU25">
        <v>-0.32300000000000001</v>
      </c>
      <c r="CV25">
        <v>50</v>
      </c>
      <c r="CW25">
        <v>9</v>
      </c>
      <c r="CX25">
        <v>0.2</v>
      </c>
      <c r="CY25">
        <v>0.06</v>
      </c>
      <c r="CZ25">
        <v>3.2164629992996407E-2</v>
      </c>
      <c r="DA25">
        <v>0.42813905771462418</v>
      </c>
      <c r="DB25">
        <v>6.4797873178828874E-2</v>
      </c>
      <c r="DC25">
        <v>1</v>
      </c>
      <c r="DD25">
        <v>49.830936585365848</v>
      </c>
      <c r="DE25">
        <v>-0.31738536585361982</v>
      </c>
      <c r="DF25">
        <v>3.3389765892995367E-2</v>
      </c>
      <c r="DG25">
        <v>1</v>
      </c>
      <c r="DH25">
        <v>1800.0465853658541</v>
      </c>
      <c r="DI25">
        <v>-0.1649776838141303</v>
      </c>
      <c r="DJ25">
        <v>0.1049880308183143</v>
      </c>
      <c r="DK25">
        <v>-1</v>
      </c>
      <c r="DL25">
        <v>2</v>
      </c>
      <c r="DM25">
        <v>2</v>
      </c>
      <c r="DN25" t="s">
        <v>351</v>
      </c>
      <c r="DO25">
        <v>3.2144300000000001</v>
      </c>
      <c r="DP25">
        <v>2.7052800000000001</v>
      </c>
      <c r="DQ25">
        <v>1.48307E-2</v>
      </c>
      <c r="DR25">
        <v>1.43844E-2</v>
      </c>
      <c r="DS25">
        <v>6.7085500000000006E-2</v>
      </c>
      <c r="DT25">
        <v>5.8204600000000002E-2</v>
      </c>
      <c r="DU25">
        <v>29971.3</v>
      </c>
      <c r="DV25">
        <v>33846.699999999997</v>
      </c>
      <c r="DW25">
        <v>28612.2</v>
      </c>
      <c r="DX25">
        <v>32908.400000000001</v>
      </c>
      <c r="DY25">
        <v>37112.800000000003</v>
      </c>
      <c r="DZ25">
        <v>41992.5</v>
      </c>
      <c r="EA25">
        <v>41984.1</v>
      </c>
      <c r="EB25">
        <v>47457.5</v>
      </c>
      <c r="EC25">
        <v>2.2469199999999998</v>
      </c>
      <c r="ED25">
        <v>1.91</v>
      </c>
      <c r="EE25">
        <v>1.4819199999999999E-2</v>
      </c>
      <c r="EF25">
        <v>0</v>
      </c>
      <c r="EG25">
        <v>16.250399999999999</v>
      </c>
      <c r="EH25">
        <v>999.9</v>
      </c>
      <c r="EI25">
        <v>41.4</v>
      </c>
      <c r="EJ25">
        <v>21.6</v>
      </c>
      <c r="EK25">
        <v>10.661099999999999</v>
      </c>
      <c r="EL25">
        <v>63.670200000000001</v>
      </c>
      <c r="EM25">
        <v>19.5152</v>
      </c>
      <c r="EN25">
        <v>1</v>
      </c>
      <c r="EO25">
        <v>-0.57882900000000004</v>
      </c>
      <c r="EP25">
        <v>3.23217</v>
      </c>
      <c r="EQ25">
        <v>20.204699999999999</v>
      </c>
      <c r="ER25">
        <v>5.2265699999999997</v>
      </c>
      <c r="ES25">
        <v>12.0085</v>
      </c>
      <c r="ET25">
        <v>4.9898499999999997</v>
      </c>
      <c r="EU25">
        <v>3.30463</v>
      </c>
      <c r="EV25">
        <v>5955</v>
      </c>
      <c r="EW25">
        <v>9511.4</v>
      </c>
      <c r="EX25">
        <v>503</v>
      </c>
      <c r="EY25">
        <v>55.9</v>
      </c>
      <c r="EZ25">
        <v>1.8523700000000001</v>
      </c>
      <c r="FA25">
        <v>1.8614200000000001</v>
      </c>
      <c r="FB25">
        <v>1.8603499999999999</v>
      </c>
      <c r="FC25">
        <v>1.8563799999999999</v>
      </c>
      <c r="FD25">
        <v>1.8607400000000001</v>
      </c>
      <c r="FE25">
        <v>1.85704</v>
      </c>
      <c r="FF25">
        <v>1.8591299999999999</v>
      </c>
      <c r="FG25">
        <v>1.86202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-1.6910000000000001</v>
      </c>
      <c r="FV25">
        <v>-0.32300000000000001</v>
      </c>
      <c r="FW25">
        <v>-1.488187105595332</v>
      </c>
      <c r="FX25">
        <v>-4.0117494158234393E-3</v>
      </c>
      <c r="FY25">
        <v>1.087516141204025E-6</v>
      </c>
      <c r="FZ25">
        <v>-8.657206703991749E-11</v>
      </c>
      <c r="GA25">
        <v>-0.32296666666666601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0.3</v>
      </c>
      <c r="GJ25">
        <v>0.1</v>
      </c>
      <c r="GK25">
        <v>0.236816</v>
      </c>
      <c r="GL25">
        <v>2.4145500000000002</v>
      </c>
      <c r="GM25">
        <v>1.5942400000000001</v>
      </c>
      <c r="GN25">
        <v>2.3278799999999999</v>
      </c>
      <c r="GO25">
        <v>1.40015</v>
      </c>
      <c r="GP25">
        <v>2.34131</v>
      </c>
      <c r="GQ25">
        <v>25.819400000000002</v>
      </c>
      <c r="GR25">
        <v>15.4892</v>
      </c>
      <c r="GS25">
        <v>18</v>
      </c>
      <c r="GT25">
        <v>615.92700000000002</v>
      </c>
      <c r="GU25">
        <v>425.66300000000001</v>
      </c>
      <c r="GV25">
        <v>12.9986</v>
      </c>
      <c r="GW25">
        <v>19.366</v>
      </c>
      <c r="GX25">
        <v>30.000599999999999</v>
      </c>
      <c r="GY25">
        <v>19.2041</v>
      </c>
      <c r="GZ25">
        <v>19.145099999999999</v>
      </c>
      <c r="HA25">
        <v>4.7869999999999999</v>
      </c>
      <c r="HB25">
        <v>0</v>
      </c>
      <c r="HC25">
        <v>-30</v>
      </c>
      <c r="HD25">
        <v>12.9763</v>
      </c>
      <c r="HE25">
        <v>50</v>
      </c>
      <c r="HF25">
        <v>0</v>
      </c>
      <c r="HG25">
        <v>105.03400000000001</v>
      </c>
      <c r="HH25">
        <v>104.539</v>
      </c>
    </row>
    <row r="26" spans="1:216" x14ac:dyDescent="0.2">
      <c r="A26">
        <v>8</v>
      </c>
      <c r="B26">
        <v>1689707288.5999999</v>
      </c>
      <c r="C26">
        <v>583.5</v>
      </c>
      <c r="D26" t="s">
        <v>373</v>
      </c>
      <c r="E26" t="s">
        <v>374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1689707288.5999999</v>
      </c>
      <c r="M26">
        <f t="shared" si="0"/>
        <v>3.0120018066134729E-3</v>
      </c>
      <c r="N26">
        <f t="shared" si="1"/>
        <v>3.0120018066134731</v>
      </c>
      <c r="O26">
        <f t="shared" si="2"/>
        <v>16.863776392465361</v>
      </c>
      <c r="P26">
        <f t="shared" si="3"/>
        <v>390.47500000000002</v>
      </c>
      <c r="Q26">
        <f t="shared" si="4"/>
        <v>302.20177262474886</v>
      </c>
      <c r="R26">
        <f t="shared" si="5"/>
        <v>30.418283156464501</v>
      </c>
      <c r="S26">
        <f t="shared" si="6"/>
        <v>39.303472684355</v>
      </c>
      <c r="T26">
        <f t="shared" si="7"/>
        <v>0.3383964270212696</v>
      </c>
      <c r="U26">
        <f t="shared" si="8"/>
        <v>3.7671825498436911</v>
      </c>
      <c r="V26">
        <f t="shared" si="9"/>
        <v>0.32237056195669206</v>
      </c>
      <c r="W26">
        <f t="shared" si="10"/>
        <v>0.20285820253988285</v>
      </c>
      <c r="X26">
        <f t="shared" si="11"/>
        <v>297.73392000000001</v>
      </c>
      <c r="Y26">
        <f t="shared" si="12"/>
        <v>17.762807205715138</v>
      </c>
      <c r="Z26">
        <f t="shared" si="13"/>
        <v>17.762807205715138</v>
      </c>
      <c r="AA26">
        <f t="shared" si="14"/>
        <v>2.0405836492599843</v>
      </c>
      <c r="AB26">
        <f t="shared" si="15"/>
        <v>57.366223536166238</v>
      </c>
      <c r="AC26">
        <f t="shared" si="16"/>
        <v>1.1148708465309798</v>
      </c>
      <c r="AD26">
        <f t="shared" si="17"/>
        <v>1.9434272953807308</v>
      </c>
      <c r="AE26">
        <f t="shared" si="18"/>
        <v>0.92571280272900447</v>
      </c>
      <c r="AF26">
        <f t="shared" si="19"/>
        <v>-132.82927967165415</v>
      </c>
      <c r="AG26">
        <f t="shared" si="20"/>
        <v>-156.79184227858971</v>
      </c>
      <c r="AH26">
        <f t="shared" si="21"/>
        <v>-8.1452521569825986</v>
      </c>
      <c r="AI26">
        <f t="shared" si="22"/>
        <v>-3.2454107226470796E-2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55125.068925236774</v>
      </c>
      <c r="AO26">
        <f t="shared" si="26"/>
        <v>1800.2</v>
      </c>
      <c r="AP26">
        <f t="shared" si="27"/>
        <v>1517.5680000000002</v>
      </c>
      <c r="AQ26">
        <f t="shared" si="28"/>
        <v>0.84299966670369963</v>
      </c>
      <c r="AR26">
        <f t="shared" si="29"/>
        <v>0.1653893567381402</v>
      </c>
      <c r="AS26">
        <v>1689707288.5999999</v>
      </c>
      <c r="AT26">
        <v>390.47500000000002</v>
      </c>
      <c r="AU26">
        <v>399.93700000000001</v>
      </c>
      <c r="AV26">
        <v>11.0761</v>
      </c>
      <c r="AW26">
        <v>9.5137900000000002</v>
      </c>
      <c r="AX26">
        <v>393.06799999999998</v>
      </c>
      <c r="AY26">
        <v>11.4018</v>
      </c>
      <c r="AZ26">
        <v>599.995</v>
      </c>
      <c r="BA26">
        <v>100.556</v>
      </c>
      <c r="BB26">
        <v>9.95418E-2</v>
      </c>
      <c r="BC26">
        <v>16.9908</v>
      </c>
      <c r="BD26">
        <v>16.549299999999999</v>
      </c>
      <c r="BE26">
        <v>999.9</v>
      </c>
      <c r="BF26">
        <v>0</v>
      </c>
      <c r="BG26">
        <v>0</v>
      </c>
      <c r="BH26">
        <v>10022.5</v>
      </c>
      <c r="BI26">
        <v>0</v>
      </c>
      <c r="BJ26">
        <v>171.70699999999999</v>
      </c>
      <c r="BK26">
        <v>-9.4627999999999997</v>
      </c>
      <c r="BL26">
        <v>394.84800000000001</v>
      </c>
      <c r="BM26">
        <v>403.779</v>
      </c>
      <c r="BN26">
        <v>1.56227</v>
      </c>
      <c r="BO26">
        <v>399.93700000000001</v>
      </c>
      <c r="BP26">
        <v>9.5137900000000002</v>
      </c>
      <c r="BQ26">
        <v>1.1137600000000001</v>
      </c>
      <c r="BR26">
        <v>0.95666700000000005</v>
      </c>
      <c r="BS26">
        <v>8.4962</v>
      </c>
      <c r="BT26">
        <v>6.2726199999999999</v>
      </c>
      <c r="BU26">
        <v>1800.2</v>
      </c>
      <c r="BV26">
        <v>0.90001100000000001</v>
      </c>
      <c r="BW26">
        <v>9.9988499999999994E-2</v>
      </c>
      <c r="BX26">
        <v>0</v>
      </c>
      <c r="BY26">
        <v>2.3191000000000002</v>
      </c>
      <c r="BZ26">
        <v>0</v>
      </c>
      <c r="CA26">
        <v>9353.01</v>
      </c>
      <c r="CB26">
        <v>14602</v>
      </c>
      <c r="CC26">
        <v>38</v>
      </c>
      <c r="CD26">
        <v>38.936999999999998</v>
      </c>
      <c r="CE26">
        <v>38.375</v>
      </c>
      <c r="CF26">
        <v>36.625</v>
      </c>
      <c r="CG26">
        <v>36.75</v>
      </c>
      <c r="CH26">
        <v>1620.2</v>
      </c>
      <c r="CI26">
        <v>180</v>
      </c>
      <c r="CJ26">
        <v>0</v>
      </c>
      <c r="CK26">
        <v>1689707299.5999999</v>
      </c>
      <c r="CL26">
        <v>0</v>
      </c>
      <c r="CM26">
        <v>1689707260.5999999</v>
      </c>
      <c r="CN26" t="s">
        <v>375</v>
      </c>
      <c r="CO26">
        <v>1689707259.0999999</v>
      </c>
      <c r="CP26">
        <v>1689707260.5999999</v>
      </c>
      <c r="CQ26">
        <v>11</v>
      </c>
      <c r="CR26">
        <v>0.309</v>
      </c>
      <c r="CS26">
        <v>-3.0000000000000001E-3</v>
      </c>
      <c r="CT26">
        <v>-2.6240000000000001</v>
      </c>
      <c r="CU26">
        <v>-0.32600000000000001</v>
      </c>
      <c r="CV26">
        <v>400</v>
      </c>
      <c r="CW26">
        <v>9</v>
      </c>
      <c r="CX26">
        <v>0.33</v>
      </c>
      <c r="CY26">
        <v>0.06</v>
      </c>
      <c r="CZ26">
        <v>13.419418838726511</v>
      </c>
      <c r="DA26">
        <v>0.33144275781280441</v>
      </c>
      <c r="DB26">
        <v>8.7562685697826215E-2</v>
      </c>
      <c r="DC26">
        <v>1</v>
      </c>
      <c r="DD26">
        <v>399.97824390243898</v>
      </c>
      <c r="DE26">
        <v>-0.14556794425034991</v>
      </c>
      <c r="DF26">
        <v>2.6454544989942059E-2</v>
      </c>
      <c r="DG26">
        <v>1</v>
      </c>
      <c r="DH26">
        <v>1800.0236585365849</v>
      </c>
      <c r="DI26">
        <v>-3.3972225095781503E-2</v>
      </c>
      <c r="DJ26">
        <v>0.1256933181677175</v>
      </c>
      <c r="DK26">
        <v>-1</v>
      </c>
      <c r="DL26">
        <v>2</v>
      </c>
      <c r="DM26">
        <v>2</v>
      </c>
      <c r="DN26" t="s">
        <v>351</v>
      </c>
      <c r="DO26">
        <v>3.2139700000000002</v>
      </c>
      <c r="DP26">
        <v>2.7086700000000001</v>
      </c>
      <c r="DQ26">
        <v>9.3835100000000005E-2</v>
      </c>
      <c r="DR26">
        <v>9.4647300000000004E-2</v>
      </c>
      <c r="DS26">
        <v>6.7748500000000003E-2</v>
      </c>
      <c r="DT26">
        <v>5.8619400000000002E-2</v>
      </c>
      <c r="DU26">
        <v>27558</v>
      </c>
      <c r="DV26">
        <v>31080.3</v>
      </c>
      <c r="DW26">
        <v>28605.5</v>
      </c>
      <c r="DX26">
        <v>32902</v>
      </c>
      <c r="DY26">
        <v>37078.9</v>
      </c>
      <c r="DZ26">
        <v>41966.400000000001</v>
      </c>
      <c r="EA26">
        <v>41975.9</v>
      </c>
      <c r="EB26">
        <v>47448.800000000003</v>
      </c>
      <c r="EC26">
        <v>2.26092</v>
      </c>
      <c r="ED26">
        <v>1.9135</v>
      </c>
      <c r="EE26">
        <v>1.2081100000000001E-2</v>
      </c>
      <c r="EF26">
        <v>0</v>
      </c>
      <c r="EG26">
        <v>16.348299999999998</v>
      </c>
      <c r="EH26">
        <v>999.9</v>
      </c>
      <c r="EI26">
        <v>41.4</v>
      </c>
      <c r="EJ26">
        <v>21.8</v>
      </c>
      <c r="EK26">
        <v>10.792400000000001</v>
      </c>
      <c r="EL26">
        <v>63.490200000000002</v>
      </c>
      <c r="EM26">
        <v>19.911899999999999</v>
      </c>
      <c r="EN26">
        <v>1</v>
      </c>
      <c r="EO26">
        <v>-0.56863600000000003</v>
      </c>
      <c r="EP26">
        <v>3.1674000000000002</v>
      </c>
      <c r="EQ26">
        <v>20.206099999999999</v>
      </c>
      <c r="ER26">
        <v>5.2279200000000001</v>
      </c>
      <c r="ES26">
        <v>12.0098</v>
      </c>
      <c r="ET26">
        <v>4.9900500000000001</v>
      </c>
      <c r="EU26">
        <v>3.3050000000000002</v>
      </c>
      <c r="EV26">
        <v>5957</v>
      </c>
      <c r="EW26">
        <v>9511.4</v>
      </c>
      <c r="EX26">
        <v>503</v>
      </c>
      <c r="EY26">
        <v>55.9</v>
      </c>
      <c r="EZ26">
        <v>1.85242</v>
      </c>
      <c r="FA26">
        <v>1.86145</v>
      </c>
      <c r="FB26">
        <v>1.8603700000000001</v>
      </c>
      <c r="FC26">
        <v>1.8563799999999999</v>
      </c>
      <c r="FD26">
        <v>1.8608100000000001</v>
      </c>
      <c r="FE26">
        <v>1.8571200000000001</v>
      </c>
      <c r="FF26">
        <v>1.8591500000000001</v>
      </c>
      <c r="FG26">
        <v>1.8620300000000001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-2.593</v>
      </c>
      <c r="FV26">
        <v>-0.32569999999999999</v>
      </c>
      <c r="FW26">
        <v>-1.1792626757068529</v>
      </c>
      <c r="FX26">
        <v>-4.0117494158234393E-3</v>
      </c>
      <c r="FY26">
        <v>1.087516141204025E-6</v>
      </c>
      <c r="FZ26">
        <v>-8.657206703991749E-11</v>
      </c>
      <c r="GA26">
        <v>-0.32577199999999712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0.5</v>
      </c>
      <c r="GJ26">
        <v>0.5</v>
      </c>
      <c r="GK26">
        <v>0.97656200000000004</v>
      </c>
      <c r="GL26">
        <v>2.36328</v>
      </c>
      <c r="GM26">
        <v>1.5942400000000001</v>
      </c>
      <c r="GN26">
        <v>2.3278799999999999</v>
      </c>
      <c r="GO26">
        <v>1.40015</v>
      </c>
      <c r="GP26">
        <v>2.2753899999999998</v>
      </c>
      <c r="GQ26">
        <v>26.107399999999998</v>
      </c>
      <c r="GR26">
        <v>15.4542</v>
      </c>
      <c r="GS26">
        <v>18</v>
      </c>
      <c r="GT26">
        <v>627.76800000000003</v>
      </c>
      <c r="GU26">
        <v>428.83300000000003</v>
      </c>
      <c r="GV26">
        <v>13.103199999999999</v>
      </c>
      <c r="GW26">
        <v>19.522099999999998</v>
      </c>
      <c r="GX26">
        <v>30.000800000000002</v>
      </c>
      <c r="GY26">
        <v>19.319600000000001</v>
      </c>
      <c r="GZ26">
        <v>19.2591</v>
      </c>
      <c r="HA26">
        <v>19.6036</v>
      </c>
      <c r="HB26">
        <v>0</v>
      </c>
      <c r="HC26">
        <v>-30</v>
      </c>
      <c r="HD26">
        <v>13.106299999999999</v>
      </c>
      <c r="HE26">
        <v>400</v>
      </c>
      <c r="HF26">
        <v>0</v>
      </c>
      <c r="HG26">
        <v>105.012</v>
      </c>
      <c r="HH26">
        <v>104.51900000000001</v>
      </c>
    </row>
    <row r="27" spans="1:216" x14ac:dyDescent="0.2">
      <c r="A27">
        <v>9</v>
      </c>
      <c r="B27">
        <v>1689707372</v>
      </c>
      <c r="C27">
        <v>666.90000009536743</v>
      </c>
      <c r="D27" t="s">
        <v>376</v>
      </c>
      <c r="E27" t="s">
        <v>377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1689707372</v>
      </c>
      <c r="M27">
        <f t="shared" si="0"/>
        <v>3.0362797316366647E-3</v>
      </c>
      <c r="N27">
        <f t="shared" si="1"/>
        <v>3.0362797316366645</v>
      </c>
      <c r="O27">
        <f t="shared" si="2"/>
        <v>15.676371473820295</v>
      </c>
      <c r="P27">
        <f t="shared" si="3"/>
        <v>391.096</v>
      </c>
      <c r="Q27">
        <f t="shared" si="4"/>
        <v>310.38267514319119</v>
      </c>
      <c r="R27">
        <f t="shared" si="5"/>
        <v>31.240593471823157</v>
      </c>
      <c r="S27">
        <f t="shared" si="6"/>
        <v>39.364539721231203</v>
      </c>
      <c r="T27">
        <f t="shared" si="7"/>
        <v>0.34633835654869494</v>
      </c>
      <c r="U27">
        <f t="shared" si="8"/>
        <v>3.7654563036755757</v>
      </c>
      <c r="V27">
        <f t="shared" si="9"/>
        <v>0.32956416969052688</v>
      </c>
      <c r="W27">
        <f t="shared" si="10"/>
        <v>0.20741698158608746</v>
      </c>
      <c r="X27">
        <f t="shared" si="11"/>
        <v>297.70243799999997</v>
      </c>
      <c r="Y27">
        <f t="shared" si="12"/>
        <v>17.732391755368138</v>
      </c>
      <c r="Z27">
        <f t="shared" si="13"/>
        <v>17.732391755368138</v>
      </c>
      <c r="AA27">
        <f t="shared" si="14"/>
        <v>2.0366767583451417</v>
      </c>
      <c r="AB27">
        <f t="shared" si="15"/>
        <v>57.926232892684418</v>
      </c>
      <c r="AC27">
        <f t="shared" si="16"/>
        <v>1.1239289913400501</v>
      </c>
      <c r="AD27">
        <f t="shared" si="17"/>
        <v>1.9402763397755711</v>
      </c>
      <c r="AE27">
        <f t="shared" si="18"/>
        <v>0.91274776700509164</v>
      </c>
      <c r="AF27">
        <f t="shared" si="19"/>
        <v>-133.89993616517691</v>
      </c>
      <c r="AG27">
        <f t="shared" si="20"/>
        <v>-155.74244291569852</v>
      </c>
      <c r="AH27">
        <f t="shared" si="21"/>
        <v>-8.0921034113048158</v>
      </c>
      <c r="AI27">
        <f t="shared" si="22"/>
        <v>-3.2044492180290263E-2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55094.522244156382</v>
      </c>
      <c r="AO27">
        <f t="shared" si="26"/>
        <v>1800.01</v>
      </c>
      <c r="AP27">
        <f t="shared" si="27"/>
        <v>1517.4078</v>
      </c>
      <c r="AQ27">
        <f t="shared" si="28"/>
        <v>0.84299965000194443</v>
      </c>
      <c r="AR27">
        <f t="shared" si="29"/>
        <v>0.16538932450375274</v>
      </c>
      <c r="AS27">
        <v>1689707372</v>
      </c>
      <c r="AT27">
        <v>391.096</v>
      </c>
      <c r="AU27">
        <v>399.94099999999997</v>
      </c>
      <c r="AV27">
        <v>11.166499999999999</v>
      </c>
      <c r="AW27">
        <v>9.5917700000000004</v>
      </c>
      <c r="AX27">
        <v>393.79399999999998</v>
      </c>
      <c r="AY27">
        <v>11.488799999999999</v>
      </c>
      <c r="AZ27">
        <v>600.00599999999997</v>
      </c>
      <c r="BA27">
        <v>100.55200000000001</v>
      </c>
      <c r="BB27">
        <v>9.9859699999999996E-2</v>
      </c>
      <c r="BC27">
        <v>16.965199999999999</v>
      </c>
      <c r="BD27">
        <v>16.5974</v>
      </c>
      <c r="BE27">
        <v>999.9</v>
      </c>
      <c r="BF27">
        <v>0</v>
      </c>
      <c r="BG27">
        <v>0</v>
      </c>
      <c r="BH27">
        <v>10016.200000000001</v>
      </c>
      <c r="BI27">
        <v>0</v>
      </c>
      <c r="BJ27">
        <v>156.36199999999999</v>
      </c>
      <c r="BK27">
        <v>-8.8442399999999992</v>
      </c>
      <c r="BL27">
        <v>395.51299999999998</v>
      </c>
      <c r="BM27">
        <v>403.81400000000002</v>
      </c>
      <c r="BN27">
        <v>1.5747199999999999</v>
      </c>
      <c r="BO27">
        <v>399.94099999999997</v>
      </c>
      <c r="BP27">
        <v>9.5917700000000004</v>
      </c>
      <c r="BQ27">
        <v>1.1228199999999999</v>
      </c>
      <c r="BR27">
        <v>0.96447400000000005</v>
      </c>
      <c r="BS27">
        <v>8.61571</v>
      </c>
      <c r="BT27">
        <v>6.39046</v>
      </c>
      <c r="BU27">
        <v>1800.01</v>
      </c>
      <c r="BV27">
        <v>0.90001100000000001</v>
      </c>
      <c r="BW27">
        <v>9.99887E-2</v>
      </c>
      <c r="BX27">
        <v>0</v>
      </c>
      <c r="BY27">
        <v>2.7027000000000001</v>
      </c>
      <c r="BZ27">
        <v>0</v>
      </c>
      <c r="CA27">
        <v>9229.68</v>
      </c>
      <c r="CB27">
        <v>14600.5</v>
      </c>
      <c r="CC27">
        <v>36.936999999999998</v>
      </c>
      <c r="CD27">
        <v>38.186999999999998</v>
      </c>
      <c r="CE27">
        <v>37.5</v>
      </c>
      <c r="CF27">
        <v>36.125</v>
      </c>
      <c r="CG27">
        <v>36.061999999999998</v>
      </c>
      <c r="CH27">
        <v>1620.03</v>
      </c>
      <c r="CI27">
        <v>179.98</v>
      </c>
      <c r="CJ27">
        <v>0</v>
      </c>
      <c r="CK27">
        <v>1689707383</v>
      </c>
      <c r="CL27">
        <v>0</v>
      </c>
      <c r="CM27">
        <v>1689707345.5</v>
      </c>
      <c r="CN27" t="s">
        <v>378</v>
      </c>
      <c r="CO27">
        <v>1689707345.5</v>
      </c>
      <c r="CP27">
        <v>1689707343.5</v>
      </c>
      <c r="CQ27">
        <v>12</v>
      </c>
      <c r="CR27">
        <v>-0.10199999999999999</v>
      </c>
      <c r="CS27">
        <v>4.0000000000000001E-3</v>
      </c>
      <c r="CT27">
        <v>-2.7250000000000001</v>
      </c>
      <c r="CU27">
        <v>-0.32200000000000001</v>
      </c>
      <c r="CV27">
        <v>400</v>
      </c>
      <c r="CW27">
        <v>10</v>
      </c>
      <c r="CX27">
        <v>0.14000000000000001</v>
      </c>
      <c r="CY27">
        <v>0.05</v>
      </c>
      <c r="CZ27">
        <v>12.37945232651909</v>
      </c>
      <c r="DA27">
        <v>8.5103643339978275E-4</v>
      </c>
      <c r="DB27">
        <v>0.1651195438916461</v>
      </c>
      <c r="DC27">
        <v>1</v>
      </c>
      <c r="DD27">
        <v>399.94447500000001</v>
      </c>
      <c r="DE27">
        <v>8.3560975609816596E-2</v>
      </c>
      <c r="DF27">
        <v>3.1127951667272748E-2</v>
      </c>
      <c r="DG27">
        <v>1</v>
      </c>
      <c r="DH27">
        <v>1799.9482926829271</v>
      </c>
      <c r="DI27">
        <v>-0.89617164100564506</v>
      </c>
      <c r="DJ27">
        <v>0.15181668083780159</v>
      </c>
      <c r="DK27">
        <v>-1</v>
      </c>
      <c r="DL27">
        <v>2</v>
      </c>
      <c r="DM27">
        <v>2</v>
      </c>
      <c r="DN27" t="s">
        <v>351</v>
      </c>
      <c r="DO27">
        <v>3.2137600000000002</v>
      </c>
      <c r="DP27">
        <v>2.7089300000000001</v>
      </c>
      <c r="DQ27">
        <v>9.3928999999999999E-2</v>
      </c>
      <c r="DR27">
        <v>9.4610799999999995E-2</v>
      </c>
      <c r="DS27">
        <v>6.8113000000000007E-2</v>
      </c>
      <c r="DT27">
        <v>5.89639E-2</v>
      </c>
      <c r="DU27">
        <v>27549.5</v>
      </c>
      <c r="DV27">
        <v>31074.799999999999</v>
      </c>
      <c r="DW27">
        <v>28600.3</v>
      </c>
      <c r="DX27">
        <v>32895.5</v>
      </c>
      <c r="DY27">
        <v>37057.300000000003</v>
      </c>
      <c r="DZ27">
        <v>41942.400000000001</v>
      </c>
      <c r="EA27">
        <v>41968.2</v>
      </c>
      <c r="EB27">
        <v>47439.3</v>
      </c>
      <c r="EC27">
        <v>2.2589199999999998</v>
      </c>
      <c r="ED27">
        <v>1.9101300000000001</v>
      </c>
      <c r="EE27">
        <v>7.1823599999999996E-3</v>
      </c>
      <c r="EF27">
        <v>0</v>
      </c>
      <c r="EG27">
        <v>16.477900000000002</v>
      </c>
      <c r="EH27">
        <v>999.9</v>
      </c>
      <c r="EI27">
        <v>41.4</v>
      </c>
      <c r="EJ27">
        <v>21.9</v>
      </c>
      <c r="EK27">
        <v>10.8591</v>
      </c>
      <c r="EL27">
        <v>63.280200000000001</v>
      </c>
      <c r="EM27">
        <v>19.867799999999999</v>
      </c>
      <c r="EN27">
        <v>1</v>
      </c>
      <c r="EO27">
        <v>-0.55889200000000006</v>
      </c>
      <c r="EP27">
        <v>2.8731599999999999</v>
      </c>
      <c r="EQ27">
        <v>20.213799999999999</v>
      </c>
      <c r="ER27">
        <v>5.2279200000000001</v>
      </c>
      <c r="ES27">
        <v>12.009499999999999</v>
      </c>
      <c r="ET27">
        <v>4.9901499999999999</v>
      </c>
      <c r="EU27">
        <v>3.3050000000000002</v>
      </c>
      <c r="EV27">
        <v>5958.8</v>
      </c>
      <c r="EW27">
        <v>9511.4</v>
      </c>
      <c r="EX27">
        <v>503</v>
      </c>
      <c r="EY27">
        <v>56</v>
      </c>
      <c r="EZ27">
        <v>1.85242</v>
      </c>
      <c r="FA27">
        <v>1.8614599999999999</v>
      </c>
      <c r="FB27">
        <v>1.8604400000000001</v>
      </c>
      <c r="FC27">
        <v>1.8563799999999999</v>
      </c>
      <c r="FD27">
        <v>1.8608100000000001</v>
      </c>
      <c r="FE27">
        <v>1.8571500000000001</v>
      </c>
      <c r="FF27">
        <v>1.8592200000000001</v>
      </c>
      <c r="FG27">
        <v>1.8620399999999999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-2.698</v>
      </c>
      <c r="FV27">
        <v>-0.32229999999999998</v>
      </c>
      <c r="FW27">
        <v>-1.280880760946548</v>
      </c>
      <c r="FX27">
        <v>-4.0117494158234393E-3</v>
      </c>
      <c r="FY27">
        <v>1.087516141204025E-6</v>
      </c>
      <c r="FZ27">
        <v>-8.657206703991749E-11</v>
      </c>
      <c r="GA27">
        <v>-0.32226857142857129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0.4</v>
      </c>
      <c r="GJ27">
        <v>0.5</v>
      </c>
      <c r="GK27">
        <v>0.97778299999999996</v>
      </c>
      <c r="GL27">
        <v>2.36816</v>
      </c>
      <c r="GM27">
        <v>1.5942400000000001</v>
      </c>
      <c r="GN27">
        <v>2.3278799999999999</v>
      </c>
      <c r="GO27">
        <v>1.40015</v>
      </c>
      <c r="GP27">
        <v>2.2680699999999998</v>
      </c>
      <c r="GQ27">
        <v>26.334099999999999</v>
      </c>
      <c r="GR27">
        <v>15.462899999999999</v>
      </c>
      <c r="GS27">
        <v>18</v>
      </c>
      <c r="GT27">
        <v>628.18799999999999</v>
      </c>
      <c r="GU27">
        <v>428.11599999999999</v>
      </c>
      <c r="GV27">
        <v>13.3919</v>
      </c>
      <c r="GW27">
        <v>19.675899999999999</v>
      </c>
      <c r="GX27">
        <v>30.000499999999999</v>
      </c>
      <c r="GY27">
        <v>19.4651</v>
      </c>
      <c r="GZ27">
        <v>19.399799999999999</v>
      </c>
      <c r="HA27">
        <v>19.624400000000001</v>
      </c>
      <c r="HB27">
        <v>0</v>
      </c>
      <c r="HC27">
        <v>-30</v>
      </c>
      <c r="HD27">
        <v>13.416</v>
      </c>
      <c r="HE27">
        <v>400</v>
      </c>
      <c r="HF27">
        <v>0</v>
      </c>
      <c r="HG27">
        <v>104.992</v>
      </c>
      <c r="HH27">
        <v>104.499</v>
      </c>
    </row>
    <row r="28" spans="1:216" x14ac:dyDescent="0.2">
      <c r="A28">
        <v>10</v>
      </c>
      <c r="B28">
        <v>1689707456</v>
      </c>
      <c r="C28">
        <v>750.90000009536743</v>
      </c>
      <c r="D28" t="s">
        <v>379</v>
      </c>
      <c r="E28" t="s">
        <v>380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1689707456</v>
      </c>
      <c r="M28">
        <f t="shared" si="0"/>
        <v>3.0238675820180088E-3</v>
      </c>
      <c r="N28">
        <f t="shared" si="1"/>
        <v>3.023867582018009</v>
      </c>
      <c r="O28">
        <f t="shared" si="2"/>
        <v>15.936696216275624</v>
      </c>
      <c r="P28">
        <f t="shared" si="3"/>
        <v>390.97</v>
      </c>
      <c r="Q28">
        <f t="shared" si="4"/>
        <v>308.82040883679986</v>
      </c>
      <c r="R28">
        <f t="shared" si="5"/>
        <v>31.082199434643062</v>
      </c>
      <c r="S28">
        <f t="shared" si="6"/>
        <v>39.350402904829998</v>
      </c>
      <c r="T28">
        <f t="shared" si="7"/>
        <v>0.34543126041133965</v>
      </c>
      <c r="U28">
        <f t="shared" si="8"/>
        <v>3.7563384366197443</v>
      </c>
      <c r="V28">
        <f t="shared" si="9"/>
        <v>0.32870414924257157</v>
      </c>
      <c r="W28">
        <f t="shared" si="10"/>
        <v>0.20687544200016608</v>
      </c>
      <c r="X28">
        <f t="shared" si="11"/>
        <v>297.6955328916365</v>
      </c>
      <c r="Y28">
        <f t="shared" si="12"/>
        <v>17.752693049585183</v>
      </c>
      <c r="Z28">
        <f t="shared" si="13"/>
        <v>17.752693049585183</v>
      </c>
      <c r="AA28">
        <f t="shared" si="14"/>
        <v>2.0392837481202268</v>
      </c>
      <c r="AB28">
        <f t="shared" si="15"/>
        <v>58.074729778477561</v>
      </c>
      <c r="AC28">
        <f t="shared" si="16"/>
        <v>1.1279536289590999</v>
      </c>
      <c r="AD28">
        <f t="shared" si="17"/>
        <v>1.9422451611253444</v>
      </c>
      <c r="AE28">
        <f t="shared" si="18"/>
        <v>0.91133011916112694</v>
      </c>
      <c r="AF28">
        <f t="shared" si="19"/>
        <v>-133.3525603669942</v>
      </c>
      <c r="AG28">
        <f t="shared" si="20"/>
        <v>-156.23638273843196</v>
      </c>
      <c r="AH28">
        <f t="shared" si="21"/>
        <v>-8.138998496771455</v>
      </c>
      <c r="AI28">
        <f t="shared" si="22"/>
        <v>-3.2408710561128373E-2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54904.902776173054</v>
      </c>
      <c r="AO28">
        <f t="shared" si="26"/>
        <v>1799.97</v>
      </c>
      <c r="AP28">
        <f t="shared" si="27"/>
        <v>1517.3739299956665</v>
      </c>
      <c r="AQ28">
        <f t="shared" si="28"/>
        <v>0.84299956665703679</v>
      </c>
      <c r="AR28">
        <f t="shared" si="29"/>
        <v>0.16538916364808107</v>
      </c>
      <c r="AS28">
        <v>1689707456</v>
      </c>
      <c r="AT28">
        <v>390.97</v>
      </c>
      <c r="AU28">
        <v>399.94799999999998</v>
      </c>
      <c r="AV28">
        <v>11.206899999999999</v>
      </c>
      <c r="AW28">
        <v>9.6388099999999994</v>
      </c>
      <c r="AX28">
        <v>393.68</v>
      </c>
      <c r="AY28">
        <v>11.5288</v>
      </c>
      <c r="AZ28">
        <v>600.05899999999997</v>
      </c>
      <c r="BA28">
        <v>100.548</v>
      </c>
      <c r="BB28">
        <v>0.10013900000000001</v>
      </c>
      <c r="BC28">
        <v>16.981200000000001</v>
      </c>
      <c r="BD28">
        <v>16.6005</v>
      </c>
      <c r="BE28">
        <v>999.9</v>
      </c>
      <c r="BF28">
        <v>0</v>
      </c>
      <c r="BG28">
        <v>0</v>
      </c>
      <c r="BH28">
        <v>9981.25</v>
      </c>
      <c r="BI28">
        <v>0</v>
      </c>
      <c r="BJ28">
        <v>130.77600000000001</v>
      </c>
      <c r="BK28">
        <v>-8.9780899999999999</v>
      </c>
      <c r="BL28">
        <v>395.40100000000001</v>
      </c>
      <c r="BM28">
        <v>403.84</v>
      </c>
      <c r="BN28">
        <v>1.56806</v>
      </c>
      <c r="BO28">
        <v>399.94799999999998</v>
      </c>
      <c r="BP28">
        <v>9.6388099999999994</v>
      </c>
      <c r="BQ28">
        <v>1.12683</v>
      </c>
      <c r="BR28">
        <v>0.96916500000000005</v>
      </c>
      <c r="BS28">
        <v>8.6684300000000007</v>
      </c>
      <c r="BT28">
        <v>6.4608800000000004</v>
      </c>
      <c r="BU28">
        <v>1799.97</v>
      </c>
      <c r="BV28">
        <v>0.90001200000000003</v>
      </c>
      <c r="BW28">
        <v>9.9987599999999996E-2</v>
      </c>
      <c r="BX28">
        <v>0</v>
      </c>
      <c r="BY28">
        <v>2.5651999999999999</v>
      </c>
      <c r="BZ28">
        <v>0</v>
      </c>
      <c r="CA28">
        <v>9060.2800000000007</v>
      </c>
      <c r="CB28">
        <v>14600.1</v>
      </c>
      <c r="CC28">
        <v>38.375</v>
      </c>
      <c r="CD28">
        <v>39.875</v>
      </c>
      <c r="CE28">
        <v>38.875</v>
      </c>
      <c r="CF28">
        <v>37.811999999999998</v>
      </c>
      <c r="CG28">
        <v>37.311999999999998</v>
      </c>
      <c r="CH28">
        <v>1619.99</v>
      </c>
      <c r="CI28">
        <v>179.97</v>
      </c>
      <c r="CJ28">
        <v>0</v>
      </c>
      <c r="CK28">
        <v>1689707467</v>
      </c>
      <c r="CL28">
        <v>0</v>
      </c>
      <c r="CM28">
        <v>1689707428.5</v>
      </c>
      <c r="CN28" t="s">
        <v>381</v>
      </c>
      <c r="CO28">
        <v>1689707424</v>
      </c>
      <c r="CP28">
        <v>1689707428.5</v>
      </c>
      <c r="CQ28">
        <v>13</v>
      </c>
      <c r="CR28">
        <v>-1.4E-2</v>
      </c>
      <c r="CS28">
        <v>0</v>
      </c>
      <c r="CT28">
        <v>-2.7389999999999999</v>
      </c>
      <c r="CU28">
        <v>-0.32200000000000001</v>
      </c>
      <c r="CV28">
        <v>400</v>
      </c>
      <c r="CW28">
        <v>10</v>
      </c>
      <c r="CX28">
        <v>0.18</v>
      </c>
      <c r="CY28">
        <v>0.05</v>
      </c>
      <c r="CZ28">
        <v>12.600359158317881</v>
      </c>
      <c r="DA28">
        <v>-0.39182267168272777</v>
      </c>
      <c r="DB28">
        <v>7.4200390375458308E-2</v>
      </c>
      <c r="DC28">
        <v>1</v>
      </c>
      <c r="DD28">
        <v>399.93832500000002</v>
      </c>
      <c r="DE28">
        <v>0.12627016885409059</v>
      </c>
      <c r="DF28">
        <v>2.5027372514910939E-2</v>
      </c>
      <c r="DG28">
        <v>1</v>
      </c>
      <c r="DH28">
        <v>1799.976585365853</v>
      </c>
      <c r="DI28">
        <v>-3.7862564304352093E-2</v>
      </c>
      <c r="DJ28">
        <v>0.1080562129250167</v>
      </c>
      <c r="DK28">
        <v>-1</v>
      </c>
      <c r="DL28">
        <v>2</v>
      </c>
      <c r="DM28">
        <v>2</v>
      </c>
      <c r="DN28" t="s">
        <v>351</v>
      </c>
      <c r="DO28">
        <v>3.2137199999999999</v>
      </c>
      <c r="DP28">
        <v>2.7089099999999999</v>
      </c>
      <c r="DQ28">
        <v>9.3877199999999994E-2</v>
      </c>
      <c r="DR28">
        <v>9.4581499999999999E-2</v>
      </c>
      <c r="DS28">
        <v>6.8270499999999998E-2</v>
      </c>
      <c r="DT28">
        <v>5.9166000000000003E-2</v>
      </c>
      <c r="DU28">
        <v>27546.2</v>
      </c>
      <c r="DV28">
        <v>31072.7</v>
      </c>
      <c r="DW28">
        <v>28595.7</v>
      </c>
      <c r="DX28">
        <v>32892.6</v>
      </c>
      <c r="DY28">
        <v>37044.6</v>
      </c>
      <c r="DZ28">
        <v>41929.300000000003</v>
      </c>
      <c r="EA28">
        <v>41961.2</v>
      </c>
      <c r="EB28">
        <v>47435</v>
      </c>
      <c r="EC28">
        <v>2.2574999999999998</v>
      </c>
      <c r="ED28">
        <v>1.9080699999999999</v>
      </c>
      <c r="EE28">
        <v>3.2707999999999999E-3</v>
      </c>
      <c r="EF28">
        <v>0</v>
      </c>
      <c r="EG28">
        <v>16.546099999999999</v>
      </c>
      <c r="EH28">
        <v>999.9</v>
      </c>
      <c r="EI28">
        <v>41.3</v>
      </c>
      <c r="EJ28">
        <v>22.1</v>
      </c>
      <c r="EK28">
        <v>10.966200000000001</v>
      </c>
      <c r="EL28">
        <v>63.730200000000004</v>
      </c>
      <c r="EM28">
        <v>19.919899999999998</v>
      </c>
      <c r="EN28">
        <v>1</v>
      </c>
      <c r="EO28">
        <v>-0.55180099999999999</v>
      </c>
      <c r="EP28">
        <v>2.9784000000000002</v>
      </c>
      <c r="EQ28">
        <v>20.211600000000001</v>
      </c>
      <c r="ER28">
        <v>5.2276199999999999</v>
      </c>
      <c r="ES28">
        <v>12.009499999999999</v>
      </c>
      <c r="ET28">
        <v>4.9896000000000003</v>
      </c>
      <c r="EU28">
        <v>3.3050000000000002</v>
      </c>
      <c r="EV28">
        <v>5960.5</v>
      </c>
      <c r="EW28">
        <v>9511.4</v>
      </c>
      <c r="EX28">
        <v>503</v>
      </c>
      <c r="EY28">
        <v>56</v>
      </c>
      <c r="EZ28">
        <v>1.85242</v>
      </c>
      <c r="FA28">
        <v>1.8614299999999999</v>
      </c>
      <c r="FB28">
        <v>1.8604099999999999</v>
      </c>
      <c r="FC28">
        <v>1.8564000000000001</v>
      </c>
      <c r="FD28">
        <v>1.8608100000000001</v>
      </c>
      <c r="FE28">
        <v>1.8571500000000001</v>
      </c>
      <c r="FF28">
        <v>1.85921</v>
      </c>
      <c r="FG28">
        <v>1.8620399999999999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-2.71</v>
      </c>
      <c r="FV28">
        <v>-0.32190000000000002</v>
      </c>
      <c r="FW28">
        <v>-1.294570575714415</v>
      </c>
      <c r="FX28">
        <v>-4.0117494158234393E-3</v>
      </c>
      <c r="FY28">
        <v>1.087516141204025E-6</v>
      </c>
      <c r="FZ28">
        <v>-8.657206703991749E-11</v>
      </c>
      <c r="GA28">
        <v>-0.32191949999999808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0.5</v>
      </c>
      <c r="GJ28">
        <v>0.5</v>
      </c>
      <c r="GK28">
        <v>0.97900399999999999</v>
      </c>
      <c r="GL28">
        <v>2.36816</v>
      </c>
      <c r="GM28">
        <v>1.5942400000000001</v>
      </c>
      <c r="GN28">
        <v>2.32666</v>
      </c>
      <c r="GO28">
        <v>1.40015</v>
      </c>
      <c r="GP28">
        <v>2.3156699999999999</v>
      </c>
      <c r="GQ28">
        <v>26.499199999999998</v>
      </c>
      <c r="GR28">
        <v>15.445399999999999</v>
      </c>
      <c r="GS28">
        <v>18</v>
      </c>
      <c r="GT28">
        <v>628.61900000000003</v>
      </c>
      <c r="GU28">
        <v>427.916</v>
      </c>
      <c r="GV28">
        <v>13.319800000000001</v>
      </c>
      <c r="GW28">
        <v>19.782699999999998</v>
      </c>
      <c r="GX28">
        <v>30</v>
      </c>
      <c r="GY28">
        <v>19.5792</v>
      </c>
      <c r="GZ28">
        <v>19.510899999999999</v>
      </c>
      <c r="HA28">
        <v>19.6463</v>
      </c>
      <c r="HB28">
        <v>0</v>
      </c>
      <c r="HC28">
        <v>-30</v>
      </c>
      <c r="HD28">
        <v>13.3385</v>
      </c>
      <c r="HE28">
        <v>400</v>
      </c>
      <c r="HF28">
        <v>0</v>
      </c>
      <c r="HG28">
        <v>104.97499999999999</v>
      </c>
      <c r="HH28">
        <v>104.489</v>
      </c>
    </row>
    <row r="29" spans="1:216" x14ac:dyDescent="0.2">
      <c r="A29">
        <v>11</v>
      </c>
      <c r="B29">
        <v>1689707539.5</v>
      </c>
      <c r="C29">
        <v>834.40000009536743</v>
      </c>
      <c r="D29" t="s">
        <v>382</v>
      </c>
      <c r="E29" t="s">
        <v>383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1689707539.5</v>
      </c>
      <c r="M29">
        <f t="shared" si="0"/>
        <v>3.0161972578301283E-3</v>
      </c>
      <c r="N29">
        <f t="shared" si="1"/>
        <v>3.0161972578301284</v>
      </c>
      <c r="O29">
        <f t="shared" si="2"/>
        <v>17.193746799198522</v>
      </c>
      <c r="P29">
        <f t="shared" si="3"/>
        <v>465.19499999999999</v>
      </c>
      <c r="Q29">
        <f t="shared" si="4"/>
        <v>375.73228592905463</v>
      </c>
      <c r="R29">
        <f t="shared" si="5"/>
        <v>37.816328509098419</v>
      </c>
      <c r="S29">
        <f t="shared" si="6"/>
        <v>46.820482560584999</v>
      </c>
      <c r="T29">
        <f t="shared" si="7"/>
        <v>0.34453265697840418</v>
      </c>
      <c r="U29">
        <f t="shared" si="8"/>
        <v>3.7585711991338577</v>
      </c>
      <c r="V29">
        <f t="shared" si="9"/>
        <v>0.32789958136134228</v>
      </c>
      <c r="W29">
        <f t="shared" si="10"/>
        <v>0.20636472163682379</v>
      </c>
      <c r="X29">
        <f t="shared" si="11"/>
        <v>297.69082800000001</v>
      </c>
      <c r="Y29">
        <f t="shared" si="12"/>
        <v>17.784610169195489</v>
      </c>
      <c r="Z29">
        <f t="shared" si="13"/>
        <v>17.784610169195489</v>
      </c>
      <c r="AA29">
        <f t="shared" si="14"/>
        <v>2.0433883031502877</v>
      </c>
      <c r="AB29">
        <f t="shared" si="15"/>
        <v>58.179079330248939</v>
      </c>
      <c r="AC29">
        <f t="shared" si="16"/>
        <v>1.1321882014473001</v>
      </c>
      <c r="AD29">
        <f t="shared" si="17"/>
        <v>1.9460400791503136</v>
      </c>
      <c r="AE29">
        <f t="shared" si="18"/>
        <v>0.9112001017029876</v>
      </c>
      <c r="AF29">
        <f t="shared" si="19"/>
        <v>-133.01429907030865</v>
      </c>
      <c r="AG29">
        <f t="shared" si="20"/>
        <v>-156.55561371614087</v>
      </c>
      <c r="AH29">
        <f t="shared" si="21"/>
        <v>-8.1534248296413452</v>
      </c>
      <c r="AI29">
        <f t="shared" si="22"/>
        <v>-3.250961609083447E-2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54944.700981153226</v>
      </c>
      <c r="AO29">
        <f t="shared" si="26"/>
        <v>1799.93</v>
      </c>
      <c r="AP29">
        <f t="shared" si="27"/>
        <v>1517.3412000000001</v>
      </c>
      <c r="AQ29">
        <f t="shared" si="28"/>
        <v>0.84300011667120389</v>
      </c>
      <c r="AR29">
        <f t="shared" si="29"/>
        <v>0.16539022517542348</v>
      </c>
      <c r="AS29">
        <v>1689707539.5</v>
      </c>
      <c r="AT29">
        <v>465.19499999999999</v>
      </c>
      <c r="AU29">
        <v>474.94799999999998</v>
      </c>
      <c r="AV29">
        <v>11.2491</v>
      </c>
      <c r="AW29">
        <v>9.6850699999999996</v>
      </c>
      <c r="AX29">
        <v>468.00099999999998</v>
      </c>
      <c r="AY29">
        <v>11.571899999999999</v>
      </c>
      <c r="AZ29">
        <v>600.06500000000005</v>
      </c>
      <c r="BA29">
        <v>100.547</v>
      </c>
      <c r="BB29">
        <v>0.10000299999999999</v>
      </c>
      <c r="BC29">
        <v>17.012</v>
      </c>
      <c r="BD29">
        <v>16.592600000000001</v>
      </c>
      <c r="BE29">
        <v>999.9</v>
      </c>
      <c r="BF29">
        <v>0</v>
      </c>
      <c r="BG29">
        <v>0</v>
      </c>
      <c r="BH29">
        <v>9990</v>
      </c>
      <c r="BI29">
        <v>0</v>
      </c>
      <c r="BJ29">
        <v>118.828</v>
      </c>
      <c r="BK29">
        <v>-9.7530199999999994</v>
      </c>
      <c r="BL29">
        <v>470.48700000000002</v>
      </c>
      <c r="BM29">
        <v>479.59300000000002</v>
      </c>
      <c r="BN29">
        <v>1.5639799999999999</v>
      </c>
      <c r="BO29">
        <v>474.94799999999998</v>
      </c>
      <c r="BP29">
        <v>9.6850699999999996</v>
      </c>
      <c r="BQ29">
        <v>1.13106</v>
      </c>
      <c r="BR29">
        <v>0.97380800000000001</v>
      </c>
      <c r="BS29">
        <v>8.7238500000000005</v>
      </c>
      <c r="BT29">
        <v>6.5302800000000003</v>
      </c>
      <c r="BU29">
        <v>1799.93</v>
      </c>
      <c r="BV29">
        <v>0.89999700000000005</v>
      </c>
      <c r="BW29">
        <v>0.10000299999999999</v>
      </c>
      <c r="BX29">
        <v>0</v>
      </c>
      <c r="BY29">
        <v>2.7031999999999998</v>
      </c>
      <c r="BZ29">
        <v>0</v>
      </c>
      <c r="CA29">
        <v>9016.83</v>
      </c>
      <c r="CB29">
        <v>14599.7</v>
      </c>
      <c r="CC29">
        <v>39.625</v>
      </c>
      <c r="CD29">
        <v>40.936999999999998</v>
      </c>
      <c r="CE29">
        <v>39.936999999999998</v>
      </c>
      <c r="CF29">
        <v>39.25</v>
      </c>
      <c r="CG29">
        <v>38.436999999999998</v>
      </c>
      <c r="CH29">
        <v>1619.93</v>
      </c>
      <c r="CI29">
        <v>180</v>
      </c>
      <c r="CJ29">
        <v>0</v>
      </c>
      <c r="CK29">
        <v>1689707551</v>
      </c>
      <c r="CL29">
        <v>0</v>
      </c>
      <c r="CM29">
        <v>1689707512.5</v>
      </c>
      <c r="CN29" t="s">
        <v>384</v>
      </c>
      <c r="CO29">
        <v>1689707511</v>
      </c>
      <c r="CP29">
        <v>1689707512.5</v>
      </c>
      <c r="CQ29">
        <v>14</v>
      </c>
      <c r="CR29">
        <v>0.13700000000000001</v>
      </c>
      <c r="CS29">
        <v>-1E-3</v>
      </c>
      <c r="CT29">
        <v>-2.8359999999999999</v>
      </c>
      <c r="CU29">
        <v>-0.32300000000000001</v>
      </c>
      <c r="CV29">
        <v>475</v>
      </c>
      <c r="CW29">
        <v>10</v>
      </c>
      <c r="CX29">
        <v>0.34</v>
      </c>
      <c r="CY29">
        <v>0.03</v>
      </c>
      <c r="CZ29">
        <v>13.444288908466939</v>
      </c>
      <c r="DA29">
        <v>0.79708986130236981</v>
      </c>
      <c r="DB29">
        <v>8.468771060071989E-2</v>
      </c>
      <c r="DC29">
        <v>1</v>
      </c>
      <c r="DD29">
        <v>474.9498536585366</v>
      </c>
      <c r="DE29">
        <v>0.20638327526268629</v>
      </c>
      <c r="DF29">
        <v>2.6970228369861231E-2</v>
      </c>
      <c r="DG29">
        <v>1</v>
      </c>
      <c r="DH29">
        <v>1799.97</v>
      </c>
      <c r="DI29">
        <v>0.12706158977116691</v>
      </c>
      <c r="DJ29">
        <v>0.10193254584497741</v>
      </c>
      <c r="DK29">
        <v>-1</v>
      </c>
      <c r="DL29">
        <v>2</v>
      </c>
      <c r="DM29">
        <v>2</v>
      </c>
      <c r="DN29" t="s">
        <v>351</v>
      </c>
      <c r="DO29">
        <v>3.2136399999999998</v>
      </c>
      <c r="DP29">
        <v>2.70885</v>
      </c>
      <c r="DQ29">
        <v>0.106818</v>
      </c>
      <c r="DR29">
        <v>0.107475</v>
      </c>
      <c r="DS29">
        <v>6.8450499999999997E-2</v>
      </c>
      <c r="DT29">
        <v>5.9370600000000003E-2</v>
      </c>
      <c r="DU29">
        <v>27150.2</v>
      </c>
      <c r="DV29">
        <v>30627</v>
      </c>
      <c r="DW29">
        <v>28593.1</v>
      </c>
      <c r="DX29">
        <v>32889.300000000003</v>
      </c>
      <c r="DY29">
        <v>37034.1</v>
      </c>
      <c r="DZ29">
        <v>41916.400000000001</v>
      </c>
      <c r="EA29">
        <v>41957.599999999999</v>
      </c>
      <c r="EB29">
        <v>47430.7</v>
      </c>
      <c r="EC29">
        <v>2.2568000000000001</v>
      </c>
      <c r="ED29">
        <v>1.90683</v>
      </c>
      <c r="EE29">
        <v>3.9562599999999996E-3</v>
      </c>
      <c r="EF29">
        <v>0</v>
      </c>
      <c r="EG29">
        <v>16.526800000000001</v>
      </c>
      <c r="EH29">
        <v>999.9</v>
      </c>
      <c r="EI29">
        <v>41.2</v>
      </c>
      <c r="EJ29">
        <v>22.2</v>
      </c>
      <c r="EK29">
        <v>11.005699999999999</v>
      </c>
      <c r="EL29">
        <v>63.5002</v>
      </c>
      <c r="EM29">
        <v>19.839700000000001</v>
      </c>
      <c r="EN29">
        <v>1</v>
      </c>
      <c r="EO29">
        <v>-0.547848</v>
      </c>
      <c r="EP29">
        <v>3.0790199999999999</v>
      </c>
      <c r="EQ29">
        <v>20.209800000000001</v>
      </c>
      <c r="ER29">
        <v>5.22837</v>
      </c>
      <c r="ES29">
        <v>12.0099</v>
      </c>
      <c r="ET29">
        <v>4.9901999999999997</v>
      </c>
      <c r="EU29">
        <v>3.3050000000000002</v>
      </c>
      <c r="EV29">
        <v>5962.3</v>
      </c>
      <c r="EW29">
        <v>9511.4</v>
      </c>
      <c r="EX29">
        <v>503</v>
      </c>
      <c r="EY29">
        <v>56</v>
      </c>
      <c r="EZ29">
        <v>1.85243</v>
      </c>
      <c r="FA29">
        <v>1.8614299999999999</v>
      </c>
      <c r="FB29">
        <v>1.8604000000000001</v>
      </c>
      <c r="FC29">
        <v>1.85639</v>
      </c>
      <c r="FD29">
        <v>1.8608100000000001</v>
      </c>
      <c r="FE29">
        <v>1.8571299999999999</v>
      </c>
      <c r="FF29">
        <v>1.85914</v>
      </c>
      <c r="FG29">
        <v>1.8620300000000001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-2.806</v>
      </c>
      <c r="FV29">
        <v>-0.32279999999999998</v>
      </c>
      <c r="FW29">
        <v>-1.1578904062910611</v>
      </c>
      <c r="FX29">
        <v>-4.0117494158234393E-3</v>
      </c>
      <c r="FY29">
        <v>1.087516141204025E-6</v>
      </c>
      <c r="FZ29">
        <v>-8.657206703991749E-11</v>
      </c>
      <c r="GA29">
        <v>-0.32288200000000172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0.5</v>
      </c>
      <c r="GJ29">
        <v>0.5</v>
      </c>
      <c r="GK29">
        <v>1.1254900000000001</v>
      </c>
      <c r="GL29">
        <v>2.3645</v>
      </c>
      <c r="GM29">
        <v>1.5942400000000001</v>
      </c>
      <c r="GN29">
        <v>2.32666</v>
      </c>
      <c r="GO29">
        <v>1.40015</v>
      </c>
      <c r="GP29">
        <v>2.35107</v>
      </c>
      <c r="GQ29">
        <v>26.623200000000001</v>
      </c>
      <c r="GR29">
        <v>15.427899999999999</v>
      </c>
      <c r="GS29">
        <v>18</v>
      </c>
      <c r="GT29">
        <v>629.09199999999998</v>
      </c>
      <c r="GU29">
        <v>427.90600000000001</v>
      </c>
      <c r="GV29">
        <v>13.310499999999999</v>
      </c>
      <c r="GW29">
        <v>19.8386</v>
      </c>
      <c r="GX29">
        <v>30.000299999999999</v>
      </c>
      <c r="GY29">
        <v>19.655200000000001</v>
      </c>
      <c r="GZ29">
        <v>19.590699999999998</v>
      </c>
      <c r="HA29">
        <v>22.5931</v>
      </c>
      <c r="HB29">
        <v>0</v>
      </c>
      <c r="HC29">
        <v>-30</v>
      </c>
      <c r="HD29">
        <v>13.3066</v>
      </c>
      <c r="HE29">
        <v>475</v>
      </c>
      <c r="HF29">
        <v>0</v>
      </c>
      <c r="HG29">
        <v>104.96599999999999</v>
      </c>
      <c r="HH29">
        <v>104.479</v>
      </c>
    </row>
    <row r="30" spans="1:216" x14ac:dyDescent="0.2">
      <c r="A30">
        <v>12</v>
      </c>
      <c r="B30">
        <v>1689707620.5</v>
      </c>
      <c r="C30">
        <v>915.40000009536743</v>
      </c>
      <c r="D30" t="s">
        <v>385</v>
      </c>
      <c r="E30" t="s">
        <v>386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1689707620.5</v>
      </c>
      <c r="M30">
        <f t="shared" si="0"/>
        <v>3.0130082176610734E-3</v>
      </c>
      <c r="N30">
        <f t="shared" si="1"/>
        <v>3.0130082176610733</v>
      </c>
      <c r="O30">
        <f t="shared" si="2"/>
        <v>18.797705060338924</v>
      </c>
      <c r="P30">
        <f t="shared" si="3"/>
        <v>564.26099999999997</v>
      </c>
      <c r="Q30">
        <f t="shared" si="4"/>
        <v>466.31255412852846</v>
      </c>
      <c r="R30">
        <f t="shared" si="5"/>
        <v>46.933023053881371</v>
      </c>
      <c r="S30">
        <f t="shared" si="6"/>
        <v>56.791253606495999</v>
      </c>
      <c r="T30">
        <f t="shared" si="7"/>
        <v>0.34697715378549415</v>
      </c>
      <c r="U30">
        <f t="shared" si="8"/>
        <v>3.7574408295505739</v>
      </c>
      <c r="V30">
        <f t="shared" si="9"/>
        <v>0.33010861192327617</v>
      </c>
      <c r="W30">
        <f t="shared" si="10"/>
        <v>0.20776509696528919</v>
      </c>
      <c r="X30">
        <f t="shared" si="11"/>
        <v>297.71534699999995</v>
      </c>
      <c r="Y30">
        <f t="shared" si="12"/>
        <v>17.761515724602635</v>
      </c>
      <c r="Z30">
        <f t="shared" si="13"/>
        <v>17.761515724602635</v>
      </c>
      <c r="AA30">
        <f t="shared" si="14"/>
        <v>2.040417623828596</v>
      </c>
      <c r="AB30">
        <f t="shared" si="15"/>
        <v>58.478382031934842</v>
      </c>
      <c r="AC30">
        <f t="shared" si="16"/>
        <v>1.1362759712991999</v>
      </c>
      <c r="AD30">
        <f t="shared" si="17"/>
        <v>1.9430701257751686</v>
      </c>
      <c r="AE30">
        <f t="shared" si="18"/>
        <v>0.90414165252939616</v>
      </c>
      <c r="AF30">
        <f t="shared" si="19"/>
        <v>-132.87366239885333</v>
      </c>
      <c r="AG30">
        <f t="shared" si="20"/>
        <v>-156.71222699295151</v>
      </c>
      <c r="AH30">
        <f t="shared" si="21"/>
        <v>-8.1620465653239975</v>
      </c>
      <c r="AI30">
        <f t="shared" si="22"/>
        <v>-3.2588957128865559E-2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54926.15281288085</v>
      </c>
      <c r="AO30">
        <f t="shared" si="26"/>
        <v>1800.08</v>
      </c>
      <c r="AP30">
        <f t="shared" si="27"/>
        <v>1517.4675</v>
      </c>
      <c r="AQ30">
        <f t="shared" si="28"/>
        <v>0.84300003333185192</v>
      </c>
      <c r="AR30">
        <f t="shared" si="29"/>
        <v>0.16539006433047418</v>
      </c>
      <c r="AS30">
        <v>1689707620.5</v>
      </c>
      <c r="AT30">
        <v>564.26099999999997</v>
      </c>
      <c r="AU30">
        <v>575.01099999999997</v>
      </c>
      <c r="AV30">
        <v>11.2897</v>
      </c>
      <c r="AW30">
        <v>9.7273800000000001</v>
      </c>
      <c r="AX30">
        <v>567.55999999999995</v>
      </c>
      <c r="AY30">
        <v>11.610900000000001</v>
      </c>
      <c r="AZ30">
        <v>600.06200000000001</v>
      </c>
      <c r="BA30">
        <v>100.547</v>
      </c>
      <c r="BB30">
        <v>0.100136</v>
      </c>
      <c r="BC30">
        <v>16.9879</v>
      </c>
      <c r="BD30">
        <v>16.526499999999999</v>
      </c>
      <c r="BE30">
        <v>999.9</v>
      </c>
      <c r="BF30">
        <v>0</v>
      </c>
      <c r="BG30">
        <v>0</v>
      </c>
      <c r="BH30">
        <v>9985.6200000000008</v>
      </c>
      <c r="BI30">
        <v>0</v>
      </c>
      <c r="BJ30">
        <v>105.995</v>
      </c>
      <c r="BK30">
        <v>-10.7499</v>
      </c>
      <c r="BL30">
        <v>570.70399999999995</v>
      </c>
      <c r="BM30">
        <v>580.65899999999999</v>
      </c>
      <c r="BN30">
        <v>1.56227</v>
      </c>
      <c r="BO30">
        <v>575.01099999999997</v>
      </c>
      <c r="BP30">
        <v>9.7273800000000001</v>
      </c>
      <c r="BQ30">
        <v>1.13514</v>
      </c>
      <c r="BR30">
        <v>0.97805600000000004</v>
      </c>
      <c r="BS30">
        <v>8.7770299999999999</v>
      </c>
      <c r="BT30">
        <v>6.5935300000000003</v>
      </c>
      <c r="BU30">
        <v>1800.08</v>
      </c>
      <c r="BV30">
        <v>0.89999799999999996</v>
      </c>
      <c r="BW30">
        <v>0.10000199999999999</v>
      </c>
      <c r="BX30">
        <v>0</v>
      </c>
      <c r="BY30">
        <v>2.5979000000000001</v>
      </c>
      <c r="BZ30">
        <v>0</v>
      </c>
      <c r="CA30">
        <v>8970.24</v>
      </c>
      <c r="CB30">
        <v>14601</v>
      </c>
      <c r="CC30">
        <v>40.686999999999998</v>
      </c>
      <c r="CD30">
        <v>41.625</v>
      </c>
      <c r="CE30">
        <v>40.936999999999998</v>
      </c>
      <c r="CF30">
        <v>40.186999999999998</v>
      </c>
      <c r="CG30">
        <v>39.375</v>
      </c>
      <c r="CH30">
        <v>1620.07</v>
      </c>
      <c r="CI30">
        <v>180.01</v>
      </c>
      <c r="CJ30">
        <v>0</v>
      </c>
      <c r="CK30">
        <v>1689707632</v>
      </c>
      <c r="CL30">
        <v>0</v>
      </c>
      <c r="CM30">
        <v>1689707593</v>
      </c>
      <c r="CN30" t="s">
        <v>387</v>
      </c>
      <c r="CO30">
        <v>1689707591</v>
      </c>
      <c r="CP30">
        <v>1689707593</v>
      </c>
      <c r="CQ30">
        <v>15</v>
      </c>
      <c r="CR30">
        <v>-0.19800000000000001</v>
      </c>
      <c r="CS30">
        <v>2E-3</v>
      </c>
      <c r="CT30">
        <v>-3.3290000000000002</v>
      </c>
      <c r="CU30">
        <v>-0.32100000000000001</v>
      </c>
      <c r="CV30">
        <v>575</v>
      </c>
      <c r="CW30">
        <v>10</v>
      </c>
      <c r="CX30">
        <v>0.15</v>
      </c>
      <c r="CY30">
        <v>0.06</v>
      </c>
      <c r="CZ30">
        <v>14.6222610535843</v>
      </c>
      <c r="DA30">
        <v>1.015752755417654</v>
      </c>
      <c r="DB30">
        <v>0.1149177683110631</v>
      </c>
      <c r="DC30">
        <v>1</v>
      </c>
      <c r="DD30">
        <v>574.96095121951225</v>
      </c>
      <c r="DE30">
        <v>0.117407665505961</v>
      </c>
      <c r="DF30">
        <v>2.596522178635767E-2</v>
      </c>
      <c r="DG30">
        <v>1</v>
      </c>
      <c r="DH30">
        <v>1799.9585</v>
      </c>
      <c r="DI30">
        <v>5.0108101549431509E-2</v>
      </c>
      <c r="DJ30">
        <v>0.1204481216126005</v>
      </c>
      <c r="DK30">
        <v>-1</v>
      </c>
      <c r="DL30">
        <v>2</v>
      </c>
      <c r="DM30">
        <v>2</v>
      </c>
      <c r="DN30" t="s">
        <v>351</v>
      </c>
      <c r="DO30">
        <v>3.2135600000000002</v>
      </c>
      <c r="DP30">
        <v>2.7089400000000001</v>
      </c>
      <c r="DQ30">
        <v>0.122685</v>
      </c>
      <c r="DR30">
        <v>0.123225</v>
      </c>
      <c r="DS30">
        <v>6.86137E-2</v>
      </c>
      <c r="DT30">
        <v>5.95585E-2</v>
      </c>
      <c r="DU30">
        <v>26667.3</v>
      </c>
      <c r="DV30">
        <v>30084.400000000001</v>
      </c>
      <c r="DW30">
        <v>28592.400000000001</v>
      </c>
      <c r="DX30">
        <v>32886.9</v>
      </c>
      <c r="DY30">
        <v>37026.1</v>
      </c>
      <c r="DZ30">
        <v>41904.9</v>
      </c>
      <c r="EA30">
        <v>41956</v>
      </c>
      <c r="EB30">
        <v>47427.3</v>
      </c>
      <c r="EC30">
        <v>2.2564500000000001</v>
      </c>
      <c r="ED30">
        <v>1.90578</v>
      </c>
      <c r="EE30">
        <v>3.4086400000000001E-3</v>
      </c>
      <c r="EF30">
        <v>0</v>
      </c>
      <c r="EG30">
        <v>16.469799999999999</v>
      </c>
      <c r="EH30">
        <v>999.9</v>
      </c>
      <c r="EI30">
        <v>41.1</v>
      </c>
      <c r="EJ30">
        <v>22.3</v>
      </c>
      <c r="EK30">
        <v>11.0473</v>
      </c>
      <c r="EL30">
        <v>63.650100000000002</v>
      </c>
      <c r="EM30">
        <v>19.647400000000001</v>
      </c>
      <c r="EN30">
        <v>1</v>
      </c>
      <c r="EO30">
        <v>-0.54503299999999999</v>
      </c>
      <c r="EP30">
        <v>2.8982899999999998</v>
      </c>
      <c r="EQ30">
        <v>20.213000000000001</v>
      </c>
      <c r="ER30">
        <v>5.2274700000000003</v>
      </c>
      <c r="ES30">
        <v>12.0091</v>
      </c>
      <c r="ET30">
        <v>4.9899500000000003</v>
      </c>
      <c r="EU30">
        <v>3.3050000000000002</v>
      </c>
      <c r="EV30">
        <v>5963.9</v>
      </c>
      <c r="EW30">
        <v>9511.4</v>
      </c>
      <c r="EX30">
        <v>503</v>
      </c>
      <c r="EY30">
        <v>56</v>
      </c>
      <c r="EZ30">
        <v>1.8524400000000001</v>
      </c>
      <c r="FA30">
        <v>1.8614900000000001</v>
      </c>
      <c r="FB30">
        <v>1.8604799999999999</v>
      </c>
      <c r="FC30">
        <v>1.8564400000000001</v>
      </c>
      <c r="FD30">
        <v>1.8608100000000001</v>
      </c>
      <c r="FE30">
        <v>1.85714</v>
      </c>
      <c r="FF30">
        <v>1.8592500000000001</v>
      </c>
      <c r="FG30">
        <v>1.86208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-3.2989999999999999</v>
      </c>
      <c r="FV30">
        <v>-0.32119999999999999</v>
      </c>
      <c r="FW30">
        <v>-1.3560077398334509</v>
      </c>
      <c r="FX30">
        <v>-4.0117494158234393E-3</v>
      </c>
      <c r="FY30">
        <v>1.087516141204025E-6</v>
      </c>
      <c r="FZ30">
        <v>-8.657206703991749E-11</v>
      </c>
      <c r="GA30">
        <v>-0.32122599999999929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0.5</v>
      </c>
      <c r="GJ30">
        <v>0.5</v>
      </c>
      <c r="GK30">
        <v>1.31714</v>
      </c>
      <c r="GL30">
        <v>2.3559600000000001</v>
      </c>
      <c r="GM30">
        <v>1.5942400000000001</v>
      </c>
      <c r="GN30">
        <v>2.32544</v>
      </c>
      <c r="GO30">
        <v>1.40015</v>
      </c>
      <c r="GP30">
        <v>2.3144499999999999</v>
      </c>
      <c r="GQ30">
        <v>26.685300000000002</v>
      </c>
      <c r="GR30">
        <v>15.4192</v>
      </c>
      <c r="GS30">
        <v>18</v>
      </c>
      <c r="GT30">
        <v>629.67499999999995</v>
      </c>
      <c r="GU30">
        <v>427.89400000000001</v>
      </c>
      <c r="GV30">
        <v>13.2865</v>
      </c>
      <c r="GW30">
        <v>19.8874</v>
      </c>
      <c r="GX30">
        <v>30.000299999999999</v>
      </c>
      <c r="GY30">
        <v>19.7197</v>
      </c>
      <c r="GZ30">
        <v>19.657499999999999</v>
      </c>
      <c r="HA30">
        <v>26.4191</v>
      </c>
      <c r="HB30">
        <v>0</v>
      </c>
      <c r="HC30">
        <v>-30</v>
      </c>
      <c r="HD30">
        <v>13.2813</v>
      </c>
      <c r="HE30">
        <v>575</v>
      </c>
      <c r="HF30">
        <v>0</v>
      </c>
      <c r="HG30">
        <v>104.962</v>
      </c>
      <c r="HH30">
        <v>104.47199999999999</v>
      </c>
    </row>
    <row r="31" spans="1:216" x14ac:dyDescent="0.2">
      <c r="A31">
        <v>13</v>
      </c>
      <c r="B31">
        <v>1689707707</v>
      </c>
      <c r="C31">
        <v>1001.900000095367</v>
      </c>
      <c r="D31" t="s">
        <v>388</v>
      </c>
      <c r="E31" t="s">
        <v>389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1689707707</v>
      </c>
      <c r="M31">
        <f t="shared" si="0"/>
        <v>2.9768683523416794E-3</v>
      </c>
      <c r="N31">
        <f t="shared" si="1"/>
        <v>2.9768683523416795</v>
      </c>
      <c r="O31">
        <f t="shared" si="2"/>
        <v>19.74500568614808</v>
      </c>
      <c r="P31">
        <f t="shared" si="3"/>
        <v>663.63699999999994</v>
      </c>
      <c r="Q31">
        <f t="shared" si="4"/>
        <v>558.54256467664925</v>
      </c>
      <c r="R31">
        <f t="shared" si="5"/>
        <v>56.214430127055124</v>
      </c>
      <c r="S31">
        <f t="shared" si="6"/>
        <v>66.791643333083499</v>
      </c>
      <c r="T31">
        <f t="shared" si="7"/>
        <v>0.34248344744847969</v>
      </c>
      <c r="U31">
        <f t="shared" si="8"/>
        <v>3.7586799074733919</v>
      </c>
      <c r="V31">
        <f t="shared" si="9"/>
        <v>0.32604302224920584</v>
      </c>
      <c r="W31">
        <f t="shared" si="10"/>
        <v>0.20518821432631207</v>
      </c>
      <c r="X31">
        <f t="shared" si="11"/>
        <v>297.71534699999995</v>
      </c>
      <c r="Y31">
        <f t="shared" si="12"/>
        <v>17.783744637028949</v>
      </c>
      <c r="Z31">
        <f t="shared" si="13"/>
        <v>17.783744637028949</v>
      </c>
      <c r="AA31">
        <f t="shared" si="14"/>
        <v>2.0432768998147997</v>
      </c>
      <c r="AB31">
        <f t="shared" si="15"/>
        <v>58.55706532418683</v>
      </c>
      <c r="AC31">
        <f t="shared" si="16"/>
        <v>1.13888700719345</v>
      </c>
      <c r="AD31">
        <f t="shared" si="17"/>
        <v>1.944918176633821</v>
      </c>
      <c r="AE31">
        <f t="shared" si="18"/>
        <v>0.90438989262134961</v>
      </c>
      <c r="AF31">
        <f t="shared" si="19"/>
        <v>-131.27989433826806</v>
      </c>
      <c r="AG31">
        <f t="shared" si="20"/>
        <v>-158.22875743096023</v>
      </c>
      <c r="AH31">
        <f t="shared" si="21"/>
        <v>-8.2399000599938432</v>
      </c>
      <c r="AI31">
        <f t="shared" si="22"/>
        <v>-3.3204829222171384E-2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54948.60357642395</v>
      </c>
      <c r="AO31">
        <f t="shared" si="26"/>
        <v>1800.08</v>
      </c>
      <c r="AP31">
        <f t="shared" si="27"/>
        <v>1517.4675</v>
      </c>
      <c r="AQ31">
        <f t="shared" si="28"/>
        <v>0.84300003333185192</v>
      </c>
      <c r="AR31">
        <f t="shared" si="29"/>
        <v>0.16539006433047418</v>
      </c>
      <c r="AS31">
        <v>1689707707</v>
      </c>
      <c r="AT31">
        <v>663.63699999999994</v>
      </c>
      <c r="AU31">
        <v>675.029</v>
      </c>
      <c r="AV31">
        <v>11.315899999999999</v>
      </c>
      <c r="AW31">
        <v>9.7722599999999993</v>
      </c>
      <c r="AX31">
        <v>667.26499999999999</v>
      </c>
      <c r="AY31">
        <v>11.6363</v>
      </c>
      <c r="AZ31">
        <v>600.02300000000002</v>
      </c>
      <c r="BA31">
        <v>100.545</v>
      </c>
      <c r="BB31">
        <v>9.9845500000000004E-2</v>
      </c>
      <c r="BC31">
        <v>17.0029</v>
      </c>
      <c r="BD31">
        <v>16.491800000000001</v>
      </c>
      <c r="BE31">
        <v>999.9</v>
      </c>
      <c r="BF31">
        <v>0</v>
      </c>
      <c r="BG31">
        <v>0</v>
      </c>
      <c r="BH31">
        <v>9990.6200000000008</v>
      </c>
      <c r="BI31">
        <v>0</v>
      </c>
      <c r="BJ31">
        <v>119.85299999999999</v>
      </c>
      <c r="BK31">
        <v>-11.3925</v>
      </c>
      <c r="BL31">
        <v>671.23299999999995</v>
      </c>
      <c r="BM31">
        <v>681.69100000000003</v>
      </c>
      <c r="BN31">
        <v>1.5436300000000001</v>
      </c>
      <c r="BO31">
        <v>675.029</v>
      </c>
      <c r="BP31">
        <v>9.7722599999999993</v>
      </c>
      <c r="BQ31">
        <v>1.1377600000000001</v>
      </c>
      <c r="BR31">
        <v>0.98255400000000004</v>
      </c>
      <c r="BS31">
        <v>8.8111499999999996</v>
      </c>
      <c r="BT31">
        <v>6.6602199999999998</v>
      </c>
      <c r="BU31">
        <v>1800.08</v>
      </c>
      <c r="BV31">
        <v>0.89999700000000005</v>
      </c>
      <c r="BW31">
        <v>0.10000299999999999</v>
      </c>
      <c r="BX31">
        <v>0</v>
      </c>
      <c r="BY31">
        <v>2.6524000000000001</v>
      </c>
      <c r="BZ31">
        <v>0</v>
      </c>
      <c r="CA31">
        <v>9055.33</v>
      </c>
      <c r="CB31">
        <v>14601</v>
      </c>
      <c r="CC31">
        <v>40.436999999999998</v>
      </c>
      <c r="CD31">
        <v>41</v>
      </c>
      <c r="CE31">
        <v>40.561999999999998</v>
      </c>
      <c r="CF31">
        <v>39</v>
      </c>
      <c r="CG31">
        <v>38.875</v>
      </c>
      <c r="CH31">
        <v>1620.07</v>
      </c>
      <c r="CI31">
        <v>180.01</v>
      </c>
      <c r="CJ31">
        <v>0</v>
      </c>
      <c r="CK31">
        <v>1689707718.4000001</v>
      </c>
      <c r="CL31">
        <v>0</v>
      </c>
      <c r="CM31">
        <v>1689707679</v>
      </c>
      <c r="CN31" t="s">
        <v>390</v>
      </c>
      <c r="CO31">
        <v>1689707678</v>
      </c>
      <c r="CP31">
        <v>1689707679</v>
      </c>
      <c r="CQ31">
        <v>16</v>
      </c>
      <c r="CR31">
        <v>-5.3999999999999999E-2</v>
      </c>
      <c r="CS31">
        <v>1E-3</v>
      </c>
      <c r="CT31">
        <v>-3.6579999999999999</v>
      </c>
      <c r="CU31">
        <v>-0.32</v>
      </c>
      <c r="CV31">
        <v>675</v>
      </c>
      <c r="CW31">
        <v>10</v>
      </c>
      <c r="CX31">
        <v>0.18</v>
      </c>
      <c r="CY31">
        <v>7.0000000000000007E-2</v>
      </c>
      <c r="CZ31">
        <v>15.405787790829301</v>
      </c>
      <c r="DA31">
        <v>1.091308290110659</v>
      </c>
      <c r="DB31">
        <v>0.1381359444918844</v>
      </c>
      <c r="DC31">
        <v>1</v>
      </c>
      <c r="DD31">
        <v>674.95169999999996</v>
      </c>
      <c r="DE31">
        <v>0.22631144465057351</v>
      </c>
      <c r="DF31">
        <v>3.4631055427183838E-2</v>
      </c>
      <c r="DG31">
        <v>1</v>
      </c>
      <c r="DH31">
        <v>1800.0670731707321</v>
      </c>
      <c r="DI31">
        <v>-0.52834982441467415</v>
      </c>
      <c r="DJ31">
        <v>0.10355260010016799</v>
      </c>
      <c r="DK31">
        <v>-1</v>
      </c>
      <c r="DL31">
        <v>2</v>
      </c>
      <c r="DM31">
        <v>2</v>
      </c>
      <c r="DN31" t="s">
        <v>351</v>
      </c>
      <c r="DO31">
        <v>3.21347</v>
      </c>
      <c r="DP31">
        <v>2.7086999999999999</v>
      </c>
      <c r="DQ31">
        <v>0.13723399999999999</v>
      </c>
      <c r="DR31">
        <v>0.13764899999999999</v>
      </c>
      <c r="DS31">
        <v>6.8721599999999994E-2</v>
      </c>
      <c r="DT31">
        <v>5.9762799999999998E-2</v>
      </c>
      <c r="DU31">
        <v>26224.799999999999</v>
      </c>
      <c r="DV31">
        <v>29589.3</v>
      </c>
      <c r="DW31">
        <v>28591.9</v>
      </c>
      <c r="DX31">
        <v>32886.300000000003</v>
      </c>
      <c r="DY31">
        <v>37021.599999999999</v>
      </c>
      <c r="DZ31">
        <v>41895.199999999997</v>
      </c>
      <c r="EA31">
        <v>41955.7</v>
      </c>
      <c r="EB31">
        <v>47426.5</v>
      </c>
      <c r="EC31">
        <v>2.2563</v>
      </c>
      <c r="ED31">
        <v>1.9050800000000001</v>
      </c>
      <c r="EE31">
        <v>6.7055200000000004E-3</v>
      </c>
      <c r="EF31">
        <v>0</v>
      </c>
      <c r="EG31">
        <v>16.380199999999999</v>
      </c>
      <c r="EH31">
        <v>999.9</v>
      </c>
      <c r="EI31">
        <v>41</v>
      </c>
      <c r="EJ31">
        <v>22.4</v>
      </c>
      <c r="EK31">
        <v>11.0876</v>
      </c>
      <c r="EL31">
        <v>63.380099999999999</v>
      </c>
      <c r="EM31">
        <v>19.823699999999999</v>
      </c>
      <c r="EN31">
        <v>1</v>
      </c>
      <c r="EO31">
        <v>-0.54476899999999995</v>
      </c>
      <c r="EP31">
        <v>3.0073300000000001</v>
      </c>
      <c r="EQ31">
        <v>20.2088</v>
      </c>
      <c r="ER31">
        <v>5.2288199999999998</v>
      </c>
      <c r="ES31">
        <v>12.008800000000001</v>
      </c>
      <c r="ET31">
        <v>4.9897</v>
      </c>
      <c r="EU31">
        <v>3.3050000000000002</v>
      </c>
      <c r="EV31">
        <v>5965.9</v>
      </c>
      <c r="EW31">
        <v>9511.4</v>
      </c>
      <c r="EX31">
        <v>503</v>
      </c>
      <c r="EY31">
        <v>56.1</v>
      </c>
      <c r="EZ31">
        <v>1.85242</v>
      </c>
      <c r="FA31">
        <v>1.8614200000000001</v>
      </c>
      <c r="FB31">
        <v>1.8604099999999999</v>
      </c>
      <c r="FC31">
        <v>1.8564000000000001</v>
      </c>
      <c r="FD31">
        <v>1.8608100000000001</v>
      </c>
      <c r="FE31">
        <v>1.8571299999999999</v>
      </c>
      <c r="FF31">
        <v>1.8591500000000001</v>
      </c>
      <c r="FG31">
        <v>1.8620399999999999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-3.6280000000000001</v>
      </c>
      <c r="FV31">
        <v>-0.32040000000000002</v>
      </c>
      <c r="FW31">
        <v>-1.409511337678617</v>
      </c>
      <c r="FX31">
        <v>-4.0117494158234393E-3</v>
      </c>
      <c r="FY31">
        <v>1.087516141204025E-6</v>
      </c>
      <c r="FZ31">
        <v>-8.657206703991749E-11</v>
      </c>
      <c r="GA31">
        <v>-0.32046000000000241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0.5</v>
      </c>
      <c r="GJ31">
        <v>0.5</v>
      </c>
      <c r="GK31">
        <v>1.5026900000000001</v>
      </c>
      <c r="GL31">
        <v>2.3584000000000001</v>
      </c>
      <c r="GM31">
        <v>1.5942400000000001</v>
      </c>
      <c r="GN31">
        <v>2.32544</v>
      </c>
      <c r="GO31">
        <v>1.40015</v>
      </c>
      <c r="GP31">
        <v>2.34863</v>
      </c>
      <c r="GQ31">
        <v>26.726700000000001</v>
      </c>
      <c r="GR31">
        <v>15.392899999999999</v>
      </c>
      <c r="GS31">
        <v>18</v>
      </c>
      <c r="GT31">
        <v>629.95799999999997</v>
      </c>
      <c r="GU31">
        <v>427.77699999999999</v>
      </c>
      <c r="GV31">
        <v>13.177199999999999</v>
      </c>
      <c r="GW31">
        <v>19.892199999999999</v>
      </c>
      <c r="GX31">
        <v>30.0001</v>
      </c>
      <c r="GY31">
        <v>19.7499</v>
      </c>
      <c r="GZ31">
        <v>19.690300000000001</v>
      </c>
      <c r="HA31">
        <v>30.141100000000002</v>
      </c>
      <c r="HB31">
        <v>0</v>
      </c>
      <c r="HC31">
        <v>-30</v>
      </c>
      <c r="HD31">
        <v>13.1751</v>
      </c>
      <c r="HE31">
        <v>675</v>
      </c>
      <c r="HF31">
        <v>0</v>
      </c>
      <c r="HG31">
        <v>104.961</v>
      </c>
      <c r="HH31">
        <v>104.47</v>
      </c>
    </row>
    <row r="32" spans="1:216" x14ac:dyDescent="0.2">
      <c r="A32">
        <v>14</v>
      </c>
      <c r="B32">
        <v>1689707795.5</v>
      </c>
      <c r="C32">
        <v>1090.400000095367</v>
      </c>
      <c r="D32" t="s">
        <v>391</v>
      </c>
      <c r="E32" t="s">
        <v>392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1689707795.5</v>
      </c>
      <c r="M32">
        <f t="shared" si="0"/>
        <v>3.005199373667116E-3</v>
      </c>
      <c r="N32">
        <f t="shared" si="1"/>
        <v>3.0051993736671161</v>
      </c>
      <c r="O32">
        <f t="shared" si="2"/>
        <v>20.338754130769466</v>
      </c>
      <c r="P32">
        <f t="shared" si="3"/>
        <v>788.06200000000001</v>
      </c>
      <c r="Q32">
        <f t="shared" si="4"/>
        <v>680.58041180779583</v>
      </c>
      <c r="R32">
        <f t="shared" si="5"/>
        <v>68.498348735364303</v>
      </c>
      <c r="S32">
        <f t="shared" si="6"/>
        <v>79.316043724651792</v>
      </c>
      <c r="T32">
        <f t="shared" si="7"/>
        <v>0.35044814817356046</v>
      </c>
      <c r="U32">
        <f t="shared" si="8"/>
        <v>3.760021242648409</v>
      </c>
      <c r="V32">
        <f t="shared" si="9"/>
        <v>0.3332605960243975</v>
      </c>
      <c r="W32">
        <f t="shared" si="10"/>
        <v>0.20976184049779037</v>
      </c>
      <c r="X32">
        <f t="shared" si="11"/>
        <v>297.689232</v>
      </c>
      <c r="Y32">
        <f t="shared" si="12"/>
        <v>17.742611458035341</v>
      </c>
      <c r="Z32">
        <f t="shared" si="13"/>
        <v>17.742611458035341</v>
      </c>
      <c r="AA32">
        <f t="shared" si="14"/>
        <v>2.0379887552999945</v>
      </c>
      <c r="AB32">
        <f t="shared" si="15"/>
        <v>58.988776745613173</v>
      </c>
      <c r="AC32">
        <f t="shared" si="16"/>
        <v>1.1447484458327102</v>
      </c>
      <c r="AD32">
        <f t="shared" si="17"/>
        <v>1.940620757011785</v>
      </c>
      <c r="AE32">
        <f t="shared" si="18"/>
        <v>0.89324030946728428</v>
      </c>
      <c r="AF32">
        <f t="shared" si="19"/>
        <v>-132.52929237871982</v>
      </c>
      <c r="AG32">
        <f t="shared" si="20"/>
        <v>-157.02169411137695</v>
      </c>
      <c r="AH32">
        <f t="shared" si="21"/>
        <v>-8.1709140072116107</v>
      </c>
      <c r="AI32">
        <f t="shared" si="22"/>
        <v>-3.2668497308350197E-2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54982.694315176152</v>
      </c>
      <c r="AO32">
        <f t="shared" si="26"/>
        <v>1799.92</v>
      </c>
      <c r="AP32">
        <f t="shared" si="27"/>
        <v>1517.3327999999999</v>
      </c>
      <c r="AQ32">
        <f t="shared" si="28"/>
        <v>0.84300013333925949</v>
      </c>
      <c r="AR32">
        <f t="shared" si="29"/>
        <v>0.16539025734477086</v>
      </c>
      <c r="AS32">
        <v>1689707795.5</v>
      </c>
      <c r="AT32">
        <v>788.06200000000001</v>
      </c>
      <c r="AU32">
        <v>799.97199999999998</v>
      </c>
      <c r="AV32">
        <v>11.373900000000001</v>
      </c>
      <c r="AW32">
        <v>9.8155800000000006</v>
      </c>
      <c r="AX32">
        <v>791.85699999999997</v>
      </c>
      <c r="AY32">
        <v>11.6934</v>
      </c>
      <c r="AZ32">
        <v>599.99199999999996</v>
      </c>
      <c r="BA32">
        <v>100.547</v>
      </c>
      <c r="BB32">
        <v>9.9958900000000003E-2</v>
      </c>
      <c r="BC32">
        <v>16.968</v>
      </c>
      <c r="BD32">
        <v>16.504100000000001</v>
      </c>
      <c r="BE32">
        <v>999.9</v>
      </c>
      <c r="BF32">
        <v>0</v>
      </c>
      <c r="BG32">
        <v>0</v>
      </c>
      <c r="BH32">
        <v>9995.6200000000008</v>
      </c>
      <c r="BI32">
        <v>0</v>
      </c>
      <c r="BJ32">
        <v>139.59100000000001</v>
      </c>
      <c r="BK32">
        <v>-11.909599999999999</v>
      </c>
      <c r="BL32">
        <v>797.12800000000004</v>
      </c>
      <c r="BM32">
        <v>807.90200000000004</v>
      </c>
      <c r="BN32">
        <v>1.5582800000000001</v>
      </c>
      <c r="BO32">
        <v>799.97199999999998</v>
      </c>
      <c r="BP32">
        <v>9.8155800000000006</v>
      </c>
      <c r="BQ32">
        <v>1.14361</v>
      </c>
      <c r="BR32">
        <v>0.98692599999999997</v>
      </c>
      <c r="BS32">
        <v>8.8870100000000001</v>
      </c>
      <c r="BT32">
        <v>6.7247899999999996</v>
      </c>
      <c r="BU32">
        <v>1799.92</v>
      </c>
      <c r="BV32">
        <v>0.89999600000000002</v>
      </c>
      <c r="BW32">
        <v>0.100004</v>
      </c>
      <c r="BX32">
        <v>0</v>
      </c>
      <c r="BY32">
        <v>2.7785000000000002</v>
      </c>
      <c r="BZ32">
        <v>0</v>
      </c>
      <c r="CA32">
        <v>9144.9500000000007</v>
      </c>
      <c r="CB32">
        <v>14599.7</v>
      </c>
      <c r="CC32">
        <v>38</v>
      </c>
      <c r="CD32">
        <v>38.625</v>
      </c>
      <c r="CE32">
        <v>38.25</v>
      </c>
      <c r="CF32">
        <v>36.436999999999998</v>
      </c>
      <c r="CG32">
        <v>36.686999999999998</v>
      </c>
      <c r="CH32">
        <v>1619.92</v>
      </c>
      <c r="CI32">
        <v>180</v>
      </c>
      <c r="CJ32">
        <v>0</v>
      </c>
      <c r="CK32">
        <v>1689707806.5999999</v>
      </c>
      <c r="CL32">
        <v>0</v>
      </c>
      <c r="CM32">
        <v>1689707768</v>
      </c>
      <c r="CN32" t="s">
        <v>393</v>
      </c>
      <c r="CO32">
        <v>1689707757.5</v>
      </c>
      <c r="CP32">
        <v>1689707768</v>
      </c>
      <c r="CQ32">
        <v>17</v>
      </c>
      <c r="CR32">
        <v>0.152</v>
      </c>
      <c r="CS32">
        <v>1E-3</v>
      </c>
      <c r="CT32">
        <v>-3.8239999999999998</v>
      </c>
      <c r="CU32">
        <v>-0.32</v>
      </c>
      <c r="CV32">
        <v>800</v>
      </c>
      <c r="CW32">
        <v>10</v>
      </c>
      <c r="CX32">
        <v>0.21</v>
      </c>
      <c r="CY32">
        <v>0.06</v>
      </c>
      <c r="CZ32">
        <v>16.008575540285641</v>
      </c>
      <c r="DA32">
        <v>0.4931600211322037</v>
      </c>
      <c r="DB32">
        <v>9.1279633402108443E-2</v>
      </c>
      <c r="DC32">
        <v>1</v>
      </c>
      <c r="DD32">
        <v>799.93495121951219</v>
      </c>
      <c r="DE32">
        <v>0.13672473867454649</v>
      </c>
      <c r="DF32">
        <v>2.6192487490730131E-2</v>
      </c>
      <c r="DG32">
        <v>1</v>
      </c>
      <c r="DH32">
        <v>1800.03487804878</v>
      </c>
      <c r="DI32">
        <v>6.9970482511595739E-2</v>
      </c>
      <c r="DJ32">
        <v>0.11118259977961641</v>
      </c>
      <c r="DK32">
        <v>-1</v>
      </c>
      <c r="DL32">
        <v>2</v>
      </c>
      <c r="DM32">
        <v>2</v>
      </c>
      <c r="DN32" t="s">
        <v>351</v>
      </c>
      <c r="DO32">
        <v>3.2134200000000002</v>
      </c>
      <c r="DP32">
        <v>2.70885</v>
      </c>
      <c r="DQ32">
        <v>0.15393899999999999</v>
      </c>
      <c r="DR32">
        <v>0.15421299999999999</v>
      </c>
      <c r="DS32">
        <v>6.8976499999999996E-2</v>
      </c>
      <c r="DT32">
        <v>5.9963500000000003E-2</v>
      </c>
      <c r="DU32">
        <v>25718.1</v>
      </c>
      <c r="DV32">
        <v>29022.9</v>
      </c>
      <c r="DW32">
        <v>28592.3</v>
      </c>
      <c r="DX32">
        <v>32887.699999999997</v>
      </c>
      <c r="DY32">
        <v>37011.699999999997</v>
      </c>
      <c r="DZ32">
        <v>41887.699999999997</v>
      </c>
      <c r="EA32">
        <v>41956.1</v>
      </c>
      <c r="EB32">
        <v>47428.1</v>
      </c>
      <c r="EC32">
        <v>2.2561</v>
      </c>
      <c r="ED32">
        <v>1.9051</v>
      </c>
      <c r="EE32">
        <v>1.1701100000000001E-2</v>
      </c>
      <c r="EF32">
        <v>0</v>
      </c>
      <c r="EG32">
        <v>16.3094</v>
      </c>
      <c r="EH32">
        <v>999.9</v>
      </c>
      <c r="EI32">
        <v>40.9</v>
      </c>
      <c r="EJ32">
        <v>22.5</v>
      </c>
      <c r="EK32">
        <v>11.127700000000001</v>
      </c>
      <c r="EL32">
        <v>63.550199999999997</v>
      </c>
      <c r="EM32">
        <v>19.959900000000001</v>
      </c>
      <c r="EN32">
        <v>1</v>
      </c>
      <c r="EO32">
        <v>-0.54659599999999997</v>
      </c>
      <c r="EP32">
        <v>2.60562</v>
      </c>
      <c r="EQ32">
        <v>20.215900000000001</v>
      </c>
      <c r="ER32">
        <v>5.22912</v>
      </c>
      <c r="ES32">
        <v>12.0061</v>
      </c>
      <c r="ET32">
        <v>4.9898999999999996</v>
      </c>
      <c r="EU32">
        <v>3.3050000000000002</v>
      </c>
      <c r="EV32">
        <v>5967.6</v>
      </c>
      <c r="EW32">
        <v>9511.4</v>
      </c>
      <c r="EX32">
        <v>503</v>
      </c>
      <c r="EY32">
        <v>56.1</v>
      </c>
      <c r="EZ32">
        <v>1.85242</v>
      </c>
      <c r="FA32">
        <v>1.8614200000000001</v>
      </c>
      <c r="FB32">
        <v>1.8604499999999999</v>
      </c>
      <c r="FC32">
        <v>1.85639</v>
      </c>
      <c r="FD32">
        <v>1.8608</v>
      </c>
      <c r="FE32">
        <v>1.8571299999999999</v>
      </c>
      <c r="FF32">
        <v>1.8591899999999999</v>
      </c>
      <c r="FG32">
        <v>1.8620300000000001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-3.7949999999999999</v>
      </c>
      <c r="FV32">
        <v>-0.31950000000000001</v>
      </c>
      <c r="FW32">
        <v>-1.257098067795656</v>
      </c>
      <c r="FX32">
        <v>-4.0117494158234393E-3</v>
      </c>
      <c r="FY32">
        <v>1.087516141204025E-6</v>
      </c>
      <c r="FZ32">
        <v>-8.657206703991749E-11</v>
      </c>
      <c r="GA32">
        <v>-0.31955333333333341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0.6</v>
      </c>
      <c r="GJ32">
        <v>0.5</v>
      </c>
      <c r="GK32">
        <v>1.7297400000000001</v>
      </c>
      <c r="GL32">
        <v>2.3584000000000001</v>
      </c>
      <c r="GM32">
        <v>1.5942400000000001</v>
      </c>
      <c r="GN32">
        <v>2.32544</v>
      </c>
      <c r="GO32">
        <v>1.40015</v>
      </c>
      <c r="GP32">
        <v>2.3034699999999999</v>
      </c>
      <c r="GQ32">
        <v>26.747399999999999</v>
      </c>
      <c r="GR32">
        <v>15.375400000000001</v>
      </c>
      <c r="GS32">
        <v>18</v>
      </c>
      <c r="GT32">
        <v>629.95399999999995</v>
      </c>
      <c r="GU32">
        <v>427.96300000000002</v>
      </c>
      <c r="GV32">
        <v>13.467499999999999</v>
      </c>
      <c r="GW32">
        <v>19.880600000000001</v>
      </c>
      <c r="GX32">
        <v>30.0001</v>
      </c>
      <c r="GY32">
        <v>19.761099999999999</v>
      </c>
      <c r="GZ32">
        <v>19.7087</v>
      </c>
      <c r="HA32">
        <v>34.677300000000002</v>
      </c>
      <c r="HB32">
        <v>0</v>
      </c>
      <c r="HC32">
        <v>-30</v>
      </c>
      <c r="HD32">
        <v>13.469900000000001</v>
      </c>
      <c r="HE32">
        <v>800</v>
      </c>
      <c r="HF32">
        <v>0</v>
      </c>
      <c r="HG32">
        <v>104.962</v>
      </c>
      <c r="HH32">
        <v>104.474</v>
      </c>
    </row>
    <row r="33" spans="1:216" x14ac:dyDescent="0.2">
      <c r="A33">
        <v>15</v>
      </c>
      <c r="B33">
        <v>1689707882.5</v>
      </c>
      <c r="C33">
        <v>1177.400000095367</v>
      </c>
      <c r="D33" t="s">
        <v>394</v>
      </c>
      <c r="E33" t="s">
        <v>395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1689707882.5</v>
      </c>
      <c r="M33">
        <f t="shared" si="0"/>
        <v>2.953266827713746E-3</v>
      </c>
      <c r="N33">
        <f t="shared" si="1"/>
        <v>2.9532668277137462</v>
      </c>
      <c r="O33">
        <f t="shared" si="2"/>
        <v>21.116205997722879</v>
      </c>
      <c r="P33">
        <f t="shared" si="3"/>
        <v>987.35299999999995</v>
      </c>
      <c r="Q33">
        <f t="shared" si="4"/>
        <v>871.21213983185635</v>
      </c>
      <c r="R33">
        <f t="shared" si="5"/>
        <v>87.68402312400201</v>
      </c>
      <c r="S33">
        <f t="shared" si="6"/>
        <v>99.373136949471004</v>
      </c>
      <c r="T33">
        <f t="shared" si="7"/>
        <v>0.34292317925805677</v>
      </c>
      <c r="U33">
        <f t="shared" si="8"/>
        <v>3.7608030129381227</v>
      </c>
      <c r="V33">
        <f t="shared" si="9"/>
        <v>0.32645042524389351</v>
      </c>
      <c r="W33">
        <f t="shared" si="10"/>
        <v>0.20544557144215919</v>
      </c>
      <c r="X33">
        <f t="shared" si="11"/>
        <v>297.69082800000001</v>
      </c>
      <c r="Y33">
        <f t="shared" si="12"/>
        <v>17.787691235774638</v>
      </c>
      <c r="Z33">
        <f t="shared" si="13"/>
        <v>17.787691235774638</v>
      </c>
      <c r="AA33">
        <f t="shared" si="14"/>
        <v>2.0437849129338832</v>
      </c>
      <c r="AB33">
        <f t="shared" si="15"/>
        <v>59.012551201856958</v>
      </c>
      <c r="AC33">
        <f t="shared" si="16"/>
        <v>1.1477167408244999</v>
      </c>
      <c r="AD33">
        <f t="shared" si="17"/>
        <v>1.9448688752645971</v>
      </c>
      <c r="AE33">
        <f t="shared" si="18"/>
        <v>0.89606817210938328</v>
      </c>
      <c r="AF33">
        <f t="shared" si="19"/>
        <v>-130.23906710217619</v>
      </c>
      <c r="AG33">
        <f t="shared" si="20"/>
        <v>-159.1994169608879</v>
      </c>
      <c r="AH33">
        <f t="shared" si="21"/>
        <v>-8.2859197095205683</v>
      </c>
      <c r="AI33">
        <f t="shared" si="22"/>
        <v>-3.3575772584640617E-2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54992.118902796508</v>
      </c>
      <c r="AO33">
        <f t="shared" si="26"/>
        <v>1799.93</v>
      </c>
      <c r="AP33">
        <f t="shared" si="27"/>
        <v>1517.3412000000001</v>
      </c>
      <c r="AQ33">
        <f t="shared" si="28"/>
        <v>0.84300011667120389</v>
      </c>
      <c r="AR33">
        <f t="shared" si="29"/>
        <v>0.16539022517542348</v>
      </c>
      <c r="AS33">
        <v>1689707882.5</v>
      </c>
      <c r="AT33">
        <v>987.35299999999995</v>
      </c>
      <c r="AU33">
        <v>999.95600000000002</v>
      </c>
      <c r="AV33">
        <v>11.403499999999999</v>
      </c>
      <c r="AW33">
        <v>9.8724000000000007</v>
      </c>
      <c r="AX33">
        <v>991.53</v>
      </c>
      <c r="AY33">
        <v>11.7217</v>
      </c>
      <c r="AZ33">
        <v>600.08799999999997</v>
      </c>
      <c r="BA33">
        <v>100.54600000000001</v>
      </c>
      <c r="BB33">
        <v>0.100007</v>
      </c>
      <c r="BC33">
        <v>17.002500000000001</v>
      </c>
      <c r="BD33">
        <v>16.576000000000001</v>
      </c>
      <c r="BE33">
        <v>999.9</v>
      </c>
      <c r="BF33">
        <v>0</v>
      </c>
      <c r="BG33">
        <v>0</v>
      </c>
      <c r="BH33">
        <v>9998.75</v>
      </c>
      <c r="BI33">
        <v>0</v>
      </c>
      <c r="BJ33">
        <v>148.185</v>
      </c>
      <c r="BK33">
        <v>-12.6029</v>
      </c>
      <c r="BL33">
        <v>998.74199999999996</v>
      </c>
      <c r="BM33">
        <v>1009.93</v>
      </c>
      <c r="BN33">
        <v>1.5310600000000001</v>
      </c>
      <c r="BO33">
        <v>999.95600000000002</v>
      </c>
      <c r="BP33">
        <v>9.8724000000000007</v>
      </c>
      <c r="BQ33">
        <v>1.1465700000000001</v>
      </c>
      <c r="BR33">
        <v>0.99263199999999996</v>
      </c>
      <c r="BS33">
        <v>8.9253800000000005</v>
      </c>
      <c r="BT33">
        <v>6.8086799999999998</v>
      </c>
      <c r="BU33">
        <v>1799.93</v>
      </c>
      <c r="BV33">
        <v>0.89999600000000002</v>
      </c>
      <c r="BW33">
        <v>0.100004</v>
      </c>
      <c r="BX33">
        <v>0</v>
      </c>
      <c r="BY33">
        <v>2.5339999999999998</v>
      </c>
      <c r="BZ33">
        <v>0</v>
      </c>
      <c r="CA33">
        <v>9211.7999999999993</v>
      </c>
      <c r="CB33">
        <v>14599.8</v>
      </c>
      <c r="CC33">
        <v>37.936999999999998</v>
      </c>
      <c r="CD33">
        <v>38.936999999999998</v>
      </c>
      <c r="CE33">
        <v>38.436999999999998</v>
      </c>
      <c r="CF33">
        <v>36.811999999999998</v>
      </c>
      <c r="CG33">
        <v>36.811999999999998</v>
      </c>
      <c r="CH33">
        <v>1619.93</v>
      </c>
      <c r="CI33">
        <v>180</v>
      </c>
      <c r="CJ33">
        <v>0</v>
      </c>
      <c r="CK33">
        <v>1689707893.5999999</v>
      </c>
      <c r="CL33">
        <v>0</v>
      </c>
      <c r="CM33">
        <v>1689707855.5</v>
      </c>
      <c r="CN33" t="s">
        <v>396</v>
      </c>
      <c r="CO33">
        <v>1689707855.5</v>
      </c>
      <c r="CP33">
        <v>1689707851</v>
      </c>
      <c r="CQ33">
        <v>18</v>
      </c>
      <c r="CR33">
        <v>7.4999999999999997E-2</v>
      </c>
      <c r="CS33">
        <v>1E-3</v>
      </c>
      <c r="CT33">
        <v>-4.2030000000000003</v>
      </c>
      <c r="CU33">
        <v>-0.318</v>
      </c>
      <c r="CV33">
        <v>1000</v>
      </c>
      <c r="CW33">
        <v>10</v>
      </c>
      <c r="CX33">
        <v>0.18</v>
      </c>
      <c r="CY33">
        <v>7.0000000000000007E-2</v>
      </c>
      <c r="CZ33">
        <v>16.419274102386609</v>
      </c>
      <c r="DA33">
        <v>0.70159420314205023</v>
      </c>
      <c r="DB33">
        <v>0.1127840716104993</v>
      </c>
      <c r="DC33">
        <v>1</v>
      </c>
      <c r="DD33">
        <v>999.95321951219501</v>
      </c>
      <c r="DE33">
        <v>-4.4132404179237139E-2</v>
      </c>
      <c r="DF33">
        <v>3.4102794531877582E-2</v>
      </c>
      <c r="DG33">
        <v>1</v>
      </c>
      <c r="DH33">
        <v>1799.9834146341459</v>
      </c>
      <c r="DI33">
        <v>-4.7262985746822112E-2</v>
      </c>
      <c r="DJ33">
        <v>0.1160027282290106</v>
      </c>
      <c r="DK33">
        <v>-1</v>
      </c>
      <c r="DL33">
        <v>2</v>
      </c>
      <c r="DM33">
        <v>2</v>
      </c>
      <c r="DN33" t="s">
        <v>351</v>
      </c>
      <c r="DO33">
        <v>3.2136300000000002</v>
      </c>
      <c r="DP33">
        <v>2.7089300000000001</v>
      </c>
      <c r="DQ33">
        <v>0.178064</v>
      </c>
      <c r="DR33">
        <v>0.17812700000000001</v>
      </c>
      <c r="DS33">
        <v>6.90992E-2</v>
      </c>
      <c r="DT33">
        <v>6.0224800000000002E-2</v>
      </c>
      <c r="DU33">
        <v>24984.1</v>
      </c>
      <c r="DV33">
        <v>28204</v>
      </c>
      <c r="DW33">
        <v>28590.1</v>
      </c>
      <c r="DX33">
        <v>32887.800000000003</v>
      </c>
      <c r="DY33">
        <v>37004.699999999997</v>
      </c>
      <c r="DZ33">
        <v>41876.300000000003</v>
      </c>
      <c r="EA33">
        <v>41953.8</v>
      </c>
      <c r="EB33">
        <v>47428.3</v>
      </c>
      <c r="EC33">
        <v>2.2561499999999999</v>
      </c>
      <c r="ED33">
        <v>1.9050800000000001</v>
      </c>
      <c r="EE33">
        <v>1.50055E-2</v>
      </c>
      <c r="EF33">
        <v>0</v>
      </c>
      <c r="EG33">
        <v>16.3263</v>
      </c>
      <c r="EH33">
        <v>999.9</v>
      </c>
      <c r="EI33">
        <v>40.9</v>
      </c>
      <c r="EJ33">
        <v>22.6</v>
      </c>
      <c r="EK33">
        <v>11.1952</v>
      </c>
      <c r="EL33">
        <v>63.4602</v>
      </c>
      <c r="EM33">
        <v>19.523199999999999</v>
      </c>
      <c r="EN33">
        <v>1</v>
      </c>
      <c r="EO33">
        <v>-0.54388999999999998</v>
      </c>
      <c r="EP33">
        <v>3.0531799999999998</v>
      </c>
      <c r="EQ33">
        <v>20.209499999999998</v>
      </c>
      <c r="ER33">
        <v>5.22912</v>
      </c>
      <c r="ES33">
        <v>12.0083</v>
      </c>
      <c r="ET33">
        <v>4.9897999999999998</v>
      </c>
      <c r="EU33">
        <v>3.3050000000000002</v>
      </c>
      <c r="EV33">
        <v>5969.4</v>
      </c>
      <c r="EW33">
        <v>9511.4</v>
      </c>
      <c r="EX33">
        <v>503</v>
      </c>
      <c r="EY33">
        <v>56.1</v>
      </c>
      <c r="EZ33">
        <v>1.85242</v>
      </c>
      <c r="FA33">
        <v>1.86145</v>
      </c>
      <c r="FB33">
        <v>1.8605</v>
      </c>
      <c r="FC33">
        <v>1.85646</v>
      </c>
      <c r="FD33">
        <v>1.8608100000000001</v>
      </c>
      <c r="FE33">
        <v>1.8571500000000001</v>
      </c>
      <c r="FF33">
        <v>1.85927</v>
      </c>
      <c r="FG33">
        <v>1.86212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-4.1769999999999996</v>
      </c>
      <c r="FV33">
        <v>-0.31819999999999998</v>
      </c>
      <c r="FW33">
        <v>-1.1837423042370061</v>
      </c>
      <c r="FX33">
        <v>-4.0117494158234393E-3</v>
      </c>
      <c r="FY33">
        <v>1.087516141204025E-6</v>
      </c>
      <c r="FZ33">
        <v>-8.657206703991749E-11</v>
      </c>
      <c r="GA33">
        <v>-0.31822190476190571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0.5</v>
      </c>
      <c r="GJ33">
        <v>0.5</v>
      </c>
      <c r="GK33">
        <v>2.0800800000000002</v>
      </c>
      <c r="GL33">
        <v>2.35107</v>
      </c>
      <c r="GM33">
        <v>1.5942400000000001</v>
      </c>
      <c r="GN33">
        <v>2.32544</v>
      </c>
      <c r="GO33">
        <v>1.40015</v>
      </c>
      <c r="GP33">
        <v>2.3144499999999999</v>
      </c>
      <c r="GQ33">
        <v>26.788799999999998</v>
      </c>
      <c r="GR33">
        <v>15.375400000000001</v>
      </c>
      <c r="GS33">
        <v>18</v>
      </c>
      <c r="GT33">
        <v>630.23599999999999</v>
      </c>
      <c r="GU33">
        <v>428.16399999999999</v>
      </c>
      <c r="GV33">
        <v>13.420400000000001</v>
      </c>
      <c r="GW33">
        <v>19.8857</v>
      </c>
      <c r="GX33">
        <v>30</v>
      </c>
      <c r="GY33">
        <v>19.779699999999998</v>
      </c>
      <c r="GZ33">
        <v>19.7319</v>
      </c>
      <c r="HA33">
        <v>41.697699999999998</v>
      </c>
      <c r="HB33">
        <v>0</v>
      </c>
      <c r="HC33">
        <v>-30</v>
      </c>
      <c r="HD33">
        <v>13.4336</v>
      </c>
      <c r="HE33">
        <v>1000</v>
      </c>
      <c r="HF33">
        <v>0</v>
      </c>
      <c r="HG33">
        <v>104.956</v>
      </c>
      <c r="HH33">
        <v>104.474</v>
      </c>
    </row>
    <row r="34" spans="1:216" x14ac:dyDescent="0.2">
      <c r="A34">
        <v>16</v>
      </c>
      <c r="B34">
        <v>1689707968</v>
      </c>
      <c r="C34">
        <v>1262.900000095367</v>
      </c>
      <c r="D34" t="s">
        <v>397</v>
      </c>
      <c r="E34" t="s">
        <v>398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1689707968</v>
      </c>
      <c r="M34">
        <f t="shared" si="0"/>
        <v>2.9355868109592459E-3</v>
      </c>
      <c r="N34">
        <f t="shared" si="1"/>
        <v>2.9355868109592458</v>
      </c>
      <c r="O34">
        <f t="shared" si="2"/>
        <v>20.77287921773727</v>
      </c>
      <c r="P34">
        <f t="shared" si="3"/>
        <v>1386.87</v>
      </c>
      <c r="Q34">
        <f t="shared" si="4"/>
        <v>1266.3681653629308</v>
      </c>
      <c r="R34">
        <f t="shared" si="5"/>
        <v>127.45889336088825</v>
      </c>
      <c r="S34">
        <f t="shared" si="6"/>
        <v>139.58730191607</v>
      </c>
      <c r="T34">
        <f t="shared" si="7"/>
        <v>0.34163059389649836</v>
      </c>
      <c r="U34">
        <f t="shared" si="8"/>
        <v>3.7615118961744352</v>
      </c>
      <c r="V34">
        <f t="shared" si="9"/>
        <v>0.32528152974714925</v>
      </c>
      <c r="W34">
        <f t="shared" si="10"/>
        <v>0.2047046401767863</v>
      </c>
      <c r="X34">
        <f t="shared" si="11"/>
        <v>297.67269299999998</v>
      </c>
      <c r="Y34">
        <f t="shared" si="12"/>
        <v>17.800816983733782</v>
      </c>
      <c r="Z34">
        <f t="shared" si="13"/>
        <v>17.800816983733782</v>
      </c>
      <c r="AA34">
        <f t="shared" si="14"/>
        <v>2.0454752794361766</v>
      </c>
      <c r="AB34">
        <f t="shared" si="15"/>
        <v>59.17415209179444</v>
      </c>
      <c r="AC34">
        <f t="shared" si="16"/>
        <v>1.1515673106654001</v>
      </c>
      <c r="AD34">
        <f t="shared" si="17"/>
        <v>1.9460647427258795</v>
      </c>
      <c r="AE34">
        <f t="shared" si="18"/>
        <v>0.8939079687707765</v>
      </c>
      <c r="AF34">
        <f t="shared" si="19"/>
        <v>-129.45937836330273</v>
      </c>
      <c r="AG34">
        <f t="shared" si="20"/>
        <v>-159.92413444475645</v>
      </c>
      <c r="AH34">
        <f t="shared" si="21"/>
        <v>-8.3230521126392674</v>
      </c>
      <c r="AI34">
        <f t="shared" si="22"/>
        <v>-3.3871920698487656E-2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55004.844238933882</v>
      </c>
      <c r="AO34">
        <f t="shared" si="26"/>
        <v>1799.82</v>
      </c>
      <c r="AP34">
        <f t="shared" si="27"/>
        <v>1517.2484999999999</v>
      </c>
      <c r="AQ34">
        <f t="shared" si="28"/>
        <v>0.84300013334666801</v>
      </c>
      <c r="AR34">
        <f t="shared" si="29"/>
        <v>0.16539025735906923</v>
      </c>
      <c r="AS34">
        <v>1689707968</v>
      </c>
      <c r="AT34">
        <v>1386.87</v>
      </c>
      <c r="AU34">
        <v>1399.9</v>
      </c>
      <c r="AV34">
        <v>11.4414</v>
      </c>
      <c r="AW34">
        <v>9.9193899999999999</v>
      </c>
      <c r="AX34">
        <v>1391.75</v>
      </c>
      <c r="AY34">
        <v>11.756500000000001</v>
      </c>
      <c r="AZ34">
        <v>600.03499999999997</v>
      </c>
      <c r="BA34">
        <v>100.54900000000001</v>
      </c>
      <c r="BB34">
        <v>0.100161</v>
      </c>
      <c r="BC34">
        <v>17.0122</v>
      </c>
      <c r="BD34">
        <v>16.580300000000001</v>
      </c>
      <c r="BE34">
        <v>999.9</v>
      </c>
      <c r="BF34">
        <v>0</v>
      </c>
      <c r="BG34">
        <v>0</v>
      </c>
      <c r="BH34">
        <v>10001.200000000001</v>
      </c>
      <c r="BI34">
        <v>0</v>
      </c>
      <c r="BJ34">
        <v>148.709</v>
      </c>
      <c r="BK34">
        <v>-13.021699999999999</v>
      </c>
      <c r="BL34">
        <v>1402.93</v>
      </c>
      <c r="BM34">
        <v>1413.92</v>
      </c>
      <c r="BN34">
        <v>1.5219800000000001</v>
      </c>
      <c r="BO34">
        <v>1399.9</v>
      </c>
      <c r="BP34">
        <v>9.9193899999999999</v>
      </c>
      <c r="BQ34">
        <v>1.15042</v>
      </c>
      <c r="BR34">
        <v>0.99738199999999999</v>
      </c>
      <c r="BS34">
        <v>8.9748999999999999</v>
      </c>
      <c r="BT34">
        <v>6.8781999999999996</v>
      </c>
      <c r="BU34">
        <v>1799.82</v>
      </c>
      <c r="BV34">
        <v>0.89999700000000005</v>
      </c>
      <c r="BW34">
        <v>0.10000299999999999</v>
      </c>
      <c r="BX34">
        <v>0</v>
      </c>
      <c r="BY34">
        <v>2.5691999999999999</v>
      </c>
      <c r="BZ34">
        <v>0</v>
      </c>
      <c r="CA34">
        <v>9223.73</v>
      </c>
      <c r="CB34">
        <v>14598.9</v>
      </c>
      <c r="CC34">
        <v>39.25</v>
      </c>
      <c r="CD34">
        <v>40.25</v>
      </c>
      <c r="CE34">
        <v>39.5</v>
      </c>
      <c r="CF34">
        <v>38.436999999999998</v>
      </c>
      <c r="CG34">
        <v>38</v>
      </c>
      <c r="CH34">
        <v>1619.83</v>
      </c>
      <c r="CI34">
        <v>179.99</v>
      </c>
      <c r="CJ34">
        <v>0</v>
      </c>
      <c r="CK34">
        <v>1689707979.4000001</v>
      </c>
      <c r="CL34">
        <v>0</v>
      </c>
      <c r="CM34">
        <v>1689707941</v>
      </c>
      <c r="CN34" t="s">
        <v>399</v>
      </c>
      <c r="CO34">
        <v>1689707935.5</v>
      </c>
      <c r="CP34">
        <v>1689707941</v>
      </c>
      <c r="CQ34">
        <v>19</v>
      </c>
      <c r="CR34">
        <v>1.7999999999999999E-2</v>
      </c>
      <c r="CS34">
        <v>3.0000000000000001E-3</v>
      </c>
      <c r="CT34">
        <v>-4.8959999999999999</v>
      </c>
      <c r="CU34">
        <v>-0.315</v>
      </c>
      <c r="CV34">
        <v>1400</v>
      </c>
      <c r="CW34">
        <v>10</v>
      </c>
      <c r="CX34">
        <v>0.2</v>
      </c>
      <c r="CY34">
        <v>0.06</v>
      </c>
      <c r="CZ34">
        <v>16.426329098154952</v>
      </c>
      <c r="DA34">
        <v>0.84712598396669359</v>
      </c>
      <c r="DB34">
        <v>0.1880471129567037</v>
      </c>
      <c r="DC34">
        <v>1</v>
      </c>
      <c r="DD34">
        <v>1399.9502500000001</v>
      </c>
      <c r="DE34">
        <v>-0.1646904315241994</v>
      </c>
      <c r="DF34">
        <v>4.6716565584340959E-2</v>
      </c>
      <c r="DG34">
        <v>1</v>
      </c>
      <c r="DH34">
        <v>1799.9892682926829</v>
      </c>
      <c r="DI34">
        <v>-0.14990505226280809</v>
      </c>
      <c r="DJ34">
        <v>9.4646717797114144E-2</v>
      </c>
      <c r="DK34">
        <v>-1</v>
      </c>
      <c r="DL34">
        <v>2</v>
      </c>
      <c r="DM34">
        <v>2</v>
      </c>
      <c r="DN34" t="s">
        <v>351</v>
      </c>
      <c r="DO34">
        <v>3.21346</v>
      </c>
      <c r="DP34">
        <v>2.7090999999999998</v>
      </c>
      <c r="DQ34">
        <v>0.219526</v>
      </c>
      <c r="DR34">
        <v>0.21918199999999999</v>
      </c>
      <c r="DS34">
        <v>6.9251599999999996E-2</v>
      </c>
      <c r="DT34">
        <v>6.0440199999999999E-2</v>
      </c>
      <c r="DU34">
        <v>23726.2</v>
      </c>
      <c r="DV34">
        <v>26797.8</v>
      </c>
      <c r="DW34">
        <v>28589.1</v>
      </c>
      <c r="DX34">
        <v>32886.300000000003</v>
      </c>
      <c r="DY34">
        <v>36996.199999999997</v>
      </c>
      <c r="DZ34">
        <v>41864.800000000003</v>
      </c>
      <c r="EA34">
        <v>41950.9</v>
      </c>
      <c r="EB34">
        <v>47425.9</v>
      </c>
      <c r="EC34">
        <v>2.2555000000000001</v>
      </c>
      <c r="ED34">
        <v>1.9054</v>
      </c>
      <c r="EE34">
        <v>1.3925099999999999E-2</v>
      </c>
      <c r="EF34">
        <v>0</v>
      </c>
      <c r="EG34">
        <v>16.348600000000001</v>
      </c>
      <c r="EH34">
        <v>999.9</v>
      </c>
      <c r="EI34">
        <v>40.9</v>
      </c>
      <c r="EJ34">
        <v>22.7</v>
      </c>
      <c r="EK34">
        <v>11.263500000000001</v>
      </c>
      <c r="EL34">
        <v>63.440199999999997</v>
      </c>
      <c r="EM34">
        <v>19.835699999999999</v>
      </c>
      <c r="EN34">
        <v>1</v>
      </c>
      <c r="EO34">
        <v>-0.54300300000000001</v>
      </c>
      <c r="EP34">
        <v>2.9333999999999998</v>
      </c>
      <c r="EQ34">
        <v>20.212199999999999</v>
      </c>
      <c r="ER34">
        <v>5.2274700000000003</v>
      </c>
      <c r="ES34">
        <v>12.008800000000001</v>
      </c>
      <c r="ET34">
        <v>4.9899500000000003</v>
      </c>
      <c r="EU34">
        <v>3.3050000000000002</v>
      </c>
      <c r="EV34">
        <v>5971.4</v>
      </c>
      <c r="EW34">
        <v>9511.4</v>
      </c>
      <c r="EX34">
        <v>503</v>
      </c>
      <c r="EY34">
        <v>56.1</v>
      </c>
      <c r="EZ34">
        <v>1.85242</v>
      </c>
      <c r="FA34">
        <v>1.8614299999999999</v>
      </c>
      <c r="FB34">
        <v>1.8604700000000001</v>
      </c>
      <c r="FC34">
        <v>1.85646</v>
      </c>
      <c r="FD34">
        <v>1.8608100000000001</v>
      </c>
      <c r="FE34">
        <v>1.8571500000000001</v>
      </c>
      <c r="FF34">
        <v>1.8592500000000001</v>
      </c>
      <c r="FG34">
        <v>1.86209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-4.88</v>
      </c>
      <c r="FV34">
        <v>-0.31509999999999999</v>
      </c>
      <c r="FW34">
        <v>-1.165687188521398</v>
      </c>
      <c r="FX34">
        <v>-4.0117494158234393E-3</v>
      </c>
      <c r="FY34">
        <v>1.087516141204025E-6</v>
      </c>
      <c r="FZ34">
        <v>-8.657206703991749E-11</v>
      </c>
      <c r="GA34">
        <v>-0.31515714285714219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0.5</v>
      </c>
      <c r="GJ34">
        <v>0.5</v>
      </c>
      <c r="GK34">
        <v>2.7465799999999998</v>
      </c>
      <c r="GL34">
        <v>2.36084</v>
      </c>
      <c r="GM34">
        <v>1.5942400000000001</v>
      </c>
      <c r="GN34">
        <v>2.32544</v>
      </c>
      <c r="GO34">
        <v>1.40015</v>
      </c>
      <c r="GP34">
        <v>2.2338900000000002</v>
      </c>
      <c r="GQ34">
        <v>26.850899999999999</v>
      </c>
      <c r="GR34">
        <v>15.3491</v>
      </c>
      <c r="GS34">
        <v>18</v>
      </c>
      <c r="GT34">
        <v>630.12699999999995</v>
      </c>
      <c r="GU34">
        <v>428.65699999999998</v>
      </c>
      <c r="GV34">
        <v>13.421200000000001</v>
      </c>
      <c r="GW34">
        <v>19.912700000000001</v>
      </c>
      <c r="GX34">
        <v>30.0002</v>
      </c>
      <c r="GY34">
        <v>19.808700000000002</v>
      </c>
      <c r="GZ34">
        <v>19.7637</v>
      </c>
      <c r="HA34">
        <v>55.0276</v>
      </c>
      <c r="HB34">
        <v>0</v>
      </c>
      <c r="HC34">
        <v>-30</v>
      </c>
      <c r="HD34">
        <v>13.4115</v>
      </c>
      <c r="HE34">
        <v>1400</v>
      </c>
      <c r="HF34">
        <v>0</v>
      </c>
      <c r="HG34">
        <v>104.95</v>
      </c>
      <c r="HH34">
        <v>104.46899999999999</v>
      </c>
    </row>
    <row r="35" spans="1:216" x14ac:dyDescent="0.2">
      <c r="A35">
        <v>17</v>
      </c>
      <c r="B35">
        <v>1689708052</v>
      </c>
      <c r="C35">
        <v>1346.900000095367</v>
      </c>
      <c r="D35" t="s">
        <v>400</v>
      </c>
      <c r="E35" t="s">
        <v>401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1689708052</v>
      </c>
      <c r="M35">
        <f t="shared" si="0"/>
        <v>2.8438397237729694E-3</v>
      </c>
      <c r="N35">
        <f t="shared" si="1"/>
        <v>2.8438397237729696</v>
      </c>
      <c r="O35">
        <f t="shared" si="2"/>
        <v>20.890263721293511</v>
      </c>
      <c r="P35">
        <f t="shared" si="3"/>
        <v>1786.32</v>
      </c>
      <c r="Q35">
        <f t="shared" si="4"/>
        <v>1656.397694383294</v>
      </c>
      <c r="R35">
        <f t="shared" si="5"/>
        <v>166.71642247356618</v>
      </c>
      <c r="S35">
        <f t="shared" si="6"/>
        <v>179.79310210514402</v>
      </c>
      <c r="T35">
        <f t="shared" si="7"/>
        <v>0.33079173346196938</v>
      </c>
      <c r="U35">
        <f t="shared" si="8"/>
        <v>3.7613827972484541</v>
      </c>
      <c r="V35">
        <f t="shared" si="9"/>
        <v>0.31543807084677389</v>
      </c>
      <c r="W35">
        <f t="shared" si="10"/>
        <v>0.19846886389067855</v>
      </c>
      <c r="X35">
        <f t="shared" si="11"/>
        <v>297.69242400000002</v>
      </c>
      <c r="Y35">
        <f t="shared" si="12"/>
        <v>17.802011870589823</v>
      </c>
      <c r="Z35">
        <f t="shared" si="13"/>
        <v>17.802011870589823</v>
      </c>
      <c r="AA35">
        <f t="shared" si="14"/>
        <v>2.0456292208315339</v>
      </c>
      <c r="AB35">
        <f t="shared" si="15"/>
        <v>59.296174770354312</v>
      </c>
      <c r="AC35">
        <f t="shared" si="16"/>
        <v>1.1526336972087301</v>
      </c>
      <c r="AD35">
        <f t="shared" si="17"/>
        <v>1.94385843888365</v>
      </c>
      <c r="AE35">
        <f t="shared" si="18"/>
        <v>0.89299552362280377</v>
      </c>
      <c r="AF35">
        <f t="shared" si="19"/>
        <v>-125.41333181838795</v>
      </c>
      <c r="AG35">
        <f t="shared" si="20"/>
        <v>-163.7907769080814</v>
      </c>
      <c r="AH35">
        <f t="shared" si="21"/>
        <v>-8.5238445198685167</v>
      </c>
      <c r="AI35">
        <f t="shared" si="22"/>
        <v>-3.5529246337858922E-2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55005.621332975592</v>
      </c>
      <c r="AO35">
        <f t="shared" si="26"/>
        <v>1799.94</v>
      </c>
      <c r="AP35">
        <f t="shared" si="27"/>
        <v>1517.3496</v>
      </c>
      <c r="AQ35">
        <f t="shared" si="28"/>
        <v>0.84300010000333347</v>
      </c>
      <c r="AR35">
        <f t="shared" si="29"/>
        <v>0.16539019300643354</v>
      </c>
      <c r="AS35">
        <v>1689708052</v>
      </c>
      <c r="AT35">
        <v>1786.32</v>
      </c>
      <c r="AU35">
        <v>1799.94</v>
      </c>
      <c r="AV35">
        <v>11.4519</v>
      </c>
      <c r="AW35">
        <v>9.9775399999999994</v>
      </c>
      <c r="AX35">
        <v>1791.39</v>
      </c>
      <c r="AY35">
        <v>11.7697</v>
      </c>
      <c r="AZ35">
        <v>600.06200000000001</v>
      </c>
      <c r="BA35">
        <v>100.55</v>
      </c>
      <c r="BB35">
        <v>9.9996699999999994E-2</v>
      </c>
      <c r="BC35">
        <v>16.994299999999999</v>
      </c>
      <c r="BD35">
        <v>16.524000000000001</v>
      </c>
      <c r="BE35">
        <v>999.9</v>
      </c>
      <c r="BF35">
        <v>0</v>
      </c>
      <c r="BG35">
        <v>0</v>
      </c>
      <c r="BH35">
        <v>10000.6</v>
      </c>
      <c r="BI35">
        <v>0</v>
      </c>
      <c r="BJ35">
        <v>133.52799999999999</v>
      </c>
      <c r="BK35">
        <v>-13.616899999999999</v>
      </c>
      <c r="BL35">
        <v>1807.02</v>
      </c>
      <c r="BM35">
        <v>1818.08</v>
      </c>
      <c r="BN35">
        <v>1.4743999999999999</v>
      </c>
      <c r="BO35">
        <v>1799.94</v>
      </c>
      <c r="BP35">
        <v>9.9775399999999994</v>
      </c>
      <c r="BQ35">
        <v>1.1515</v>
      </c>
      <c r="BR35">
        <v>1.0032399999999999</v>
      </c>
      <c r="BS35">
        <v>8.9888100000000009</v>
      </c>
      <c r="BT35">
        <v>6.9635800000000003</v>
      </c>
      <c r="BU35">
        <v>1799.94</v>
      </c>
      <c r="BV35">
        <v>0.89999799999999996</v>
      </c>
      <c r="BW35">
        <v>0.10000199999999999</v>
      </c>
      <c r="BX35">
        <v>0</v>
      </c>
      <c r="BY35">
        <v>2.2105000000000001</v>
      </c>
      <c r="BZ35">
        <v>0</v>
      </c>
      <c r="CA35">
        <v>9105.51</v>
      </c>
      <c r="CB35">
        <v>14599.8</v>
      </c>
      <c r="CC35">
        <v>40.375</v>
      </c>
      <c r="CD35">
        <v>41.125</v>
      </c>
      <c r="CE35">
        <v>40.561999999999998</v>
      </c>
      <c r="CF35">
        <v>39.561999999999998</v>
      </c>
      <c r="CG35">
        <v>39</v>
      </c>
      <c r="CH35">
        <v>1619.94</v>
      </c>
      <c r="CI35">
        <v>180</v>
      </c>
      <c r="CJ35">
        <v>0</v>
      </c>
      <c r="CK35">
        <v>1689708063.4000001</v>
      </c>
      <c r="CL35">
        <v>0</v>
      </c>
      <c r="CM35">
        <v>1689708020.5</v>
      </c>
      <c r="CN35" t="s">
        <v>402</v>
      </c>
      <c r="CO35">
        <v>1689708019.5</v>
      </c>
      <c r="CP35">
        <v>1689708020.5</v>
      </c>
      <c r="CQ35">
        <v>20</v>
      </c>
      <c r="CR35">
        <v>0.29499999999999998</v>
      </c>
      <c r="CS35">
        <v>-3.0000000000000001E-3</v>
      </c>
      <c r="CT35">
        <v>-5.0789999999999997</v>
      </c>
      <c r="CU35">
        <v>-0.318</v>
      </c>
      <c r="CV35">
        <v>1800</v>
      </c>
      <c r="CW35">
        <v>10</v>
      </c>
      <c r="CX35">
        <v>0.21</v>
      </c>
      <c r="CY35">
        <v>0.06</v>
      </c>
      <c r="CZ35">
        <v>16.35315676717072</v>
      </c>
      <c r="DA35">
        <v>0.218525864537918</v>
      </c>
      <c r="DB35">
        <v>0.18242574302685571</v>
      </c>
      <c r="DC35">
        <v>1</v>
      </c>
      <c r="DD35">
        <v>1799.96875</v>
      </c>
      <c r="DE35">
        <v>-0.35470919324483202</v>
      </c>
      <c r="DF35">
        <v>7.0433922934875881E-2</v>
      </c>
      <c r="DG35">
        <v>1</v>
      </c>
      <c r="DH35">
        <v>1799.997073170731</v>
      </c>
      <c r="DI35">
        <v>-9.4299447828557984E-3</v>
      </c>
      <c r="DJ35">
        <v>0.10673065946782249</v>
      </c>
      <c r="DK35">
        <v>-1</v>
      </c>
      <c r="DL35">
        <v>2</v>
      </c>
      <c r="DM35">
        <v>2</v>
      </c>
      <c r="DN35" t="s">
        <v>351</v>
      </c>
      <c r="DO35">
        <v>3.21346</v>
      </c>
      <c r="DP35">
        <v>2.7089300000000001</v>
      </c>
      <c r="DQ35">
        <v>0.25444099999999997</v>
      </c>
      <c r="DR35">
        <v>0.25384099999999998</v>
      </c>
      <c r="DS35">
        <v>6.9304400000000002E-2</v>
      </c>
      <c r="DT35">
        <v>6.0705700000000001E-2</v>
      </c>
      <c r="DU35">
        <v>22666.6</v>
      </c>
      <c r="DV35">
        <v>25611.4</v>
      </c>
      <c r="DW35">
        <v>28586.5</v>
      </c>
      <c r="DX35">
        <v>32884.5</v>
      </c>
      <c r="DY35">
        <v>36991.599999999999</v>
      </c>
      <c r="DZ35">
        <v>41850.9</v>
      </c>
      <c r="EA35">
        <v>41948</v>
      </c>
      <c r="EB35">
        <v>47423.5</v>
      </c>
      <c r="EC35">
        <v>2.2555000000000001</v>
      </c>
      <c r="ED35">
        <v>1.9059699999999999</v>
      </c>
      <c r="EE35">
        <v>1.14441E-2</v>
      </c>
      <c r="EF35">
        <v>0</v>
      </c>
      <c r="EG35">
        <v>16.333600000000001</v>
      </c>
      <c r="EH35">
        <v>999.9</v>
      </c>
      <c r="EI35">
        <v>40.799999999999997</v>
      </c>
      <c r="EJ35">
        <v>22.8</v>
      </c>
      <c r="EK35">
        <v>11.3042</v>
      </c>
      <c r="EL35">
        <v>63.2301</v>
      </c>
      <c r="EM35">
        <v>19.5913</v>
      </c>
      <c r="EN35">
        <v>1</v>
      </c>
      <c r="EO35">
        <v>-0.53976400000000002</v>
      </c>
      <c r="EP35">
        <v>2.9090600000000002</v>
      </c>
      <c r="EQ35">
        <v>20.212499999999999</v>
      </c>
      <c r="ER35">
        <v>5.2268699999999999</v>
      </c>
      <c r="ES35">
        <v>12.007300000000001</v>
      </c>
      <c r="ET35">
        <v>4.9901</v>
      </c>
      <c r="EU35">
        <v>3.3048299999999999</v>
      </c>
      <c r="EV35">
        <v>5973.2</v>
      </c>
      <c r="EW35">
        <v>9511.4</v>
      </c>
      <c r="EX35">
        <v>503</v>
      </c>
      <c r="EY35">
        <v>56.2</v>
      </c>
      <c r="EZ35">
        <v>1.85242</v>
      </c>
      <c r="FA35">
        <v>1.8614200000000001</v>
      </c>
      <c r="FB35">
        <v>1.86043</v>
      </c>
      <c r="FC35">
        <v>1.8564000000000001</v>
      </c>
      <c r="FD35">
        <v>1.8608100000000001</v>
      </c>
      <c r="FE35">
        <v>1.8571299999999999</v>
      </c>
      <c r="FF35">
        <v>1.85917</v>
      </c>
      <c r="FG35">
        <v>1.86205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-5.07</v>
      </c>
      <c r="FV35">
        <v>-0.31780000000000003</v>
      </c>
      <c r="FW35">
        <v>-0.87149121165957122</v>
      </c>
      <c r="FX35">
        <v>-4.0117494158234393E-3</v>
      </c>
      <c r="FY35">
        <v>1.087516141204025E-6</v>
      </c>
      <c r="FZ35">
        <v>-8.657206703991749E-11</v>
      </c>
      <c r="GA35">
        <v>-0.31773699999999933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0.5</v>
      </c>
      <c r="GJ35">
        <v>0.5</v>
      </c>
      <c r="GK35">
        <v>3.3691399999999998</v>
      </c>
      <c r="GL35">
        <v>2.33887</v>
      </c>
      <c r="GM35">
        <v>1.5942400000000001</v>
      </c>
      <c r="GN35">
        <v>2.32422</v>
      </c>
      <c r="GO35">
        <v>1.40015</v>
      </c>
      <c r="GP35">
        <v>2.36084</v>
      </c>
      <c r="GQ35">
        <v>26.933800000000002</v>
      </c>
      <c r="GR35">
        <v>15.3491</v>
      </c>
      <c r="GS35">
        <v>18</v>
      </c>
      <c r="GT35">
        <v>630.63199999999995</v>
      </c>
      <c r="GU35">
        <v>429.35300000000001</v>
      </c>
      <c r="GV35">
        <v>13.244300000000001</v>
      </c>
      <c r="GW35">
        <v>19.9558</v>
      </c>
      <c r="GX35">
        <v>30.0001</v>
      </c>
      <c r="GY35">
        <v>19.847300000000001</v>
      </c>
      <c r="GZ35">
        <v>19.800899999999999</v>
      </c>
      <c r="HA35">
        <v>67.485299999999995</v>
      </c>
      <c r="HB35">
        <v>0</v>
      </c>
      <c r="HC35">
        <v>-30</v>
      </c>
      <c r="HD35">
        <v>13.3469</v>
      </c>
      <c r="HE35">
        <v>1800</v>
      </c>
      <c r="HF35">
        <v>0</v>
      </c>
      <c r="HG35">
        <v>104.94199999999999</v>
      </c>
      <c r="HH35">
        <v>104.464</v>
      </c>
    </row>
    <row r="36" spans="1:216" x14ac:dyDescent="0.2">
      <c r="A36">
        <v>18</v>
      </c>
      <c r="B36">
        <v>1689708163</v>
      </c>
      <c r="C36">
        <v>1457.900000095367</v>
      </c>
      <c r="D36" t="s">
        <v>403</v>
      </c>
      <c r="E36" t="s">
        <v>404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1689708163</v>
      </c>
      <c r="M36">
        <f t="shared" si="0"/>
        <v>2.7334058587008452E-3</v>
      </c>
      <c r="N36">
        <f t="shared" si="1"/>
        <v>2.7334058587008454</v>
      </c>
      <c r="O36">
        <f t="shared" si="2"/>
        <v>17.204948529466279</v>
      </c>
      <c r="P36">
        <f t="shared" si="3"/>
        <v>390.39699999999999</v>
      </c>
      <c r="Q36">
        <f t="shared" si="4"/>
        <v>294.78224419878615</v>
      </c>
      <c r="R36">
        <f t="shared" si="5"/>
        <v>29.669812509154752</v>
      </c>
      <c r="S36">
        <f t="shared" si="6"/>
        <v>39.293431073567298</v>
      </c>
      <c r="T36">
        <f t="shared" si="7"/>
        <v>0.31567260285873544</v>
      </c>
      <c r="U36">
        <f t="shared" si="8"/>
        <v>3.7563896898728895</v>
      </c>
      <c r="V36">
        <f t="shared" si="9"/>
        <v>0.30164068046755871</v>
      </c>
      <c r="W36">
        <f t="shared" si="10"/>
        <v>0.18973415617312664</v>
      </c>
      <c r="X36">
        <f t="shared" si="11"/>
        <v>297.71520599999997</v>
      </c>
      <c r="Y36">
        <f t="shared" si="12"/>
        <v>17.836297060522366</v>
      </c>
      <c r="Z36">
        <f t="shared" si="13"/>
        <v>17.836297060522366</v>
      </c>
      <c r="AA36">
        <f t="shared" si="14"/>
        <v>2.0500506320915735</v>
      </c>
      <c r="AB36">
        <f t="shared" si="15"/>
        <v>59.250198437046429</v>
      </c>
      <c r="AC36">
        <f t="shared" si="16"/>
        <v>1.1524920337704501</v>
      </c>
      <c r="AD36">
        <f t="shared" si="17"/>
        <v>1.9451277196902175</v>
      </c>
      <c r="AE36">
        <f t="shared" si="18"/>
        <v>0.89755859832112339</v>
      </c>
      <c r="AF36">
        <f t="shared" si="19"/>
        <v>-120.54319836870727</v>
      </c>
      <c r="AG36">
        <f t="shared" si="20"/>
        <v>-168.43069852799997</v>
      </c>
      <c r="AH36">
        <f t="shared" si="21"/>
        <v>-8.7789845276812688</v>
      </c>
      <c r="AI36">
        <f t="shared" si="22"/>
        <v>-3.7675424388510237E-2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54901.564613926646</v>
      </c>
      <c r="AO36">
        <f t="shared" si="26"/>
        <v>1800.09</v>
      </c>
      <c r="AP36">
        <f t="shared" si="27"/>
        <v>1517.4749999999999</v>
      </c>
      <c r="AQ36">
        <f t="shared" si="28"/>
        <v>0.84299951669083206</v>
      </c>
      <c r="AR36">
        <f t="shared" si="29"/>
        <v>0.16538906721330598</v>
      </c>
      <c r="AS36">
        <v>1689708163</v>
      </c>
      <c r="AT36">
        <v>390.39699999999999</v>
      </c>
      <c r="AU36">
        <v>399.98099999999999</v>
      </c>
      <c r="AV36">
        <v>11.4505</v>
      </c>
      <c r="AW36">
        <v>10.033200000000001</v>
      </c>
      <c r="AX36">
        <v>393.262</v>
      </c>
      <c r="AY36">
        <v>11.768800000000001</v>
      </c>
      <c r="AZ36">
        <v>599.98099999999999</v>
      </c>
      <c r="BA36">
        <v>100.55</v>
      </c>
      <c r="BB36">
        <v>9.9930900000000003E-2</v>
      </c>
      <c r="BC36">
        <v>17.0046</v>
      </c>
      <c r="BD36">
        <v>16.4697</v>
      </c>
      <c r="BE36">
        <v>999.9</v>
      </c>
      <c r="BF36">
        <v>0</v>
      </c>
      <c r="BG36">
        <v>0</v>
      </c>
      <c r="BH36">
        <v>9981.25</v>
      </c>
      <c r="BI36">
        <v>0</v>
      </c>
      <c r="BJ36">
        <v>127.59</v>
      </c>
      <c r="BK36">
        <v>-9.5844100000000001</v>
      </c>
      <c r="BL36">
        <v>394.91899999999998</v>
      </c>
      <c r="BM36">
        <v>404.03500000000003</v>
      </c>
      <c r="BN36">
        <v>1.4172899999999999</v>
      </c>
      <c r="BO36">
        <v>399.98099999999999</v>
      </c>
      <c r="BP36">
        <v>10.033200000000001</v>
      </c>
      <c r="BQ36">
        <v>1.1513500000000001</v>
      </c>
      <c r="BR36">
        <v>1.00884</v>
      </c>
      <c r="BS36">
        <v>8.9869500000000002</v>
      </c>
      <c r="BT36">
        <v>7.0447100000000002</v>
      </c>
      <c r="BU36">
        <v>1800.09</v>
      </c>
      <c r="BV36">
        <v>0.90001500000000001</v>
      </c>
      <c r="BW36">
        <v>9.9985199999999996E-2</v>
      </c>
      <c r="BX36">
        <v>0</v>
      </c>
      <c r="BY36">
        <v>2.7837000000000001</v>
      </c>
      <c r="BZ36">
        <v>0</v>
      </c>
      <c r="CA36">
        <v>8930.25</v>
      </c>
      <c r="CB36">
        <v>14601.1</v>
      </c>
      <c r="CC36">
        <v>41.686999999999998</v>
      </c>
      <c r="CD36">
        <v>42</v>
      </c>
      <c r="CE36">
        <v>41.75</v>
      </c>
      <c r="CF36">
        <v>40.75</v>
      </c>
      <c r="CG36">
        <v>40.186999999999998</v>
      </c>
      <c r="CH36">
        <v>1620.11</v>
      </c>
      <c r="CI36">
        <v>179.98</v>
      </c>
      <c r="CJ36">
        <v>0</v>
      </c>
      <c r="CK36">
        <v>1689708174.4000001</v>
      </c>
      <c r="CL36">
        <v>0</v>
      </c>
      <c r="CM36">
        <v>1689708129.5</v>
      </c>
      <c r="CN36" t="s">
        <v>405</v>
      </c>
      <c r="CO36">
        <v>1689708129.5</v>
      </c>
      <c r="CP36">
        <v>1689708113</v>
      </c>
      <c r="CQ36">
        <v>21</v>
      </c>
      <c r="CR36">
        <v>-0.57899999999999996</v>
      </c>
      <c r="CS36">
        <v>-1E-3</v>
      </c>
      <c r="CT36">
        <v>-2.8919999999999999</v>
      </c>
      <c r="CU36">
        <v>-0.318</v>
      </c>
      <c r="CV36">
        <v>399</v>
      </c>
      <c r="CW36">
        <v>10</v>
      </c>
      <c r="CX36">
        <v>0.46</v>
      </c>
      <c r="CY36">
        <v>0.05</v>
      </c>
      <c r="CZ36">
        <v>13.648068731082409</v>
      </c>
      <c r="DA36">
        <v>-1.619986905688181</v>
      </c>
      <c r="DB36">
        <v>0.19085529290843939</v>
      </c>
      <c r="DC36">
        <v>1</v>
      </c>
      <c r="DD36">
        <v>399.92214999999999</v>
      </c>
      <c r="DE36">
        <v>0.44055534709189531</v>
      </c>
      <c r="DF36">
        <v>5.3124170581756329E-2</v>
      </c>
      <c r="DG36">
        <v>1</v>
      </c>
      <c r="DH36">
        <v>1799.973170731708</v>
      </c>
      <c r="DI36">
        <v>-0.26584022686905467</v>
      </c>
      <c r="DJ36">
        <v>8.9862741523395878E-2</v>
      </c>
      <c r="DK36">
        <v>-1</v>
      </c>
      <c r="DL36">
        <v>2</v>
      </c>
      <c r="DM36">
        <v>2</v>
      </c>
      <c r="DN36" t="s">
        <v>351</v>
      </c>
      <c r="DO36">
        <v>3.2132399999999999</v>
      </c>
      <c r="DP36">
        <v>2.7086999999999999</v>
      </c>
      <c r="DQ36">
        <v>9.3733499999999997E-2</v>
      </c>
      <c r="DR36">
        <v>9.4516100000000006E-2</v>
      </c>
      <c r="DS36">
        <v>6.9295800000000005E-2</v>
      </c>
      <c r="DT36">
        <v>6.0960199999999999E-2</v>
      </c>
      <c r="DU36">
        <v>27540.3</v>
      </c>
      <c r="DV36">
        <v>31063.8</v>
      </c>
      <c r="DW36">
        <v>28585.7</v>
      </c>
      <c r="DX36">
        <v>32881.599999999999</v>
      </c>
      <c r="DY36">
        <v>36990.699999999997</v>
      </c>
      <c r="DZ36">
        <v>41835.599999999999</v>
      </c>
      <c r="EA36">
        <v>41947.5</v>
      </c>
      <c r="EB36">
        <v>47420.1</v>
      </c>
      <c r="EC36">
        <v>2.2549000000000001</v>
      </c>
      <c r="ED36">
        <v>1.8993</v>
      </c>
      <c r="EE36">
        <v>1.26287E-2</v>
      </c>
      <c r="EF36">
        <v>0</v>
      </c>
      <c r="EG36">
        <v>16.259499999999999</v>
      </c>
      <c r="EH36">
        <v>999.9</v>
      </c>
      <c r="EI36">
        <v>40.799999999999997</v>
      </c>
      <c r="EJ36">
        <v>22.9</v>
      </c>
      <c r="EK36">
        <v>11.3729</v>
      </c>
      <c r="EL36">
        <v>63.170200000000001</v>
      </c>
      <c r="EM36">
        <v>20.060099999999998</v>
      </c>
      <c r="EN36">
        <v>1</v>
      </c>
      <c r="EO36">
        <v>-0.53808699999999998</v>
      </c>
      <c r="EP36">
        <v>3.1652800000000001</v>
      </c>
      <c r="EQ36">
        <v>20.207100000000001</v>
      </c>
      <c r="ER36">
        <v>5.2258300000000002</v>
      </c>
      <c r="ES36">
        <v>12.0097</v>
      </c>
      <c r="ET36">
        <v>4.9892000000000003</v>
      </c>
      <c r="EU36">
        <v>3.3043300000000002</v>
      </c>
      <c r="EV36">
        <v>5975.4</v>
      </c>
      <c r="EW36">
        <v>9511.4</v>
      </c>
      <c r="EX36">
        <v>503</v>
      </c>
      <c r="EY36">
        <v>56.2</v>
      </c>
      <c r="EZ36">
        <v>1.85242</v>
      </c>
      <c r="FA36">
        <v>1.8614200000000001</v>
      </c>
      <c r="FB36">
        <v>1.8604400000000001</v>
      </c>
      <c r="FC36">
        <v>1.85639</v>
      </c>
      <c r="FD36">
        <v>1.8608100000000001</v>
      </c>
      <c r="FE36">
        <v>1.8571500000000001</v>
      </c>
      <c r="FF36">
        <v>1.8591599999999999</v>
      </c>
      <c r="FG36">
        <v>1.86208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-2.8650000000000002</v>
      </c>
      <c r="FV36">
        <v>-0.31830000000000003</v>
      </c>
      <c r="FW36">
        <v>-1.450511888937045</v>
      </c>
      <c r="FX36">
        <v>-4.0117494158234393E-3</v>
      </c>
      <c r="FY36">
        <v>1.087516141204025E-6</v>
      </c>
      <c r="FZ36">
        <v>-8.657206703991749E-11</v>
      </c>
      <c r="GA36">
        <v>-0.31828500000000132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0.6</v>
      </c>
      <c r="GJ36">
        <v>0.8</v>
      </c>
      <c r="GK36">
        <v>0.98754900000000001</v>
      </c>
      <c r="GL36">
        <v>2.3584000000000001</v>
      </c>
      <c r="GM36">
        <v>1.5942400000000001</v>
      </c>
      <c r="GN36">
        <v>2.32422</v>
      </c>
      <c r="GO36">
        <v>1.40015</v>
      </c>
      <c r="GP36">
        <v>2.3120099999999999</v>
      </c>
      <c r="GQ36">
        <v>26.996099999999998</v>
      </c>
      <c r="GR36">
        <v>15.3141</v>
      </c>
      <c r="GS36">
        <v>18</v>
      </c>
      <c r="GT36">
        <v>630.53899999999999</v>
      </c>
      <c r="GU36">
        <v>425.55599999999998</v>
      </c>
      <c r="GV36">
        <v>13.1129</v>
      </c>
      <c r="GW36">
        <v>19.975999999999999</v>
      </c>
      <c r="GX36">
        <v>30.0002</v>
      </c>
      <c r="GY36">
        <v>19.874600000000001</v>
      </c>
      <c r="GZ36">
        <v>19.827100000000002</v>
      </c>
      <c r="HA36">
        <v>19.8216</v>
      </c>
      <c r="HB36">
        <v>0</v>
      </c>
      <c r="HC36">
        <v>-30</v>
      </c>
      <c r="HD36">
        <v>13.109299999999999</v>
      </c>
      <c r="HE36">
        <v>400</v>
      </c>
      <c r="HF36">
        <v>0</v>
      </c>
      <c r="HG36">
        <v>104.94</v>
      </c>
      <c r="HH36">
        <v>104.456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2023-07-18T19:24:06Z</dcterms:created>
  <dcterms:modified xsi:type="dcterms:W3CDTF">2023-07-25T18:02:18Z</dcterms:modified>
</cp:coreProperties>
</file>