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8F7C723E-6531-FE4C-9D58-324590F68ABF}" xr6:coauthVersionLast="47" xr6:coauthVersionMax="47" xr10:uidLastSave="{00000000-0000-0000-0000-000000000000}"/>
  <bookViews>
    <workbookView xWindow="240" yWindow="760" windowWidth="21320" windowHeight="147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/>
  <c r="AO33" i="1"/>
  <c r="AN33" i="1"/>
  <c r="AL33" i="1" s="1"/>
  <c r="AM33" i="1"/>
  <c r="AD33" i="1"/>
  <c r="AC33" i="1"/>
  <c r="AB33" i="1" s="1"/>
  <c r="X33" i="1"/>
  <c r="U33" i="1"/>
  <c r="P33" i="1"/>
  <c r="N33" i="1"/>
  <c r="M33" i="1" s="1"/>
  <c r="AR32" i="1"/>
  <c r="AQ32" i="1"/>
  <c r="AO32" i="1"/>
  <c r="AP32" i="1" s="1"/>
  <c r="AN32" i="1"/>
  <c r="AL32" i="1"/>
  <c r="AD32" i="1"/>
  <c r="AC32" i="1"/>
  <c r="AB32" i="1"/>
  <c r="U32" i="1"/>
  <c r="AR31" i="1"/>
  <c r="AQ31" i="1"/>
  <c r="AO31" i="1"/>
  <c r="AP31" i="1" s="1"/>
  <c r="AN31" i="1"/>
  <c r="AM31" i="1"/>
  <c r="AL31" i="1"/>
  <c r="AD31" i="1"/>
  <c r="AC31" i="1"/>
  <c r="AB31" i="1"/>
  <c r="U31" i="1"/>
  <c r="AR30" i="1"/>
  <c r="X30" i="1" s="1"/>
  <c r="AQ30" i="1"/>
  <c r="AP30" i="1"/>
  <c r="AO30" i="1"/>
  <c r="AN30" i="1"/>
  <c r="AL30" i="1"/>
  <c r="N30" i="1" s="1"/>
  <c r="M30" i="1" s="1"/>
  <c r="AF30" i="1"/>
  <c r="AD30" i="1"/>
  <c r="AC30" i="1"/>
  <c r="AB30" i="1"/>
  <c r="U30" i="1"/>
  <c r="S30" i="1"/>
  <c r="P30" i="1"/>
  <c r="O30" i="1"/>
  <c r="AR29" i="1"/>
  <c r="AQ29" i="1"/>
  <c r="AP29" i="1"/>
  <c r="AO29" i="1"/>
  <c r="AN29" i="1"/>
  <c r="AL29" i="1" s="1"/>
  <c r="AD29" i="1"/>
  <c r="AC29" i="1"/>
  <c r="AB29" i="1" s="1"/>
  <c r="X29" i="1"/>
  <c r="U29" i="1"/>
  <c r="AR28" i="1"/>
  <c r="AQ28" i="1"/>
  <c r="AO28" i="1"/>
  <c r="AN28" i="1"/>
  <c r="AL28" i="1"/>
  <c r="AD28" i="1"/>
  <c r="AC28" i="1"/>
  <c r="AB28" i="1"/>
  <c r="U28" i="1"/>
  <c r="S28" i="1"/>
  <c r="O28" i="1"/>
  <c r="N28" i="1"/>
  <c r="M28" i="1" s="1"/>
  <c r="AF28" i="1" s="1"/>
  <c r="AR27" i="1"/>
  <c r="AQ27" i="1"/>
  <c r="AO27" i="1"/>
  <c r="AP27" i="1" s="1"/>
  <c r="AN27" i="1"/>
  <c r="AL27" i="1"/>
  <c r="AD27" i="1"/>
  <c r="AC27" i="1"/>
  <c r="AB27" i="1"/>
  <c r="U27" i="1"/>
  <c r="AR26" i="1"/>
  <c r="AQ26" i="1"/>
  <c r="AO26" i="1"/>
  <c r="X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/>
  <c r="AO25" i="1"/>
  <c r="AN25" i="1"/>
  <c r="AL25" i="1" s="1"/>
  <c r="AM25" i="1"/>
  <c r="AD25" i="1"/>
  <c r="AC25" i="1"/>
  <c r="X25" i="1"/>
  <c r="U25" i="1"/>
  <c r="P25" i="1"/>
  <c r="N25" i="1"/>
  <c r="M25" i="1" s="1"/>
  <c r="AR24" i="1"/>
  <c r="AQ24" i="1"/>
  <c r="AO24" i="1"/>
  <c r="AN24" i="1"/>
  <c r="AL24" i="1"/>
  <c r="AD24" i="1"/>
  <c r="AC24" i="1"/>
  <c r="AB24" i="1"/>
  <c r="U24" i="1"/>
  <c r="AR23" i="1"/>
  <c r="AQ23" i="1"/>
  <c r="AO23" i="1"/>
  <c r="AP23" i="1" s="1"/>
  <c r="AN23" i="1"/>
  <c r="AM23" i="1"/>
  <c r="AL23" i="1"/>
  <c r="AD23" i="1"/>
  <c r="AC23" i="1"/>
  <c r="AB23" i="1"/>
  <c r="U23" i="1"/>
  <c r="AR22" i="1"/>
  <c r="X22" i="1" s="1"/>
  <c r="AQ22" i="1"/>
  <c r="AP22" i="1"/>
  <c r="AO22" i="1"/>
  <c r="AN22" i="1"/>
  <c r="AL22" i="1"/>
  <c r="N22" i="1" s="1"/>
  <c r="M22" i="1" s="1"/>
  <c r="AF22" i="1"/>
  <c r="AD22" i="1"/>
  <c r="AC22" i="1"/>
  <c r="AB22" i="1"/>
  <c r="U22" i="1"/>
  <c r="S22" i="1"/>
  <c r="P22" i="1"/>
  <c r="O22" i="1"/>
  <c r="AR21" i="1"/>
  <c r="AQ21" i="1"/>
  <c r="AP21" i="1"/>
  <c r="AO21" i="1"/>
  <c r="AN21" i="1"/>
  <c r="AL21" i="1" s="1"/>
  <c r="AD21" i="1"/>
  <c r="AC21" i="1"/>
  <c r="AB21" i="1" s="1"/>
  <c r="X21" i="1"/>
  <c r="U21" i="1"/>
  <c r="AR20" i="1"/>
  <c r="AQ20" i="1"/>
  <c r="AO20" i="1"/>
  <c r="AN20" i="1"/>
  <c r="AL20" i="1"/>
  <c r="AD20" i="1"/>
  <c r="AC20" i="1"/>
  <c r="AB20" i="1"/>
  <c r="U20" i="1"/>
  <c r="S20" i="1"/>
  <c r="O20" i="1"/>
  <c r="N20" i="1"/>
  <c r="M20" i="1" s="1"/>
  <c r="AF20" i="1" s="1"/>
  <c r="AR19" i="1"/>
  <c r="AQ19" i="1"/>
  <c r="AO19" i="1"/>
  <c r="AP19" i="1" s="1"/>
  <c r="AN19" i="1"/>
  <c r="AL19" i="1"/>
  <c r="AD19" i="1"/>
  <c r="AC19" i="1"/>
  <c r="AB19" i="1"/>
  <c r="U19" i="1"/>
  <c r="Y22" i="1" l="1"/>
  <c r="Z22" i="1" s="1"/>
  <c r="V22" i="1" s="1"/>
  <c r="T22" i="1" s="1"/>
  <c r="W22" i="1" s="1"/>
  <c r="Q22" i="1" s="1"/>
  <c r="R22" i="1" s="1"/>
  <c r="AF25" i="1"/>
  <c r="Y30" i="1"/>
  <c r="Z30" i="1" s="1"/>
  <c r="V30" i="1" s="1"/>
  <c r="T30" i="1" s="1"/>
  <c r="W30" i="1" s="1"/>
  <c r="Q30" i="1" s="1"/>
  <c r="R30" i="1" s="1"/>
  <c r="Y26" i="1"/>
  <c r="Z26" i="1" s="1"/>
  <c r="AF33" i="1"/>
  <c r="S21" i="1"/>
  <c r="O21" i="1"/>
  <c r="S29" i="1"/>
  <c r="O29" i="1"/>
  <c r="V26" i="1"/>
  <c r="T26" i="1" s="1"/>
  <c r="W26" i="1" s="1"/>
  <c r="Q26" i="1" s="1"/>
  <c r="R26" i="1" s="1"/>
  <c r="S33" i="1"/>
  <c r="O33" i="1"/>
  <c r="P32" i="1"/>
  <c r="AM32" i="1"/>
  <c r="P24" i="1"/>
  <c r="AM24" i="1"/>
  <c r="P19" i="1"/>
  <c r="O19" i="1"/>
  <c r="N19" i="1"/>
  <c r="M19" i="1" s="1"/>
  <c r="S19" i="1"/>
  <c r="AF34" i="1"/>
  <c r="AP28" i="1"/>
  <c r="X28" i="1"/>
  <c r="P27" i="1"/>
  <c r="O27" i="1"/>
  <c r="N27" i="1"/>
  <c r="M27" i="1" s="1"/>
  <c r="S27" i="1"/>
  <c r="AM19" i="1"/>
  <c r="N21" i="1"/>
  <c r="M21" i="1" s="1"/>
  <c r="Y21" i="1" s="1"/>
  <c r="Z21" i="1" s="1"/>
  <c r="AP24" i="1"/>
  <c r="X24" i="1"/>
  <c r="S25" i="1"/>
  <c r="O25" i="1"/>
  <c r="AP26" i="1"/>
  <c r="AM27" i="1"/>
  <c r="N29" i="1"/>
  <c r="M29" i="1" s="1"/>
  <c r="Y33" i="1"/>
  <c r="Z33" i="1" s="1"/>
  <c r="AG33" i="1" s="1"/>
  <c r="X34" i="1"/>
  <c r="N24" i="1"/>
  <c r="M24" i="1" s="1"/>
  <c r="P29" i="1"/>
  <c r="N32" i="1"/>
  <c r="M32" i="1" s="1"/>
  <c r="P28" i="1"/>
  <c r="AM28" i="1"/>
  <c r="O32" i="1"/>
  <c r="AP20" i="1"/>
  <c r="X20" i="1"/>
  <c r="P21" i="1"/>
  <c r="P20" i="1"/>
  <c r="AM20" i="1"/>
  <c r="O24" i="1"/>
  <c r="Y25" i="1"/>
  <c r="Z25" i="1" s="1"/>
  <c r="AF26" i="1"/>
  <c r="AM21" i="1"/>
  <c r="P23" i="1"/>
  <c r="O23" i="1"/>
  <c r="N23" i="1"/>
  <c r="M23" i="1" s="1"/>
  <c r="S23" i="1"/>
  <c r="S24" i="1"/>
  <c r="AB25" i="1"/>
  <c r="AM29" i="1"/>
  <c r="P31" i="1"/>
  <c r="N31" i="1"/>
  <c r="M31" i="1" s="1"/>
  <c r="O31" i="1"/>
  <c r="S31" i="1"/>
  <c r="S32" i="1"/>
  <c r="S35" i="1"/>
  <c r="AM36" i="1"/>
  <c r="N36" i="1"/>
  <c r="M36" i="1" s="1"/>
  <c r="AM35" i="1"/>
  <c r="O36" i="1"/>
  <c r="X36" i="1"/>
  <c r="X32" i="1"/>
  <c r="N35" i="1"/>
  <c r="M35" i="1" s="1"/>
  <c r="AM22" i="1"/>
  <c r="AM26" i="1"/>
  <c r="AM30" i="1"/>
  <c r="AM34" i="1"/>
  <c r="O35" i="1"/>
  <c r="X19" i="1"/>
  <c r="X23" i="1"/>
  <c r="X27" i="1"/>
  <c r="X31" i="1"/>
  <c r="X35" i="1"/>
  <c r="AA21" i="1" l="1"/>
  <c r="AE21" i="1" s="1"/>
  <c r="AH21" i="1"/>
  <c r="AG21" i="1"/>
  <c r="AF23" i="1"/>
  <c r="Y31" i="1"/>
  <c r="Z31" i="1" s="1"/>
  <c r="AH25" i="1"/>
  <c r="AA25" i="1"/>
  <c r="AE25" i="1" s="1"/>
  <c r="AG25" i="1"/>
  <c r="AF29" i="1"/>
  <c r="Y27" i="1"/>
  <c r="Z27" i="1" s="1"/>
  <c r="AF35" i="1"/>
  <c r="AF24" i="1"/>
  <c r="V24" i="1"/>
  <c r="T24" i="1" s="1"/>
  <c r="W24" i="1" s="1"/>
  <c r="Q24" i="1" s="1"/>
  <c r="R24" i="1" s="1"/>
  <c r="AG26" i="1"/>
  <c r="AH26" i="1"/>
  <c r="AI26" i="1" s="1"/>
  <c r="AA26" i="1"/>
  <c r="AE26" i="1" s="1"/>
  <c r="Y23" i="1"/>
  <c r="Z23" i="1" s="1"/>
  <c r="Y32" i="1"/>
  <c r="Z32" i="1" s="1"/>
  <c r="AF27" i="1"/>
  <c r="Y19" i="1"/>
  <c r="Z19" i="1" s="1"/>
  <c r="Y36" i="1"/>
  <c r="Z36" i="1" s="1"/>
  <c r="AF19" i="1"/>
  <c r="AG30" i="1"/>
  <c r="AA30" i="1"/>
  <c r="AE30" i="1" s="1"/>
  <c r="AH30" i="1"/>
  <c r="AF31" i="1"/>
  <c r="Y34" i="1"/>
  <c r="Z34" i="1" s="1"/>
  <c r="Y24" i="1"/>
  <c r="Z24" i="1" s="1"/>
  <c r="V25" i="1"/>
  <c r="T25" i="1" s="1"/>
  <c r="W25" i="1" s="1"/>
  <c r="Q25" i="1" s="1"/>
  <c r="R25" i="1" s="1"/>
  <c r="AF36" i="1"/>
  <c r="V36" i="1"/>
  <c r="T36" i="1" s="1"/>
  <c r="W36" i="1" s="1"/>
  <c r="Q36" i="1" s="1"/>
  <c r="R36" i="1" s="1"/>
  <c r="AF32" i="1"/>
  <c r="AA33" i="1"/>
  <c r="AE33" i="1" s="1"/>
  <c r="AH33" i="1"/>
  <c r="AI33" i="1" s="1"/>
  <c r="Y28" i="1"/>
  <c r="Z28" i="1" s="1"/>
  <c r="Y29" i="1"/>
  <c r="Z29" i="1" s="1"/>
  <c r="V33" i="1"/>
  <c r="T33" i="1" s="1"/>
  <c r="W33" i="1" s="1"/>
  <c r="Q33" i="1" s="1"/>
  <c r="R33" i="1" s="1"/>
  <c r="Y35" i="1"/>
  <c r="Z35" i="1" s="1"/>
  <c r="V35" i="1" s="1"/>
  <c r="T35" i="1" s="1"/>
  <c r="W35" i="1" s="1"/>
  <c r="Q35" i="1" s="1"/>
  <c r="R35" i="1" s="1"/>
  <c r="Y20" i="1"/>
  <c r="Z20" i="1" s="1"/>
  <c r="AF21" i="1"/>
  <c r="V21" i="1"/>
  <c r="T21" i="1" s="1"/>
  <c r="W21" i="1" s="1"/>
  <c r="Q21" i="1" s="1"/>
  <c r="R21" i="1" s="1"/>
  <c r="AG22" i="1"/>
  <c r="AA22" i="1"/>
  <c r="AE22" i="1" s="1"/>
  <c r="AH22" i="1"/>
  <c r="AI22" i="1" s="1"/>
  <c r="AI25" i="1" l="1"/>
  <c r="AI30" i="1"/>
  <c r="AH32" i="1"/>
  <c r="AA32" i="1"/>
  <c r="AE32" i="1" s="1"/>
  <c r="AG32" i="1"/>
  <c r="AA23" i="1"/>
  <c r="AE23" i="1" s="1"/>
  <c r="AH23" i="1"/>
  <c r="AG23" i="1"/>
  <c r="AA31" i="1"/>
  <c r="AE31" i="1" s="1"/>
  <c r="AH31" i="1"/>
  <c r="AG31" i="1"/>
  <c r="V31" i="1"/>
  <c r="T31" i="1" s="1"/>
  <c r="W31" i="1" s="1"/>
  <c r="Q31" i="1" s="1"/>
  <c r="R31" i="1" s="1"/>
  <c r="AH36" i="1"/>
  <c r="AA36" i="1"/>
  <c r="AE36" i="1" s="1"/>
  <c r="AG36" i="1"/>
  <c r="AA27" i="1"/>
  <c r="AE27" i="1" s="1"/>
  <c r="AH27" i="1"/>
  <c r="AG27" i="1"/>
  <c r="AA34" i="1"/>
  <c r="AE34" i="1" s="1"/>
  <c r="AG34" i="1"/>
  <c r="AH34" i="1"/>
  <c r="V34" i="1"/>
  <c r="T34" i="1" s="1"/>
  <c r="W34" i="1" s="1"/>
  <c r="Q34" i="1" s="1"/>
  <c r="R34" i="1" s="1"/>
  <c r="AH20" i="1"/>
  <c r="AA20" i="1"/>
  <c r="AE20" i="1" s="1"/>
  <c r="V20" i="1"/>
  <c r="T20" i="1" s="1"/>
  <c r="W20" i="1" s="1"/>
  <c r="Q20" i="1" s="1"/>
  <c r="R20" i="1" s="1"/>
  <c r="AG20" i="1"/>
  <c r="AA35" i="1"/>
  <c r="AE35" i="1" s="1"/>
  <c r="AH35" i="1"/>
  <c r="AG35" i="1"/>
  <c r="V32" i="1"/>
  <c r="T32" i="1" s="1"/>
  <c r="W32" i="1" s="1"/>
  <c r="Q32" i="1" s="1"/>
  <c r="R32" i="1" s="1"/>
  <c r="AA19" i="1"/>
  <c r="AE19" i="1" s="1"/>
  <c r="AG19" i="1"/>
  <c r="AH19" i="1"/>
  <c r="V23" i="1"/>
  <c r="T23" i="1" s="1"/>
  <c r="W23" i="1" s="1"/>
  <c r="Q23" i="1" s="1"/>
  <c r="R23" i="1" s="1"/>
  <c r="AA29" i="1"/>
  <c r="AE29" i="1" s="1"/>
  <c r="AH29" i="1"/>
  <c r="AG29" i="1"/>
  <c r="V29" i="1"/>
  <c r="T29" i="1" s="1"/>
  <c r="W29" i="1" s="1"/>
  <c r="Q29" i="1" s="1"/>
  <c r="R29" i="1" s="1"/>
  <c r="V27" i="1"/>
  <c r="T27" i="1" s="1"/>
  <c r="W27" i="1" s="1"/>
  <c r="Q27" i="1" s="1"/>
  <c r="R27" i="1" s="1"/>
  <c r="AH28" i="1"/>
  <c r="AA28" i="1"/>
  <c r="AE28" i="1" s="1"/>
  <c r="V28" i="1"/>
  <c r="T28" i="1" s="1"/>
  <c r="W28" i="1" s="1"/>
  <c r="Q28" i="1" s="1"/>
  <c r="R28" i="1" s="1"/>
  <c r="AG28" i="1"/>
  <c r="AI21" i="1"/>
  <c r="AH24" i="1"/>
  <c r="AA24" i="1"/>
  <c r="AE24" i="1" s="1"/>
  <c r="AG24" i="1"/>
  <c r="V19" i="1"/>
  <c r="T19" i="1" s="1"/>
  <c r="W19" i="1" s="1"/>
  <c r="Q19" i="1" s="1"/>
  <c r="R19" i="1" s="1"/>
  <c r="AI24" i="1" l="1"/>
  <c r="AI36" i="1"/>
  <c r="AI29" i="1"/>
  <c r="AI35" i="1"/>
  <c r="AI19" i="1"/>
  <c r="AI31" i="1"/>
  <c r="AI27" i="1"/>
  <c r="AI28" i="1"/>
  <c r="AI20" i="1"/>
  <c r="AI23" i="1"/>
  <c r="AI34" i="1"/>
  <c r="AI32" i="1"/>
</calcChain>
</file>

<file path=xl/sharedStrings.xml><?xml version="1.0" encoding="utf-8"?>
<sst xmlns="http://schemas.openxmlformats.org/spreadsheetml/2006/main" count="984" uniqueCount="411">
  <si>
    <t>File opened</t>
  </si>
  <si>
    <t>2023-07-18 14:21:26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</si>
  <si>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</si>
  <si>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</si>
  <si>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</si>
  <si>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</si>
  <si>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</si>
  <si>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</si>
  <si>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</si>
  <si>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</si>
  <si>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</si>
  <si>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</si>
  <si>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</si>
  <si>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</si>
  <si>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</si>
  <si>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</si>
  <si>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</si>
  <si>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</si>
  <si>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</si>
  <si>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</si>
  <si>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</si>
  <si>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</si>
  <si>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</si>
  <si>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</si>
  <si>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</si>
  <si>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</si>
  <si>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</si>
  <si>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14:21:26</t>
  </si>
  <si>
    <t>Stability Definition:	CO2_r (Meas): Per=20	A (GasEx): Std&lt;0.2 Per=20	Qin (LeafQ): Std&lt;1 Per=20</t>
  </si>
  <si>
    <t>14:24:37</t>
  </si>
  <si>
    <t>Stability Definition:	CO2_r (Meas): Std&lt;0.75 Per=20	A (GasEx): Std&lt;0.2 Per=20	Qin (LeafQ): Std&lt;1 Per=20</t>
  </si>
  <si>
    <t>14:24:38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</si>
  <si>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</si>
  <si>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</si>
  <si>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</si>
  <si>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</si>
  <si>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</si>
  <si>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</si>
  <si>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</si>
  <si>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</si>
  <si>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</si>
  <si>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</si>
  <si>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</si>
  <si>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</si>
  <si>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</si>
  <si>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</si>
  <si>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</si>
  <si>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</si>
  <si>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</si>
  <si>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</si>
  <si>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</si>
  <si>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</si>
  <si>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</si>
  <si>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</si>
  <si>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</si>
  <si>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</si>
  <si>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</si>
  <si>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</si>
  <si>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</si>
  <si>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</si>
  <si>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</si>
  <si>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</si>
  <si>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</si>
  <si>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</si>
  <si>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</si>
  <si>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</si>
  <si>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</si>
  <si>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</si>
  <si>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</si>
  <si>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</si>
  <si>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</si>
  <si>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</si>
  <si>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</si>
  <si>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</si>
  <si>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</si>
  <si>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</si>
  <si>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</si>
  <si>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</si>
  <si>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</si>
  <si>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</si>
  <si>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</si>
  <si>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</si>
  <si>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</si>
  <si>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</si>
  <si>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</si>
  <si>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</si>
  <si>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</si>
  <si>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</si>
  <si>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</si>
  <si>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</si>
  <si>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</si>
  <si>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3.80303 79.9494 380.602 629.495 886.647 1076.07 1289.15 1399.66</t>
  </si>
  <si>
    <t>Fs_true</t>
  </si>
  <si>
    <t>0.39844 100.4 401.826 601.019 802.958 1000.65 1201.32 1401.6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</si>
  <si>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</si>
  <si>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</si>
  <si>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</si>
  <si>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</si>
  <si>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</si>
  <si>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</si>
  <si>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</si>
  <si>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</si>
  <si>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</si>
  <si>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</si>
  <si>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</si>
  <si>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</si>
  <si>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</si>
  <si>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</si>
  <si>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</si>
  <si>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</si>
  <si>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</si>
  <si>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</si>
  <si>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</si>
  <si>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</si>
  <si>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</si>
  <si>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</si>
  <si>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</si>
  <si>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</si>
  <si>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</si>
  <si>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</si>
  <si>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</si>
  <si>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</si>
  <si>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</si>
  <si>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</si>
  <si>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</si>
  <si>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</si>
  <si>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</si>
  <si>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</si>
  <si>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</si>
  <si>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</si>
  <si>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</si>
  <si>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</si>
  <si>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</si>
  <si>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</si>
  <si>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</si>
  <si>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</si>
  <si>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</si>
  <si>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</si>
  <si>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</si>
  <si>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</si>
  <si>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</si>
  <si>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</si>
  <si>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</si>
  <si>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</si>
  <si>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</si>
  <si>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</si>
  <si>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</si>
  <si>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</si>
  <si>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</si>
  <si>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</si>
  <si>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</si>
  <si>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</si>
  <si>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</si>
  <si>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</si>
  <si>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</si>
  <si>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</si>
  <si>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</si>
  <si>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</si>
  <si>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</si>
  <si>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</si>
  <si>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</si>
  <si>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</si>
  <si>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</si>
  <si>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</si>
  <si>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</si>
  <si>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</si>
  <si>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</si>
  <si>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</si>
  <si>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</si>
  <si>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</si>
  <si>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</si>
  <si>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</si>
  <si>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</si>
  <si>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</si>
  <si>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</si>
  <si>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</si>
  <si>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</si>
  <si>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</si>
  <si>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</si>
  <si>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</si>
  <si>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</si>
  <si>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</si>
  <si>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</si>
  <si>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</si>
  <si>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</si>
  <si>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</si>
  <si>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</si>
  <si>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</si>
  <si>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</si>
  <si>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</si>
  <si>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</si>
  <si>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</si>
  <si>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</si>
  <si>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</si>
  <si>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</si>
  <si>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</si>
  <si>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</si>
  <si>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</si>
  <si>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</si>
  <si>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</si>
  <si>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</si>
  <si>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</si>
  <si>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</si>
  <si>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</si>
  <si>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</si>
  <si>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</si>
  <si>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</si>
  <si>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</si>
  <si>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</si>
  <si>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</si>
  <si>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</si>
  <si>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</si>
  <si>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</si>
  <si>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</si>
  <si>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</si>
  <si>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</si>
  <si>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</si>
  <si>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</si>
  <si>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</si>
  <si>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</si>
  <si>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</si>
  <si>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</si>
  <si>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</si>
  <si>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</si>
  <si>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</si>
  <si>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</si>
  <si>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</si>
  <si>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</si>
  <si>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</si>
  <si>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</si>
  <si>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</si>
  <si>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</si>
  <si>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</si>
  <si>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</si>
  <si>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</si>
  <si>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</si>
  <si>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</si>
  <si>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</si>
  <si>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</si>
  <si>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</si>
  <si>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</si>
  <si>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</si>
  <si>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</si>
  <si>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</si>
  <si>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</si>
  <si>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</si>
  <si>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</si>
  <si>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</si>
  <si>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</si>
  <si>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</si>
  <si>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</si>
  <si>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</si>
  <si>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</si>
  <si>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</si>
  <si>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</si>
  <si>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</si>
  <si>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</si>
  <si>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</si>
  <si>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</si>
  <si>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</si>
  <si>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</si>
  <si>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</si>
  <si>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</si>
  <si>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</si>
  <si>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</si>
  <si>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</si>
  <si>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</si>
  <si>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</si>
  <si>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</si>
  <si>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</si>
  <si>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</si>
  <si>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</si>
  <si>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</si>
  <si>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</si>
  <si>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</si>
  <si>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</si>
  <si>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</si>
  <si>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</si>
  <si>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</si>
  <si>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</si>
  <si>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</si>
  <si>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</si>
  <si>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</si>
  <si>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</si>
  <si>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</si>
  <si>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</si>
  <si>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</si>
  <si>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</si>
  <si>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</si>
  <si>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</si>
  <si>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</si>
  <si>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</si>
  <si>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</si>
  <si>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</si>
  <si>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</si>
  <si>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</si>
  <si>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</si>
  <si>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</si>
  <si>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</si>
  <si>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</si>
  <si>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</si>
  <si>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</si>
  <si>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</si>
  <si>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</si>
  <si>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</si>
  <si>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</si>
  <si>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</si>
  <si>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</si>
  <si>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</si>
  <si>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</si>
  <si>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</si>
  <si>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</si>
  <si>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</si>
  <si>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</si>
  <si>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</si>
  <si>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</si>
  <si>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</si>
  <si>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</si>
  <si>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</si>
  <si>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</si>
  <si>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</si>
  <si>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</si>
  <si>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</si>
  <si>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</si>
  <si>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</si>
  <si>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</si>
  <si>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</si>
  <si>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</si>
  <si>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</si>
  <si>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</si>
  <si>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</si>
  <si>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</si>
  <si>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</si>
  <si>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</si>
  <si>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</si>
  <si>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</si>
  <si>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</si>
  <si>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</si>
  <si>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</si>
  <si>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</si>
  <si>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</si>
  <si>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</si>
  <si>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</si>
  <si>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</si>
  <si>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</si>
  <si>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</si>
  <si>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20230718 14:45:05</t>
  </si>
  <si>
    <t>14:45:05</t>
  </si>
  <si>
    <t>none</t>
  </si>
  <si>
    <t>Picabo</t>
  </si>
  <si>
    <t>20230718</t>
  </si>
  <si>
    <t>AR</t>
  </si>
  <si>
    <t>unconfirmed</t>
  </si>
  <si>
    <t>BNL21853</t>
  </si>
  <si>
    <t>14:44:37</t>
  </si>
  <si>
    <t>2/2</t>
  </si>
  <si>
    <t>00000000</t>
  </si>
  <si>
    <t>iiiiiiii</t>
  </si>
  <si>
    <t>off</t>
  </si>
  <si>
    <t>20230718 14:46:35</t>
  </si>
  <si>
    <t>14:46:35</t>
  </si>
  <si>
    <t>14:46:09</t>
  </si>
  <si>
    <t>20230718 14:48:03</t>
  </si>
  <si>
    <t>14:48:03</t>
  </si>
  <si>
    <t>14:47:37</t>
  </si>
  <si>
    <t>20230718 14:49:30</t>
  </si>
  <si>
    <t>14:49:30</t>
  </si>
  <si>
    <t>14:49:03</t>
  </si>
  <si>
    <t>20230718 14:51:04</t>
  </si>
  <si>
    <t>14:51:04</t>
  </si>
  <si>
    <t>14:50:37</t>
  </si>
  <si>
    <t>20230718 14:52:15</t>
  </si>
  <si>
    <t>14:52:15</t>
  </si>
  <si>
    <t>14:52:10</t>
  </si>
  <si>
    <t>1/2</t>
  </si>
  <si>
    <t>20230718 14:53:22</t>
  </si>
  <si>
    <t>14:53:22</t>
  </si>
  <si>
    <t>14:53:17</t>
  </si>
  <si>
    <t>20230718 14:54:54</t>
  </si>
  <si>
    <t>14:54:54</t>
  </si>
  <si>
    <t>14:54:28</t>
  </si>
  <si>
    <t>20230718 14:56:13</t>
  </si>
  <si>
    <t>14:56:13</t>
  </si>
  <si>
    <t>14:55:46</t>
  </si>
  <si>
    <t>20230718 14:57:34</t>
  </si>
  <si>
    <t>14:57:34</t>
  </si>
  <si>
    <t>14:57:06</t>
  </si>
  <si>
    <t>20230718 15:01:56</t>
  </si>
  <si>
    <t>15:01:56</t>
  </si>
  <si>
    <t>14:58:47</t>
  </si>
  <si>
    <t>20230718 15:03:26</t>
  </si>
  <si>
    <t>15:03:26</t>
  </si>
  <si>
    <t>15:02:59</t>
  </si>
  <si>
    <t>20230718 15:04:51</t>
  </si>
  <si>
    <t>15:04:51</t>
  </si>
  <si>
    <t>15:04:24</t>
  </si>
  <si>
    <t>20230718 15:06:20</t>
  </si>
  <si>
    <t>15:06:20</t>
  </si>
  <si>
    <t>15:05:52</t>
  </si>
  <si>
    <t>20230718 15:07:56</t>
  </si>
  <si>
    <t>15:07:56</t>
  </si>
  <si>
    <t>15:07:28</t>
  </si>
  <si>
    <t>20230718 15:09:34</t>
  </si>
  <si>
    <t>15:09:34</t>
  </si>
  <si>
    <t>15:08:59</t>
  </si>
  <si>
    <t>20230718 15:11:14</t>
  </si>
  <si>
    <t>15:11:14</t>
  </si>
  <si>
    <t>15:10:47</t>
  </si>
  <si>
    <t>20230718 15:12:50</t>
  </si>
  <si>
    <t>15:12:50</t>
  </si>
  <si>
    <t>15:12:22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</si>
</sst>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4.5579999999999998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1689720305.5999999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1689720305.5999999</v>
      </c>
      <c r="M19">
        <f t="shared" ref="M19:M36" si="0">(N19)/1000</f>
        <v>1.6934521460550171E-3</v>
      </c>
      <c r="N19">
        <f t="shared" ref="N19:N36" si="1">1000*AZ19*AL19*(AV19-AW19)/(100*$B$7*(1000-AL19*AV19))</f>
        <v>1.6934521460550171</v>
      </c>
      <c r="O19">
        <f t="shared" ref="O19:O36" si="2">AZ19*AL19*(AU19-AT19*(1000-AL19*AW19)/(1000-AL19*AV19))/(100*$B$7)</f>
        <v>15.672534412445392</v>
      </c>
      <c r="P19">
        <f t="shared" ref="P19:P36" si="3">AT19 - IF(AL19&gt;1, O19*$B$7*100/(AN19*BH19), 0)</f>
        <v>381.387</v>
      </c>
      <c r="Q19">
        <f t="shared" ref="Q19:Q36" si="4">((W19-M19/2)*P19-O19)/(W19+M19/2)</f>
        <v>265.95327829928704</v>
      </c>
      <c r="R19">
        <f t="shared" ref="R19:R36" si="5">Q19*(BA19+BB19)/1000</f>
        <v>26.780124747281107</v>
      </c>
      <c r="S19">
        <f t="shared" ref="S19:S36" si="6">(AT19 - IF(AL19&gt;1, O19*$B$7*100/(AN19*BH19), 0))*(BA19+BB19)/1000</f>
        <v>38.403705727205093</v>
      </c>
      <c r="T19">
        <f t="shared" ref="T19:T36" si="7">2/((1/V19-1/U19)+SIGN(V19)*SQRT((1/V19-1/U19)*(1/V19-1/U19) + 4*$C$7/(($C$7+1)*($C$7+1))*(2*1/V19*1/U19-1/U19*1/U19)))</f>
        <v>0.23238386303646139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3.2818670887677248</v>
      </c>
      <c r="V19">
        <f t="shared" ref="V19:V36" si="9">M19*(1000-(1000*0.61365*EXP(17.502*Z19/(240.97+Z19))/(BA19+BB19)+AV19)/2)/(1000*0.61365*EXP(17.502*Z19/(240.97+Z19))/(BA19+BB19)-AV19)</f>
        <v>0.22361416353129901</v>
      </c>
      <c r="W19">
        <f t="shared" ref="W19:W36" si="10">1/(($C$7+1)/(T19/1.6)+1/(U19/1.37)) + $C$7/(($C$7+1)/(T19/1.6) + $C$7/(U19/1.37))</f>
        <v>0.14051920067394055</v>
      </c>
      <c r="X19">
        <f t="shared" ref="X19:X36" si="11">(AO19*AR19)</f>
        <v>297.73078589453218</v>
      </c>
      <c r="Y19">
        <f t="shared" ref="Y19:Y36" si="12">(BC19+(X19+2*0.95*0.0000000567*(((BC19+$B$9)+273)^4-(BC19+273)^4)-44100*M19)/(1.84*29.3*U19+8*0.95*0.0000000567*(BC19+273)^3))</f>
        <v>19.18257987186087</v>
      </c>
      <c r="Z19">
        <f t="shared" ref="Z19:Z36" si="13">($C$9*BD19+$D$9*BE19+$E$9*Y19)</f>
        <v>19.18257987186087</v>
      </c>
      <c r="AA19">
        <f t="shared" ref="AA19:AA36" si="14">0.61365*EXP(17.502*Z19/(240.97+Z19))</f>
        <v>2.2304310367537208</v>
      </c>
      <c r="AB19">
        <f t="shared" ref="AB19:AB36" si="15">(AC19/AD19*100)</f>
        <v>71.576141669813154</v>
      </c>
      <c r="AC19">
        <f t="shared" ref="AC19:AC36" si="16">AV19*(BA19+BB19)/1000</f>
        <v>1.4819159982293699</v>
      </c>
      <c r="AD19">
        <f t="shared" ref="AD19:AD36" si="17">0.61365*EXP(17.502*BC19/(240.97+BC19))</f>
        <v>2.070404975257782</v>
      </c>
      <c r="AE19">
        <f t="shared" ref="AE19:AE36" si="18">(AA19-AV19*(BA19+BB19)/1000)</f>
        <v>0.74851503852435086</v>
      </c>
      <c r="AF19">
        <f t="shared" ref="AF19:AF36" si="19">(-M19*44100)</f>
        <v>-74.681239641026252</v>
      </c>
      <c r="AG19">
        <f t="shared" ref="AG19:AG36" si="20">2*29.3*U19*0.92*(BC19-Z19)</f>
        <v>-210.42168827745058</v>
      </c>
      <c r="AH19">
        <f t="shared" ref="AH19:AH36" si="21">2*0.95*0.0000000567*(((BC19+$B$9)+273)^4-(Z19+273)^4)</f>
        <v>-12.705483567378637</v>
      </c>
      <c r="AI19">
        <f t="shared" ref="AI19:AI36" si="22">X19+AH19+AF19+AG19</f>
        <v>-7.7625591323283061E-2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54970.510338925778</v>
      </c>
      <c r="AO19">
        <f t="shared" ref="AO19:AO36" si="26">$B$13*BI19+$C$13*BJ19+$F$13*BU19*(1-BX19)</f>
        <v>1800.18</v>
      </c>
      <c r="AP19">
        <f t="shared" ref="AP19:AP36" si="27">AO19*AQ19</f>
        <v>1517.551229997167</v>
      </c>
      <c r="AQ19">
        <f t="shared" ref="AQ19:AQ36" si="28">($B$13*$D$11+$C$13*$D$11+$F$13*((CH19+BZ19)/MAX(CH19+BZ19+CI19, 0.1)*$I$11+CI19/MAX(CH19+BZ19+CI19, 0.1)*$J$11))/($B$13+$C$13+$F$13)</f>
        <v>0.84299971669342344</v>
      </c>
      <c r="AR19">
        <f t="shared" ref="AR19:AR36" si="29">($B$13*$K$11+$C$13*$K$11+$F$13*((CH19+BZ19)/MAX(CH19+BZ19+CI19, 0.1)*$P$11+CI19/MAX(CH19+BZ19+CI19, 0.1)*$Q$11))/($B$13+$C$13+$F$13)</f>
        <v>0.16538945321830714</v>
      </c>
      <c r="AS19">
        <v>1689720305.5999999</v>
      </c>
      <c r="AT19">
        <v>381.387</v>
      </c>
      <c r="AU19">
        <v>399.97800000000001</v>
      </c>
      <c r="AV19">
        <v>14.716900000000001</v>
      </c>
      <c r="AW19">
        <v>12.816000000000001</v>
      </c>
      <c r="AX19">
        <v>384.03899999999999</v>
      </c>
      <c r="AY19">
        <v>15.015000000000001</v>
      </c>
      <c r="AZ19">
        <v>400.08199999999999</v>
      </c>
      <c r="BA19">
        <v>100.639</v>
      </c>
      <c r="BB19">
        <v>5.5847300000000002E-2</v>
      </c>
      <c r="BC19">
        <v>17.993300000000001</v>
      </c>
      <c r="BD19">
        <v>17.171500000000002</v>
      </c>
      <c r="BE19">
        <v>999.9</v>
      </c>
      <c r="BF19">
        <v>0</v>
      </c>
      <c r="BG19">
        <v>0</v>
      </c>
      <c r="BH19">
        <v>10020.6</v>
      </c>
      <c r="BI19">
        <v>0</v>
      </c>
      <c r="BJ19">
        <v>84.983999999999995</v>
      </c>
      <c r="BK19">
        <v>-18.590800000000002</v>
      </c>
      <c r="BL19">
        <v>387.084</v>
      </c>
      <c r="BM19">
        <v>405.17099999999999</v>
      </c>
      <c r="BN19">
        <v>1.9008700000000001</v>
      </c>
      <c r="BO19">
        <v>399.97800000000001</v>
      </c>
      <c r="BP19">
        <v>12.816000000000001</v>
      </c>
      <c r="BQ19">
        <v>1.48109</v>
      </c>
      <c r="BR19">
        <v>1.28979</v>
      </c>
      <c r="BS19">
        <v>12.7743</v>
      </c>
      <c r="BT19">
        <v>10.680400000000001</v>
      </c>
      <c r="BU19">
        <v>1800.18</v>
      </c>
      <c r="BV19">
        <v>0.900007</v>
      </c>
      <c r="BW19">
        <v>9.9992700000000004E-2</v>
      </c>
      <c r="BX19">
        <v>0</v>
      </c>
      <c r="BY19">
        <v>2.4670999999999998</v>
      </c>
      <c r="BZ19">
        <v>0</v>
      </c>
      <c r="CA19">
        <v>15759.4</v>
      </c>
      <c r="CB19">
        <v>14601.8</v>
      </c>
      <c r="CC19">
        <v>40.436999999999998</v>
      </c>
      <c r="CD19">
        <v>40.25</v>
      </c>
      <c r="CE19">
        <v>40.375</v>
      </c>
      <c r="CF19">
        <v>39</v>
      </c>
      <c r="CG19">
        <v>38.936999999999998</v>
      </c>
      <c r="CH19">
        <v>1620.17</v>
      </c>
      <c r="CI19">
        <v>180</v>
      </c>
      <c r="CJ19">
        <v>0</v>
      </c>
      <c r="CK19">
        <v>1689720317</v>
      </c>
      <c r="CL19">
        <v>0</v>
      </c>
      <c r="CM19">
        <v>1689720277.0999999</v>
      </c>
      <c r="CN19" t="s">
        <v>354</v>
      </c>
      <c r="CO19">
        <v>1689720269.0999999</v>
      </c>
      <c r="CP19">
        <v>1689720277.0999999</v>
      </c>
      <c r="CQ19">
        <v>52</v>
      </c>
      <c r="CR19">
        <v>-0.05</v>
      </c>
      <c r="CS19">
        <v>1.2E-2</v>
      </c>
      <c r="CT19">
        <v>-2.7109999999999999</v>
      </c>
      <c r="CU19">
        <v>-0.29799999999999999</v>
      </c>
      <c r="CV19">
        <v>400</v>
      </c>
      <c r="CW19">
        <v>13</v>
      </c>
      <c r="CX19">
        <v>0.12</v>
      </c>
      <c r="CY19">
        <v>0.04</v>
      </c>
      <c r="CZ19">
        <v>15.916380156034609</v>
      </c>
      <c r="DA19">
        <v>-2.4446739493901869E-2</v>
      </c>
      <c r="DB19">
        <v>3.001949554778393E-2</v>
      </c>
      <c r="DC19">
        <v>1</v>
      </c>
      <c r="DD19">
        <v>399.99926829268293</v>
      </c>
      <c r="DE19">
        <v>-5.8348432055688737E-2</v>
      </c>
      <c r="DF19">
        <v>1.8677003455063668E-2</v>
      </c>
      <c r="DG19">
        <v>1</v>
      </c>
      <c r="DH19">
        <v>1800.0509999999999</v>
      </c>
      <c r="DI19">
        <v>5.737241097324635E-3</v>
      </c>
      <c r="DJ19">
        <v>0.1033634364753642</v>
      </c>
      <c r="DK19">
        <v>-1</v>
      </c>
      <c r="DL19">
        <v>2</v>
      </c>
      <c r="DM19">
        <v>2</v>
      </c>
      <c r="DN19" t="s">
        <v>355</v>
      </c>
      <c r="DO19">
        <v>2.6965599999999998</v>
      </c>
      <c r="DP19">
        <v>2.6629200000000002</v>
      </c>
      <c r="DQ19">
        <v>9.2073199999999994E-2</v>
      </c>
      <c r="DR19">
        <v>9.4538800000000006E-2</v>
      </c>
      <c r="DS19">
        <v>8.3149500000000001E-2</v>
      </c>
      <c r="DT19">
        <v>7.3287500000000005E-2</v>
      </c>
      <c r="DU19">
        <v>27554</v>
      </c>
      <c r="DV19">
        <v>31026.6</v>
      </c>
      <c r="DW19">
        <v>28548.400000000001</v>
      </c>
      <c r="DX19">
        <v>32843.9</v>
      </c>
      <c r="DY19">
        <v>36382.9</v>
      </c>
      <c r="DZ19">
        <v>41233.699999999997</v>
      </c>
      <c r="EA19">
        <v>41896.400000000001</v>
      </c>
      <c r="EB19">
        <v>47362.5</v>
      </c>
      <c r="EC19">
        <v>1.8566199999999999</v>
      </c>
      <c r="ED19">
        <v>2.23082</v>
      </c>
      <c r="EE19">
        <v>-4.3224499999999999E-2</v>
      </c>
      <c r="EF19">
        <v>0</v>
      </c>
      <c r="EG19">
        <v>17.889399999999998</v>
      </c>
      <c r="EH19">
        <v>999.9</v>
      </c>
      <c r="EI19">
        <v>42.3</v>
      </c>
      <c r="EJ19">
        <v>26.8</v>
      </c>
      <c r="EK19">
        <v>14.867100000000001</v>
      </c>
      <c r="EL19">
        <v>62.773400000000002</v>
      </c>
      <c r="EM19">
        <v>3.8541599999999998</v>
      </c>
      <c r="EN19">
        <v>1</v>
      </c>
      <c r="EO19">
        <v>-0.52212099999999995</v>
      </c>
      <c r="EP19">
        <v>2.2926000000000002</v>
      </c>
      <c r="EQ19">
        <v>20.218699999999998</v>
      </c>
      <c r="ER19">
        <v>5.2289700000000003</v>
      </c>
      <c r="ES19">
        <v>12.0099</v>
      </c>
      <c r="ET19">
        <v>4.9898499999999997</v>
      </c>
      <c r="EU19">
        <v>3.3050000000000002</v>
      </c>
      <c r="EV19">
        <v>6253.7</v>
      </c>
      <c r="EW19">
        <v>9635.2000000000007</v>
      </c>
      <c r="EX19">
        <v>503</v>
      </c>
      <c r="EY19">
        <v>59.6</v>
      </c>
      <c r="EZ19">
        <v>1.8525799999999999</v>
      </c>
      <c r="FA19">
        <v>1.8615699999999999</v>
      </c>
      <c r="FB19">
        <v>1.8605799999999999</v>
      </c>
      <c r="FC19">
        <v>1.8565499999999999</v>
      </c>
      <c r="FD19">
        <v>1.86094</v>
      </c>
      <c r="FE19">
        <v>1.8571899999999999</v>
      </c>
      <c r="FF19">
        <v>1.85928</v>
      </c>
      <c r="FG19">
        <v>1.8621700000000001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-2.6520000000000001</v>
      </c>
      <c r="FV19">
        <v>-0.29809999999999998</v>
      </c>
      <c r="FW19">
        <v>-1.266264161152951</v>
      </c>
      <c r="FX19">
        <v>-4.0117494158234393E-3</v>
      </c>
      <c r="FY19">
        <v>1.087516141204025E-6</v>
      </c>
      <c r="FZ19">
        <v>-8.657206703991749E-11</v>
      </c>
      <c r="GA19">
        <v>-0.29804999999999993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0.6</v>
      </c>
      <c r="GJ19">
        <v>0.5</v>
      </c>
      <c r="GK19">
        <v>0.99731400000000003</v>
      </c>
      <c r="GL19">
        <v>2.3706100000000001</v>
      </c>
      <c r="GM19">
        <v>1.5942400000000001</v>
      </c>
      <c r="GN19">
        <v>2.32056</v>
      </c>
      <c r="GO19">
        <v>1.40015</v>
      </c>
      <c r="GP19">
        <v>2.2570800000000002</v>
      </c>
      <c r="GQ19">
        <v>29.836400000000001</v>
      </c>
      <c r="GR19">
        <v>16.014600000000002</v>
      </c>
      <c r="GS19">
        <v>18</v>
      </c>
      <c r="GT19">
        <v>386.53</v>
      </c>
      <c r="GU19">
        <v>673.13599999999997</v>
      </c>
      <c r="GV19">
        <v>14.419700000000001</v>
      </c>
      <c r="GW19">
        <v>20.247900000000001</v>
      </c>
      <c r="GX19">
        <v>29.9998</v>
      </c>
      <c r="GY19">
        <v>20.213699999999999</v>
      </c>
      <c r="GZ19">
        <v>20.167400000000001</v>
      </c>
      <c r="HA19">
        <v>20.013200000000001</v>
      </c>
      <c r="HB19">
        <v>10</v>
      </c>
      <c r="HC19">
        <v>-30</v>
      </c>
      <c r="HD19">
        <v>14.410600000000001</v>
      </c>
      <c r="HE19">
        <v>400</v>
      </c>
      <c r="HF19">
        <v>0</v>
      </c>
      <c r="HG19">
        <v>104.80800000000001</v>
      </c>
      <c r="HH19">
        <v>104.33199999999999</v>
      </c>
    </row>
    <row r="20" spans="1:216" x14ac:dyDescent="0.2">
      <c r="A20">
        <v>2</v>
      </c>
      <c r="B20">
        <v>1689720395.5999999</v>
      </c>
      <c r="C20">
        <v>90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1689720395.5999999</v>
      </c>
      <c r="M20">
        <f t="shared" si="0"/>
        <v>1.7099100126371863E-3</v>
      </c>
      <c r="N20">
        <f t="shared" si="1"/>
        <v>1.7099100126371862</v>
      </c>
      <c r="O20">
        <f t="shared" si="2"/>
        <v>11.744421193562145</v>
      </c>
      <c r="P20">
        <f t="shared" si="3"/>
        <v>286.06</v>
      </c>
      <c r="Q20">
        <f t="shared" si="4"/>
        <v>202.02831912480548</v>
      </c>
      <c r="R20">
        <f t="shared" si="5"/>
        <v>20.344617770776502</v>
      </c>
      <c r="S20">
        <f t="shared" si="6"/>
        <v>28.806760283507998</v>
      </c>
      <c r="T20">
        <f t="shared" si="7"/>
        <v>0.23960360643277231</v>
      </c>
      <c r="U20">
        <f t="shared" si="8"/>
        <v>3.2741630349490123</v>
      </c>
      <c r="V20">
        <f t="shared" si="9"/>
        <v>0.23027127561133698</v>
      </c>
      <c r="W20">
        <f t="shared" si="10"/>
        <v>0.14472773386011814</v>
      </c>
      <c r="X20">
        <f t="shared" si="11"/>
        <v>297.74465399999997</v>
      </c>
      <c r="Y20">
        <f t="shared" si="12"/>
        <v>19.170822478103673</v>
      </c>
      <c r="Z20">
        <f t="shared" si="13"/>
        <v>19.170822478103673</v>
      </c>
      <c r="AA20">
        <f t="shared" si="14"/>
        <v>2.228797402691177</v>
      </c>
      <c r="AB20">
        <f t="shared" si="15"/>
        <v>72.248897936492483</v>
      </c>
      <c r="AC20">
        <f t="shared" si="16"/>
        <v>1.4948479049027401</v>
      </c>
      <c r="AD20">
        <f t="shared" si="17"/>
        <v>2.069025199826199</v>
      </c>
      <c r="AE20">
        <f t="shared" si="18"/>
        <v>0.73394949778843688</v>
      </c>
      <c r="AF20">
        <f t="shared" si="19"/>
        <v>-75.407031557299916</v>
      </c>
      <c r="AG20">
        <f t="shared" si="20"/>
        <v>-209.72343234565494</v>
      </c>
      <c r="AH20">
        <f t="shared" si="21"/>
        <v>-12.691658831364652</v>
      </c>
      <c r="AI20">
        <f t="shared" si="22"/>
        <v>-7.7468734319523946E-2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54779.107314985245</v>
      </c>
      <c r="AO20">
        <f t="shared" si="26"/>
        <v>1800.26</v>
      </c>
      <c r="AP20">
        <f t="shared" si="27"/>
        <v>1517.6189999999997</v>
      </c>
      <c r="AQ20">
        <f t="shared" si="28"/>
        <v>0.84299990001444225</v>
      </c>
      <c r="AR20">
        <f t="shared" si="29"/>
        <v>0.16538980702787373</v>
      </c>
      <c r="AS20">
        <v>1689720395.5999999</v>
      </c>
      <c r="AT20">
        <v>286.06</v>
      </c>
      <c r="AU20">
        <v>300</v>
      </c>
      <c r="AV20">
        <v>14.8443</v>
      </c>
      <c r="AW20">
        <v>12.924799999999999</v>
      </c>
      <c r="AX20">
        <v>288.43700000000001</v>
      </c>
      <c r="AY20">
        <v>15.1424</v>
      </c>
      <c r="AZ20">
        <v>400.00400000000002</v>
      </c>
      <c r="BA20">
        <v>100.646</v>
      </c>
      <c r="BB20">
        <v>5.5811800000000002E-2</v>
      </c>
      <c r="BC20">
        <v>17.982700000000001</v>
      </c>
      <c r="BD20">
        <v>17.329499999999999</v>
      </c>
      <c r="BE20">
        <v>999.9</v>
      </c>
      <c r="BF20">
        <v>0</v>
      </c>
      <c r="BG20">
        <v>0</v>
      </c>
      <c r="BH20">
        <v>9983.1200000000008</v>
      </c>
      <c r="BI20">
        <v>0</v>
      </c>
      <c r="BJ20">
        <v>96.0154</v>
      </c>
      <c r="BK20">
        <v>-13.9396</v>
      </c>
      <c r="BL20">
        <v>290.37</v>
      </c>
      <c r="BM20">
        <v>303.928</v>
      </c>
      <c r="BN20">
        <v>1.9195</v>
      </c>
      <c r="BO20">
        <v>300</v>
      </c>
      <c r="BP20">
        <v>12.924799999999999</v>
      </c>
      <c r="BQ20">
        <v>1.4940199999999999</v>
      </c>
      <c r="BR20">
        <v>1.3008299999999999</v>
      </c>
      <c r="BS20">
        <v>12.9071</v>
      </c>
      <c r="BT20">
        <v>10.808400000000001</v>
      </c>
      <c r="BU20">
        <v>1800.26</v>
      </c>
      <c r="BV20">
        <v>0.90000500000000005</v>
      </c>
      <c r="BW20">
        <v>9.9995000000000001E-2</v>
      </c>
      <c r="BX20">
        <v>0</v>
      </c>
      <c r="BY20">
        <v>2.9178999999999999</v>
      </c>
      <c r="BZ20">
        <v>0</v>
      </c>
      <c r="CA20">
        <v>18086.599999999999</v>
      </c>
      <c r="CB20">
        <v>14602.4</v>
      </c>
      <c r="CC20">
        <v>38</v>
      </c>
      <c r="CD20">
        <v>38.311999999999998</v>
      </c>
      <c r="CE20">
        <v>38.125</v>
      </c>
      <c r="CF20">
        <v>36.686999999999998</v>
      </c>
      <c r="CG20">
        <v>36.811999999999998</v>
      </c>
      <c r="CH20">
        <v>1620.24</v>
      </c>
      <c r="CI20">
        <v>180.02</v>
      </c>
      <c r="CJ20">
        <v>0</v>
      </c>
      <c r="CK20">
        <v>1689720407</v>
      </c>
      <c r="CL20">
        <v>0</v>
      </c>
      <c r="CM20">
        <v>1689720369.0999999</v>
      </c>
      <c r="CN20" t="s">
        <v>361</v>
      </c>
      <c r="CO20">
        <v>1689720361.5999999</v>
      </c>
      <c r="CP20">
        <v>1689720369.0999999</v>
      </c>
      <c r="CQ20">
        <v>53</v>
      </c>
      <c r="CR20">
        <v>-4.2000000000000003E-2</v>
      </c>
      <c r="CS20">
        <v>0</v>
      </c>
      <c r="CT20">
        <v>-2.4239999999999999</v>
      </c>
      <c r="CU20">
        <v>-0.29799999999999999</v>
      </c>
      <c r="CV20">
        <v>300</v>
      </c>
      <c r="CW20">
        <v>13</v>
      </c>
      <c r="CX20">
        <v>0.25</v>
      </c>
      <c r="CY20">
        <v>0.05</v>
      </c>
      <c r="CZ20">
        <v>11.86835887975648</v>
      </c>
      <c r="DA20">
        <v>0.84163985886451731</v>
      </c>
      <c r="DB20">
        <v>0.1561839352536116</v>
      </c>
      <c r="DC20">
        <v>1</v>
      </c>
      <c r="DD20">
        <v>299.97753658536578</v>
      </c>
      <c r="DE20">
        <v>0.31950522648069363</v>
      </c>
      <c r="DF20">
        <v>3.9607277947229368E-2</v>
      </c>
      <c r="DG20">
        <v>1</v>
      </c>
      <c r="DH20">
        <v>1800.04225</v>
      </c>
      <c r="DI20">
        <v>-5.2741806971594897E-2</v>
      </c>
      <c r="DJ20">
        <v>0.10267637264725921</v>
      </c>
      <c r="DK20">
        <v>-1</v>
      </c>
      <c r="DL20">
        <v>2</v>
      </c>
      <c r="DM20">
        <v>2</v>
      </c>
      <c r="DN20" t="s">
        <v>355</v>
      </c>
      <c r="DO20">
        <v>2.69618</v>
      </c>
      <c r="DP20">
        <v>2.66256</v>
      </c>
      <c r="DQ20">
        <v>7.3389499999999996E-2</v>
      </c>
      <c r="DR20">
        <v>7.5440599999999997E-2</v>
      </c>
      <c r="DS20">
        <v>8.3661399999999997E-2</v>
      </c>
      <c r="DT20">
        <v>7.3742000000000002E-2</v>
      </c>
      <c r="DU20">
        <v>28116.6</v>
      </c>
      <c r="DV20">
        <v>31674.799999999999</v>
      </c>
      <c r="DW20">
        <v>28544.1</v>
      </c>
      <c r="DX20">
        <v>32837.599999999999</v>
      </c>
      <c r="DY20">
        <v>36356.800000000003</v>
      </c>
      <c r="DZ20">
        <v>41204.800000000003</v>
      </c>
      <c r="EA20">
        <v>41890.5</v>
      </c>
      <c r="EB20">
        <v>47353</v>
      </c>
      <c r="EC20">
        <v>1.8552999999999999</v>
      </c>
      <c r="ED20">
        <v>2.2288000000000001</v>
      </c>
      <c r="EE20">
        <v>-5.4072599999999998E-2</v>
      </c>
      <c r="EF20">
        <v>0</v>
      </c>
      <c r="EG20">
        <v>18.2272</v>
      </c>
      <c r="EH20">
        <v>999.9</v>
      </c>
      <c r="EI20">
        <v>42.5</v>
      </c>
      <c r="EJ20">
        <v>26.9</v>
      </c>
      <c r="EK20">
        <v>15.024699999999999</v>
      </c>
      <c r="EL20">
        <v>62.5334</v>
      </c>
      <c r="EM20">
        <v>3.5416599999999998</v>
      </c>
      <c r="EN20">
        <v>1</v>
      </c>
      <c r="EO20">
        <v>-0.51362799999999997</v>
      </c>
      <c r="EP20">
        <v>2.6400700000000001</v>
      </c>
      <c r="EQ20">
        <v>20.213100000000001</v>
      </c>
      <c r="ER20">
        <v>5.2285199999999996</v>
      </c>
      <c r="ES20">
        <v>12.0099</v>
      </c>
      <c r="ET20">
        <v>4.9900500000000001</v>
      </c>
      <c r="EU20">
        <v>3.3050000000000002</v>
      </c>
      <c r="EV20">
        <v>6255.5</v>
      </c>
      <c r="EW20">
        <v>9637.4</v>
      </c>
      <c r="EX20">
        <v>503</v>
      </c>
      <c r="EY20">
        <v>59.6</v>
      </c>
      <c r="EZ20">
        <v>1.8525700000000001</v>
      </c>
      <c r="FA20">
        <v>1.8615600000000001</v>
      </c>
      <c r="FB20">
        <v>1.86056</v>
      </c>
      <c r="FC20">
        <v>1.8565799999999999</v>
      </c>
      <c r="FD20">
        <v>1.8609599999999999</v>
      </c>
      <c r="FE20">
        <v>1.8572200000000001</v>
      </c>
      <c r="FF20">
        <v>1.85928</v>
      </c>
      <c r="FG20">
        <v>1.8621799999999999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-2.3769999999999998</v>
      </c>
      <c r="FV20">
        <v>-0.29809999999999998</v>
      </c>
      <c r="FW20">
        <v>-1.308261999642901</v>
      </c>
      <c r="FX20">
        <v>-4.0117494158234393E-3</v>
      </c>
      <c r="FY20">
        <v>1.087516141204025E-6</v>
      </c>
      <c r="FZ20">
        <v>-8.657206703991749E-11</v>
      </c>
      <c r="GA20">
        <v>-0.29811904761904978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0.6</v>
      </c>
      <c r="GJ20">
        <v>0.4</v>
      </c>
      <c r="GK20">
        <v>0.794678</v>
      </c>
      <c r="GL20">
        <v>2.3754900000000001</v>
      </c>
      <c r="GM20">
        <v>1.5942400000000001</v>
      </c>
      <c r="GN20">
        <v>2.31934</v>
      </c>
      <c r="GO20">
        <v>1.39893</v>
      </c>
      <c r="GP20">
        <v>2.2900399999999999</v>
      </c>
      <c r="GQ20">
        <v>29.943300000000001</v>
      </c>
      <c r="GR20">
        <v>16.005800000000001</v>
      </c>
      <c r="GS20">
        <v>18</v>
      </c>
      <c r="GT20">
        <v>386.36900000000003</v>
      </c>
      <c r="GU20">
        <v>672.22</v>
      </c>
      <c r="GV20">
        <v>14.447699999999999</v>
      </c>
      <c r="GW20">
        <v>20.335799999999999</v>
      </c>
      <c r="GX20">
        <v>30.000399999999999</v>
      </c>
      <c r="GY20">
        <v>20.279699999999998</v>
      </c>
      <c r="GZ20">
        <v>20.2273</v>
      </c>
      <c r="HA20">
        <v>15.969900000000001</v>
      </c>
      <c r="HB20">
        <v>10</v>
      </c>
      <c r="HC20">
        <v>-30</v>
      </c>
      <c r="HD20">
        <v>14.449199999999999</v>
      </c>
      <c r="HE20">
        <v>300</v>
      </c>
      <c r="HF20">
        <v>0</v>
      </c>
      <c r="HG20">
        <v>104.79300000000001</v>
      </c>
      <c r="HH20">
        <v>104.31100000000001</v>
      </c>
    </row>
    <row r="21" spans="1:216" x14ac:dyDescent="0.2">
      <c r="A21">
        <v>3</v>
      </c>
      <c r="B21">
        <v>1689720483.5999999</v>
      </c>
      <c r="C21">
        <v>178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1689720483.5999999</v>
      </c>
      <c r="M21">
        <f t="shared" si="0"/>
        <v>1.6778007069296235E-3</v>
      </c>
      <c r="N21">
        <f t="shared" si="1"/>
        <v>1.6778007069296235</v>
      </c>
      <c r="O21">
        <f t="shared" si="2"/>
        <v>9.5258833776827547</v>
      </c>
      <c r="P21">
        <f t="shared" si="3"/>
        <v>238.69399999999999</v>
      </c>
      <c r="Q21">
        <f t="shared" si="4"/>
        <v>169.51582857992099</v>
      </c>
      <c r="R21">
        <f t="shared" si="5"/>
        <v>17.070298166111606</v>
      </c>
      <c r="S21">
        <f t="shared" si="6"/>
        <v>24.0365621582106</v>
      </c>
      <c r="T21">
        <f t="shared" si="7"/>
        <v>0.23602535211342415</v>
      </c>
      <c r="U21">
        <f t="shared" si="8"/>
        <v>3.2834353590734984</v>
      </c>
      <c r="V21">
        <f t="shared" si="9"/>
        <v>0.22698854539533847</v>
      </c>
      <c r="W21">
        <f t="shared" si="10"/>
        <v>0.1426509337351749</v>
      </c>
      <c r="X21">
        <f t="shared" si="11"/>
        <v>297.67632299999997</v>
      </c>
      <c r="Y21">
        <f t="shared" si="12"/>
        <v>19.193626593139317</v>
      </c>
      <c r="Z21">
        <f t="shared" si="13"/>
        <v>19.193626593139317</v>
      </c>
      <c r="AA21">
        <f t="shared" si="14"/>
        <v>2.2319668825743446</v>
      </c>
      <c r="AB21">
        <f t="shared" si="15"/>
        <v>72.481358456565857</v>
      </c>
      <c r="AC21">
        <f t="shared" si="16"/>
        <v>1.5014316996770101</v>
      </c>
      <c r="AD21">
        <f t="shared" si="17"/>
        <v>2.0714729023418297</v>
      </c>
      <c r="AE21">
        <f t="shared" si="18"/>
        <v>0.73053518289733455</v>
      </c>
      <c r="AF21">
        <f t="shared" si="19"/>
        <v>-73.991011175596398</v>
      </c>
      <c r="AG21">
        <f t="shared" si="20"/>
        <v>-211.0261570403552</v>
      </c>
      <c r="AH21">
        <f t="shared" si="21"/>
        <v>-12.737157335602785</v>
      </c>
      <c r="AI21">
        <f t="shared" si="22"/>
        <v>-7.8002551554391175E-2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55008.52185950584</v>
      </c>
      <c r="AO21">
        <f t="shared" si="26"/>
        <v>1799.85</v>
      </c>
      <c r="AP21">
        <f t="shared" si="27"/>
        <v>1517.2730999999997</v>
      </c>
      <c r="AQ21">
        <f t="shared" si="28"/>
        <v>0.84299974997916483</v>
      </c>
      <c r="AR21">
        <f t="shared" si="29"/>
        <v>0.1653895174597883</v>
      </c>
      <c r="AS21">
        <v>1689720483.5999999</v>
      </c>
      <c r="AT21">
        <v>238.69399999999999</v>
      </c>
      <c r="AU21">
        <v>250.00299999999999</v>
      </c>
      <c r="AV21">
        <v>14.9099</v>
      </c>
      <c r="AW21">
        <v>13.026899999999999</v>
      </c>
      <c r="AX21">
        <v>240.964</v>
      </c>
      <c r="AY21">
        <v>15.206300000000001</v>
      </c>
      <c r="AZ21">
        <v>400.07400000000001</v>
      </c>
      <c r="BA21">
        <v>100.645</v>
      </c>
      <c r="BB21">
        <v>5.5319899999999998E-2</v>
      </c>
      <c r="BC21">
        <v>18.0015</v>
      </c>
      <c r="BD21">
        <v>17.423500000000001</v>
      </c>
      <c r="BE21">
        <v>999.9</v>
      </c>
      <c r="BF21">
        <v>0</v>
      </c>
      <c r="BG21">
        <v>0</v>
      </c>
      <c r="BH21">
        <v>10027.5</v>
      </c>
      <c r="BI21">
        <v>0</v>
      </c>
      <c r="BJ21">
        <v>93.879599999999996</v>
      </c>
      <c r="BK21">
        <v>-11.3094</v>
      </c>
      <c r="BL21">
        <v>242.30699999999999</v>
      </c>
      <c r="BM21">
        <v>253.303</v>
      </c>
      <c r="BN21">
        <v>1.8830499999999999</v>
      </c>
      <c r="BO21">
        <v>250.00299999999999</v>
      </c>
      <c r="BP21">
        <v>13.026899999999999</v>
      </c>
      <c r="BQ21">
        <v>1.50061</v>
      </c>
      <c r="BR21">
        <v>1.3110900000000001</v>
      </c>
      <c r="BS21">
        <v>12.974399999999999</v>
      </c>
      <c r="BT21">
        <v>10.926600000000001</v>
      </c>
      <c r="BU21">
        <v>1799.85</v>
      </c>
      <c r="BV21">
        <v>0.90000599999999997</v>
      </c>
      <c r="BW21">
        <v>9.9994E-2</v>
      </c>
      <c r="BX21">
        <v>0</v>
      </c>
      <c r="BY21">
        <v>2.4923999999999999</v>
      </c>
      <c r="BZ21">
        <v>0</v>
      </c>
      <c r="CA21">
        <v>17712.8</v>
      </c>
      <c r="CB21">
        <v>14599.1</v>
      </c>
      <c r="CC21">
        <v>38.561999999999998</v>
      </c>
      <c r="CD21">
        <v>39.186999999999998</v>
      </c>
      <c r="CE21">
        <v>38.811999999999998</v>
      </c>
      <c r="CF21">
        <v>37.75</v>
      </c>
      <c r="CG21">
        <v>37.436999999999998</v>
      </c>
      <c r="CH21">
        <v>1619.88</v>
      </c>
      <c r="CI21">
        <v>179.97</v>
      </c>
      <c r="CJ21">
        <v>0</v>
      </c>
      <c r="CK21">
        <v>1689720495.2</v>
      </c>
      <c r="CL21">
        <v>0</v>
      </c>
      <c r="CM21">
        <v>1689720457.0999999</v>
      </c>
      <c r="CN21" t="s">
        <v>364</v>
      </c>
      <c r="CO21">
        <v>1689720450.0999999</v>
      </c>
      <c r="CP21">
        <v>1689720457.0999999</v>
      </c>
      <c r="CQ21">
        <v>54</v>
      </c>
      <c r="CR21">
        <v>-5.7000000000000002E-2</v>
      </c>
      <c r="CS21">
        <v>2E-3</v>
      </c>
      <c r="CT21">
        <v>-2.3090000000000002</v>
      </c>
      <c r="CU21">
        <v>-0.29599999999999999</v>
      </c>
      <c r="CV21">
        <v>250</v>
      </c>
      <c r="CW21">
        <v>13</v>
      </c>
      <c r="CX21">
        <v>0.15</v>
      </c>
      <c r="CY21">
        <v>0.03</v>
      </c>
      <c r="CZ21">
        <v>9.5950239124932413</v>
      </c>
      <c r="DA21">
        <v>0.44118485560966192</v>
      </c>
      <c r="DB21">
        <v>0.1105916515425774</v>
      </c>
      <c r="DC21">
        <v>1</v>
      </c>
      <c r="DD21">
        <v>250.0023902439024</v>
      </c>
      <c r="DE21">
        <v>2.6048780488058629E-2</v>
      </c>
      <c r="DF21">
        <v>1.8067459023067341E-2</v>
      </c>
      <c r="DG21">
        <v>1</v>
      </c>
      <c r="DH21">
        <v>1799.9414999999999</v>
      </c>
      <c r="DI21">
        <v>0.15283739280173911</v>
      </c>
      <c r="DJ21">
        <v>0.1070642330566105</v>
      </c>
      <c r="DK21">
        <v>-1</v>
      </c>
      <c r="DL21">
        <v>2</v>
      </c>
      <c r="DM21">
        <v>2</v>
      </c>
      <c r="DN21" t="s">
        <v>355</v>
      </c>
      <c r="DO21">
        <v>2.6962100000000002</v>
      </c>
      <c r="DP21">
        <v>2.6624500000000002</v>
      </c>
      <c r="DQ21">
        <v>6.3170699999999996E-2</v>
      </c>
      <c r="DR21">
        <v>6.4889699999999995E-2</v>
      </c>
      <c r="DS21">
        <v>8.3901799999999999E-2</v>
      </c>
      <c r="DT21">
        <v>7.4156899999999998E-2</v>
      </c>
      <c r="DU21">
        <v>28421.599999999999</v>
      </c>
      <c r="DV21">
        <v>32031.5</v>
      </c>
      <c r="DW21">
        <v>28539.1</v>
      </c>
      <c r="DX21">
        <v>32832.9</v>
      </c>
      <c r="DY21">
        <v>36340.6</v>
      </c>
      <c r="DZ21">
        <v>41179.9</v>
      </c>
      <c r="EA21">
        <v>41883.1</v>
      </c>
      <c r="EB21">
        <v>47345.9</v>
      </c>
      <c r="EC21">
        <v>1.8543499999999999</v>
      </c>
      <c r="ED21">
        <v>2.2263000000000002</v>
      </c>
      <c r="EE21">
        <v>-6.9793300000000003E-2</v>
      </c>
      <c r="EF21">
        <v>0</v>
      </c>
      <c r="EG21">
        <v>18.581900000000001</v>
      </c>
      <c r="EH21">
        <v>999.9</v>
      </c>
      <c r="EI21">
        <v>42.6</v>
      </c>
      <c r="EJ21">
        <v>26.9</v>
      </c>
      <c r="EK21">
        <v>15.0608</v>
      </c>
      <c r="EL21">
        <v>62.703400000000002</v>
      </c>
      <c r="EM21">
        <v>3.5216400000000001</v>
      </c>
      <c r="EN21">
        <v>1</v>
      </c>
      <c r="EO21">
        <v>-0.50537900000000002</v>
      </c>
      <c r="EP21">
        <v>2.78647</v>
      </c>
      <c r="EQ21">
        <v>20.212499999999999</v>
      </c>
      <c r="ER21">
        <v>5.2288199999999998</v>
      </c>
      <c r="ES21">
        <v>12.0099</v>
      </c>
      <c r="ET21">
        <v>4.9897499999999999</v>
      </c>
      <c r="EU21">
        <v>3.3050000000000002</v>
      </c>
      <c r="EV21">
        <v>6257.5</v>
      </c>
      <c r="EW21">
        <v>9639.7999999999993</v>
      </c>
      <c r="EX21">
        <v>503</v>
      </c>
      <c r="EY21">
        <v>59.6</v>
      </c>
      <c r="EZ21">
        <v>1.85259</v>
      </c>
      <c r="FA21">
        <v>1.8615200000000001</v>
      </c>
      <c r="FB21">
        <v>1.8606199999999999</v>
      </c>
      <c r="FC21">
        <v>1.8566400000000001</v>
      </c>
      <c r="FD21">
        <v>1.86094</v>
      </c>
      <c r="FE21">
        <v>1.8572299999999999</v>
      </c>
      <c r="FF21">
        <v>1.85928</v>
      </c>
      <c r="FG21">
        <v>1.8621799999999999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-2.27</v>
      </c>
      <c r="FV21">
        <v>-0.2964</v>
      </c>
      <c r="FW21">
        <v>-1.365093922303658</v>
      </c>
      <c r="FX21">
        <v>-4.0117494158234393E-3</v>
      </c>
      <c r="FY21">
        <v>1.087516141204025E-6</v>
      </c>
      <c r="FZ21">
        <v>-8.657206703991749E-11</v>
      </c>
      <c r="GA21">
        <v>-0.29636000000000001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0.6</v>
      </c>
      <c r="GJ21">
        <v>0.4</v>
      </c>
      <c r="GK21">
        <v>0.69091800000000003</v>
      </c>
      <c r="GL21">
        <v>2.3828100000000001</v>
      </c>
      <c r="GM21">
        <v>1.5942400000000001</v>
      </c>
      <c r="GN21">
        <v>2.32056</v>
      </c>
      <c r="GO21">
        <v>1.40015</v>
      </c>
      <c r="GP21">
        <v>2.34375</v>
      </c>
      <c r="GQ21">
        <v>30.0718</v>
      </c>
      <c r="GR21">
        <v>16.014600000000002</v>
      </c>
      <c r="GS21">
        <v>18</v>
      </c>
      <c r="GT21">
        <v>386.57400000000001</v>
      </c>
      <c r="GU21">
        <v>671.21100000000001</v>
      </c>
      <c r="GV21">
        <v>14.474500000000001</v>
      </c>
      <c r="GW21">
        <v>20.4482</v>
      </c>
      <c r="GX21">
        <v>30.000499999999999</v>
      </c>
      <c r="GY21">
        <v>20.3691</v>
      </c>
      <c r="GZ21">
        <v>20.309799999999999</v>
      </c>
      <c r="HA21">
        <v>13.882400000000001</v>
      </c>
      <c r="HB21">
        <v>10</v>
      </c>
      <c r="HC21">
        <v>-30</v>
      </c>
      <c r="HD21">
        <v>14.469900000000001</v>
      </c>
      <c r="HE21">
        <v>250</v>
      </c>
      <c r="HF21">
        <v>0</v>
      </c>
      <c r="HG21">
        <v>104.77500000000001</v>
      </c>
      <c r="HH21">
        <v>104.29600000000001</v>
      </c>
    </row>
    <row r="22" spans="1:216" x14ac:dyDescent="0.2">
      <c r="A22">
        <v>4</v>
      </c>
      <c r="B22">
        <v>1689720570.5999999</v>
      </c>
      <c r="C22">
        <v>265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1689720570.5999999</v>
      </c>
      <c r="M22">
        <f t="shared" si="0"/>
        <v>1.5257664954316105E-3</v>
      </c>
      <c r="N22">
        <f t="shared" si="1"/>
        <v>1.5257664954316104</v>
      </c>
      <c r="O22">
        <f t="shared" si="2"/>
        <v>6.1931274019888019</v>
      </c>
      <c r="P22">
        <f t="shared" si="3"/>
        <v>167.69</v>
      </c>
      <c r="Q22">
        <f t="shared" si="4"/>
        <v>117.57243778753072</v>
      </c>
      <c r="R22">
        <f t="shared" si="5"/>
        <v>11.838501511865976</v>
      </c>
      <c r="S22">
        <f t="shared" si="6"/>
        <v>16.884895438779001</v>
      </c>
      <c r="T22">
        <f t="shared" si="7"/>
        <v>0.21090065214399298</v>
      </c>
      <c r="U22">
        <f t="shared" si="8"/>
        <v>3.2837497577779313</v>
      </c>
      <c r="V22">
        <f t="shared" si="9"/>
        <v>0.20365425873101517</v>
      </c>
      <c r="W22">
        <f t="shared" si="10"/>
        <v>0.12791422914390044</v>
      </c>
      <c r="X22">
        <f t="shared" si="11"/>
        <v>297.72115199999996</v>
      </c>
      <c r="Y22">
        <f t="shared" si="12"/>
        <v>19.226689202332818</v>
      </c>
      <c r="Z22">
        <f t="shared" si="13"/>
        <v>19.226689202332818</v>
      </c>
      <c r="AA22">
        <f t="shared" si="14"/>
        <v>2.2365691786528727</v>
      </c>
      <c r="AB22">
        <f t="shared" si="15"/>
        <v>72.240531114437871</v>
      </c>
      <c r="AC22">
        <f t="shared" si="16"/>
        <v>1.4961795564098102</v>
      </c>
      <c r="AD22">
        <f t="shared" si="17"/>
        <v>2.0711081899988777</v>
      </c>
      <c r="AE22">
        <f t="shared" si="18"/>
        <v>0.7403896222430626</v>
      </c>
      <c r="AF22">
        <f t="shared" si="19"/>
        <v>-67.286302448534016</v>
      </c>
      <c r="AG22">
        <f t="shared" si="20"/>
        <v>-217.39524725494968</v>
      </c>
      <c r="AH22">
        <f t="shared" si="21"/>
        <v>-13.122373727587544</v>
      </c>
      <c r="AI22">
        <f t="shared" si="22"/>
        <v>-8.2771431071279267E-2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55016.728647481417</v>
      </c>
      <c r="AO22">
        <f t="shared" si="26"/>
        <v>1800.12</v>
      </c>
      <c r="AP22">
        <f t="shared" si="27"/>
        <v>1517.5007999999998</v>
      </c>
      <c r="AQ22">
        <f t="shared" si="28"/>
        <v>0.84299980001333241</v>
      </c>
      <c r="AR22">
        <f t="shared" si="29"/>
        <v>0.1653896140257316</v>
      </c>
      <c r="AS22">
        <v>1689720570.5999999</v>
      </c>
      <c r="AT22">
        <v>167.69</v>
      </c>
      <c r="AU22">
        <v>175.03700000000001</v>
      </c>
      <c r="AV22">
        <v>14.8591</v>
      </c>
      <c r="AW22">
        <v>13.146699999999999</v>
      </c>
      <c r="AX22">
        <v>169.63</v>
      </c>
      <c r="AY22">
        <v>15.1538</v>
      </c>
      <c r="AZ22">
        <v>400.08800000000002</v>
      </c>
      <c r="BA22">
        <v>100.63500000000001</v>
      </c>
      <c r="BB22">
        <v>5.6129100000000001E-2</v>
      </c>
      <c r="BC22">
        <v>17.998699999999999</v>
      </c>
      <c r="BD22">
        <v>17.382400000000001</v>
      </c>
      <c r="BE22">
        <v>999.9</v>
      </c>
      <c r="BF22">
        <v>0</v>
      </c>
      <c r="BG22">
        <v>0</v>
      </c>
      <c r="BH22">
        <v>10030</v>
      </c>
      <c r="BI22">
        <v>0</v>
      </c>
      <c r="BJ22">
        <v>86.932500000000005</v>
      </c>
      <c r="BK22">
        <v>-7.3476299999999997</v>
      </c>
      <c r="BL22">
        <v>170.21899999999999</v>
      </c>
      <c r="BM22">
        <v>177.369</v>
      </c>
      <c r="BN22">
        <v>1.71238</v>
      </c>
      <c r="BO22">
        <v>175.03700000000001</v>
      </c>
      <c r="BP22">
        <v>13.146699999999999</v>
      </c>
      <c r="BQ22">
        <v>1.49535</v>
      </c>
      <c r="BR22">
        <v>1.3230299999999999</v>
      </c>
      <c r="BS22">
        <v>12.9207</v>
      </c>
      <c r="BT22">
        <v>11.063000000000001</v>
      </c>
      <c r="BU22">
        <v>1800.12</v>
      </c>
      <c r="BV22">
        <v>0.900007</v>
      </c>
      <c r="BW22">
        <v>9.9993499999999999E-2</v>
      </c>
      <c r="BX22">
        <v>0</v>
      </c>
      <c r="BY22">
        <v>2.4356</v>
      </c>
      <c r="BZ22">
        <v>0</v>
      </c>
      <c r="CA22">
        <v>16262.6</v>
      </c>
      <c r="CB22">
        <v>14601.3</v>
      </c>
      <c r="CC22">
        <v>39.811999999999998</v>
      </c>
      <c r="CD22">
        <v>40.375</v>
      </c>
      <c r="CE22">
        <v>39.936999999999998</v>
      </c>
      <c r="CF22">
        <v>39.436999999999998</v>
      </c>
      <c r="CG22">
        <v>38.625</v>
      </c>
      <c r="CH22">
        <v>1620.12</v>
      </c>
      <c r="CI22">
        <v>180</v>
      </c>
      <c r="CJ22">
        <v>0</v>
      </c>
      <c r="CK22">
        <v>1689720582.2</v>
      </c>
      <c r="CL22">
        <v>0</v>
      </c>
      <c r="CM22">
        <v>1689720543.0999999</v>
      </c>
      <c r="CN22" t="s">
        <v>367</v>
      </c>
      <c r="CO22">
        <v>1689720540.5999999</v>
      </c>
      <c r="CP22">
        <v>1689720543.0999999</v>
      </c>
      <c r="CQ22">
        <v>55</v>
      </c>
      <c r="CR22">
        <v>7.3999999999999996E-2</v>
      </c>
      <c r="CS22">
        <v>2E-3</v>
      </c>
      <c r="CT22">
        <v>-1.9670000000000001</v>
      </c>
      <c r="CU22">
        <v>-0.29499999999999998</v>
      </c>
      <c r="CV22">
        <v>175</v>
      </c>
      <c r="CW22">
        <v>13</v>
      </c>
      <c r="CX22">
        <v>0.26</v>
      </c>
      <c r="CY22">
        <v>7.0000000000000007E-2</v>
      </c>
      <c r="CZ22">
        <v>6.243343416301296</v>
      </c>
      <c r="DA22">
        <v>9.2555517707775953E-2</v>
      </c>
      <c r="DB22">
        <v>2.8570115774913769E-2</v>
      </c>
      <c r="DC22">
        <v>1</v>
      </c>
      <c r="DD22">
        <v>174.98778048780491</v>
      </c>
      <c r="DE22">
        <v>-1.4111498258144881E-2</v>
      </c>
      <c r="DF22">
        <v>1.7444703151807558E-2</v>
      </c>
      <c r="DG22">
        <v>1</v>
      </c>
      <c r="DH22">
        <v>1799.959756097561</v>
      </c>
      <c r="DI22">
        <v>-9.7434754809249846E-2</v>
      </c>
      <c r="DJ22">
        <v>0.1132337923550928</v>
      </c>
      <c r="DK22">
        <v>-1</v>
      </c>
      <c r="DL22">
        <v>2</v>
      </c>
      <c r="DM22">
        <v>2</v>
      </c>
      <c r="DN22" t="s">
        <v>355</v>
      </c>
      <c r="DO22">
        <v>2.69604</v>
      </c>
      <c r="DP22">
        <v>2.6632899999999999</v>
      </c>
      <c r="DQ22">
        <v>4.6439800000000003E-2</v>
      </c>
      <c r="DR22">
        <v>4.7578299999999997E-2</v>
      </c>
      <c r="DS22">
        <v>8.3657800000000004E-2</v>
      </c>
      <c r="DT22">
        <v>7.4634800000000001E-2</v>
      </c>
      <c r="DU22">
        <v>28924.3</v>
      </c>
      <c r="DV22">
        <v>32619.3</v>
      </c>
      <c r="DW22">
        <v>28534.3</v>
      </c>
      <c r="DX22">
        <v>32827.599999999999</v>
      </c>
      <c r="DY22">
        <v>36344.300000000003</v>
      </c>
      <c r="DZ22">
        <v>41151.1</v>
      </c>
      <c r="EA22">
        <v>41876</v>
      </c>
      <c r="EB22">
        <v>47337.5</v>
      </c>
      <c r="EC22">
        <v>1.8533999999999999</v>
      </c>
      <c r="ED22">
        <v>2.2237200000000001</v>
      </c>
      <c r="EE22">
        <v>-8.5312899999999997E-2</v>
      </c>
      <c r="EF22">
        <v>0</v>
      </c>
      <c r="EG22">
        <v>18.798200000000001</v>
      </c>
      <c r="EH22">
        <v>999.9</v>
      </c>
      <c r="EI22">
        <v>42.7</v>
      </c>
      <c r="EJ22">
        <v>27</v>
      </c>
      <c r="EK22">
        <v>15.1867</v>
      </c>
      <c r="EL22">
        <v>62.523400000000002</v>
      </c>
      <c r="EM22">
        <v>3.8341400000000001</v>
      </c>
      <c r="EN22">
        <v>1</v>
      </c>
      <c r="EO22">
        <v>-0.49530999999999997</v>
      </c>
      <c r="EP22">
        <v>3.1547200000000002</v>
      </c>
      <c r="EQ22">
        <v>20.2057</v>
      </c>
      <c r="ER22">
        <v>5.22837</v>
      </c>
      <c r="ES22">
        <v>12.0099</v>
      </c>
      <c r="ET22">
        <v>4.9896000000000003</v>
      </c>
      <c r="EU22">
        <v>3.3050000000000002</v>
      </c>
      <c r="EV22">
        <v>6259.3</v>
      </c>
      <c r="EW22">
        <v>9642.1</v>
      </c>
      <c r="EX22">
        <v>503</v>
      </c>
      <c r="EY22">
        <v>59.6</v>
      </c>
      <c r="EZ22">
        <v>1.8526199999999999</v>
      </c>
      <c r="FA22">
        <v>1.8615600000000001</v>
      </c>
      <c r="FB22">
        <v>1.8606400000000001</v>
      </c>
      <c r="FC22">
        <v>1.8566100000000001</v>
      </c>
      <c r="FD22">
        <v>1.8609599999999999</v>
      </c>
      <c r="FE22">
        <v>1.85727</v>
      </c>
      <c r="FF22">
        <v>1.85928</v>
      </c>
      <c r="FG22">
        <v>1.8621799999999999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-1.94</v>
      </c>
      <c r="FV22">
        <v>-0.29470000000000002</v>
      </c>
      <c r="FW22">
        <v>-1.2906082447771969</v>
      </c>
      <c r="FX22">
        <v>-4.0117494158234393E-3</v>
      </c>
      <c r="FY22">
        <v>1.087516141204025E-6</v>
      </c>
      <c r="FZ22">
        <v>-8.657206703991749E-11</v>
      </c>
      <c r="GA22">
        <v>-0.29473809523809708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0.5</v>
      </c>
      <c r="GJ22">
        <v>0.5</v>
      </c>
      <c r="GK22">
        <v>0.53100599999999998</v>
      </c>
      <c r="GL22">
        <v>2.4072300000000002</v>
      </c>
      <c r="GM22">
        <v>1.5942400000000001</v>
      </c>
      <c r="GN22">
        <v>2.31934</v>
      </c>
      <c r="GO22">
        <v>1.40015</v>
      </c>
      <c r="GP22">
        <v>2.2644000000000002</v>
      </c>
      <c r="GQ22">
        <v>30.200500000000002</v>
      </c>
      <c r="GR22">
        <v>15.988300000000001</v>
      </c>
      <c r="GS22">
        <v>18</v>
      </c>
      <c r="GT22">
        <v>386.92399999999998</v>
      </c>
      <c r="GU22">
        <v>670.43399999999997</v>
      </c>
      <c r="GV22">
        <v>14.1799</v>
      </c>
      <c r="GW22">
        <v>20.577300000000001</v>
      </c>
      <c r="GX22">
        <v>30.000599999999999</v>
      </c>
      <c r="GY22">
        <v>20.477599999999999</v>
      </c>
      <c r="GZ22">
        <v>20.4131</v>
      </c>
      <c r="HA22">
        <v>10.667999999999999</v>
      </c>
      <c r="HB22">
        <v>10</v>
      </c>
      <c r="HC22">
        <v>-30</v>
      </c>
      <c r="HD22">
        <v>14.180099999999999</v>
      </c>
      <c r="HE22">
        <v>175</v>
      </c>
      <c r="HF22">
        <v>0</v>
      </c>
      <c r="HG22">
        <v>104.75700000000001</v>
      </c>
      <c r="HH22">
        <v>104.27800000000001</v>
      </c>
    </row>
    <row r="23" spans="1:216" x14ac:dyDescent="0.2">
      <c r="A23">
        <v>5</v>
      </c>
      <c r="B23">
        <v>1689720664.0999999</v>
      </c>
      <c r="C23">
        <v>358.5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1689720664.0999999</v>
      </c>
      <c r="M23">
        <f t="shared" si="0"/>
        <v>1.4923833368883318E-3</v>
      </c>
      <c r="N23">
        <f t="shared" si="1"/>
        <v>1.4923833368883319</v>
      </c>
      <c r="O23">
        <f t="shared" si="2"/>
        <v>3.802455326845287</v>
      </c>
      <c r="P23">
        <f t="shared" si="3"/>
        <v>120.46</v>
      </c>
      <c r="Q23">
        <f t="shared" si="4"/>
        <v>88.872989319485384</v>
      </c>
      <c r="R23">
        <f t="shared" si="5"/>
        <v>8.9490311323692318</v>
      </c>
      <c r="S23">
        <f t="shared" si="6"/>
        <v>12.12967290129</v>
      </c>
      <c r="T23">
        <f t="shared" si="7"/>
        <v>0.20652219526395976</v>
      </c>
      <c r="U23">
        <f t="shared" si="8"/>
        <v>3.2747848950311309</v>
      </c>
      <c r="V23">
        <f t="shared" si="9"/>
        <v>0.1995498767702919</v>
      </c>
      <c r="W23">
        <f t="shared" si="10"/>
        <v>0.12532549849194868</v>
      </c>
      <c r="X23">
        <f t="shared" si="11"/>
        <v>297.68444400000004</v>
      </c>
      <c r="Y23">
        <f t="shared" si="12"/>
        <v>19.270805514229288</v>
      </c>
      <c r="Z23">
        <f t="shared" si="13"/>
        <v>19.270805514229288</v>
      </c>
      <c r="AA23">
        <f t="shared" si="14"/>
        <v>2.2427230983863442</v>
      </c>
      <c r="AB23">
        <f t="shared" si="15"/>
        <v>72.449977701814689</v>
      </c>
      <c r="AC23">
        <f t="shared" si="16"/>
        <v>1.5036625640683501</v>
      </c>
      <c r="AD23">
        <f t="shared" si="17"/>
        <v>2.0754493124304814</v>
      </c>
      <c r="AE23">
        <f t="shared" si="18"/>
        <v>0.73906053431799412</v>
      </c>
      <c r="AF23">
        <f t="shared" si="19"/>
        <v>-65.814105156775426</v>
      </c>
      <c r="AG23">
        <f t="shared" si="20"/>
        <v>-218.71136533792725</v>
      </c>
      <c r="AH23">
        <f t="shared" si="21"/>
        <v>-13.243230823236079</v>
      </c>
      <c r="AI23">
        <f t="shared" si="22"/>
        <v>-8.425731793875002E-2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54785.265300915104</v>
      </c>
      <c r="AO23">
        <f t="shared" si="26"/>
        <v>1799.89</v>
      </c>
      <c r="AP23">
        <f t="shared" si="27"/>
        <v>1517.3076000000001</v>
      </c>
      <c r="AQ23">
        <f t="shared" si="28"/>
        <v>0.84300018334453775</v>
      </c>
      <c r="AR23">
        <f t="shared" si="29"/>
        <v>0.16539035385495782</v>
      </c>
      <c r="AS23">
        <v>1689720664.0999999</v>
      </c>
      <c r="AT23">
        <v>120.46</v>
      </c>
      <c r="AU23">
        <v>124.997</v>
      </c>
      <c r="AV23">
        <v>14.9329</v>
      </c>
      <c r="AW23">
        <v>13.257999999999999</v>
      </c>
      <c r="AX23">
        <v>122.154</v>
      </c>
      <c r="AY23">
        <v>15.222200000000001</v>
      </c>
      <c r="AZ23">
        <v>400.06599999999997</v>
      </c>
      <c r="BA23">
        <v>100.63800000000001</v>
      </c>
      <c r="BB23">
        <v>5.6611500000000002E-2</v>
      </c>
      <c r="BC23">
        <v>18.032</v>
      </c>
      <c r="BD23">
        <v>17.406400000000001</v>
      </c>
      <c r="BE23">
        <v>999.9</v>
      </c>
      <c r="BF23">
        <v>0</v>
      </c>
      <c r="BG23">
        <v>0</v>
      </c>
      <c r="BH23">
        <v>9986.8799999999992</v>
      </c>
      <c r="BI23">
        <v>0</v>
      </c>
      <c r="BJ23">
        <v>89.165800000000004</v>
      </c>
      <c r="BK23">
        <v>-4.53688</v>
      </c>
      <c r="BL23">
        <v>122.28700000000001</v>
      </c>
      <c r="BM23">
        <v>126.67700000000001</v>
      </c>
      <c r="BN23">
        <v>1.67489</v>
      </c>
      <c r="BO23">
        <v>124.997</v>
      </c>
      <c r="BP23">
        <v>13.257999999999999</v>
      </c>
      <c r="BQ23">
        <v>1.50282</v>
      </c>
      <c r="BR23">
        <v>1.33426</v>
      </c>
      <c r="BS23">
        <v>12.9968</v>
      </c>
      <c r="BT23">
        <v>11.1904</v>
      </c>
      <c r="BU23">
        <v>1799.89</v>
      </c>
      <c r="BV23">
        <v>0.89999200000000001</v>
      </c>
      <c r="BW23">
        <v>0.100008</v>
      </c>
      <c r="BX23">
        <v>0</v>
      </c>
      <c r="BY23">
        <v>2.2162000000000002</v>
      </c>
      <c r="BZ23">
        <v>0</v>
      </c>
      <c r="CA23">
        <v>17096</v>
      </c>
      <c r="CB23">
        <v>14599.4</v>
      </c>
      <c r="CC23">
        <v>41.061999999999998</v>
      </c>
      <c r="CD23">
        <v>41.375</v>
      </c>
      <c r="CE23">
        <v>41.061999999999998</v>
      </c>
      <c r="CF23">
        <v>40.811999999999998</v>
      </c>
      <c r="CG23">
        <v>39.75</v>
      </c>
      <c r="CH23">
        <v>1619.89</v>
      </c>
      <c r="CI23">
        <v>180</v>
      </c>
      <c r="CJ23">
        <v>0</v>
      </c>
      <c r="CK23">
        <v>1689720675.8</v>
      </c>
      <c r="CL23">
        <v>0</v>
      </c>
      <c r="CM23">
        <v>1689720637.5999999</v>
      </c>
      <c r="CN23" t="s">
        <v>370</v>
      </c>
      <c r="CO23">
        <v>1689720628.0999999</v>
      </c>
      <c r="CP23">
        <v>1689720637.5999999</v>
      </c>
      <c r="CQ23">
        <v>56</v>
      </c>
      <c r="CR23">
        <v>7.0999999999999994E-2</v>
      </c>
      <c r="CS23">
        <v>5.0000000000000001E-3</v>
      </c>
      <c r="CT23">
        <v>-1.71</v>
      </c>
      <c r="CU23">
        <v>-0.28899999999999998</v>
      </c>
      <c r="CV23">
        <v>125</v>
      </c>
      <c r="CW23">
        <v>13</v>
      </c>
      <c r="CX23">
        <v>0.34</v>
      </c>
      <c r="CY23">
        <v>0.08</v>
      </c>
      <c r="CZ23">
        <v>3.822823031844957</v>
      </c>
      <c r="DA23">
        <v>0.68857339736801149</v>
      </c>
      <c r="DB23">
        <v>0.13764217609096199</v>
      </c>
      <c r="DC23">
        <v>1</v>
      </c>
      <c r="DD23">
        <v>124.994225</v>
      </c>
      <c r="DE23">
        <v>0.14783864915543771</v>
      </c>
      <c r="DF23">
        <v>2.3158678179033668E-2</v>
      </c>
      <c r="DG23">
        <v>1</v>
      </c>
      <c r="DH23">
        <v>1799.96525</v>
      </c>
      <c r="DI23">
        <v>-0.2188592413955148</v>
      </c>
      <c r="DJ23">
        <v>0.10547481926981191</v>
      </c>
      <c r="DK23">
        <v>-1</v>
      </c>
      <c r="DL23">
        <v>2</v>
      </c>
      <c r="DM23">
        <v>2</v>
      </c>
      <c r="DN23" t="s">
        <v>355</v>
      </c>
      <c r="DO23">
        <v>2.6957300000000002</v>
      </c>
      <c r="DP23">
        <v>2.6634000000000002</v>
      </c>
      <c r="DQ23">
        <v>3.4303199999999999E-2</v>
      </c>
      <c r="DR23">
        <v>3.4919199999999997E-2</v>
      </c>
      <c r="DS23">
        <v>8.3909700000000004E-2</v>
      </c>
      <c r="DT23">
        <v>7.5079199999999999E-2</v>
      </c>
      <c r="DU23">
        <v>29286.9</v>
      </c>
      <c r="DV23">
        <v>33045.800000000003</v>
      </c>
      <c r="DW23">
        <v>28529</v>
      </c>
      <c r="DX23">
        <v>32820.699999999997</v>
      </c>
      <c r="DY23">
        <v>36326.800000000003</v>
      </c>
      <c r="DZ23">
        <v>41122.300000000003</v>
      </c>
      <c r="EA23">
        <v>41867.699999999997</v>
      </c>
      <c r="EB23">
        <v>47327.5</v>
      </c>
      <c r="EC23">
        <v>1.8511</v>
      </c>
      <c r="ED23">
        <v>2.2205699999999999</v>
      </c>
      <c r="EE23">
        <v>-8.5026000000000004E-2</v>
      </c>
      <c r="EF23">
        <v>0</v>
      </c>
      <c r="EG23">
        <v>18.817299999999999</v>
      </c>
      <c r="EH23">
        <v>999.9</v>
      </c>
      <c r="EI23">
        <v>42.8</v>
      </c>
      <c r="EJ23">
        <v>27.1</v>
      </c>
      <c r="EK23">
        <v>15.3119</v>
      </c>
      <c r="EL23">
        <v>63.5334</v>
      </c>
      <c r="EM23">
        <v>3.6979099999999998</v>
      </c>
      <c r="EN23">
        <v>1</v>
      </c>
      <c r="EO23">
        <v>-0.48383900000000002</v>
      </c>
      <c r="EP23">
        <v>3.4135200000000001</v>
      </c>
      <c r="EQ23">
        <v>20.200800000000001</v>
      </c>
      <c r="ER23">
        <v>5.2286700000000002</v>
      </c>
      <c r="ES23">
        <v>12.0099</v>
      </c>
      <c r="ET23">
        <v>4.9898499999999997</v>
      </c>
      <c r="EU23">
        <v>3.3050000000000002</v>
      </c>
      <c r="EV23">
        <v>6261.2</v>
      </c>
      <c r="EW23">
        <v>9644.5</v>
      </c>
      <c r="EX23">
        <v>503</v>
      </c>
      <c r="EY23">
        <v>59.7</v>
      </c>
      <c r="EZ23">
        <v>1.85259</v>
      </c>
      <c r="FA23">
        <v>1.8615200000000001</v>
      </c>
      <c r="FB23">
        <v>1.8606499999999999</v>
      </c>
      <c r="FC23">
        <v>1.8566499999999999</v>
      </c>
      <c r="FD23">
        <v>1.8609599999999999</v>
      </c>
      <c r="FE23">
        <v>1.8572299999999999</v>
      </c>
      <c r="FF23">
        <v>1.85928</v>
      </c>
      <c r="FG23">
        <v>1.8621799999999999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-1.694</v>
      </c>
      <c r="FV23">
        <v>-0.2893</v>
      </c>
      <c r="FW23">
        <v>-1.219193982060865</v>
      </c>
      <c r="FX23">
        <v>-4.0117494158234393E-3</v>
      </c>
      <c r="FY23">
        <v>1.087516141204025E-6</v>
      </c>
      <c r="FZ23">
        <v>-8.657206703991749E-11</v>
      </c>
      <c r="GA23">
        <v>-0.28933333333333172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0.6</v>
      </c>
      <c r="GJ23">
        <v>0.4</v>
      </c>
      <c r="GK23">
        <v>0.42114299999999999</v>
      </c>
      <c r="GL23">
        <v>2.4096700000000002</v>
      </c>
      <c r="GM23">
        <v>1.5942400000000001</v>
      </c>
      <c r="GN23">
        <v>2.31934</v>
      </c>
      <c r="GO23">
        <v>1.40015</v>
      </c>
      <c r="GP23">
        <v>2.34619</v>
      </c>
      <c r="GQ23">
        <v>30.350899999999999</v>
      </c>
      <c r="GR23">
        <v>15.988300000000001</v>
      </c>
      <c r="GS23">
        <v>18</v>
      </c>
      <c r="GT23">
        <v>386.78800000000001</v>
      </c>
      <c r="GU23">
        <v>669.48900000000003</v>
      </c>
      <c r="GV23">
        <v>14.094900000000001</v>
      </c>
      <c r="GW23">
        <v>20.729399999999998</v>
      </c>
      <c r="GX23">
        <v>30.000699999999998</v>
      </c>
      <c r="GY23">
        <v>20.612300000000001</v>
      </c>
      <c r="GZ23">
        <v>20.540199999999999</v>
      </c>
      <c r="HA23">
        <v>8.4843600000000006</v>
      </c>
      <c r="HB23">
        <v>10</v>
      </c>
      <c r="HC23">
        <v>-30</v>
      </c>
      <c r="HD23">
        <v>14.077</v>
      </c>
      <c r="HE23">
        <v>125</v>
      </c>
      <c r="HF23">
        <v>0</v>
      </c>
      <c r="HG23">
        <v>104.73699999999999</v>
      </c>
      <c r="HH23">
        <v>104.256</v>
      </c>
    </row>
    <row r="24" spans="1:216" x14ac:dyDescent="0.2">
      <c r="A24">
        <v>6</v>
      </c>
      <c r="B24">
        <v>1689720735.5999999</v>
      </c>
      <c r="C24">
        <v>430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1689720735.5999999</v>
      </c>
      <c r="M24">
        <f t="shared" si="0"/>
        <v>1.4114907149436653E-3</v>
      </c>
      <c r="N24">
        <f t="shared" si="1"/>
        <v>1.4114907149436653</v>
      </c>
      <c r="O24">
        <f t="shared" si="2"/>
        <v>1.0884710761447158</v>
      </c>
      <c r="P24">
        <f t="shared" si="3"/>
        <v>68.5916</v>
      </c>
      <c r="Q24">
        <f t="shared" si="4"/>
        <v>58.628320341529168</v>
      </c>
      <c r="R24">
        <f t="shared" si="5"/>
        <v>5.9036622386954374</v>
      </c>
      <c r="S24">
        <f t="shared" si="6"/>
        <v>6.9069288775933604</v>
      </c>
      <c r="T24">
        <f t="shared" si="7"/>
        <v>0.19454028591559375</v>
      </c>
      <c r="U24">
        <f t="shared" si="8"/>
        <v>3.281364858084785</v>
      </c>
      <c r="V24">
        <f t="shared" si="9"/>
        <v>0.18835246921133486</v>
      </c>
      <c r="W24">
        <f t="shared" si="10"/>
        <v>0.11825984863346967</v>
      </c>
      <c r="X24">
        <f t="shared" si="11"/>
        <v>297.69140699999997</v>
      </c>
      <c r="Y24">
        <f t="shared" si="12"/>
        <v>19.274032314620456</v>
      </c>
      <c r="Z24">
        <f t="shared" si="13"/>
        <v>19.274032314620456</v>
      </c>
      <c r="AA24">
        <f t="shared" si="14"/>
        <v>2.2431737966390859</v>
      </c>
      <c r="AB24">
        <f t="shared" si="15"/>
        <v>72.460360524196361</v>
      </c>
      <c r="AC24">
        <f t="shared" si="16"/>
        <v>1.5026021175236601</v>
      </c>
      <c r="AD24">
        <f t="shared" si="17"/>
        <v>2.0736884368963402</v>
      </c>
      <c r="AE24">
        <f t="shared" si="18"/>
        <v>0.74057167911542576</v>
      </c>
      <c r="AF24">
        <f t="shared" si="19"/>
        <v>-62.246740529015639</v>
      </c>
      <c r="AG24">
        <f t="shared" si="20"/>
        <v>-222.10987158465855</v>
      </c>
      <c r="AH24">
        <f t="shared" si="21"/>
        <v>-13.421338207076777</v>
      </c>
      <c r="AI24">
        <f t="shared" si="22"/>
        <v>-8.6543320750990915E-2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54953.149966168246</v>
      </c>
      <c r="AO24">
        <f t="shared" si="26"/>
        <v>1799.93</v>
      </c>
      <c r="AP24">
        <f t="shared" si="27"/>
        <v>1517.3414999999998</v>
      </c>
      <c r="AQ24">
        <f t="shared" si="28"/>
        <v>0.84300028334435217</v>
      </c>
      <c r="AR24">
        <f t="shared" si="29"/>
        <v>0.16539054685459989</v>
      </c>
      <c r="AS24">
        <v>1689720735.5999999</v>
      </c>
      <c r="AT24">
        <v>68.5916</v>
      </c>
      <c r="AU24">
        <v>69.936700000000002</v>
      </c>
      <c r="AV24">
        <v>14.9221</v>
      </c>
      <c r="AW24">
        <v>13.344200000000001</v>
      </c>
      <c r="AX24">
        <v>70.245000000000005</v>
      </c>
      <c r="AY24">
        <v>15.208600000000001</v>
      </c>
      <c r="AZ24">
        <v>401.64600000000002</v>
      </c>
      <c r="BA24">
        <v>100.64</v>
      </c>
      <c r="BB24">
        <v>5.6424599999999998E-2</v>
      </c>
      <c r="BC24">
        <v>18.0185</v>
      </c>
      <c r="BD24">
        <v>17.348099999999999</v>
      </c>
      <c r="BE24">
        <v>999.9</v>
      </c>
      <c r="BF24">
        <v>0</v>
      </c>
      <c r="BG24">
        <v>0</v>
      </c>
      <c r="BH24">
        <v>10018.1</v>
      </c>
      <c r="BI24">
        <v>0</v>
      </c>
      <c r="BJ24">
        <v>92.920299999999997</v>
      </c>
      <c r="BK24">
        <v>-1.34514</v>
      </c>
      <c r="BL24">
        <v>69.630600000000001</v>
      </c>
      <c r="BM24">
        <v>70.882599999999996</v>
      </c>
      <c r="BN24">
        <v>1.5779099999999999</v>
      </c>
      <c r="BO24">
        <v>69.936700000000002</v>
      </c>
      <c r="BP24">
        <v>13.344200000000001</v>
      </c>
      <c r="BQ24">
        <v>1.50176</v>
      </c>
      <c r="BR24">
        <v>1.3429599999999999</v>
      </c>
      <c r="BS24">
        <v>12.9861</v>
      </c>
      <c r="BT24">
        <v>11.288500000000001</v>
      </c>
      <c r="BU24">
        <v>1799.93</v>
      </c>
      <c r="BV24">
        <v>0.89999300000000004</v>
      </c>
      <c r="BW24">
        <v>0.100007</v>
      </c>
      <c r="BX24">
        <v>0</v>
      </c>
      <c r="BY24">
        <v>2.7799</v>
      </c>
      <c r="BZ24">
        <v>0</v>
      </c>
      <c r="CA24">
        <v>17537.8</v>
      </c>
      <c r="CB24">
        <v>14599.8</v>
      </c>
      <c r="CC24">
        <v>41.936999999999998</v>
      </c>
      <c r="CD24">
        <v>42</v>
      </c>
      <c r="CE24">
        <v>41.811999999999998</v>
      </c>
      <c r="CF24">
        <v>41.686999999999998</v>
      </c>
      <c r="CG24">
        <v>40.561999999999998</v>
      </c>
      <c r="CH24">
        <v>1619.92</v>
      </c>
      <c r="CI24">
        <v>180.01</v>
      </c>
      <c r="CJ24">
        <v>0</v>
      </c>
      <c r="CK24">
        <v>1689720747.2</v>
      </c>
      <c r="CL24">
        <v>0</v>
      </c>
      <c r="CM24">
        <v>1689720730.0999999</v>
      </c>
      <c r="CN24" t="s">
        <v>373</v>
      </c>
      <c r="CO24">
        <v>1689720724.5999999</v>
      </c>
      <c r="CP24">
        <v>1689720730.0999999</v>
      </c>
      <c r="CQ24">
        <v>57</v>
      </c>
      <c r="CR24">
        <v>-0.158</v>
      </c>
      <c r="CS24">
        <v>3.0000000000000001E-3</v>
      </c>
      <c r="CT24">
        <v>-1.659</v>
      </c>
      <c r="CU24">
        <v>-0.28699999999999998</v>
      </c>
      <c r="CV24">
        <v>70</v>
      </c>
      <c r="CW24">
        <v>13</v>
      </c>
      <c r="CX24">
        <v>0.17</v>
      </c>
      <c r="CY24">
        <v>0.06</v>
      </c>
      <c r="CZ24">
        <v>-1.9585894126034769E-2</v>
      </c>
      <c r="DA24">
        <v>1.509625597417906</v>
      </c>
      <c r="DB24">
        <v>0.20061531927208059</v>
      </c>
      <c r="DC24">
        <v>0</v>
      </c>
      <c r="DD24">
        <v>69.934515000000005</v>
      </c>
      <c r="DE24">
        <v>-6.4556848030079717E-2</v>
      </c>
      <c r="DF24">
        <v>2.0066172405319521E-2</v>
      </c>
      <c r="DG24">
        <v>1</v>
      </c>
      <c r="DH24">
        <v>1799.9655</v>
      </c>
      <c r="DI24">
        <v>5.1338789034573742E-2</v>
      </c>
      <c r="DJ24">
        <v>0.11271534944275791</v>
      </c>
      <c r="DK24">
        <v>-1</v>
      </c>
      <c r="DL24">
        <v>1</v>
      </c>
      <c r="DM24">
        <v>2</v>
      </c>
      <c r="DN24" t="s">
        <v>374</v>
      </c>
      <c r="DO24">
        <v>2.7002000000000002</v>
      </c>
      <c r="DP24">
        <v>2.6634899999999999</v>
      </c>
      <c r="DQ24">
        <v>2.0153899999999999E-2</v>
      </c>
      <c r="DR24">
        <v>1.9994700000000001E-2</v>
      </c>
      <c r="DS24">
        <v>8.3829699999999993E-2</v>
      </c>
      <c r="DT24">
        <v>7.5418600000000002E-2</v>
      </c>
      <c r="DU24">
        <v>29711.9</v>
      </c>
      <c r="DV24">
        <v>33551.699999999997</v>
      </c>
      <c r="DW24">
        <v>28524.9</v>
      </c>
      <c r="DX24">
        <v>32815.300000000003</v>
      </c>
      <c r="DY24">
        <v>36325.599999999999</v>
      </c>
      <c r="DZ24">
        <v>41099.5</v>
      </c>
      <c r="EA24">
        <v>41862.5</v>
      </c>
      <c r="EB24">
        <v>47319</v>
      </c>
      <c r="EC24">
        <v>1.8497300000000001</v>
      </c>
      <c r="ED24">
        <v>2.21007</v>
      </c>
      <c r="EE24">
        <v>-9.3180700000000005E-2</v>
      </c>
      <c r="EF24">
        <v>0</v>
      </c>
      <c r="EG24">
        <v>18.894200000000001</v>
      </c>
      <c r="EH24">
        <v>999.9</v>
      </c>
      <c r="EI24">
        <v>42.9</v>
      </c>
      <c r="EJ24">
        <v>27.2</v>
      </c>
      <c r="EK24">
        <v>15.4369</v>
      </c>
      <c r="EL24">
        <v>62.853400000000001</v>
      </c>
      <c r="EM24">
        <v>3.5697100000000002</v>
      </c>
      <c r="EN24">
        <v>1</v>
      </c>
      <c r="EO24">
        <v>-0.47629100000000002</v>
      </c>
      <c r="EP24">
        <v>3.2516500000000002</v>
      </c>
      <c r="EQ24">
        <v>20.203499999999998</v>
      </c>
      <c r="ER24">
        <v>5.2267200000000003</v>
      </c>
      <c r="ES24">
        <v>12.0099</v>
      </c>
      <c r="ET24">
        <v>4.9892000000000003</v>
      </c>
      <c r="EU24">
        <v>3.30463</v>
      </c>
      <c r="EV24">
        <v>6262.8</v>
      </c>
      <c r="EW24">
        <v>9646.4</v>
      </c>
      <c r="EX24">
        <v>503</v>
      </c>
      <c r="EY24">
        <v>59.7</v>
      </c>
      <c r="EZ24">
        <v>1.8525799999999999</v>
      </c>
      <c r="FA24">
        <v>1.8615200000000001</v>
      </c>
      <c r="FB24">
        <v>1.8606199999999999</v>
      </c>
      <c r="FC24">
        <v>1.85663</v>
      </c>
      <c r="FD24">
        <v>1.8609599999999999</v>
      </c>
      <c r="FE24">
        <v>1.85727</v>
      </c>
      <c r="FF24">
        <v>1.8592900000000001</v>
      </c>
      <c r="FG24">
        <v>1.8621799999999999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-1.653</v>
      </c>
      <c r="FV24">
        <v>-0.28649999999999998</v>
      </c>
      <c r="FW24">
        <v>-1.376962619810578</v>
      </c>
      <c r="FX24">
        <v>-4.0117494158234393E-3</v>
      </c>
      <c r="FY24">
        <v>1.087516141204025E-6</v>
      </c>
      <c r="FZ24">
        <v>-8.657206703991749E-11</v>
      </c>
      <c r="GA24">
        <v>-0.28650476190476232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0.2</v>
      </c>
      <c r="GJ24">
        <v>0.1</v>
      </c>
      <c r="GK24">
        <v>0.301514</v>
      </c>
      <c r="GL24">
        <v>2.4365199999999998</v>
      </c>
      <c r="GM24">
        <v>1.5942400000000001</v>
      </c>
      <c r="GN24">
        <v>2.31934</v>
      </c>
      <c r="GO24">
        <v>1.39893</v>
      </c>
      <c r="GP24">
        <v>2.2290000000000001</v>
      </c>
      <c r="GQ24">
        <v>30.458400000000001</v>
      </c>
      <c r="GR24">
        <v>15.970800000000001</v>
      </c>
      <c r="GS24">
        <v>18</v>
      </c>
      <c r="GT24">
        <v>386.947</v>
      </c>
      <c r="GU24">
        <v>662.04</v>
      </c>
      <c r="GV24">
        <v>14.1105</v>
      </c>
      <c r="GW24">
        <v>20.850300000000001</v>
      </c>
      <c r="GX24">
        <v>30.001000000000001</v>
      </c>
      <c r="GY24">
        <v>20.724399999999999</v>
      </c>
      <c r="GZ24">
        <v>20.659300000000002</v>
      </c>
      <c r="HA24">
        <v>6.0692599999999999</v>
      </c>
      <c r="HB24">
        <v>10</v>
      </c>
      <c r="HC24">
        <v>-30</v>
      </c>
      <c r="HD24">
        <v>14.094200000000001</v>
      </c>
      <c r="HE24">
        <v>70</v>
      </c>
      <c r="HF24">
        <v>0</v>
      </c>
      <c r="HG24">
        <v>104.723</v>
      </c>
      <c r="HH24">
        <v>104.238</v>
      </c>
    </row>
    <row r="25" spans="1:216" x14ac:dyDescent="0.2">
      <c r="A25">
        <v>7</v>
      </c>
      <c r="B25">
        <v>1689720802.5999999</v>
      </c>
      <c r="C25">
        <v>497</v>
      </c>
      <c r="D25" t="s">
        <v>375</v>
      </c>
      <c r="E25" t="s">
        <v>376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1689720802.5999999</v>
      </c>
      <c r="M25">
        <f t="shared" si="0"/>
        <v>1.2269675133403928E-3</v>
      </c>
      <c r="N25">
        <f t="shared" si="1"/>
        <v>1.2269675133403928</v>
      </c>
      <c r="O25">
        <f t="shared" si="2"/>
        <v>0.23663430631099172</v>
      </c>
      <c r="P25">
        <f t="shared" si="3"/>
        <v>49.681699999999999</v>
      </c>
      <c r="Q25">
        <f t="shared" si="4"/>
        <v>46.755641239343475</v>
      </c>
      <c r="R25">
        <f t="shared" si="5"/>
        <v>4.7082885702336368</v>
      </c>
      <c r="S25">
        <f t="shared" si="6"/>
        <v>5.0029424056522904</v>
      </c>
      <c r="T25">
        <f t="shared" si="7"/>
        <v>0.1656230662192579</v>
      </c>
      <c r="U25">
        <f t="shared" si="8"/>
        <v>3.2797529043164362</v>
      </c>
      <c r="V25">
        <f t="shared" si="9"/>
        <v>0.16111299514070929</v>
      </c>
      <c r="W25">
        <f t="shared" si="10"/>
        <v>0.10109060442498469</v>
      </c>
      <c r="X25">
        <f t="shared" si="11"/>
        <v>297.68821500000001</v>
      </c>
      <c r="Y25">
        <f t="shared" si="12"/>
        <v>19.273145485928325</v>
      </c>
      <c r="Z25">
        <f t="shared" si="13"/>
        <v>19.273145485928325</v>
      </c>
      <c r="AA25">
        <f t="shared" si="14"/>
        <v>2.2430499223299729</v>
      </c>
      <c r="AB25">
        <f t="shared" si="15"/>
        <v>72.074133586790722</v>
      </c>
      <c r="AC25">
        <f t="shared" si="16"/>
        <v>1.4903787147407401</v>
      </c>
      <c r="AD25">
        <f t="shared" si="17"/>
        <v>2.0678413191690272</v>
      </c>
      <c r="AE25">
        <f t="shared" si="18"/>
        <v>0.75267120758923278</v>
      </c>
      <c r="AF25">
        <f t="shared" si="19"/>
        <v>-54.109267338311319</v>
      </c>
      <c r="AG25">
        <f t="shared" si="20"/>
        <v>-229.78308386410035</v>
      </c>
      <c r="AH25">
        <f t="shared" si="21"/>
        <v>-13.888561862795232</v>
      </c>
      <c r="AI25">
        <f t="shared" si="22"/>
        <v>-9.269806520691759E-2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54921.204696801018</v>
      </c>
      <c r="AO25">
        <f t="shared" si="26"/>
        <v>1799.91</v>
      </c>
      <c r="AP25">
        <f t="shared" si="27"/>
        <v>1517.3246999999999</v>
      </c>
      <c r="AQ25">
        <f t="shared" si="28"/>
        <v>0.84300031668250075</v>
      </c>
      <c r="AR25">
        <f t="shared" si="29"/>
        <v>0.16539061119722653</v>
      </c>
      <c r="AS25">
        <v>1689720802.5999999</v>
      </c>
      <c r="AT25">
        <v>49.681699999999999</v>
      </c>
      <c r="AU25">
        <v>50.018999999999998</v>
      </c>
      <c r="AV25">
        <v>14.8002</v>
      </c>
      <c r="AW25">
        <v>13.430099999999999</v>
      </c>
      <c r="AX25">
        <v>51.3018</v>
      </c>
      <c r="AY25">
        <v>15.0846</v>
      </c>
      <c r="AZ25">
        <v>402.142</v>
      </c>
      <c r="BA25">
        <v>100.64400000000001</v>
      </c>
      <c r="BB25">
        <v>5.5903700000000001E-2</v>
      </c>
      <c r="BC25">
        <v>17.973600000000001</v>
      </c>
      <c r="BD25">
        <v>17.311599999999999</v>
      </c>
      <c r="BE25">
        <v>999.9</v>
      </c>
      <c r="BF25">
        <v>0</v>
      </c>
      <c r="BG25">
        <v>0</v>
      </c>
      <c r="BH25">
        <v>10010</v>
      </c>
      <c r="BI25">
        <v>0</v>
      </c>
      <c r="BJ25">
        <v>92.097499999999997</v>
      </c>
      <c r="BK25">
        <v>-0.33730700000000002</v>
      </c>
      <c r="BL25">
        <v>50.427999999999997</v>
      </c>
      <c r="BM25">
        <v>50.6999</v>
      </c>
      <c r="BN25">
        <v>1.3701000000000001</v>
      </c>
      <c r="BO25">
        <v>50.018999999999998</v>
      </c>
      <c r="BP25">
        <v>13.430099999999999</v>
      </c>
      <c r="BQ25">
        <v>1.4895499999999999</v>
      </c>
      <c r="BR25">
        <v>1.3516600000000001</v>
      </c>
      <c r="BS25">
        <v>12.8613</v>
      </c>
      <c r="BT25">
        <v>11.385899999999999</v>
      </c>
      <c r="BU25">
        <v>1799.91</v>
      </c>
      <c r="BV25">
        <v>0.89999099999999999</v>
      </c>
      <c r="BW25">
        <v>0.100009</v>
      </c>
      <c r="BX25">
        <v>0</v>
      </c>
      <c r="BY25">
        <v>2.4220999999999999</v>
      </c>
      <c r="BZ25">
        <v>0</v>
      </c>
      <c r="CA25">
        <v>17400.2</v>
      </c>
      <c r="CB25">
        <v>14599.6</v>
      </c>
      <c r="CC25">
        <v>40.125</v>
      </c>
      <c r="CD25">
        <v>40.375</v>
      </c>
      <c r="CE25">
        <v>40.186999999999998</v>
      </c>
      <c r="CF25">
        <v>38.936999999999998</v>
      </c>
      <c r="CG25">
        <v>38.686999999999998</v>
      </c>
      <c r="CH25">
        <v>1619.9</v>
      </c>
      <c r="CI25">
        <v>180.01</v>
      </c>
      <c r="CJ25">
        <v>0</v>
      </c>
      <c r="CK25">
        <v>1689720814.4000001</v>
      </c>
      <c r="CL25">
        <v>0</v>
      </c>
      <c r="CM25">
        <v>1689720797.0999999</v>
      </c>
      <c r="CN25" t="s">
        <v>377</v>
      </c>
      <c r="CO25">
        <v>1689720790.0999999</v>
      </c>
      <c r="CP25">
        <v>1689720797.0999999</v>
      </c>
      <c r="CQ25">
        <v>58</v>
      </c>
      <c r="CR25">
        <v>-0.04</v>
      </c>
      <c r="CS25">
        <v>2E-3</v>
      </c>
      <c r="CT25">
        <v>-1.621</v>
      </c>
      <c r="CU25">
        <v>-0.28399999999999997</v>
      </c>
      <c r="CV25">
        <v>50</v>
      </c>
      <c r="CW25">
        <v>13</v>
      </c>
      <c r="CX25">
        <v>0.14000000000000001</v>
      </c>
      <c r="CY25">
        <v>0.09</v>
      </c>
      <c r="CZ25">
        <v>-2.8548129882120981E-3</v>
      </c>
      <c r="DA25">
        <v>0.2861700333186048</v>
      </c>
      <c r="DB25">
        <v>3.6479218825123332E-2</v>
      </c>
      <c r="DC25">
        <v>1</v>
      </c>
      <c r="DD25">
        <v>50.010702500000001</v>
      </c>
      <c r="DE25">
        <v>1.1775984990722171E-2</v>
      </c>
      <c r="DF25">
        <v>1.157925920557921E-2</v>
      </c>
      <c r="DG25">
        <v>1</v>
      </c>
      <c r="DH25">
        <v>1800.0587499999999</v>
      </c>
      <c r="DI25">
        <v>2.0819157471339202E-2</v>
      </c>
      <c r="DJ25">
        <v>9.2064854857866682E-2</v>
      </c>
      <c r="DK25">
        <v>-1</v>
      </c>
      <c r="DL25">
        <v>2</v>
      </c>
      <c r="DM25">
        <v>2</v>
      </c>
      <c r="DN25" t="s">
        <v>355</v>
      </c>
      <c r="DO25">
        <v>2.7014800000000001</v>
      </c>
      <c r="DP25">
        <v>2.6629100000000001</v>
      </c>
      <c r="DQ25">
        <v>1.47955E-2</v>
      </c>
      <c r="DR25">
        <v>1.43786E-2</v>
      </c>
      <c r="DS25">
        <v>8.3307000000000006E-2</v>
      </c>
      <c r="DT25">
        <v>7.5761300000000004E-2</v>
      </c>
      <c r="DU25">
        <v>29870.5</v>
      </c>
      <c r="DV25">
        <v>33740.300000000003</v>
      </c>
      <c r="DW25">
        <v>28521.3</v>
      </c>
      <c r="DX25">
        <v>32811.800000000003</v>
      </c>
      <c r="DY25">
        <v>36341.4</v>
      </c>
      <c r="DZ25">
        <v>41080.1</v>
      </c>
      <c r="EA25">
        <v>41856.300000000003</v>
      </c>
      <c r="EB25">
        <v>47314.400000000001</v>
      </c>
      <c r="EC25">
        <v>1.84907</v>
      </c>
      <c r="ED25">
        <v>2.20607</v>
      </c>
      <c r="EE25">
        <v>-9.8392400000000005E-2</v>
      </c>
      <c r="EF25">
        <v>0</v>
      </c>
      <c r="EG25">
        <v>18.944199999999999</v>
      </c>
      <c r="EH25">
        <v>999.9</v>
      </c>
      <c r="EI25">
        <v>43</v>
      </c>
      <c r="EJ25">
        <v>27.2</v>
      </c>
      <c r="EK25">
        <v>15.4712</v>
      </c>
      <c r="EL25">
        <v>62.303400000000003</v>
      </c>
      <c r="EM25">
        <v>3.5416599999999998</v>
      </c>
      <c r="EN25">
        <v>1</v>
      </c>
      <c r="EO25">
        <v>-0.46987800000000002</v>
      </c>
      <c r="EP25">
        <v>3.13307</v>
      </c>
      <c r="EQ25">
        <v>20.2042</v>
      </c>
      <c r="ER25">
        <v>5.2253800000000004</v>
      </c>
      <c r="ES25">
        <v>12.0099</v>
      </c>
      <c r="ET25">
        <v>4.9894499999999997</v>
      </c>
      <c r="EU25">
        <v>3.3045499999999999</v>
      </c>
      <c r="EV25">
        <v>6264</v>
      </c>
      <c r="EW25">
        <v>9648</v>
      </c>
      <c r="EX25">
        <v>503</v>
      </c>
      <c r="EY25">
        <v>59.7</v>
      </c>
      <c r="EZ25">
        <v>1.85263</v>
      </c>
      <c r="FA25">
        <v>1.8615200000000001</v>
      </c>
      <c r="FB25">
        <v>1.86059</v>
      </c>
      <c r="FC25">
        <v>1.8565799999999999</v>
      </c>
      <c r="FD25">
        <v>1.8609599999999999</v>
      </c>
      <c r="FE25">
        <v>1.8572500000000001</v>
      </c>
      <c r="FF25">
        <v>1.85928</v>
      </c>
      <c r="FG25">
        <v>1.8621799999999999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-1.62</v>
      </c>
      <c r="FV25">
        <v>-0.28439999999999999</v>
      </c>
      <c r="FW25">
        <v>-1.417117073214843</v>
      </c>
      <c r="FX25">
        <v>-4.0117494158234393E-3</v>
      </c>
      <c r="FY25">
        <v>1.087516141204025E-6</v>
      </c>
      <c r="FZ25">
        <v>-8.657206703991749E-11</v>
      </c>
      <c r="GA25">
        <v>-0.28439500000000001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0.2</v>
      </c>
      <c r="GJ25">
        <v>0.1</v>
      </c>
      <c r="GK25">
        <v>0.25756800000000002</v>
      </c>
      <c r="GL25">
        <v>2.4499499999999999</v>
      </c>
      <c r="GM25">
        <v>1.5942400000000001</v>
      </c>
      <c r="GN25">
        <v>2.31934</v>
      </c>
      <c r="GO25">
        <v>1.40015</v>
      </c>
      <c r="GP25">
        <v>2.2302200000000001</v>
      </c>
      <c r="GQ25">
        <v>30.566199999999998</v>
      </c>
      <c r="GR25">
        <v>15.962</v>
      </c>
      <c r="GS25">
        <v>18</v>
      </c>
      <c r="GT25">
        <v>387.36399999999998</v>
      </c>
      <c r="GU25">
        <v>659.93899999999996</v>
      </c>
      <c r="GV25">
        <v>13.9254</v>
      </c>
      <c r="GW25">
        <v>20.956499999999998</v>
      </c>
      <c r="GX25">
        <v>29.999500000000001</v>
      </c>
      <c r="GY25">
        <v>20.8215</v>
      </c>
      <c r="GZ25">
        <v>20.754300000000001</v>
      </c>
      <c r="HA25">
        <v>5.2004400000000004</v>
      </c>
      <c r="HB25">
        <v>10</v>
      </c>
      <c r="HC25">
        <v>-30</v>
      </c>
      <c r="HD25">
        <v>13.967700000000001</v>
      </c>
      <c r="HE25">
        <v>50</v>
      </c>
      <c r="HF25">
        <v>0</v>
      </c>
      <c r="HG25">
        <v>104.708</v>
      </c>
      <c r="HH25">
        <v>104.227</v>
      </c>
    </row>
    <row r="26" spans="1:216" x14ac:dyDescent="0.2">
      <c r="A26">
        <v>8</v>
      </c>
      <c r="B26">
        <v>1689720894.5999999</v>
      </c>
      <c r="C26">
        <v>589</v>
      </c>
      <c r="D26" t="s">
        <v>378</v>
      </c>
      <c r="E26" t="s">
        <v>379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1689720894.5999999</v>
      </c>
      <c r="M26">
        <f t="shared" si="0"/>
        <v>1.7284101657087747E-3</v>
      </c>
      <c r="N26">
        <f t="shared" si="1"/>
        <v>1.7284101657087747</v>
      </c>
      <c r="O26">
        <f t="shared" si="2"/>
        <v>14.795189932985238</v>
      </c>
      <c r="P26">
        <f t="shared" si="3"/>
        <v>382.43799999999999</v>
      </c>
      <c r="Q26">
        <f t="shared" si="4"/>
        <v>286.7762569765946</v>
      </c>
      <c r="R26">
        <f t="shared" si="5"/>
        <v>28.879090979414762</v>
      </c>
      <c r="S26">
        <f t="shared" si="6"/>
        <v>38.512469311177398</v>
      </c>
      <c r="T26">
        <f t="shared" si="7"/>
        <v>0.26706206054370241</v>
      </c>
      <c r="U26">
        <f t="shared" si="8"/>
        <v>3.2795433257279436</v>
      </c>
      <c r="V26">
        <f t="shared" si="9"/>
        <v>0.25554163757421433</v>
      </c>
      <c r="W26">
        <f t="shared" si="10"/>
        <v>0.1607071731028529</v>
      </c>
      <c r="X26">
        <f t="shared" si="11"/>
        <v>297.69300300000003</v>
      </c>
      <c r="Y26">
        <f t="shared" si="12"/>
        <v>19.162156631031728</v>
      </c>
      <c r="Z26">
        <f t="shared" si="13"/>
        <v>19.162156631031728</v>
      </c>
      <c r="AA26">
        <f t="shared" si="14"/>
        <v>2.227593995926509</v>
      </c>
      <c r="AB26">
        <f t="shared" si="15"/>
        <v>75.373347183791012</v>
      </c>
      <c r="AC26">
        <f t="shared" si="16"/>
        <v>1.5592777778731999</v>
      </c>
      <c r="AD26">
        <f t="shared" si="17"/>
        <v>2.068738932438603</v>
      </c>
      <c r="AE26">
        <f t="shared" si="18"/>
        <v>0.6683162180533091</v>
      </c>
      <c r="AF26">
        <f t="shared" si="19"/>
        <v>-76.222888307756961</v>
      </c>
      <c r="AG26">
        <f t="shared" si="20"/>
        <v>-208.92485646817369</v>
      </c>
      <c r="AH26">
        <f t="shared" si="21"/>
        <v>-12.621883780499171</v>
      </c>
      <c r="AI26">
        <f t="shared" si="22"/>
        <v>-7.6625556429775088E-2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54914.68036555958</v>
      </c>
      <c r="AO26">
        <f t="shared" si="26"/>
        <v>1799.94</v>
      </c>
      <c r="AP26">
        <f t="shared" si="27"/>
        <v>1517.3498999999999</v>
      </c>
      <c r="AQ26">
        <f t="shared" si="28"/>
        <v>0.84300026667555583</v>
      </c>
      <c r="AR26">
        <f t="shared" si="29"/>
        <v>0.16539051468382279</v>
      </c>
      <c r="AS26">
        <v>1689720894.5999999</v>
      </c>
      <c r="AT26">
        <v>382.43799999999999</v>
      </c>
      <c r="AU26">
        <v>400.05099999999999</v>
      </c>
      <c r="AV26">
        <v>15.484</v>
      </c>
      <c r="AW26">
        <v>13.5449</v>
      </c>
      <c r="AX26">
        <v>384.96100000000001</v>
      </c>
      <c r="AY26">
        <v>15.7691</v>
      </c>
      <c r="AZ26">
        <v>399.98500000000001</v>
      </c>
      <c r="BA26">
        <v>100.646</v>
      </c>
      <c r="BB26">
        <v>5.6517299999999999E-2</v>
      </c>
      <c r="BC26">
        <v>17.980499999999999</v>
      </c>
      <c r="BD26">
        <v>17.409800000000001</v>
      </c>
      <c r="BE26">
        <v>999.9</v>
      </c>
      <c r="BF26">
        <v>0</v>
      </c>
      <c r="BG26">
        <v>0</v>
      </c>
      <c r="BH26">
        <v>10008.799999999999</v>
      </c>
      <c r="BI26">
        <v>0</v>
      </c>
      <c r="BJ26">
        <v>89.540499999999994</v>
      </c>
      <c r="BK26">
        <v>-17.613299999999999</v>
      </c>
      <c r="BL26">
        <v>388.452</v>
      </c>
      <c r="BM26">
        <v>405.54399999999998</v>
      </c>
      <c r="BN26">
        <v>1.9390700000000001</v>
      </c>
      <c r="BO26">
        <v>400.05099999999999</v>
      </c>
      <c r="BP26">
        <v>13.5449</v>
      </c>
      <c r="BQ26">
        <v>1.5584</v>
      </c>
      <c r="BR26">
        <v>1.36324</v>
      </c>
      <c r="BS26">
        <v>13.5535</v>
      </c>
      <c r="BT26">
        <v>11.514799999999999</v>
      </c>
      <c r="BU26">
        <v>1799.94</v>
      </c>
      <c r="BV26">
        <v>0.89998900000000004</v>
      </c>
      <c r="BW26">
        <v>0.100011</v>
      </c>
      <c r="BX26">
        <v>0</v>
      </c>
      <c r="BY26">
        <v>2.6595</v>
      </c>
      <c r="BZ26">
        <v>0</v>
      </c>
      <c r="CA26">
        <v>16486.7</v>
      </c>
      <c r="CB26">
        <v>14599.8</v>
      </c>
      <c r="CC26">
        <v>37.811999999999998</v>
      </c>
      <c r="CD26">
        <v>38.436999999999998</v>
      </c>
      <c r="CE26">
        <v>38</v>
      </c>
      <c r="CF26">
        <v>36.75</v>
      </c>
      <c r="CG26">
        <v>36.686999999999998</v>
      </c>
      <c r="CH26">
        <v>1619.93</v>
      </c>
      <c r="CI26">
        <v>180.01</v>
      </c>
      <c r="CJ26">
        <v>0</v>
      </c>
      <c r="CK26">
        <v>1689720906.2</v>
      </c>
      <c r="CL26">
        <v>0</v>
      </c>
      <c r="CM26">
        <v>1689720868.0999999</v>
      </c>
      <c r="CN26" t="s">
        <v>380</v>
      </c>
      <c r="CO26">
        <v>1689720862.5999999</v>
      </c>
      <c r="CP26">
        <v>1689720868.0999999</v>
      </c>
      <c r="CQ26">
        <v>59</v>
      </c>
      <c r="CR26">
        <v>0.28199999999999997</v>
      </c>
      <c r="CS26">
        <v>-1E-3</v>
      </c>
      <c r="CT26">
        <v>-2.58</v>
      </c>
      <c r="CU26">
        <v>-0.28499999999999998</v>
      </c>
      <c r="CV26">
        <v>400</v>
      </c>
      <c r="CW26">
        <v>14</v>
      </c>
      <c r="CX26">
        <v>0.1</v>
      </c>
      <c r="CY26">
        <v>0.05</v>
      </c>
      <c r="CZ26">
        <v>15.08126034996649</v>
      </c>
      <c r="DA26">
        <v>-0.84246870798907469</v>
      </c>
      <c r="DB26">
        <v>0.14075727320190259</v>
      </c>
      <c r="DC26">
        <v>1</v>
      </c>
      <c r="DD26">
        <v>400.01446341463418</v>
      </c>
      <c r="DE26">
        <v>-0.22034843205593529</v>
      </c>
      <c r="DF26">
        <v>3.6855748839044723E-2</v>
      </c>
      <c r="DG26">
        <v>1</v>
      </c>
      <c r="DH26">
        <v>1800.052682926829</v>
      </c>
      <c r="DI26">
        <v>-8.0232560160710675E-2</v>
      </c>
      <c r="DJ26">
        <v>0.10111631530422389</v>
      </c>
      <c r="DK26">
        <v>-1</v>
      </c>
      <c r="DL26">
        <v>2</v>
      </c>
      <c r="DM26">
        <v>2</v>
      </c>
      <c r="DN26" t="s">
        <v>355</v>
      </c>
      <c r="DO26">
        <v>2.69496</v>
      </c>
      <c r="DP26">
        <v>2.6634799999999998</v>
      </c>
      <c r="DQ26">
        <v>9.2082899999999995E-2</v>
      </c>
      <c r="DR26">
        <v>9.4399300000000005E-2</v>
      </c>
      <c r="DS26">
        <v>8.6054400000000003E-2</v>
      </c>
      <c r="DT26">
        <v>7.6222399999999996E-2</v>
      </c>
      <c r="DU26">
        <v>27521.9</v>
      </c>
      <c r="DV26">
        <v>30995</v>
      </c>
      <c r="DW26">
        <v>28518.5</v>
      </c>
      <c r="DX26">
        <v>32808.800000000003</v>
      </c>
      <c r="DY26">
        <v>36226.400000000001</v>
      </c>
      <c r="DZ26">
        <v>41056.6</v>
      </c>
      <c r="EA26">
        <v>41851.9</v>
      </c>
      <c r="EB26">
        <v>47310.7</v>
      </c>
      <c r="EC26">
        <v>1.84778</v>
      </c>
      <c r="ED26">
        <v>2.2156500000000001</v>
      </c>
      <c r="EE26">
        <v>-8.8062100000000004E-2</v>
      </c>
      <c r="EF26">
        <v>0</v>
      </c>
      <c r="EG26">
        <v>18.870999999999999</v>
      </c>
      <c r="EH26">
        <v>999.9</v>
      </c>
      <c r="EI26">
        <v>43.1</v>
      </c>
      <c r="EJ26">
        <v>27.4</v>
      </c>
      <c r="EK26">
        <v>15.6912</v>
      </c>
      <c r="EL26">
        <v>63.063400000000001</v>
      </c>
      <c r="EM26">
        <v>4.0104100000000003</v>
      </c>
      <c r="EN26">
        <v>1</v>
      </c>
      <c r="EO26">
        <v>-0.463389</v>
      </c>
      <c r="EP26">
        <v>2.79555</v>
      </c>
      <c r="EQ26">
        <v>20.21</v>
      </c>
      <c r="ER26">
        <v>5.22837</v>
      </c>
      <c r="ES26">
        <v>12.0099</v>
      </c>
      <c r="ET26">
        <v>4.9897</v>
      </c>
      <c r="EU26">
        <v>3.3050000000000002</v>
      </c>
      <c r="EV26">
        <v>6265.9</v>
      </c>
      <c r="EW26">
        <v>9650.5</v>
      </c>
      <c r="EX26">
        <v>503</v>
      </c>
      <c r="EY26">
        <v>59.7</v>
      </c>
      <c r="EZ26">
        <v>1.8526899999999999</v>
      </c>
      <c r="FA26">
        <v>1.8615600000000001</v>
      </c>
      <c r="FB26">
        <v>1.8606499999999999</v>
      </c>
      <c r="FC26">
        <v>1.85666</v>
      </c>
      <c r="FD26">
        <v>1.8609599999999999</v>
      </c>
      <c r="FE26">
        <v>1.8573</v>
      </c>
      <c r="FF26">
        <v>1.8593299999999999</v>
      </c>
      <c r="FG26">
        <v>1.8622000000000001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-2.5230000000000001</v>
      </c>
      <c r="FV26">
        <v>-0.28510000000000002</v>
      </c>
      <c r="FW26">
        <v>-1.1349498114849419</v>
      </c>
      <c r="FX26">
        <v>-4.0117494158234393E-3</v>
      </c>
      <c r="FY26">
        <v>1.087516141204025E-6</v>
      </c>
      <c r="FZ26">
        <v>-8.657206703991749E-11</v>
      </c>
      <c r="GA26">
        <v>-0.28509999999999991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0.5</v>
      </c>
      <c r="GJ26">
        <v>0.4</v>
      </c>
      <c r="GK26">
        <v>0.99731400000000003</v>
      </c>
      <c r="GL26">
        <v>2.3986800000000001</v>
      </c>
      <c r="GM26">
        <v>1.5942400000000001</v>
      </c>
      <c r="GN26">
        <v>2.31934</v>
      </c>
      <c r="GO26">
        <v>1.40015</v>
      </c>
      <c r="GP26">
        <v>2.34131</v>
      </c>
      <c r="GQ26">
        <v>30.717199999999998</v>
      </c>
      <c r="GR26">
        <v>15.970800000000001</v>
      </c>
      <c r="GS26">
        <v>18</v>
      </c>
      <c r="GT26">
        <v>387.524</v>
      </c>
      <c r="GU26">
        <v>669.51400000000001</v>
      </c>
      <c r="GV26">
        <v>14.534599999999999</v>
      </c>
      <c r="GW26">
        <v>21.060199999999998</v>
      </c>
      <c r="GX26">
        <v>30.000499999999999</v>
      </c>
      <c r="GY26">
        <v>20.930900000000001</v>
      </c>
      <c r="GZ26">
        <v>20.845400000000001</v>
      </c>
      <c r="HA26">
        <v>20.0227</v>
      </c>
      <c r="HB26">
        <v>10</v>
      </c>
      <c r="HC26">
        <v>-30</v>
      </c>
      <c r="HD26">
        <v>14.538</v>
      </c>
      <c r="HE26">
        <v>400</v>
      </c>
      <c r="HF26">
        <v>0</v>
      </c>
      <c r="HG26">
        <v>104.69799999999999</v>
      </c>
      <c r="HH26">
        <v>104.21899999999999</v>
      </c>
    </row>
    <row r="27" spans="1:216" x14ac:dyDescent="0.2">
      <c r="A27">
        <v>9</v>
      </c>
      <c r="B27">
        <v>1689720973.0999999</v>
      </c>
      <c r="C27">
        <v>667.5</v>
      </c>
      <c r="D27" t="s">
        <v>381</v>
      </c>
      <c r="E27" t="s">
        <v>382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1689720973.0999999</v>
      </c>
      <c r="M27">
        <f t="shared" si="0"/>
        <v>1.5683090105649872E-3</v>
      </c>
      <c r="N27">
        <f t="shared" si="1"/>
        <v>1.5683090105649873</v>
      </c>
      <c r="O27">
        <f t="shared" si="2"/>
        <v>14.954347721224339</v>
      </c>
      <c r="P27">
        <f t="shared" si="3"/>
        <v>382.24700000000001</v>
      </c>
      <c r="Q27">
        <f t="shared" si="4"/>
        <v>274.12044145976358</v>
      </c>
      <c r="R27">
        <f t="shared" si="5"/>
        <v>27.605348398884956</v>
      </c>
      <c r="S27">
        <f t="shared" si="6"/>
        <v>38.494252939459997</v>
      </c>
      <c r="T27">
        <f t="shared" si="7"/>
        <v>0.2367623854153881</v>
      </c>
      <c r="U27">
        <f t="shared" si="8"/>
        <v>3.2713226203970591</v>
      </c>
      <c r="V27">
        <f t="shared" si="9"/>
        <v>0.22763795143229157</v>
      </c>
      <c r="W27">
        <f t="shared" si="10"/>
        <v>0.14306421490155313</v>
      </c>
      <c r="X27">
        <f t="shared" si="11"/>
        <v>297.73928699999999</v>
      </c>
      <c r="Y27">
        <f t="shared" si="12"/>
        <v>19.195570783595805</v>
      </c>
      <c r="Z27">
        <f t="shared" si="13"/>
        <v>19.195570783595805</v>
      </c>
      <c r="AA27">
        <f t="shared" si="14"/>
        <v>2.2322372828407135</v>
      </c>
      <c r="AB27">
        <f t="shared" si="15"/>
        <v>75.030553937517382</v>
      </c>
      <c r="AC27">
        <f t="shared" si="16"/>
        <v>1.5514640030800002</v>
      </c>
      <c r="AD27">
        <f t="shared" si="17"/>
        <v>2.0677762880066179</v>
      </c>
      <c r="AE27">
        <f t="shared" si="18"/>
        <v>0.68077327976071333</v>
      </c>
      <c r="AF27">
        <f t="shared" si="19"/>
        <v>-69.162427365915931</v>
      </c>
      <c r="AG27">
        <f t="shared" si="20"/>
        <v>-215.59928118939061</v>
      </c>
      <c r="AH27">
        <f t="shared" si="21"/>
        <v>-13.059592171911461</v>
      </c>
      <c r="AI27">
        <f t="shared" si="22"/>
        <v>-8.2013727217997712E-2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54709.641989896285</v>
      </c>
      <c r="AO27">
        <f t="shared" si="26"/>
        <v>1800.23</v>
      </c>
      <c r="AP27">
        <f t="shared" si="27"/>
        <v>1517.5934999999999</v>
      </c>
      <c r="AQ27">
        <f t="shared" si="28"/>
        <v>0.84299978336101489</v>
      </c>
      <c r="AR27">
        <f t="shared" si="29"/>
        <v>0.1653895818867589</v>
      </c>
      <c r="AS27">
        <v>1689720973.0999999</v>
      </c>
      <c r="AT27">
        <v>382.24700000000001</v>
      </c>
      <c r="AU27">
        <v>399.96699999999998</v>
      </c>
      <c r="AV27">
        <v>15.406000000000001</v>
      </c>
      <c r="AW27">
        <v>13.646800000000001</v>
      </c>
      <c r="AX27">
        <v>384.83600000000001</v>
      </c>
      <c r="AY27">
        <v>15.693899999999999</v>
      </c>
      <c r="AZ27">
        <v>400.08100000000002</v>
      </c>
      <c r="BA27">
        <v>100.648</v>
      </c>
      <c r="BB27">
        <v>5.7180000000000002E-2</v>
      </c>
      <c r="BC27">
        <v>17.973099999999999</v>
      </c>
      <c r="BD27">
        <v>17.454799999999999</v>
      </c>
      <c r="BE27">
        <v>999.9</v>
      </c>
      <c r="BF27">
        <v>0</v>
      </c>
      <c r="BG27">
        <v>0</v>
      </c>
      <c r="BH27">
        <v>9969.3799999999992</v>
      </c>
      <c r="BI27">
        <v>0</v>
      </c>
      <c r="BJ27">
        <v>94.381699999999995</v>
      </c>
      <c r="BK27">
        <v>-17.720700000000001</v>
      </c>
      <c r="BL27">
        <v>388.22800000000001</v>
      </c>
      <c r="BM27">
        <v>405.50099999999998</v>
      </c>
      <c r="BN27">
        <v>1.7592000000000001</v>
      </c>
      <c r="BO27">
        <v>399.96699999999998</v>
      </c>
      <c r="BP27">
        <v>13.646800000000001</v>
      </c>
      <c r="BQ27">
        <v>1.5505800000000001</v>
      </c>
      <c r="BR27">
        <v>1.3735200000000001</v>
      </c>
      <c r="BS27">
        <v>13.4763</v>
      </c>
      <c r="BT27">
        <v>11.628399999999999</v>
      </c>
      <c r="BU27">
        <v>1800.23</v>
      </c>
      <c r="BV27">
        <v>0.90000599999999997</v>
      </c>
      <c r="BW27">
        <v>9.9994200000000005E-2</v>
      </c>
      <c r="BX27">
        <v>0</v>
      </c>
      <c r="BY27">
        <v>2.2645</v>
      </c>
      <c r="BZ27">
        <v>0</v>
      </c>
      <c r="CA27">
        <v>17673</v>
      </c>
      <c r="CB27">
        <v>14602.2</v>
      </c>
      <c r="CC27">
        <v>37.936999999999998</v>
      </c>
      <c r="CD27">
        <v>38.875</v>
      </c>
      <c r="CE27">
        <v>38.311999999999998</v>
      </c>
      <c r="CF27">
        <v>37.311999999999998</v>
      </c>
      <c r="CG27">
        <v>36.936999999999998</v>
      </c>
      <c r="CH27">
        <v>1620.22</v>
      </c>
      <c r="CI27">
        <v>180.01</v>
      </c>
      <c r="CJ27">
        <v>0</v>
      </c>
      <c r="CK27">
        <v>1689720984.8</v>
      </c>
      <c r="CL27">
        <v>0</v>
      </c>
      <c r="CM27">
        <v>1689720946.0999999</v>
      </c>
      <c r="CN27" t="s">
        <v>383</v>
      </c>
      <c r="CO27">
        <v>1689720946.0999999</v>
      </c>
      <c r="CP27">
        <v>1689720944.0999999</v>
      </c>
      <c r="CQ27">
        <v>60</v>
      </c>
      <c r="CR27">
        <v>-6.7000000000000004E-2</v>
      </c>
      <c r="CS27">
        <v>-3.0000000000000001E-3</v>
      </c>
      <c r="CT27">
        <v>-2.6459999999999999</v>
      </c>
      <c r="CU27">
        <v>-0.28799999999999998</v>
      </c>
      <c r="CV27">
        <v>400</v>
      </c>
      <c r="CW27">
        <v>14</v>
      </c>
      <c r="CX27">
        <v>7.0000000000000007E-2</v>
      </c>
      <c r="CY27">
        <v>0.06</v>
      </c>
      <c r="CZ27">
        <v>15.064693178512989</v>
      </c>
      <c r="DA27">
        <v>0.9735471434870131</v>
      </c>
      <c r="DB27">
        <v>0.1083247523959147</v>
      </c>
      <c r="DC27">
        <v>1</v>
      </c>
      <c r="DD27">
        <v>399.99265000000003</v>
      </c>
      <c r="DE27">
        <v>8.0307692306983175E-2</v>
      </c>
      <c r="DF27">
        <v>2.2642382825137732E-2</v>
      </c>
      <c r="DG27">
        <v>1</v>
      </c>
      <c r="DH27">
        <v>1799.963</v>
      </c>
      <c r="DI27">
        <v>-4.3780410640305523E-2</v>
      </c>
      <c r="DJ27">
        <v>0.1013952661617072</v>
      </c>
      <c r="DK27">
        <v>-1</v>
      </c>
      <c r="DL27">
        <v>2</v>
      </c>
      <c r="DM27">
        <v>2</v>
      </c>
      <c r="DN27" t="s">
        <v>355</v>
      </c>
      <c r="DO27">
        <v>2.6951499999999999</v>
      </c>
      <c r="DP27">
        <v>2.6638000000000002</v>
      </c>
      <c r="DQ27">
        <v>9.2044200000000007E-2</v>
      </c>
      <c r="DR27">
        <v>9.4368599999999997E-2</v>
      </c>
      <c r="DS27">
        <v>8.5739399999999993E-2</v>
      </c>
      <c r="DT27">
        <v>7.6631400000000002E-2</v>
      </c>
      <c r="DU27">
        <v>27521.599999999999</v>
      </c>
      <c r="DV27">
        <v>30993.200000000001</v>
      </c>
      <c r="DW27">
        <v>28517.200000000001</v>
      </c>
      <c r="DX27">
        <v>32806</v>
      </c>
      <c r="DY27">
        <v>36237.9</v>
      </c>
      <c r="DZ27">
        <v>41034.400000000001</v>
      </c>
      <c r="EA27">
        <v>41850.300000000003</v>
      </c>
      <c r="EB27">
        <v>47306.3</v>
      </c>
      <c r="EC27">
        <v>1.8476699999999999</v>
      </c>
      <c r="ED27">
        <v>2.2145000000000001</v>
      </c>
      <c r="EE27">
        <v>-8.6836499999999997E-2</v>
      </c>
      <c r="EF27">
        <v>0</v>
      </c>
      <c r="EG27">
        <v>18.895600000000002</v>
      </c>
      <c r="EH27">
        <v>999.9</v>
      </c>
      <c r="EI27">
        <v>43.2</v>
      </c>
      <c r="EJ27">
        <v>27.4</v>
      </c>
      <c r="EK27">
        <v>15.726699999999999</v>
      </c>
      <c r="EL27">
        <v>63.113399999999999</v>
      </c>
      <c r="EM27">
        <v>3.5657000000000001</v>
      </c>
      <c r="EN27">
        <v>1</v>
      </c>
      <c r="EO27">
        <v>-0.45841700000000002</v>
      </c>
      <c r="EP27">
        <v>2.9250400000000001</v>
      </c>
      <c r="EQ27">
        <v>20.210100000000001</v>
      </c>
      <c r="ER27">
        <v>5.2259799999999998</v>
      </c>
      <c r="ES27">
        <v>12.0099</v>
      </c>
      <c r="ET27">
        <v>4.9897499999999999</v>
      </c>
      <c r="EU27">
        <v>3.3050000000000002</v>
      </c>
      <c r="EV27">
        <v>6267.5</v>
      </c>
      <c r="EW27">
        <v>9652.5</v>
      </c>
      <c r="EX27">
        <v>503</v>
      </c>
      <c r="EY27">
        <v>59.7</v>
      </c>
      <c r="EZ27">
        <v>1.8527</v>
      </c>
      <c r="FA27">
        <v>1.8615699999999999</v>
      </c>
      <c r="FB27">
        <v>1.86066</v>
      </c>
      <c r="FC27">
        <v>1.85669</v>
      </c>
      <c r="FD27">
        <v>1.8609599999999999</v>
      </c>
      <c r="FE27">
        <v>1.8573</v>
      </c>
      <c r="FF27">
        <v>1.85938</v>
      </c>
      <c r="FG27">
        <v>1.8621799999999999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-2.589</v>
      </c>
      <c r="FV27">
        <v>-0.28789999999999999</v>
      </c>
      <c r="FW27">
        <v>-1.2016029889155579</v>
      </c>
      <c r="FX27">
        <v>-4.0117494158234393E-3</v>
      </c>
      <c r="FY27">
        <v>1.087516141204025E-6</v>
      </c>
      <c r="FZ27">
        <v>-8.657206703991749E-11</v>
      </c>
      <c r="GA27">
        <v>-0.28787499999999788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0.5</v>
      </c>
      <c r="GJ27">
        <v>0.5</v>
      </c>
      <c r="GK27">
        <v>0.99731400000000003</v>
      </c>
      <c r="GL27">
        <v>2.3986800000000001</v>
      </c>
      <c r="GM27">
        <v>1.5942400000000001</v>
      </c>
      <c r="GN27">
        <v>2.31934</v>
      </c>
      <c r="GO27">
        <v>1.40015</v>
      </c>
      <c r="GP27">
        <v>2.2509800000000002</v>
      </c>
      <c r="GQ27">
        <v>30.825299999999999</v>
      </c>
      <c r="GR27">
        <v>15.962</v>
      </c>
      <c r="GS27">
        <v>18</v>
      </c>
      <c r="GT27">
        <v>388.01600000000002</v>
      </c>
      <c r="GU27">
        <v>669.59</v>
      </c>
      <c r="GV27">
        <v>14.4337</v>
      </c>
      <c r="GW27">
        <v>21.122699999999998</v>
      </c>
      <c r="GX27">
        <v>30.000299999999999</v>
      </c>
      <c r="GY27">
        <v>21.002300000000002</v>
      </c>
      <c r="GZ27">
        <v>20.921900000000001</v>
      </c>
      <c r="HA27">
        <v>20.020099999999999</v>
      </c>
      <c r="HB27">
        <v>10</v>
      </c>
      <c r="HC27">
        <v>-30</v>
      </c>
      <c r="HD27">
        <v>14.4475</v>
      </c>
      <c r="HE27">
        <v>400</v>
      </c>
      <c r="HF27">
        <v>0</v>
      </c>
      <c r="HG27">
        <v>104.693</v>
      </c>
      <c r="HH27">
        <v>104.209</v>
      </c>
    </row>
    <row r="28" spans="1:216" x14ac:dyDescent="0.2">
      <c r="A28">
        <v>10</v>
      </c>
      <c r="B28">
        <v>1689721054.0999999</v>
      </c>
      <c r="C28">
        <v>748.5</v>
      </c>
      <c r="D28" t="s">
        <v>384</v>
      </c>
      <c r="E28" t="s">
        <v>385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1689721054.0999999</v>
      </c>
      <c r="M28">
        <f t="shared" si="0"/>
        <v>1.2917034271313279E-3</v>
      </c>
      <c r="N28">
        <f t="shared" si="1"/>
        <v>1.2917034271313279</v>
      </c>
      <c r="O28">
        <f t="shared" si="2"/>
        <v>15.323274137259752</v>
      </c>
      <c r="P28">
        <f t="shared" si="3"/>
        <v>382</v>
      </c>
      <c r="Q28">
        <f t="shared" si="4"/>
        <v>241.44007680702714</v>
      </c>
      <c r="R28">
        <f t="shared" si="5"/>
        <v>24.314109796031676</v>
      </c>
      <c r="S28">
        <f t="shared" si="6"/>
        <v>38.469130994799997</v>
      </c>
      <c r="T28">
        <f t="shared" si="7"/>
        <v>0.18377049710905419</v>
      </c>
      <c r="U28">
        <f t="shared" si="8"/>
        <v>3.279584964845518</v>
      </c>
      <c r="V28">
        <f t="shared" si="9"/>
        <v>0.1782354428202442</v>
      </c>
      <c r="W28">
        <f t="shared" si="10"/>
        <v>0.11188056753261857</v>
      </c>
      <c r="X28">
        <f t="shared" si="11"/>
        <v>297.71636399999994</v>
      </c>
      <c r="Y28">
        <f t="shared" si="12"/>
        <v>19.306290301845301</v>
      </c>
      <c r="Z28">
        <f t="shared" si="13"/>
        <v>19.306290301845301</v>
      </c>
      <c r="AA28">
        <f t="shared" si="14"/>
        <v>2.2476837460700039</v>
      </c>
      <c r="AB28">
        <f t="shared" si="15"/>
        <v>73.841229862632858</v>
      </c>
      <c r="AC28">
        <f t="shared" si="16"/>
        <v>1.5315547953437598</v>
      </c>
      <c r="AD28">
        <f t="shared" si="17"/>
        <v>2.0741187520751176</v>
      </c>
      <c r="AE28">
        <f t="shared" si="18"/>
        <v>0.71612895072624405</v>
      </c>
      <c r="AF28">
        <f t="shared" si="19"/>
        <v>-56.964121136491556</v>
      </c>
      <c r="AG28">
        <f t="shared" si="20"/>
        <v>-227.10942602960861</v>
      </c>
      <c r="AH28">
        <f t="shared" si="21"/>
        <v>-13.733406372657104</v>
      </c>
      <c r="AI28">
        <f t="shared" si="22"/>
        <v>-9.0589538757313903E-2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54907.97830569707</v>
      </c>
      <c r="AO28">
        <f t="shared" si="26"/>
        <v>1800.09</v>
      </c>
      <c r="AP28">
        <f t="shared" si="27"/>
        <v>1517.4755999999998</v>
      </c>
      <c r="AQ28">
        <f t="shared" si="28"/>
        <v>0.84299985000749955</v>
      </c>
      <c r="AR28">
        <f t="shared" si="29"/>
        <v>0.16538971051447426</v>
      </c>
      <c r="AS28">
        <v>1689721054.0999999</v>
      </c>
      <c r="AT28">
        <v>382</v>
      </c>
      <c r="AU28">
        <v>400.02300000000002</v>
      </c>
      <c r="AV28">
        <v>15.208399999999999</v>
      </c>
      <c r="AW28">
        <v>13.758900000000001</v>
      </c>
      <c r="AX28">
        <v>384.55</v>
      </c>
      <c r="AY28">
        <v>15.4909</v>
      </c>
      <c r="AZ28">
        <v>400.00299999999999</v>
      </c>
      <c r="BA28">
        <v>100.648</v>
      </c>
      <c r="BB28">
        <v>5.6531400000000002E-2</v>
      </c>
      <c r="BC28">
        <v>18.021799999999999</v>
      </c>
      <c r="BD28">
        <v>17.4925</v>
      </c>
      <c r="BE28">
        <v>999.9</v>
      </c>
      <c r="BF28">
        <v>0</v>
      </c>
      <c r="BG28">
        <v>0</v>
      </c>
      <c r="BH28">
        <v>10008.799999999999</v>
      </c>
      <c r="BI28">
        <v>0</v>
      </c>
      <c r="BJ28">
        <v>99.960400000000007</v>
      </c>
      <c r="BK28">
        <v>-18.0229</v>
      </c>
      <c r="BL28">
        <v>387.899</v>
      </c>
      <c r="BM28">
        <v>405.60300000000001</v>
      </c>
      <c r="BN28">
        <v>1.4495100000000001</v>
      </c>
      <c r="BO28">
        <v>400.02300000000002</v>
      </c>
      <c r="BP28">
        <v>13.758900000000001</v>
      </c>
      <c r="BQ28">
        <v>1.5306900000000001</v>
      </c>
      <c r="BR28">
        <v>1.3848</v>
      </c>
      <c r="BS28">
        <v>13.2782</v>
      </c>
      <c r="BT28">
        <v>11.7522</v>
      </c>
      <c r="BU28">
        <v>1800.09</v>
      </c>
      <c r="BV28">
        <v>0.900007</v>
      </c>
      <c r="BW28">
        <v>9.9993399999999996E-2</v>
      </c>
      <c r="BX28">
        <v>0</v>
      </c>
      <c r="BY28">
        <v>2.2029999999999998</v>
      </c>
      <c r="BZ28">
        <v>0</v>
      </c>
      <c r="CA28">
        <v>17645.7</v>
      </c>
      <c r="CB28">
        <v>14601.1</v>
      </c>
      <c r="CC28">
        <v>39.25</v>
      </c>
      <c r="CD28">
        <v>40.125</v>
      </c>
      <c r="CE28">
        <v>39.436999999999998</v>
      </c>
      <c r="CF28">
        <v>39</v>
      </c>
      <c r="CG28">
        <v>38.125</v>
      </c>
      <c r="CH28">
        <v>1620.09</v>
      </c>
      <c r="CI28">
        <v>180</v>
      </c>
      <c r="CJ28">
        <v>0</v>
      </c>
      <c r="CK28">
        <v>1689721065.8</v>
      </c>
      <c r="CL28">
        <v>0</v>
      </c>
      <c r="CM28">
        <v>1689721026.5999999</v>
      </c>
      <c r="CN28" t="s">
        <v>386</v>
      </c>
      <c r="CO28">
        <v>1689721021.5999999</v>
      </c>
      <c r="CP28">
        <v>1689721026.5999999</v>
      </c>
      <c r="CQ28">
        <v>61</v>
      </c>
      <c r="CR28">
        <v>3.7999999999999999E-2</v>
      </c>
      <c r="CS28">
        <v>5.0000000000000001E-3</v>
      </c>
      <c r="CT28">
        <v>-2.609</v>
      </c>
      <c r="CU28">
        <v>-0.28199999999999997</v>
      </c>
      <c r="CV28">
        <v>400</v>
      </c>
      <c r="CW28">
        <v>14</v>
      </c>
      <c r="CX28">
        <v>0.09</v>
      </c>
      <c r="CY28">
        <v>0.04</v>
      </c>
      <c r="CZ28">
        <v>15.503004882147261</v>
      </c>
      <c r="DA28">
        <v>0.42231863876058567</v>
      </c>
      <c r="DB28">
        <v>5.0791872691613352E-2</v>
      </c>
      <c r="DC28">
        <v>1</v>
      </c>
      <c r="DD28">
        <v>400.00127500000002</v>
      </c>
      <c r="DE28">
        <v>8.4056285177122922E-2</v>
      </c>
      <c r="DF28">
        <v>2.352019079429845E-2</v>
      </c>
      <c r="DG28">
        <v>1</v>
      </c>
      <c r="DH28">
        <v>1799.96325</v>
      </c>
      <c r="DI28">
        <v>0.32518826978752979</v>
      </c>
      <c r="DJ28">
        <v>0.11746036565582629</v>
      </c>
      <c r="DK28">
        <v>-1</v>
      </c>
      <c r="DL28">
        <v>2</v>
      </c>
      <c r="DM28">
        <v>2</v>
      </c>
      <c r="DN28" t="s">
        <v>355</v>
      </c>
      <c r="DO28">
        <v>2.6947899999999998</v>
      </c>
      <c r="DP28">
        <v>2.6635</v>
      </c>
      <c r="DQ28">
        <v>9.1970899999999994E-2</v>
      </c>
      <c r="DR28">
        <v>9.4358499999999998E-2</v>
      </c>
      <c r="DS28">
        <v>8.4905800000000003E-2</v>
      </c>
      <c r="DT28">
        <v>7.7077699999999999E-2</v>
      </c>
      <c r="DU28">
        <v>27521.3</v>
      </c>
      <c r="DV28">
        <v>30991</v>
      </c>
      <c r="DW28">
        <v>28514.9</v>
      </c>
      <c r="DX28">
        <v>32803.599999999999</v>
      </c>
      <c r="DY28">
        <v>36268.1</v>
      </c>
      <c r="DZ28">
        <v>41011.599999999999</v>
      </c>
      <c r="EA28">
        <v>41846</v>
      </c>
      <c r="EB28">
        <v>47303.1</v>
      </c>
      <c r="EC28">
        <v>1.8464</v>
      </c>
      <c r="ED28">
        <v>2.2127500000000002</v>
      </c>
      <c r="EE28">
        <v>-9.9036799999999994E-2</v>
      </c>
      <c r="EF28">
        <v>0</v>
      </c>
      <c r="EG28">
        <v>19.135300000000001</v>
      </c>
      <c r="EH28">
        <v>999.9</v>
      </c>
      <c r="EI28">
        <v>43.3</v>
      </c>
      <c r="EJ28">
        <v>27.5</v>
      </c>
      <c r="EK28">
        <v>15.8551</v>
      </c>
      <c r="EL28">
        <v>62.693399999999997</v>
      </c>
      <c r="EM28">
        <v>3.6578499999999998</v>
      </c>
      <c r="EN28">
        <v>1</v>
      </c>
      <c r="EO28">
        <v>-0.45027200000000001</v>
      </c>
      <c r="EP28">
        <v>3.5925600000000002</v>
      </c>
      <c r="EQ28">
        <v>20.1968</v>
      </c>
      <c r="ER28">
        <v>5.2253800000000004</v>
      </c>
      <c r="ES28">
        <v>12.0099</v>
      </c>
      <c r="ET28">
        <v>4.9897999999999998</v>
      </c>
      <c r="EU28">
        <v>3.3050000000000002</v>
      </c>
      <c r="EV28">
        <v>6269.3</v>
      </c>
      <c r="EW28">
        <v>9654.7000000000007</v>
      </c>
      <c r="EX28">
        <v>503</v>
      </c>
      <c r="EY28">
        <v>59.8</v>
      </c>
      <c r="EZ28">
        <v>1.8527</v>
      </c>
      <c r="FA28">
        <v>1.8615600000000001</v>
      </c>
      <c r="FB28">
        <v>1.8606400000000001</v>
      </c>
      <c r="FC28">
        <v>1.85667</v>
      </c>
      <c r="FD28">
        <v>1.8609599999999999</v>
      </c>
      <c r="FE28">
        <v>1.8572900000000001</v>
      </c>
      <c r="FF28">
        <v>1.8593299999999999</v>
      </c>
      <c r="FG28">
        <v>1.8622000000000001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-2.5499999999999998</v>
      </c>
      <c r="FV28">
        <v>-0.28249999999999997</v>
      </c>
      <c r="FW28">
        <v>-1.1637641585431739</v>
      </c>
      <c r="FX28">
        <v>-4.0117494158234393E-3</v>
      </c>
      <c r="FY28">
        <v>1.087516141204025E-6</v>
      </c>
      <c r="FZ28">
        <v>-8.657206703991749E-11</v>
      </c>
      <c r="GA28">
        <v>-0.28249000000000102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0.5</v>
      </c>
      <c r="GJ28">
        <v>0.5</v>
      </c>
      <c r="GK28">
        <v>0.99731400000000003</v>
      </c>
      <c r="GL28">
        <v>2.4011200000000001</v>
      </c>
      <c r="GM28">
        <v>1.5942400000000001</v>
      </c>
      <c r="GN28">
        <v>2.31934</v>
      </c>
      <c r="GO28">
        <v>1.40015</v>
      </c>
      <c r="GP28">
        <v>2.2522000000000002</v>
      </c>
      <c r="GQ28">
        <v>30.955200000000001</v>
      </c>
      <c r="GR28">
        <v>15.9533</v>
      </c>
      <c r="GS28">
        <v>18</v>
      </c>
      <c r="GT28">
        <v>387.96899999999999</v>
      </c>
      <c r="GU28">
        <v>669.27</v>
      </c>
      <c r="GV28">
        <v>14.089</v>
      </c>
      <c r="GW28">
        <v>21.197600000000001</v>
      </c>
      <c r="GX28">
        <v>30.000599999999999</v>
      </c>
      <c r="GY28">
        <v>21.081700000000001</v>
      </c>
      <c r="GZ28">
        <v>21.007899999999999</v>
      </c>
      <c r="HA28">
        <v>20.0167</v>
      </c>
      <c r="HB28">
        <v>10</v>
      </c>
      <c r="HC28">
        <v>-30</v>
      </c>
      <c r="HD28">
        <v>14.075799999999999</v>
      </c>
      <c r="HE28">
        <v>400</v>
      </c>
      <c r="HF28">
        <v>0</v>
      </c>
      <c r="HG28">
        <v>104.684</v>
      </c>
      <c r="HH28">
        <v>104.202</v>
      </c>
    </row>
    <row r="29" spans="1:216" x14ac:dyDescent="0.2">
      <c r="A29">
        <v>11</v>
      </c>
      <c r="B29">
        <v>1689721316</v>
      </c>
      <c r="C29">
        <v>1010.400000095367</v>
      </c>
      <c r="D29" t="s">
        <v>387</v>
      </c>
      <c r="E29" t="s">
        <v>388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1689721316</v>
      </c>
      <c r="M29">
        <f t="shared" si="0"/>
        <v>2.3720760330920281E-3</v>
      </c>
      <c r="N29">
        <f t="shared" si="1"/>
        <v>2.3720760330920281</v>
      </c>
      <c r="O29">
        <f t="shared" si="2"/>
        <v>17.361710561104704</v>
      </c>
      <c r="P29">
        <f t="shared" si="3"/>
        <v>453.99</v>
      </c>
      <c r="Q29">
        <f t="shared" si="4"/>
        <v>349.66829298568371</v>
      </c>
      <c r="R29">
        <f t="shared" si="5"/>
        <v>35.213391916039413</v>
      </c>
      <c r="S29">
        <f t="shared" si="6"/>
        <v>45.719123285271003</v>
      </c>
      <c r="T29">
        <f t="shared" si="7"/>
        <v>0.29280830609678565</v>
      </c>
      <c r="U29">
        <f t="shared" si="8"/>
        <v>3.274336718595491</v>
      </c>
      <c r="V29">
        <f t="shared" si="9"/>
        <v>0.27900036167213244</v>
      </c>
      <c r="W29">
        <f t="shared" si="10"/>
        <v>0.1755615429719225</v>
      </c>
      <c r="X29">
        <f t="shared" si="11"/>
        <v>297.72434400000003</v>
      </c>
      <c r="Y29">
        <f t="shared" si="12"/>
        <v>19.046296783809602</v>
      </c>
      <c r="Z29">
        <f t="shared" si="13"/>
        <v>19.046296783809602</v>
      </c>
      <c r="AA29">
        <f t="shared" si="14"/>
        <v>2.211559427725565</v>
      </c>
      <c r="AB29">
        <f t="shared" si="15"/>
        <v>66.111193208408565</v>
      </c>
      <c r="AC29">
        <f t="shared" si="16"/>
        <v>1.3705867882557099</v>
      </c>
      <c r="AD29">
        <f t="shared" si="17"/>
        <v>2.0731539119783844</v>
      </c>
      <c r="AE29">
        <f t="shared" si="18"/>
        <v>0.84097263946985512</v>
      </c>
      <c r="AF29">
        <f t="shared" si="19"/>
        <v>-104.60855305935844</v>
      </c>
      <c r="AG29">
        <f t="shared" si="20"/>
        <v>-182.15665414497792</v>
      </c>
      <c r="AH29">
        <f t="shared" si="21"/>
        <v>-11.017564081885833</v>
      </c>
      <c r="AI29">
        <f t="shared" si="22"/>
        <v>-5.8427286222155317E-2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54777.545401643583</v>
      </c>
      <c r="AO29">
        <f t="shared" si="26"/>
        <v>1800.14</v>
      </c>
      <c r="AP29">
        <f t="shared" si="27"/>
        <v>1517.5175999999999</v>
      </c>
      <c r="AQ29">
        <f t="shared" si="28"/>
        <v>0.84299976668481336</v>
      </c>
      <c r="AR29">
        <f t="shared" si="29"/>
        <v>0.16538954970168987</v>
      </c>
      <c r="AS29">
        <v>1689721316</v>
      </c>
      <c r="AT29">
        <v>453.99</v>
      </c>
      <c r="AU29">
        <v>475.00400000000002</v>
      </c>
      <c r="AV29">
        <v>13.6099</v>
      </c>
      <c r="AW29">
        <v>10.943300000000001</v>
      </c>
      <c r="AX29">
        <v>456.65100000000001</v>
      </c>
      <c r="AY29">
        <v>13.9497</v>
      </c>
      <c r="AZ29">
        <v>399.93900000000002</v>
      </c>
      <c r="BA29">
        <v>100.648</v>
      </c>
      <c r="BB29">
        <v>5.71329E-2</v>
      </c>
      <c r="BC29">
        <v>18.014399999999998</v>
      </c>
      <c r="BD29">
        <v>17.334199999999999</v>
      </c>
      <c r="BE29">
        <v>999.9</v>
      </c>
      <c r="BF29">
        <v>0</v>
      </c>
      <c r="BG29">
        <v>0</v>
      </c>
      <c r="BH29">
        <v>9983.75</v>
      </c>
      <c r="BI29">
        <v>0</v>
      </c>
      <c r="BJ29">
        <v>97.305899999999994</v>
      </c>
      <c r="BK29">
        <v>-21.014299999999999</v>
      </c>
      <c r="BL29">
        <v>460.25400000000002</v>
      </c>
      <c r="BM29">
        <v>480.26</v>
      </c>
      <c r="BN29">
        <v>2.6666699999999999</v>
      </c>
      <c r="BO29">
        <v>475.00400000000002</v>
      </c>
      <c r="BP29">
        <v>10.943300000000001</v>
      </c>
      <c r="BQ29">
        <v>1.36981</v>
      </c>
      <c r="BR29">
        <v>1.1014200000000001</v>
      </c>
      <c r="BS29">
        <v>11.5875</v>
      </c>
      <c r="BT29">
        <v>8.3318100000000008</v>
      </c>
      <c r="BU29">
        <v>1800.14</v>
      </c>
      <c r="BV29">
        <v>0.90000599999999997</v>
      </c>
      <c r="BW29">
        <v>9.9993799999999994E-2</v>
      </c>
      <c r="BX29">
        <v>0</v>
      </c>
      <c r="BY29">
        <v>1.8864000000000001</v>
      </c>
      <c r="BZ29">
        <v>0</v>
      </c>
      <c r="CA29">
        <v>20589.3</v>
      </c>
      <c r="CB29">
        <v>14601.5</v>
      </c>
      <c r="CC29">
        <v>39.875</v>
      </c>
      <c r="CD29">
        <v>40.125</v>
      </c>
      <c r="CE29">
        <v>40</v>
      </c>
      <c r="CF29">
        <v>38.686999999999998</v>
      </c>
      <c r="CG29">
        <v>38.5</v>
      </c>
      <c r="CH29">
        <v>1620.14</v>
      </c>
      <c r="CI29">
        <v>180</v>
      </c>
      <c r="CJ29">
        <v>0</v>
      </c>
      <c r="CK29">
        <v>1689721328</v>
      </c>
      <c r="CL29">
        <v>0</v>
      </c>
      <c r="CM29">
        <v>1689721127.0999999</v>
      </c>
      <c r="CN29" t="s">
        <v>389</v>
      </c>
      <c r="CO29">
        <v>1689721115.5999999</v>
      </c>
      <c r="CP29">
        <v>1689721127.0999999</v>
      </c>
      <c r="CQ29">
        <v>62</v>
      </c>
      <c r="CR29">
        <v>0.11700000000000001</v>
      </c>
      <c r="CS29">
        <v>-5.7000000000000002E-2</v>
      </c>
      <c r="CT29">
        <v>-2.73</v>
      </c>
      <c r="CU29">
        <v>-0.34</v>
      </c>
      <c r="CV29">
        <v>477</v>
      </c>
      <c r="CW29">
        <v>11</v>
      </c>
      <c r="CX29">
        <v>0.1</v>
      </c>
      <c r="CY29">
        <v>0.08</v>
      </c>
      <c r="CZ29">
        <v>17.546922702935358</v>
      </c>
      <c r="DA29">
        <v>0.24842939236278619</v>
      </c>
      <c r="DB29">
        <v>3.7377867969510613E-2</v>
      </c>
      <c r="DC29">
        <v>1</v>
      </c>
      <c r="DD29">
        <v>474.98849999999999</v>
      </c>
      <c r="DE29">
        <v>7.5759849904942556E-2</v>
      </c>
      <c r="DF29">
        <v>1.6478774226254909E-2</v>
      </c>
      <c r="DG29">
        <v>1</v>
      </c>
      <c r="DH29">
        <v>1800.104</v>
      </c>
      <c r="DI29">
        <v>-0.1380313010266985</v>
      </c>
      <c r="DJ29">
        <v>0.1034842983258818</v>
      </c>
      <c r="DK29">
        <v>-1</v>
      </c>
      <c r="DL29">
        <v>2</v>
      </c>
      <c r="DM29">
        <v>2</v>
      </c>
      <c r="DN29" t="s">
        <v>355</v>
      </c>
      <c r="DO29">
        <v>2.6942200000000001</v>
      </c>
      <c r="DP29">
        <v>2.6638799999999998</v>
      </c>
      <c r="DQ29">
        <v>0.104597</v>
      </c>
      <c r="DR29">
        <v>0.10716299999999999</v>
      </c>
      <c r="DS29">
        <v>7.8524399999999994E-2</v>
      </c>
      <c r="DT29">
        <v>6.4939499999999997E-2</v>
      </c>
      <c r="DU29">
        <v>27129.9</v>
      </c>
      <c r="DV29">
        <v>30545.5</v>
      </c>
      <c r="DW29">
        <v>28506.6</v>
      </c>
      <c r="DX29">
        <v>32796.9</v>
      </c>
      <c r="DY29">
        <v>36516.6</v>
      </c>
      <c r="DZ29">
        <v>41543</v>
      </c>
      <c r="EA29">
        <v>41834.1</v>
      </c>
      <c r="EB29">
        <v>47292</v>
      </c>
      <c r="EC29">
        <v>1.8450800000000001</v>
      </c>
      <c r="ED29">
        <v>2.2025999999999999</v>
      </c>
      <c r="EE29">
        <v>-8.60654E-2</v>
      </c>
      <c r="EF29">
        <v>0</v>
      </c>
      <c r="EG29">
        <v>18.762499999999999</v>
      </c>
      <c r="EH29">
        <v>999.9</v>
      </c>
      <c r="EI29">
        <v>43.4</v>
      </c>
      <c r="EJ29">
        <v>27.8</v>
      </c>
      <c r="EK29">
        <v>16.173500000000001</v>
      </c>
      <c r="EL29">
        <v>63.073399999999999</v>
      </c>
      <c r="EM29">
        <v>3.9382999999999999</v>
      </c>
      <c r="EN29">
        <v>1</v>
      </c>
      <c r="EO29">
        <v>-0.434695</v>
      </c>
      <c r="EP29">
        <v>3.3028900000000001</v>
      </c>
      <c r="EQ29">
        <v>20.2014</v>
      </c>
      <c r="ER29">
        <v>5.2277699999999996</v>
      </c>
      <c r="ES29">
        <v>12.0099</v>
      </c>
      <c r="ET29">
        <v>4.9899500000000003</v>
      </c>
      <c r="EU29">
        <v>3.3050000000000002</v>
      </c>
      <c r="EV29">
        <v>6275.1</v>
      </c>
      <c r="EW29">
        <v>9674.1</v>
      </c>
      <c r="EX29">
        <v>503</v>
      </c>
      <c r="EY29">
        <v>59.8</v>
      </c>
      <c r="EZ29">
        <v>1.8527199999999999</v>
      </c>
      <c r="FA29">
        <v>1.86155</v>
      </c>
      <c r="FB29">
        <v>1.86066</v>
      </c>
      <c r="FC29">
        <v>1.85669</v>
      </c>
      <c r="FD29">
        <v>1.8609599999999999</v>
      </c>
      <c r="FE29">
        <v>1.8573</v>
      </c>
      <c r="FF29">
        <v>1.8593</v>
      </c>
      <c r="FG29">
        <v>1.8621799999999999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-2.661</v>
      </c>
      <c r="FV29">
        <v>-0.33979999999999999</v>
      </c>
      <c r="FW29">
        <v>-1.047072017037735</v>
      </c>
      <c r="FX29">
        <v>-4.0117494158234393E-3</v>
      </c>
      <c r="FY29">
        <v>1.087516141204025E-6</v>
      </c>
      <c r="FZ29">
        <v>-8.657206703991749E-11</v>
      </c>
      <c r="GA29">
        <v>-0.3398000000000021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3.3</v>
      </c>
      <c r="GJ29">
        <v>3.1</v>
      </c>
      <c r="GK29">
        <v>1.1413599999999999</v>
      </c>
      <c r="GL29">
        <v>2.3974600000000001</v>
      </c>
      <c r="GM29">
        <v>1.5942400000000001</v>
      </c>
      <c r="GN29">
        <v>2.31812</v>
      </c>
      <c r="GO29">
        <v>1.40015</v>
      </c>
      <c r="GP29">
        <v>2.2363300000000002</v>
      </c>
      <c r="GQ29">
        <v>31.2591</v>
      </c>
      <c r="GR29">
        <v>15.927</v>
      </c>
      <c r="GS29">
        <v>18</v>
      </c>
      <c r="GT29">
        <v>389.05700000000002</v>
      </c>
      <c r="GU29">
        <v>663.64800000000002</v>
      </c>
      <c r="GV29">
        <v>14.1439</v>
      </c>
      <c r="GW29">
        <v>21.4192</v>
      </c>
      <c r="GX29">
        <v>30</v>
      </c>
      <c r="GY29">
        <v>21.314800000000002</v>
      </c>
      <c r="GZ29">
        <v>21.239899999999999</v>
      </c>
      <c r="HA29">
        <v>22.892399999999999</v>
      </c>
      <c r="HB29">
        <v>30</v>
      </c>
      <c r="HC29">
        <v>-30</v>
      </c>
      <c r="HD29">
        <v>14.139699999999999</v>
      </c>
      <c r="HE29">
        <v>475</v>
      </c>
      <c r="HF29">
        <v>0</v>
      </c>
      <c r="HG29">
        <v>104.65300000000001</v>
      </c>
      <c r="HH29">
        <v>104.179</v>
      </c>
    </row>
    <row r="30" spans="1:216" x14ac:dyDescent="0.2">
      <c r="A30">
        <v>12</v>
      </c>
      <c r="B30">
        <v>1689721406.5</v>
      </c>
      <c r="C30">
        <v>1100.900000095367</v>
      </c>
      <c r="D30" t="s">
        <v>390</v>
      </c>
      <c r="E30" t="s">
        <v>391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1689721406.5</v>
      </c>
      <c r="M30">
        <f t="shared" si="0"/>
        <v>2.3239764559209223E-3</v>
      </c>
      <c r="N30">
        <f t="shared" si="1"/>
        <v>2.3239764559209224</v>
      </c>
      <c r="O30">
        <f t="shared" si="2"/>
        <v>19.138974929489539</v>
      </c>
      <c r="P30">
        <f t="shared" si="3"/>
        <v>551.74099999999999</v>
      </c>
      <c r="Q30">
        <f t="shared" si="4"/>
        <v>434.44595844163933</v>
      </c>
      <c r="R30">
        <f t="shared" si="5"/>
        <v>43.751012099213675</v>
      </c>
      <c r="S30">
        <f t="shared" si="6"/>
        <v>55.563244858393496</v>
      </c>
      <c r="T30">
        <f t="shared" si="7"/>
        <v>0.28826956419170224</v>
      </c>
      <c r="U30">
        <f t="shared" si="8"/>
        <v>3.2697485077616597</v>
      </c>
      <c r="V30">
        <f t="shared" si="9"/>
        <v>0.27485799285792589</v>
      </c>
      <c r="W30">
        <f t="shared" si="10"/>
        <v>0.17293921632376935</v>
      </c>
      <c r="X30">
        <f t="shared" si="11"/>
        <v>297.70998000000003</v>
      </c>
      <c r="Y30">
        <f t="shared" si="12"/>
        <v>19.011963787428229</v>
      </c>
      <c r="Z30">
        <f t="shared" si="13"/>
        <v>19.011963787428229</v>
      </c>
      <c r="AA30">
        <f t="shared" si="14"/>
        <v>2.2068273469983368</v>
      </c>
      <c r="AB30">
        <f t="shared" si="15"/>
        <v>66.301162015179457</v>
      </c>
      <c r="AC30">
        <f t="shared" si="16"/>
        <v>1.3704682637404502</v>
      </c>
      <c r="AD30">
        <f t="shared" si="17"/>
        <v>2.0670350595464457</v>
      </c>
      <c r="AE30">
        <f t="shared" si="18"/>
        <v>0.83635908325788666</v>
      </c>
      <c r="AF30">
        <f t="shared" si="19"/>
        <v>-102.48736170611268</v>
      </c>
      <c r="AG30">
        <f t="shared" si="20"/>
        <v>-184.13432724318895</v>
      </c>
      <c r="AH30">
        <f t="shared" si="21"/>
        <v>-11.148144006084136</v>
      </c>
      <c r="AI30">
        <f t="shared" si="22"/>
        <v>-5.9852955385707673E-2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54671.202231632626</v>
      </c>
      <c r="AO30">
        <f t="shared" si="26"/>
        <v>1800.05</v>
      </c>
      <c r="AP30">
        <f t="shared" si="27"/>
        <v>1517.442</v>
      </c>
      <c r="AQ30">
        <f t="shared" si="28"/>
        <v>0.84299991666898144</v>
      </c>
      <c r="AR30">
        <f t="shared" si="29"/>
        <v>0.16538983917113415</v>
      </c>
      <c r="AS30">
        <v>1689721406.5</v>
      </c>
      <c r="AT30">
        <v>551.74099999999999</v>
      </c>
      <c r="AU30">
        <v>575.00800000000004</v>
      </c>
      <c r="AV30">
        <v>13.608700000000001</v>
      </c>
      <c r="AW30">
        <v>10.9969</v>
      </c>
      <c r="AX30">
        <v>554.80999999999995</v>
      </c>
      <c r="AY30">
        <v>13.9419</v>
      </c>
      <c r="AZ30">
        <v>400.05099999999999</v>
      </c>
      <c r="BA30">
        <v>100.648</v>
      </c>
      <c r="BB30">
        <v>5.73035E-2</v>
      </c>
      <c r="BC30">
        <v>17.967400000000001</v>
      </c>
      <c r="BD30">
        <v>17.4009</v>
      </c>
      <c r="BE30">
        <v>999.9</v>
      </c>
      <c r="BF30">
        <v>0</v>
      </c>
      <c r="BG30">
        <v>0</v>
      </c>
      <c r="BH30">
        <v>9961.8799999999992</v>
      </c>
      <c r="BI30">
        <v>0</v>
      </c>
      <c r="BJ30">
        <v>88.059600000000003</v>
      </c>
      <c r="BK30">
        <v>-23.267499999999998</v>
      </c>
      <c r="BL30">
        <v>559.35299999999995</v>
      </c>
      <c r="BM30">
        <v>581.40200000000004</v>
      </c>
      <c r="BN30">
        <v>2.61172</v>
      </c>
      <c r="BO30">
        <v>575.00800000000004</v>
      </c>
      <c r="BP30">
        <v>10.9969</v>
      </c>
      <c r="BQ30">
        <v>1.36968</v>
      </c>
      <c r="BR30">
        <v>1.1068100000000001</v>
      </c>
      <c r="BS30">
        <v>11.586</v>
      </c>
      <c r="BT30">
        <v>8.4038900000000005</v>
      </c>
      <c r="BU30">
        <v>1800.05</v>
      </c>
      <c r="BV30">
        <v>0.90000500000000005</v>
      </c>
      <c r="BW30">
        <v>9.9994899999999998E-2</v>
      </c>
      <c r="BX30">
        <v>0</v>
      </c>
      <c r="BY30">
        <v>2.8940000000000001</v>
      </c>
      <c r="BZ30">
        <v>0</v>
      </c>
      <c r="CA30">
        <v>16658.7</v>
      </c>
      <c r="CB30">
        <v>14600.8</v>
      </c>
      <c r="CC30">
        <v>37.811999999999998</v>
      </c>
      <c r="CD30">
        <v>38.375</v>
      </c>
      <c r="CE30">
        <v>38</v>
      </c>
      <c r="CF30">
        <v>36.686999999999998</v>
      </c>
      <c r="CG30">
        <v>36.625</v>
      </c>
      <c r="CH30">
        <v>1620.05</v>
      </c>
      <c r="CI30">
        <v>180</v>
      </c>
      <c r="CJ30">
        <v>0</v>
      </c>
      <c r="CK30">
        <v>1689721418</v>
      </c>
      <c r="CL30">
        <v>0</v>
      </c>
      <c r="CM30">
        <v>1689721379.5</v>
      </c>
      <c r="CN30" t="s">
        <v>392</v>
      </c>
      <c r="CO30">
        <v>1689721375.5</v>
      </c>
      <c r="CP30">
        <v>1689721379.5</v>
      </c>
      <c r="CQ30">
        <v>63</v>
      </c>
      <c r="CR30">
        <v>-0.11600000000000001</v>
      </c>
      <c r="CS30">
        <v>7.0000000000000001E-3</v>
      </c>
      <c r="CT30">
        <v>-3.1360000000000001</v>
      </c>
      <c r="CU30">
        <v>-0.33300000000000002</v>
      </c>
      <c r="CV30">
        <v>575</v>
      </c>
      <c r="CW30">
        <v>11</v>
      </c>
      <c r="CX30">
        <v>0.13</v>
      </c>
      <c r="CY30">
        <v>0.03</v>
      </c>
      <c r="CZ30">
        <v>19.435554140562171</v>
      </c>
      <c r="DA30">
        <v>-0.50728404438639563</v>
      </c>
      <c r="DB30">
        <v>6.0511475202766687E-2</v>
      </c>
      <c r="DC30">
        <v>1</v>
      </c>
      <c r="DD30">
        <v>574.99668292682929</v>
      </c>
      <c r="DE30">
        <v>-5.4501742159397057E-2</v>
      </c>
      <c r="DF30">
        <v>2.467786509364284E-2</v>
      </c>
      <c r="DG30">
        <v>1</v>
      </c>
      <c r="DH30">
        <v>1800.02775</v>
      </c>
      <c r="DI30">
        <v>-0.16295127793300621</v>
      </c>
      <c r="DJ30">
        <v>0.1019678258079366</v>
      </c>
      <c r="DK30">
        <v>-1</v>
      </c>
      <c r="DL30">
        <v>2</v>
      </c>
      <c r="DM30">
        <v>2</v>
      </c>
      <c r="DN30" t="s">
        <v>355</v>
      </c>
      <c r="DO30">
        <v>2.6945199999999998</v>
      </c>
      <c r="DP30">
        <v>2.6638600000000001</v>
      </c>
      <c r="DQ30">
        <v>0.120408</v>
      </c>
      <c r="DR30">
        <v>0.12288499999999999</v>
      </c>
      <c r="DS30">
        <v>7.84831E-2</v>
      </c>
      <c r="DT30">
        <v>6.51722E-2</v>
      </c>
      <c r="DU30">
        <v>26650</v>
      </c>
      <c r="DV30">
        <v>30007.3</v>
      </c>
      <c r="DW30">
        <v>28505.7</v>
      </c>
      <c r="DX30">
        <v>32796.300000000003</v>
      </c>
      <c r="DY30">
        <v>36517.5</v>
      </c>
      <c r="DZ30">
        <v>41532</v>
      </c>
      <c r="EA30">
        <v>41833.199999999997</v>
      </c>
      <c r="EB30">
        <v>47291.199999999997</v>
      </c>
      <c r="EC30">
        <v>1.84358</v>
      </c>
      <c r="ED30">
        <v>2.2007500000000002</v>
      </c>
      <c r="EE30">
        <v>-0.10360800000000001</v>
      </c>
      <c r="EF30">
        <v>0</v>
      </c>
      <c r="EG30">
        <v>19.119700000000002</v>
      </c>
      <c r="EH30">
        <v>999.9</v>
      </c>
      <c r="EI30">
        <v>43.4</v>
      </c>
      <c r="EJ30">
        <v>27.9</v>
      </c>
      <c r="EK30">
        <v>16.2681</v>
      </c>
      <c r="EL30">
        <v>62.983400000000003</v>
      </c>
      <c r="EM30">
        <v>3.6578499999999998</v>
      </c>
      <c r="EN30">
        <v>1</v>
      </c>
      <c r="EO30">
        <v>-0.43341000000000002</v>
      </c>
      <c r="EP30">
        <v>3.2349700000000001</v>
      </c>
      <c r="EQ30">
        <v>20.2028</v>
      </c>
      <c r="ER30">
        <v>5.2271700000000001</v>
      </c>
      <c r="ES30">
        <v>12.0099</v>
      </c>
      <c r="ET30">
        <v>4.9899500000000003</v>
      </c>
      <c r="EU30">
        <v>3.3050000000000002</v>
      </c>
      <c r="EV30">
        <v>6277.2</v>
      </c>
      <c r="EW30">
        <v>9682.1</v>
      </c>
      <c r="EX30">
        <v>503</v>
      </c>
      <c r="EY30">
        <v>59.9</v>
      </c>
      <c r="EZ30">
        <v>1.8527100000000001</v>
      </c>
      <c r="FA30">
        <v>1.8615600000000001</v>
      </c>
      <c r="FB30">
        <v>1.86066</v>
      </c>
      <c r="FC30">
        <v>1.85669</v>
      </c>
      <c r="FD30">
        <v>1.86097</v>
      </c>
      <c r="FE30">
        <v>1.8573</v>
      </c>
      <c r="FF30">
        <v>1.85937</v>
      </c>
      <c r="FG30">
        <v>1.86219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-3.069</v>
      </c>
      <c r="FV30">
        <v>-0.3332</v>
      </c>
      <c r="FW30">
        <v>-1.163406604458362</v>
      </c>
      <c r="FX30">
        <v>-4.0117494158234393E-3</v>
      </c>
      <c r="FY30">
        <v>1.087516141204025E-6</v>
      </c>
      <c r="FZ30">
        <v>-8.657206703991749E-11</v>
      </c>
      <c r="GA30">
        <v>-0.33324500000000329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0.5</v>
      </c>
      <c r="GJ30">
        <v>0.5</v>
      </c>
      <c r="GK30">
        <v>1.33057</v>
      </c>
      <c r="GL30">
        <v>2.3962400000000001</v>
      </c>
      <c r="GM30">
        <v>1.5942400000000001</v>
      </c>
      <c r="GN30">
        <v>2.31812</v>
      </c>
      <c r="GO30">
        <v>1.40015</v>
      </c>
      <c r="GP30">
        <v>2.2338900000000002</v>
      </c>
      <c r="GQ30">
        <v>31.324400000000001</v>
      </c>
      <c r="GR30">
        <v>15.927</v>
      </c>
      <c r="GS30">
        <v>18</v>
      </c>
      <c r="GT30">
        <v>388.60500000000002</v>
      </c>
      <c r="GU30">
        <v>662.67600000000004</v>
      </c>
      <c r="GV30">
        <v>14.1585</v>
      </c>
      <c r="GW30">
        <v>21.444400000000002</v>
      </c>
      <c r="GX30">
        <v>30.0001</v>
      </c>
      <c r="GY30">
        <v>21.356300000000001</v>
      </c>
      <c r="GZ30">
        <v>21.285900000000002</v>
      </c>
      <c r="HA30">
        <v>26.704599999999999</v>
      </c>
      <c r="HB30">
        <v>30</v>
      </c>
      <c r="HC30">
        <v>-30</v>
      </c>
      <c r="HD30">
        <v>14.1808</v>
      </c>
      <c r="HE30">
        <v>575</v>
      </c>
      <c r="HF30">
        <v>0</v>
      </c>
      <c r="HG30">
        <v>104.651</v>
      </c>
      <c r="HH30">
        <v>104.17700000000001</v>
      </c>
    </row>
    <row r="31" spans="1:216" x14ac:dyDescent="0.2">
      <c r="A31">
        <v>13</v>
      </c>
      <c r="B31">
        <v>1689721491.5</v>
      </c>
      <c r="C31">
        <v>1185.900000095367</v>
      </c>
      <c r="D31" t="s">
        <v>393</v>
      </c>
      <c r="E31" t="s">
        <v>394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1689721491.5</v>
      </c>
      <c r="M31">
        <f t="shared" si="0"/>
        <v>2.3137112947337829E-3</v>
      </c>
      <c r="N31">
        <f t="shared" si="1"/>
        <v>2.3137112947337828</v>
      </c>
      <c r="O31">
        <f t="shared" si="2"/>
        <v>19.966737899412063</v>
      </c>
      <c r="P31">
        <f t="shared" si="3"/>
        <v>650.54300000000001</v>
      </c>
      <c r="Q31">
        <f t="shared" si="4"/>
        <v>526.97590487381785</v>
      </c>
      <c r="R31">
        <f t="shared" si="5"/>
        <v>53.069058226816495</v>
      </c>
      <c r="S31">
        <f t="shared" si="6"/>
        <v>65.512870753197788</v>
      </c>
      <c r="T31">
        <f t="shared" si="7"/>
        <v>0.28765370547779384</v>
      </c>
      <c r="U31">
        <f t="shared" si="8"/>
        <v>3.2820545615304444</v>
      </c>
      <c r="V31">
        <f t="shared" si="9"/>
        <v>0.27434553884633578</v>
      </c>
      <c r="W31">
        <f t="shared" si="10"/>
        <v>0.17261033184130684</v>
      </c>
      <c r="X31">
        <f t="shared" si="11"/>
        <v>297.68821500000001</v>
      </c>
      <c r="Y31">
        <f t="shared" si="12"/>
        <v>19.032752935202719</v>
      </c>
      <c r="Z31">
        <f t="shared" si="13"/>
        <v>19.032752935202719</v>
      </c>
      <c r="AA31">
        <f t="shared" si="14"/>
        <v>2.2096916319528876</v>
      </c>
      <c r="AB31">
        <f t="shared" si="15"/>
        <v>66.452132548323775</v>
      </c>
      <c r="AC31">
        <f t="shared" si="16"/>
        <v>1.3755081509504798</v>
      </c>
      <c r="AD31">
        <f t="shared" si="17"/>
        <v>2.0699232638624725</v>
      </c>
      <c r="AE31">
        <f t="shared" si="18"/>
        <v>0.8341834810024078</v>
      </c>
      <c r="AF31">
        <f t="shared" si="19"/>
        <v>-102.03466809775983</v>
      </c>
      <c r="AG31">
        <f t="shared" si="20"/>
        <v>-184.57769759847844</v>
      </c>
      <c r="AH31">
        <f t="shared" si="21"/>
        <v>-11.135549591326212</v>
      </c>
      <c r="AI31">
        <f t="shared" si="22"/>
        <v>-5.9700287564453447E-2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54976.125297291321</v>
      </c>
      <c r="AO31">
        <f t="shared" si="26"/>
        <v>1799.91</v>
      </c>
      <c r="AP31">
        <f t="shared" si="27"/>
        <v>1517.3246999999999</v>
      </c>
      <c r="AQ31">
        <f t="shared" si="28"/>
        <v>0.84300031668250075</v>
      </c>
      <c r="AR31">
        <f t="shared" si="29"/>
        <v>0.16539061119722653</v>
      </c>
      <c r="AS31">
        <v>1689721491.5</v>
      </c>
      <c r="AT31">
        <v>650.54300000000001</v>
      </c>
      <c r="AU31">
        <v>675.00400000000002</v>
      </c>
      <c r="AV31">
        <v>13.658799999999999</v>
      </c>
      <c r="AW31">
        <v>11.058999999999999</v>
      </c>
      <c r="AX31">
        <v>653.98199999999997</v>
      </c>
      <c r="AY31">
        <v>13.993399999999999</v>
      </c>
      <c r="AZ31">
        <v>400.10199999999998</v>
      </c>
      <c r="BA31">
        <v>100.648</v>
      </c>
      <c r="BB31">
        <v>5.69046E-2</v>
      </c>
      <c r="BC31">
        <v>17.989599999999999</v>
      </c>
      <c r="BD31">
        <v>17.4665</v>
      </c>
      <c r="BE31">
        <v>999.9</v>
      </c>
      <c r="BF31">
        <v>0</v>
      </c>
      <c r="BG31">
        <v>0</v>
      </c>
      <c r="BH31">
        <v>10020.6</v>
      </c>
      <c r="BI31">
        <v>0</v>
      </c>
      <c r="BJ31">
        <v>82.9816</v>
      </c>
      <c r="BK31">
        <v>-24.460699999999999</v>
      </c>
      <c r="BL31">
        <v>659.55200000000002</v>
      </c>
      <c r="BM31">
        <v>682.55200000000002</v>
      </c>
      <c r="BN31">
        <v>2.5997599999999998</v>
      </c>
      <c r="BO31">
        <v>675.00400000000002</v>
      </c>
      <c r="BP31">
        <v>11.058999999999999</v>
      </c>
      <c r="BQ31">
        <v>1.3747400000000001</v>
      </c>
      <c r="BR31">
        <v>1.11307</v>
      </c>
      <c r="BS31">
        <v>11.6418</v>
      </c>
      <c r="BT31">
        <v>8.4870800000000006</v>
      </c>
      <c r="BU31">
        <v>1799.91</v>
      </c>
      <c r="BV31">
        <v>0.89998999999999996</v>
      </c>
      <c r="BW31">
        <v>0.10001</v>
      </c>
      <c r="BX31">
        <v>0</v>
      </c>
      <c r="BY31">
        <v>2.875</v>
      </c>
      <c r="BZ31">
        <v>0</v>
      </c>
      <c r="CA31">
        <v>15948.3</v>
      </c>
      <c r="CB31">
        <v>14599.6</v>
      </c>
      <c r="CC31">
        <v>38.125</v>
      </c>
      <c r="CD31">
        <v>39.061999999999998</v>
      </c>
      <c r="CE31">
        <v>38.5</v>
      </c>
      <c r="CF31">
        <v>37.561999999999998</v>
      </c>
      <c r="CG31">
        <v>37.125</v>
      </c>
      <c r="CH31">
        <v>1619.9</v>
      </c>
      <c r="CI31">
        <v>180.01</v>
      </c>
      <c r="CJ31">
        <v>0</v>
      </c>
      <c r="CK31">
        <v>1689721503.2</v>
      </c>
      <c r="CL31">
        <v>0</v>
      </c>
      <c r="CM31">
        <v>1689721464</v>
      </c>
      <c r="CN31" t="s">
        <v>395</v>
      </c>
      <c r="CO31">
        <v>1689721463</v>
      </c>
      <c r="CP31">
        <v>1689721464</v>
      </c>
      <c r="CQ31">
        <v>64</v>
      </c>
      <c r="CR31">
        <v>-9.1999999999999998E-2</v>
      </c>
      <c r="CS31">
        <v>-1E-3</v>
      </c>
      <c r="CT31">
        <v>-3.504</v>
      </c>
      <c r="CU31">
        <v>-0.33500000000000002</v>
      </c>
      <c r="CV31">
        <v>675</v>
      </c>
      <c r="CW31">
        <v>11</v>
      </c>
      <c r="CX31">
        <v>0.09</v>
      </c>
      <c r="CY31">
        <v>0.02</v>
      </c>
      <c r="CZ31">
        <v>20.16304809839826</v>
      </c>
      <c r="DA31">
        <v>0.12814653809753951</v>
      </c>
      <c r="DB31">
        <v>4.8400681046735478E-2</v>
      </c>
      <c r="DC31">
        <v>1</v>
      </c>
      <c r="DD31">
        <v>675.00997560975622</v>
      </c>
      <c r="DE31">
        <v>-1.9358885018108639E-2</v>
      </c>
      <c r="DF31">
        <v>3.0351186584166068E-2</v>
      </c>
      <c r="DG31">
        <v>1</v>
      </c>
      <c r="DH31">
        <v>1799.9727499999999</v>
      </c>
      <c r="DI31">
        <v>-0.1220409667329192</v>
      </c>
      <c r="DJ31">
        <v>0.1010442353625385</v>
      </c>
      <c r="DK31">
        <v>-1</v>
      </c>
      <c r="DL31">
        <v>2</v>
      </c>
      <c r="DM31">
        <v>2</v>
      </c>
      <c r="DN31" t="s">
        <v>355</v>
      </c>
      <c r="DO31">
        <v>2.6946099999999999</v>
      </c>
      <c r="DP31">
        <v>2.6639699999999999</v>
      </c>
      <c r="DQ31">
        <v>0.135017</v>
      </c>
      <c r="DR31">
        <v>0.13728199999999999</v>
      </c>
      <c r="DS31">
        <v>7.8690399999999994E-2</v>
      </c>
      <c r="DT31">
        <v>6.5442200000000006E-2</v>
      </c>
      <c r="DU31">
        <v>26206.3</v>
      </c>
      <c r="DV31">
        <v>29513.7</v>
      </c>
      <c r="DW31">
        <v>28504.400000000001</v>
      </c>
      <c r="DX31">
        <v>32795</v>
      </c>
      <c r="DY31">
        <v>36507.5</v>
      </c>
      <c r="DZ31">
        <v>41517.5</v>
      </c>
      <c r="EA31">
        <v>41831.199999999997</v>
      </c>
      <c r="EB31">
        <v>47288.4</v>
      </c>
      <c r="EC31">
        <v>1.8436300000000001</v>
      </c>
      <c r="ED31">
        <v>2.19998</v>
      </c>
      <c r="EE31">
        <v>-9.8757399999999995E-2</v>
      </c>
      <c r="EF31">
        <v>0</v>
      </c>
      <c r="EG31">
        <v>19.104800000000001</v>
      </c>
      <c r="EH31">
        <v>999.9</v>
      </c>
      <c r="EI31">
        <v>43.5</v>
      </c>
      <c r="EJ31">
        <v>28</v>
      </c>
      <c r="EK31">
        <v>16.401</v>
      </c>
      <c r="EL31">
        <v>62.913400000000003</v>
      </c>
      <c r="EM31">
        <v>4.1506400000000001</v>
      </c>
      <c r="EN31">
        <v>1</v>
      </c>
      <c r="EO31">
        <v>-0.43103200000000003</v>
      </c>
      <c r="EP31">
        <v>2.9789699999999999</v>
      </c>
      <c r="EQ31">
        <v>20.209199999999999</v>
      </c>
      <c r="ER31">
        <v>5.2271700000000001</v>
      </c>
      <c r="ES31">
        <v>12.0099</v>
      </c>
      <c r="ET31">
        <v>4.9901999999999997</v>
      </c>
      <c r="EU31">
        <v>3.3050000000000002</v>
      </c>
      <c r="EV31">
        <v>6278.9</v>
      </c>
      <c r="EW31">
        <v>9689.2000000000007</v>
      </c>
      <c r="EX31">
        <v>503</v>
      </c>
      <c r="EY31">
        <v>59.9</v>
      </c>
      <c r="EZ31">
        <v>1.8527199999999999</v>
      </c>
      <c r="FA31">
        <v>1.86155</v>
      </c>
      <c r="FB31">
        <v>1.86066</v>
      </c>
      <c r="FC31">
        <v>1.85669</v>
      </c>
      <c r="FD31">
        <v>1.8609599999999999</v>
      </c>
      <c r="FE31">
        <v>1.8573</v>
      </c>
      <c r="FF31">
        <v>1.8593500000000001</v>
      </c>
      <c r="FG31">
        <v>1.86219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-3.4390000000000001</v>
      </c>
      <c r="FV31">
        <v>-0.33460000000000001</v>
      </c>
      <c r="FW31">
        <v>-1.2559794256514121</v>
      </c>
      <c r="FX31">
        <v>-4.0117494158234393E-3</v>
      </c>
      <c r="FY31">
        <v>1.087516141204025E-6</v>
      </c>
      <c r="FZ31">
        <v>-8.657206703991749E-11</v>
      </c>
      <c r="GA31">
        <v>-0.33462500000000261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0.5</v>
      </c>
      <c r="GJ31">
        <v>0.5</v>
      </c>
      <c r="GK31">
        <v>1.5161100000000001</v>
      </c>
      <c r="GL31">
        <v>2.3840300000000001</v>
      </c>
      <c r="GM31">
        <v>1.5942400000000001</v>
      </c>
      <c r="GN31">
        <v>2.31812</v>
      </c>
      <c r="GO31">
        <v>1.39893</v>
      </c>
      <c r="GP31">
        <v>2.3559600000000001</v>
      </c>
      <c r="GQ31">
        <v>31.389800000000001</v>
      </c>
      <c r="GR31">
        <v>15.9445</v>
      </c>
      <c r="GS31">
        <v>18</v>
      </c>
      <c r="GT31">
        <v>388.97399999999999</v>
      </c>
      <c r="GU31">
        <v>662.68299999999999</v>
      </c>
      <c r="GV31">
        <v>14.527100000000001</v>
      </c>
      <c r="GW31">
        <v>21.4848</v>
      </c>
      <c r="GX31">
        <v>30.000299999999999</v>
      </c>
      <c r="GY31">
        <v>21.402200000000001</v>
      </c>
      <c r="GZ31">
        <v>21.334900000000001</v>
      </c>
      <c r="HA31">
        <v>30.409099999999999</v>
      </c>
      <c r="HB31">
        <v>30</v>
      </c>
      <c r="HC31">
        <v>-30</v>
      </c>
      <c r="HD31">
        <v>14.534000000000001</v>
      </c>
      <c r="HE31">
        <v>675</v>
      </c>
      <c r="HF31">
        <v>0</v>
      </c>
      <c r="HG31">
        <v>104.646</v>
      </c>
      <c r="HH31">
        <v>104.172</v>
      </c>
    </row>
    <row r="32" spans="1:216" x14ac:dyDescent="0.2">
      <c r="A32">
        <v>14</v>
      </c>
      <c r="B32">
        <v>1689721580</v>
      </c>
      <c r="C32">
        <v>1274.400000095367</v>
      </c>
      <c r="D32" t="s">
        <v>396</v>
      </c>
      <c r="E32" t="s">
        <v>397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1689721580</v>
      </c>
      <c r="M32">
        <f t="shared" si="0"/>
        <v>2.2231465546679206E-3</v>
      </c>
      <c r="N32">
        <f t="shared" si="1"/>
        <v>2.2231465546679208</v>
      </c>
      <c r="O32">
        <f t="shared" si="2"/>
        <v>20.656671097070802</v>
      </c>
      <c r="P32">
        <f t="shared" si="3"/>
        <v>774.45600000000002</v>
      </c>
      <c r="Q32">
        <f t="shared" si="4"/>
        <v>638.20878904038864</v>
      </c>
      <c r="R32">
        <f t="shared" si="5"/>
        <v>64.270421559638962</v>
      </c>
      <c r="S32">
        <f t="shared" si="6"/>
        <v>77.991112711300815</v>
      </c>
      <c r="T32">
        <f t="shared" si="7"/>
        <v>0.27127549958116876</v>
      </c>
      <c r="U32">
        <f t="shared" si="8"/>
        <v>3.2740538347796333</v>
      </c>
      <c r="V32">
        <f t="shared" si="9"/>
        <v>0.25937840708279064</v>
      </c>
      <c r="W32">
        <f t="shared" si="10"/>
        <v>0.16313692860096488</v>
      </c>
      <c r="X32">
        <f t="shared" si="11"/>
        <v>297.70301699999999</v>
      </c>
      <c r="Y32">
        <f t="shared" si="12"/>
        <v>19.091257985783955</v>
      </c>
      <c r="Z32">
        <f t="shared" si="13"/>
        <v>19.091257985783955</v>
      </c>
      <c r="AA32">
        <f t="shared" si="14"/>
        <v>2.2177698342256984</v>
      </c>
      <c r="AB32">
        <f t="shared" si="15"/>
        <v>66.041889883435516</v>
      </c>
      <c r="AC32">
        <f t="shared" si="16"/>
        <v>1.3700025508835603</v>
      </c>
      <c r="AD32">
        <f t="shared" si="17"/>
        <v>2.0744448005676794</v>
      </c>
      <c r="AE32">
        <f t="shared" si="18"/>
        <v>0.84776728334213813</v>
      </c>
      <c r="AF32">
        <f t="shared" si="19"/>
        <v>-98.040763060855298</v>
      </c>
      <c r="AG32">
        <f t="shared" si="20"/>
        <v>-188.32959733098269</v>
      </c>
      <c r="AH32">
        <f t="shared" si="21"/>
        <v>-11.395131024455969</v>
      </c>
      <c r="AI32">
        <f t="shared" si="22"/>
        <v>-6.2474416293952117E-2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54768.557225071294</v>
      </c>
      <c r="AO32">
        <f t="shared" si="26"/>
        <v>1800.01</v>
      </c>
      <c r="AP32">
        <f t="shared" si="27"/>
        <v>1517.4080999999999</v>
      </c>
      <c r="AQ32">
        <f t="shared" si="28"/>
        <v>0.84299981666768509</v>
      </c>
      <c r="AR32">
        <f t="shared" si="29"/>
        <v>0.16538964616863239</v>
      </c>
      <c r="AS32">
        <v>1689721580</v>
      </c>
      <c r="AT32">
        <v>774.45600000000002</v>
      </c>
      <c r="AU32">
        <v>799.95299999999997</v>
      </c>
      <c r="AV32">
        <v>13.604200000000001</v>
      </c>
      <c r="AW32">
        <v>11.105700000000001</v>
      </c>
      <c r="AX32">
        <v>778.077</v>
      </c>
      <c r="AY32">
        <v>13.9366</v>
      </c>
      <c r="AZ32">
        <v>400.05</v>
      </c>
      <c r="BA32">
        <v>100.64700000000001</v>
      </c>
      <c r="BB32">
        <v>5.7381799999999997E-2</v>
      </c>
      <c r="BC32">
        <v>18.0243</v>
      </c>
      <c r="BD32">
        <v>17.462700000000002</v>
      </c>
      <c r="BE32">
        <v>999.9</v>
      </c>
      <c r="BF32">
        <v>0</v>
      </c>
      <c r="BG32">
        <v>0</v>
      </c>
      <c r="BH32">
        <v>9982.5</v>
      </c>
      <c r="BI32">
        <v>0</v>
      </c>
      <c r="BJ32">
        <v>95.783100000000005</v>
      </c>
      <c r="BK32">
        <v>-25.4968</v>
      </c>
      <c r="BL32">
        <v>785.13699999999994</v>
      </c>
      <c r="BM32">
        <v>808.93700000000001</v>
      </c>
      <c r="BN32">
        <v>2.4985599999999999</v>
      </c>
      <c r="BO32">
        <v>799.95299999999997</v>
      </c>
      <c r="BP32">
        <v>11.105700000000001</v>
      </c>
      <c r="BQ32">
        <v>1.3692200000000001</v>
      </c>
      <c r="BR32">
        <v>1.11775</v>
      </c>
      <c r="BS32">
        <v>11.581</v>
      </c>
      <c r="BT32">
        <v>8.5489800000000002</v>
      </c>
      <c r="BU32">
        <v>1800.01</v>
      </c>
      <c r="BV32">
        <v>0.900007</v>
      </c>
      <c r="BW32">
        <v>9.9993399999999996E-2</v>
      </c>
      <c r="BX32">
        <v>0</v>
      </c>
      <c r="BY32">
        <v>2.7069000000000001</v>
      </c>
      <c r="BZ32">
        <v>0</v>
      </c>
      <c r="CA32">
        <v>18089.400000000001</v>
      </c>
      <c r="CB32">
        <v>14600.5</v>
      </c>
      <c r="CC32">
        <v>39.5</v>
      </c>
      <c r="CD32">
        <v>40.375</v>
      </c>
      <c r="CE32">
        <v>39.686999999999998</v>
      </c>
      <c r="CF32">
        <v>39.311999999999998</v>
      </c>
      <c r="CG32">
        <v>38.375</v>
      </c>
      <c r="CH32">
        <v>1620.02</v>
      </c>
      <c r="CI32">
        <v>179.99</v>
      </c>
      <c r="CJ32">
        <v>0</v>
      </c>
      <c r="CK32">
        <v>1689721592</v>
      </c>
      <c r="CL32">
        <v>0</v>
      </c>
      <c r="CM32">
        <v>1689721552</v>
      </c>
      <c r="CN32" t="s">
        <v>398</v>
      </c>
      <c r="CO32">
        <v>1689721552</v>
      </c>
      <c r="CP32">
        <v>1689721552</v>
      </c>
      <c r="CQ32">
        <v>65</v>
      </c>
      <c r="CR32">
        <v>0.13900000000000001</v>
      </c>
      <c r="CS32">
        <v>2E-3</v>
      </c>
      <c r="CT32">
        <v>-3.6829999999999998</v>
      </c>
      <c r="CU32">
        <v>-0.33200000000000002</v>
      </c>
      <c r="CV32">
        <v>800</v>
      </c>
      <c r="CW32">
        <v>11</v>
      </c>
      <c r="CX32">
        <v>0.06</v>
      </c>
      <c r="CY32">
        <v>0.05</v>
      </c>
      <c r="CZ32">
        <v>20.697016952607619</v>
      </c>
      <c r="DA32">
        <v>1.2377587170036231</v>
      </c>
      <c r="DB32">
        <v>0.12846763945884301</v>
      </c>
      <c r="DC32">
        <v>1</v>
      </c>
      <c r="DD32">
        <v>799.99469999999997</v>
      </c>
      <c r="DE32">
        <v>-9.2375234526134747E-2</v>
      </c>
      <c r="DF32">
        <v>2.2912005586595469E-2</v>
      </c>
      <c r="DG32">
        <v>1</v>
      </c>
      <c r="DH32">
        <v>1799.964390243902</v>
      </c>
      <c r="DI32">
        <v>-0.1192462508721347</v>
      </c>
      <c r="DJ32">
        <v>0.16934664665734669</v>
      </c>
      <c r="DK32">
        <v>-1</v>
      </c>
      <c r="DL32">
        <v>2</v>
      </c>
      <c r="DM32">
        <v>2</v>
      </c>
      <c r="DN32" t="s">
        <v>355</v>
      </c>
      <c r="DO32">
        <v>2.6943999999999999</v>
      </c>
      <c r="DP32">
        <v>2.66412</v>
      </c>
      <c r="DQ32">
        <v>0.151782</v>
      </c>
      <c r="DR32">
        <v>0.15381400000000001</v>
      </c>
      <c r="DS32">
        <v>7.8444100000000003E-2</v>
      </c>
      <c r="DT32">
        <v>6.5643099999999996E-2</v>
      </c>
      <c r="DU32">
        <v>25698.400000000001</v>
      </c>
      <c r="DV32">
        <v>28947.7</v>
      </c>
      <c r="DW32">
        <v>28504</v>
      </c>
      <c r="DX32">
        <v>32794</v>
      </c>
      <c r="DY32">
        <v>36517.199999999997</v>
      </c>
      <c r="DZ32">
        <v>41507.300000000003</v>
      </c>
      <c r="EA32">
        <v>41830.800000000003</v>
      </c>
      <c r="EB32">
        <v>47286.9</v>
      </c>
      <c r="EC32">
        <v>1.8432500000000001</v>
      </c>
      <c r="ED32">
        <v>2.1998000000000002</v>
      </c>
      <c r="EE32">
        <v>-9.8664299999999996E-2</v>
      </c>
      <c r="EF32">
        <v>0</v>
      </c>
      <c r="EG32">
        <v>19.099499999999999</v>
      </c>
      <c r="EH32">
        <v>999.9</v>
      </c>
      <c r="EI32">
        <v>43.5</v>
      </c>
      <c r="EJ32">
        <v>28.1</v>
      </c>
      <c r="EK32">
        <v>16.497599999999998</v>
      </c>
      <c r="EL32">
        <v>63.2834</v>
      </c>
      <c r="EM32">
        <v>3.5897399999999999</v>
      </c>
      <c r="EN32">
        <v>1</v>
      </c>
      <c r="EO32">
        <v>-0.42754799999999998</v>
      </c>
      <c r="EP32">
        <v>3.3974199999999999</v>
      </c>
      <c r="EQ32">
        <v>20.201599999999999</v>
      </c>
      <c r="ER32">
        <v>5.2289700000000003</v>
      </c>
      <c r="ES32">
        <v>12.0099</v>
      </c>
      <c r="ET32">
        <v>4.9900500000000001</v>
      </c>
      <c r="EU32">
        <v>3.3050000000000002</v>
      </c>
      <c r="EV32">
        <v>6280.6</v>
      </c>
      <c r="EW32">
        <v>9696.1</v>
      </c>
      <c r="EX32">
        <v>503</v>
      </c>
      <c r="EY32">
        <v>59.9</v>
      </c>
      <c r="EZ32">
        <v>1.8527199999999999</v>
      </c>
      <c r="FA32">
        <v>1.8615699999999999</v>
      </c>
      <c r="FB32">
        <v>1.86066</v>
      </c>
      <c r="FC32">
        <v>1.85669</v>
      </c>
      <c r="FD32">
        <v>1.86097</v>
      </c>
      <c r="FE32">
        <v>1.8573</v>
      </c>
      <c r="FF32">
        <v>1.8593500000000001</v>
      </c>
      <c r="FG32">
        <v>1.86219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-3.621</v>
      </c>
      <c r="FV32">
        <v>-0.33239999999999997</v>
      </c>
      <c r="FW32">
        <v>-1.116530140783123</v>
      </c>
      <c r="FX32">
        <v>-4.0117494158234393E-3</v>
      </c>
      <c r="FY32">
        <v>1.087516141204025E-6</v>
      </c>
      <c r="FZ32">
        <v>-8.657206703991749E-11</v>
      </c>
      <c r="GA32">
        <v>-0.33236999999999922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0.5</v>
      </c>
      <c r="GJ32">
        <v>0.5</v>
      </c>
      <c r="GK32">
        <v>1.74194</v>
      </c>
      <c r="GL32">
        <v>2.3828100000000001</v>
      </c>
      <c r="GM32">
        <v>1.5942400000000001</v>
      </c>
      <c r="GN32">
        <v>2.3168899999999999</v>
      </c>
      <c r="GO32">
        <v>1.39893</v>
      </c>
      <c r="GP32">
        <v>2.3132299999999999</v>
      </c>
      <c r="GQ32">
        <v>31.455200000000001</v>
      </c>
      <c r="GR32">
        <v>15.927</v>
      </c>
      <c r="GS32">
        <v>18</v>
      </c>
      <c r="GT32">
        <v>389.06200000000001</v>
      </c>
      <c r="GU32">
        <v>663.06</v>
      </c>
      <c r="GV32">
        <v>14.259499999999999</v>
      </c>
      <c r="GW32">
        <v>21.516400000000001</v>
      </c>
      <c r="GX32">
        <v>30.000299999999999</v>
      </c>
      <c r="GY32">
        <v>21.4391</v>
      </c>
      <c r="GZ32">
        <v>21.373000000000001</v>
      </c>
      <c r="HA32">
        <v>34.9315</v>
      </c>
      <c r="HB32">
        <v>30</v>
      </c>
      <c r="HC32">
        <v>-30</v>
      </c>
      <c r="HD32">
        <v>14.250500000000001</v>
      </c>
      <c r="HE32">
        <v>800</v>
      </c>
      <c r="HF32">
        <v>0</v>
      </c>
      <c r="HG32">
        <v>104.645</v>
      </c>
      <c r="HH32">
        <v>104.16800000000001</v>
      </c>
    </row>
    <row r="33" spans="1:216" x14ac:dyDescent="0.2">
      <c r="A33">
        <v>15</v>
      </c>
      <c r="B33">
        <v>1689721676.5</v>
      </c>
      <c r="C33">
        <v>1370.900000095367</v>
      </c>
      <c r="D33" t="s">
        <v>399</v>
      </c>
      <c r="E33" t="s">
        <v>400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1689721676.5</v>
      </c>
      <c r="M33">
        <f t="shared" si="0"/>
        <v>2.2049801307967368E-3</v>
      </c>
      <c r="N33">
        <f t="shared" si="1"/>
        <v>2.2049801307967369</v>
      </c>
      <c r="O33">
        <f t="shared" si="2"/>
        <v>21.252211149869929</v>
      </c>
      <c r="P33">
        <f t="shared" si="3"/>
        <v>973.35900000000004</v>
      </c>
      <c r="Q33">
        <f t="shared" si="4"/>
        <v>830.181850023989</v>
      </c>
      <c r="R33">
        <f t="shared" si="5"/>
        <v>83.598907666781983</v>
      </c>
      <c r="S33">
        <f t="shared" si="6"/>
        <v>98.0167768848234</v>
      </c>
      <c r="T33">
        <f t="shared" si="7"/>
        <v>0.26985159210454329</v>
      </c>
      <c r="U33">
        <f t="shared" si="8"/>
        <v>3.2782665317215072</v>
      </c>
      <c r="V33">
        <f t="shared" si="9"/>
        <v>0.2580905750183824</v>
      </c>
      <c r="W33">
        <f t="shared" si="10"/>
        <v>0.16232057296471814</v>
      </c>
      <c r="X33">
        <f t="shared" si="11"/>
        <v>297.67965599999997</v>
      </c>
      <c r="Y33">
        <f t="shared" si="12"/>
        <v>19.09391602082507</v>
      </c>
      <c r="Z33">
        <f t="shared" si="13"/>
        <v>19.09391602082507</v>
      </c>
      <c r="AA33">
        <f t="shared" si="14"/>
        <v>2.218137461790211</v>
      </c>
      <c r="AB33">
        <f t="shared" si="15"/>
        <v>66.194866242020765</v>
      </c>
      <c r="AC33">
        <f t="shared" si="16"/>
        <v>1.3731586937161198</v>
      </c>
      <c r="AD33">
        <f t="shared" si="17"/>
        <v>2.0744187150338753</v>
      </c>
      <c r="AE33">
        <f t="shared" si="18"/>
        <v>0.84497876807409122</v>
      </c>
      <c r="AF33">
        <f t="shared" si="19"/>
        <v>-97.239623768136099</v>
      </c>
      <c r="AG33">
        <f t="shared" si="20"/>
        <v>-189.07704253225339</v>
      </c>
      <c r="AH33">
        <f t="shared" si="21"/>
        <v>-11.425799586395716</v>
      </c>
      <c r="AI33">
        <f t="shared" si="22"/>
        <v>-6.2809886785231583E-2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54874.285332395804</v>
      </c>
      <c r="AO33">
        <f t="shared" si="26"/>
        <v>1799.86</v>
      </c>
      <c r="AP33">
        <f t="shared" si="27"/>
        <v>1517.2823999999998</v>
      </c>
      <c r="AQ33">
        <f t="shared" si="28"/>
        <v>0.84300023335148289</v>
      </c>
      <c r="AR33">
        <f t="shared" si="29"/>
        <v>0.16539045036836197</v>
      </c>
      <c r="AS33">
        <v>1689721676.5</v>
      </c>
      <c r="AT33">
        <v>973.35900000000004</v>
      </c>
      <c r="AU33">
        <v>1000.03</v>
      </c>
      <c r="AV33">
        <v>13.636200000000001</v>
      </c>
      <c r="AW33">
        <v>11.1571</v>
      </c>
      <c r="AX33">
        <v>977.38</v>
      </c>
      <c r="AY33">
        <v>13.9651</v>
      </c>
      <c r="AZ33">
        <v>399.87299999999999</v>
      </c>
      <c r="BA33">
        <v>100.642</v>
      </c>
      <c r="BB33">
        <v>5.7512599999999997E-2</v>
      </c>
      <c r="BC33">
        <v>18.024100000000001</v>
      </c>
      <c r="BD33">
        <v>17.4374</v>
      </c>
      <c r="BE33">
        <v>999.9</v>
      </c>
      <c r="BF33">
        <v>0</v>
      </c>
      <c r="BG33">
        <v>0</v>
      </c>
      <c r="BH33">
        <v>10003.1</v>
      </c>
      <c r="BI33">
        <v>0</v>
      </c>
      <c r="BJ33">
        <v>93.470399999999998</v>
      </c>
      <c r="BK33">
        <v>-26.6738</v>
      </c>
      <c r="BL33">
        <v>986.81500000000005</v>
      </c>
      <c r="BM33">
        <v>1011.32</v>
      </c>
      <c r="BN33">
        <v>2.4791300000000001</v>
      </c>
      <c r="BO33">
        <v>1000.03</v>
      </c>
      <c r="BP33">
        <v>11.1571</v>
      </c>
      <c r="BQ33">
        <v>1.3723700000000001</v>
      </c>
      <c r="BR33">
        <v>1.12287</v>
      </c>
      <c r="BS33">
        <v>11.6158</v>
      </c>
      <c r="BT33">
        <v>8.6164199999999997</v>
      </c>
      <c r="BU33">
        <v>1799.86</v>
      </c>
      <c r="BV33">
        <v>0.89999200000000001</v>
      </c>
      <c r="BW33">
        <v>0.100008</v>
      </c>
      <c r="BX33">
        <v>0</v>
      </c>
      <c r="BY33">
        <v>2.8563999999999998</v>
      </c>
      <c r="BZ33">
        <v>0</v>
      </c>
      <c r="CA33">
        <v>16347.9</v>
      </c>
      <c r="CB33">
        <v>14599.2</v>
      </c>
      <c r="CC33">
        <v>40.811999999999998</v>
      </c>
      <c r="CD33">
        <v>41.311999999999998</v>
      </c>
      <c r="CE33">
        <v>40.875</v>
      </c>
      <c r="CF33">
        <v>40.75</v>
      </c>
      <c r="CG33">
        <v>39.561999999999998</v>
      </c>
      <c r="CH33">
        <v>1619.86</v>
      </c>
      <c r="CI33">
        <v>180</v>
      </c>
      <c r="CJ33">
        <v>0</v>
      </c>
      <c r="CK33">
        <v>1689721688</v>
      </c>
      <c r="CL33">
        <v>0</v>
      </c>
      <c r="CM33">
        <v>1689721648.5</v>
      </c>
      <c r="CN33" t="s">
        <v>401</v>
      </c>
      <c r="CO33">
        <v>1689721648.5</v>
      </c>
      <c r="CP33">
        <v>1689721642</v>
      </c>
      <c r="CQ33">
        <v>66</v>
      </c>
      <c r="CR33">
        <v>5.8999999999999997E-2</v>
      </c>
      <c r="CS33">
        <v>4.0000000000000001E-3</v>
      </c>
      <c r="CT33">
        <v>-4.077</v>
      </c>
      <c r="CU33">
        <v>-0.32900000000000001</v>
      </c>
      <c r="CV33">
        <v>1000</v>
      </c>
      <c r="CW33">
        <v>11</v>
      </c>
      <c r="CX33">
        <v>0.09</v>
      </c>
      <c r="CY33">
        <v>0.04</v>
      </c>
      <c r="CZ33">
        <v>21.44420878357889</v>
      </c>
      <c r="DA33">
        <v>1.7494268249691289</v>
      </c>
      <c r="DB33">
        <v>0.17828912067967209</v>
      </c>
      <c r="DC33">
        <v>1</v>
      </c>
      <c r="DD33">
        <v>999.99748780487812</v>
      </c>
      <c r="DE33">
        <v>2.3393728225518679E-2</v>
      </c>
      <c r="DF33">
        <v>3.5254559954978233E-2</v>
      </c>
      <c r="DG33">
        <v>1</v>
      </c>
      <c r="DH33">
        <v>1799.9758536585359</v>
      </c>
      <c r="DI33">
        <v>-0.21444001117271999</v>
      </c>
      <c r="DJ33">
        <v>0.1279667565397371</v>
      </c>
      <c r="DK33">
        <v>-1</v>
      </c>
      <c r="DL33">
        <v>2</v>
      </c>
      <c r="DM33">
        <v>2</v>
      </c>
      <c r="DN33" t="s">
        <v>355</v>
      </c>
      <c r="DO33">
        <v>2.69381</v>
      </c>
      <c r="DP33">
        <v>2.6644299999999999</v>
      </c>
      <c r="DQ33">
        <v>0.17601700000000001</v>
      </c>
      <c r="DR33">
        <v>0.17768800000000001</v>
      </c>
      <c r="DS33">
        <v>7.8550700000000001E-2</v>
      </c>
      <c r="DT33">
        <v>6.5861199999999995E-2</v>
      </c>
      <c r="DU33">
        <v>24963.200000000001</v>
      </c>
      <c r="DV33">
        <v>28130</v>
      </c>
      <c r="DW33">
        <v>28502</v>
      </c>
      <c r="DX33">
        <v>32791.599999999999</v>
      </c>
      <c r="DY33">
        <v>36509.4</v>
      </c>
      <c r="DZ33">
        <v>41494.5</v>
      </c>
      <c r="EA33">
        <v>41826.699999999997</v>
      </c>
      <c r="EB33">
        <v>47283.3</v>
      </c>
      <c r="EC33">
        <v>1.8416999999999999</v>
      </c>
      <c r="ED33">
        <v>2.1991700000000001</v>
      </c>
      <c r="EE33">
        <v>-0.100702</v>
      </c>
      <c r="EF33">
        <v>0</v>
      </c>
      <c r="EG33">
        <v>19.107900000000001</v>
      </c>
      <c r="EH33">
        <v>999.9</v>
      </c>
      <c r="EI33">
        <v>43.5</v>
      </c>
      <c r="EJ33">
        <v>28.2</v>
      </c>
      <c r="EK33">
        <v>16.594999999999999</v>
      </c>
      <c r="EL33">
        <v>62.923400000000001</v>
      </c>
      <c r="EM33">
        <v>4.1306099999999999</v>
      </c>
      <c r="EN33">
        <v>1</v>
      </c>
      <c r="EO33">
        <v>-0.42379299999999998</v>
      </c>
      <c r="EP33">
        <v>3.53017</v>
      </c>
      <c r="EQ33">
        <v>20.198699999999999</v>
      </c>
      <c r="ER33">
        <v>5.2289700000000003</v>
      </c>
      <c r="ES33">
        <v>12.0099</v>
      </c>
      <c r="ET33">
        <v>4.9900500000000001</v>
      </c>
      <c r="EU33">
        <v>3.3050000000000002</v>
      </c>
      <c r="EV33">
        <v>6282.6</v>
      </c>
      <c r="EW33">
        <v>9704</v>
      </c>
      <c r="EX33">
        <v>503</v>
      </c>
      <c r="EY33">
        <v>59.9</v>
      </c>
      <c r="EZ33">
        <v>1.8527199999999999</v>
      </c>
      <c r="FA33">
        <v>1.8615699999999999</v>
      </c>
      <c r="FB33">
        <v>1.86066</v>
      </c>
      <c r="FC33">
        <v>1.8567</v>
      </c>
      <c r="FD33">
        <v>1.8609899999999999</v>
      </c>
      <c r="FE33">
        <v>1.8573</v>
      </c>
      <c r="FF33">
        <v>1.85941</v>
      </c>
      <c r="FG33">
        <v>1.8623000000000001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-4.0209999999999999</v>
      </c>
      <c r="FV33">
        <v>-0.32890000000000003</v>
      </c>
      <c r="FW33">
        <v>-1.0575525918722291</v>
      </c>
      <c r="FX33">
        <v>-4.0117494158234393E-3</v>
      </c>
      <c r="FY33">
        <v>1.087516141204025E-6</v>
      </c>
      <c r="FZ33">
        <v>-8.657206703991749E-11</v>
      </c>
      <c r="GA33">
        <v>-0.32885238095238017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0.6</v>
      </c>
      <c r="GK33">
        <v>2.0922900000000002</v>
      </c>
      <c r="GL33">
        <v>2.3877000000000002</v>
      </c>
      <c r="GM33">
        <v>1.5942400000000001</v>
      </c>
      <c r="GN33">
        <v>2.3168899999999999</v>
      </c>
      <c r="GO33">
        <v>1.40015</v>
      </c>
      <c r="GP33">
        <v>2.31812</v>
      </c>
      <c r="GQ33">
        <v>31.564299999999999</v>
      </c>
      <c r="GR33">
        <v>15.9095</v>
      </c>
      <c r="GS33">
        <v>18</v>
      </c>
      <c r="GT33">
        <v>388.59899999999999</v>
      </c>
      <c r="GU33">
        <v>663.154</v>
      </c>
      <c r="GV33">
        <v>14.12</v>
      </c>
      <c r="GW33">
        <v>21.557600000000001</v>
      </c>
      <c r="GX33">
        <v>30.000499999999999</v>
      </c>
      <c r="GY33">
        <v>21.482900000000001</v>
      </c>
      <c r="GZ33">
        <v>21.419</v>
      </c>
      <c r="HA33">
        <v>41.937600000000003</v>
      </c>
      <c r="HB33">
        <v>30</v>
      </c>
      <c r="HC33">
        <v>-30</v>
      </c>
      <c r="HD33">
        <v>14.090299999999999</v>
      </c>
      <c r="HE33">
        <v>1000</v>
      </c>
      <c r="HF33">
        <v>0</v>
      </c>
      <c r="HG33">
        <v>104.636</v>
      </c>
      <c r="HH33">
        <v>104.161</v>
      </c>
    </row>
    <row r="34" spans="1:216" x14ac:dyDescent="0.2">
      <c r="A34">
        <v>16</v>
      </c>
      <c r="B34">
        <v>1689721774</v>
      </c>
      <c r="C34">
        <v>1468.400000095367</v>
      </c>
      <c r="D34" t="s">
        <v>402</v>
      </c>
      <c r="E34" t="s">
        <v>403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1689721774</v>
      </c>
      <c r="M34">
        <f t="shared" si="0"/>
        <v>2.1819470478162645E-3</v>
      </c>
      <c r="N34">
        <f t="shared" si="1"/>
        <v>2.1819470478162644</v>
      </c>
      <c r="O34">
        <f t="shared" si="2"/>
        <v>21.460918976726582</v>
      </c>
      <c r="P34">
        <f t="shared" si="3"/>
        <v>1372.04</v>
      </c>
      <c r="Q34">
        <f t="shared" si="4"/>
        <v>1221.2133692046075</v>
      </c>
      <c r="R34">
        <f t="shared" si="5"/>
        <v>122.97519502001219</v>
      </c>
      <c r="S34">
        <f t="shared" si="6"/>
        <v>138.163314315132</v>
      </c>
      <c r="T34">
        <f t="shared" si="7"/>
        <v>0.26766729591135424</v>
      </c>
      <c r="U34">
        <f t="shared" si="8"/>
        <v>3.2732956149454981</v>
      </c>
      <c r="V34">
        <f t="shared" si="9"/>
        <v>0.25607475498147753</v>
      </c>
      <c r="W34">
        <f t="shared" si="10"/>
        <v>0.16104642539065719</v>
      </c>
      <c r="X34">
        <f t="shared" si="11"/>
        <v>297.71273399999995</v>
      </c>
      <c r="Y34">
        <f t="shared" si="12"/>
        <v>19.075170776632941</v>
      </c>
      <c r="Z34">
        <f t="shared" si="13"/>
        <v>19.075170776632941</v>
      </c>
      <c r="AA34">
        <f t="shared" si="14"/>
        <v>2.2155459839126652</v>
      </c>
      <c r="AB34">
        <f t="shared" si="15"/>
        <v>66.285527571586641</v>
      </c>
      <c r="AC34">
        <f t="shared" si="16"/>
        <v>1.3728018243374098</v>
      </c>
      <c r="AD34">
        <f t="shared" si="17"/>
        <v>2.0710430687223838</v>
      </c>
      <c r="AE34">
        <f t="shared" si="18"/>
        <v>0.84274415957525539</v>
      </c>
      <c r="AF34">
        <f t="shared" si="19"/>
        <v>-96.223864808697257</v>
      </c>
      <c r="AG34">
        <f t="shared" si="20"/>
        <v>-190.05293946375002</v>
      </c>
      <c r="AH34">
        <f t="shared" si="21"/>
        <v>-11.4995722755004</v>
      </c>
      <c r="AI34">
        <f t="shared" si="22"/>
        <v>-6.3642547947722505E-2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54754.321695753621</v>
      </c>
      <c r="AO34">
        <f t="shared" si="26"/>
        <v>1800.06</v>
      </c>
      <c r="AP34">
        <f t="shared" si="27"/>
        <v>1517.4509999999998</v>
      </c>
      <c r="AQ34">
        <f t="shared" si="28"/>
        <v>0.84300023332555574</v>
      </c>
      <c r="AR34">
        <f t="shared" si="29"/>
        <v>0.1653904503183227</v>
      </c>
      <c r="AS34">
        <v>1689721774</v>
      </c>
      <c r="AT34">
        <v>1372.04</v>
      </c>
      <c r="AU34">
        <v>1399.9</v>
      </c>
      <c r="AV34">
        <v>13.6327</v>
      </c>
      <c r="AW34">
        <v>11.1808</v>
      </c>
      <c r="AX34">
        <v>1376.77</v>
      </c>
      <c r="AY34">
        <v>13.9588</v>
      </c>
      <c r="AZ34">
        <v>400.08699999999999</v>
      </c>
      <c r="BA34">
        <v>100.642</v>
      </c>
      <c r="BB34">
        <v>5.7188299999999997E-2</v>
      </c>
      <c r="BC34">
        <v>17.998200000000001</v>
      </c>
      <c r="BD34">
        <v>17.288499999999999</v>
      </c>
      <c r="BE34">
        <v>999.9</v>
      </c>
      <c r="BF34">
        <v>0</v>
      </c>
      <c r="BG34">
        <v>0</v>
      </c>
      <c r="BH34">
        <v>9979.3799999999992</v>
      </c>
      <c r="BI34">
        <v>0</v>
      </c>
      <c r="BJ34">
        <v>84.441400000000002</v>
      </c>
      <c r="BK34">
        <v>-27.854399999999998</v>
      </c>
      <c r="BL34">
        <v>1391.01</v>
      </c>
      <c r="BM34">
        <v>1415.73</v>
      </c>
      <c r="BN34">
        <v>2.4518599999999999</v>
      </c>
      <c r="BO34">
        <v>1399.9</v>
      </c>
      <c r="BP34">
        <v>11.1808</v>
      </c>
      <c r="BQ34">
        <v>1.3720300000000001</v>
      </c>
      <c r="BR34">
        <v>1.1252599999999999</v>
      </c>
      <c r="BS34">
        <v>11.6119</v>
      </c>
      <c r="BT34">
        <v>8.6478999999999999</v>
      </c>
      <c r="BU34">
        <v>1800.06</v>
      </c>
      <c r="BV34">
        <v>0.89999200000000001</v>
      </c>
      <c r="BW34">
        <v>0.100008</v>
      </c>
      <c r="BX34">
        <v>0</v>
      </c>
      <c r="BY34">
        <v>2.6654</v>
      </c>
      <c r="BZ34">
        <v>0</v>
      </c>
      <c r="CA34">
        <v>15383.1</v>
      </c>
      <c r="CB34">
        <v>14600.8</v>
      </c>
      <c r="CC34">
        <v>41.5</v>
      </c>
      <c r="CD34">
        <v>41.75</v>
      </c>
      <c r="CE34">
        <v>41.436999999999998</v>
      </c>
      <c r="CF34">
        <v>40.936999999999998</v>
      </c>
      <c r="CG34">
        <v>39.936999999999998</v>
      </c>
      <c r="CH34">
        <v>1620.04</v>
      </c>
      <c r="CI34">
        <v>180.02</v>
      </c>
      <c r="CJ34">
        <v>0</v>
      </c>
      <c r="CK34">
        <v>1689721785.8</v>
      </c>
      <c r="CL34">
        <v>0</v>
      </c>
      <c r="CM34">
        <v>1689721739</v>
      </c>
      <c r="CN34" t="s">
        <v>404</v>
      </c>
      <c r="CO34">
        <v>1689721737.5</v>
      </c>
      <c r="CP34">
        <v>1689721739</v>
      </c>
      <c r="CQ34">
        <v>67</v>
      </c>
      <c r="CR34">
        <v>2.4E-2</v>
      </c>
      <c r="CS34">
        <v>3.0000000000000001E-3</v>
      </c>
      <c r="CT34">
        <v>-4.7640000000000002</v>
      </c>
      <c r="CU34">
        <v>-0.32600000000000001</v>
      </c>
      <c r="CV34">
        <v>1400</v>
      </c>
      <c r="CW34">
        <v>11</v>
      </c>
      <c r="CX34">
        <v>0.08</v>
      </c>
      <c r="CY34">
        <v>0.03</v>
      </c>
      <c r="CZ34">
        <v>21.63324516081731</v>
      </c>
      <c r="DA34">
        <v>1.5716895583689701</v>
      </c>
      <c r="DB34">
        <v>0.1941874129587878</v>
      </c>
      <c r="DC34">
        <v>1</v>
      </c>
      <c r="DD34">
        <v>1399.9802500000001</v>
      </c>
      <c r="DE34">
        <v>-0.16626641651136009</v>
      </c>
      <c r="DF34">
        <v>7.744312429126908E-2</v>
      </c>
      <c r="DG34">
        <v>1</v>
      </c>
      <c r="DH34">
        <v>1800.0685000000001</v>
      </c>
      <c r="DI34">
        <v>0.68635129604985079</v>
      </c>
      <c r="DJ34">
        <v>0.13997410474798491</v>
      </c>
      <c r="DK34">
        <v>-1</v>
      </c>
      <c r="DL34">
        <v>2</v>
      </c>
      <c r="DM34">
        <v>2</v>
      </c>
      <c r="DN34" t="s">
        <v>355</v>
      </c>
      <c r="DO34">
        <v>2.6943999999999999</v>
      </c>
      <c r="DP34">
        <v>2.6638999999999999</v>
      </c>
      <c r="DQ34">
        <v>0.21762400000000001</v>
      </c>
      <c r="DR34">
        <v>0.21867600000000001</v>
      </c>
      <c r="DS34">
        <v>7.8518500000000005E-2</v>
      </c>
      <c r="DT34">
        <v>6.5962199999999999E-2</v>
      </c>
      <c r="DU34">
        <v>23703.9</v>
      </c>
      <c r="DV34">
        <v>26731.4</v>
      </c>
      <c r="DW34">
        <v>28500.5</v>
      </c>
      <c r="DX34">
        <v>32792.300000000003</v>
      </c>
      <c r="DY34">
        <v>36509.300000000003</v>
      </c>
      <c r="DZ34">
        <v>41490.5</v>
      </c>
      <c r="EA34">
        <v>41824.9</v>
      </c>
      <c r="EB34">
        <v>47283.7</v>
      </c>
      <c r="EC34">
        <v>1.8428800000000001</v>
      </c>
      <c r="ED34">
        <v>2.19937</v>
      </c>
      <c r="EE34">
        <v>-8.8885400000000003E-2</v>
      </c>
      <c r="EF34">
        <v>0</v>
      </c>
      <c r="EG34">
        <v>18.7636</v>
      </c>
      <c r="EH34">
        <v>999.9</v>
      </c>
      <c r="EI34">
        <v>43.4</v>
      </c>
      <c r="EJ34">
        <v>28.3</v>
      </c>
      <c r="EK34">
        <v>16.655100000000001</v>
      </c>
      <c r="EL34">
        <v>62.813400000000001</v>
      </c>
      <c r="EM34">
        <v>3.66987</v>
      </c>
      <c r="EN34">
        <v>1</v>
      </c>
      <c r="EO34">
        <v>-0.42241400000000001</v>
      </c>
      <c r="EP34">
        <v>3.4290699999999998</v>
      </c>
      <c r="EQ34">
        <v>20.198399999999999</v>
      </c>
      <c r="ER34">
        <v>5.2228300000000001</v>
      </c>
      <c r="ES34">
        <v>12.0099</v>
      </c>
      <c r="ET34">
        <v>4.9893999999999998</v>
      </c>
      <c r="EU34">
        <v>3.3043300000000002</v>
      </c>
      <c r="EV34">
        <v>6284.8</v>
      </c>
      <c r="EW34">
        <v>9713.1</v>
      </c>
      <c r="EX34">
        <v>503</v>
      </c>
      <c r="EY34">
        <v>60</v>
      </c>
      <c r="EZ34">
        <v>1.8527199999999999</v>
      </c>
      <c r="FA34">
        <v>1.8615699999999999</v>
      </c>
      <c r="FB34">
        <v>1.86066</v>
      </c>
      <c r="FC34">
        <v>1.85669</v>
      </c>
      <c r="FD34">
        <v>1.86097</v>
      </c>
      <c r="FE34">
        <v>1.8573</v>
      </c>
      <c r="FF34">
        <v>1.85941</v>
      </c>
      <c r="FG34">
        <v>1.8622799999999999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-4.7300000000000004</v>
      </c>
      <c r="FV34">
        <v>-0.3261</v>
      </c>
      <c r="FW34">
        <v>-1.0340831705824629</v>
      </c>
      <c r="FX34">
        <v>-4.0117494158234393E-3</v>
      </c>
      <c r="FY34">
        <v>1.087516141204025E-6</v>
      </c>
      <c r="FZ34">
        <v>-8.657206703991749E-11</v>
      </c>
      <c r="GA34">
        <v>-0.3260650000000016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0.6</v>
      </c>
      <c r="GJ34">
        <v>0.6</v>
      </c>
      <c r="GK34">
        <v>2.7587899999999999</v>
      </c>
      <c r="GL34">
        <v>2.3754900000000001</v>
      </c>
      <c r="GM34">
        <v>1.5942400000000001</v>
      </c>
      <c r="GN34">
        <v>2.31812</v>
      </c>
      <c r="GO34">
        <v>1.40015</v>
      </c>
      <c r="GP34">
        <v>2.3278799999999999</v>
      </c>
      <c r="GQ34">
        <v>31.651700000000002</v>
      </c>
      <c r="GR34">
        <v>15.9095</v>
      </c>
      <c r="GS34">
        <v>18</v>
      </c>
      <c r="GT34">
        <v>389.435</v>
      </c>
      <c r="GU34">
        <v>663.73800000000006</v>
      </c>
      <c r="GV34">
        <v>14.1112</v>
      </c>
      <c r="GW34">
        <v>21.584599999999998</v>
      </c>
      <c r="GX34">
        <v>30.0001</v>
      </c>
      <c r="GY34">
        <v>21.513999999999999</v>
      </c>
      <c r="GZ34">
        <v>21.448399999999999</v>
      </c>
      <c r="HA34">
        <v>55.273000000000003</v>
      </c>
      <c r="HB34">
        <v>30</v>
      </c>
      <c r="HC34">
        <v>-30</v>
      </c>
      <c r="HD34">
        <v>14.1153</v>
      </c>
      <c r="HE34">
        <v>1400</v>
      </c>
      <c r="HF34">
        <v>0</v>
      </c>
      <c r="HG34">
        <v>104.631</v>
      </c>
      <c r="HH34">
        <v>104.16200000000001</v>
      </c>
    </row>
    <row r="35" spans="1:216" x14ac:dyDescent="0.2">
      <c r="A35">
        <v>17</v>
      </c>
      <c r="B35">
        <v>1689721874</v>
      </c>
      <c r="C35">
        <v>1568.400000095367</v>
      </c>
      <c r="D35" t="s">
        <v>405</v>
      </c>
      <c r="E35" t="s">
        <v>406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1689721874</v>
      </c>
      <c r="M35">
        <f t="shared" si="0"/>
        <v>2.2102689322565146E-3</v>
      </c>
      <c r="N35">
        <f t="shared" si="1"/>
        <v>2.2102689322565148</v>
      </c>
      <c r="O35">
        <f t="shared" si="2"/>
        <v>21.396991676726252</v>
      </c>
      <c r="P35">
        <f t="shared" si="3"/>
        <v>1771.29</v>
      </c>
      <c r="Q35">
        <f t="shared" si="4"/>
        <v>1619.8779973830378</v>
      </c>
      <c r="R35">
        <f t="shared" si="5"/>
        <v>163.12484928636025</v>
      </c>
      <c r="S35">
        <f t="shared" si="6"/>
        <v>178.37233097753699</v>
      </c>
      <c r="T35">
        <f t="shared" si="7"/>
        <v>0.27631688338202276</v>
      </c>
      <c r="U35">
        <f t="shared" si="8"/>
        <v>3.2821175978107933</v>
      </c>
      <c r="V35">
        <f t="shared" si="9"/>
        <v>0.26401314463204606</v>
      </c>
      <c r="W35">
        <f t="shared" si="10"/>
        <v>0.16606799907848596</v>
      </c>
      <c r="X35">
        <f t="shared" si="11"/>
        <v>297.67965599999997</v>
      </c>
      <c r="Y35">
        <f t="shared" si="12"/>
        <v>19.010238999361718</v>
      </c>
      <c r="Z35">
        <f t="shared" si="13"/>
        <v>19.010238999361718</v>
      </c>
      <c r="AA35">
        <f t="shared" si="14"/>
        <v>2.2065898556327554</v>
      </c>
      <c r="AB35">
        <f t="shared" si="15"/>
        <v>66.794898837453232</v>
      </c>
      <c r="AC35">
        <f t="shared" si="16"/>
        <v>1.3785390029022899</v>
      </c>
      <c r="AD35">
        <f t="shared" si="17"/>
        <v>2.063838746514151</v>
      </c>
      <c r="AE35">
        <f t="shared" si="18"/>
        <v>0.82805085273046553</v>
      </c>
      <c r="AF35">
        <f t="shared" si="19"/>
        <v>-97.472859912512291</v>
      </c>
      <c r="AG35">
        <f t="shared" si="20"/>
        <v>-188.8785530087641</v>
      </c>
      <c r="AH35">
        <f t="shared" si="21"/>
        <v>-11.390738931646736</v>
      </c>
      <c r="AI35">
        <f t="shared" si="22"/>
        <v>-6.2495852923177608E-2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54986.485625313304</v>
      </c>
      <c r="AO35">
        <f t="shared" si="26"/>
        <v>1799.86</v>
      </c>
      <c r="AP35">
        <f t="shared" si="27"/>
        <v>1517.2823999999998</v>
      </c>
      <c r="AQ35">
        <f t="shared" si="28"/>
        <v>0.84300023335148289</v>
      </c>
      <c r="AR35">
        <f t="shared" si="29"/>
        <v>0.16539045036836197</v>
      </c>
      <c r="AS35">
        <v>1689721874</v>
      </c>
      <c r="AT35">
        <v>1771.29</v>
      </c>
      <c r="AU35">
        <v>1800.12</v>
      </c>
      <c r="AV35">
        <v>13.689299999999999</v>
      </c>
      <c r="AW35">
        <v>11.206300000000001</v>
      </c>
      <c r="AX35">
        <v>1776.53</v>
      </c>
      <c r="AY35">
        <v>14.0153</v>
      </c>
      <c r="AZ35">
        <v>400.18099999999998</v>
      </c>
      <c r="BA35">
        <v>100.645</v>
      </c>
      <c r="BB35">
        <v>5.6935300000000001E-2</v>
      </c>
      <c r="BC35">
        <v>17.942799999999998</v>
      </c>
      <c r="BD35">
        <v>17.244900000000001</v>
      </c>
      <c r="BE35">
        <v>999.9</v>
      </c>
      <c r="BF35">
        <v>0</v>
      </c>
      <c r="BG35">
        <v>0</v>
      </c>
      <c r="BH35">
        <v>10021.200000000001</v>
      </c>
      <c r="BI35">
        <v>0</v>
      </c>
      <c r="BJ35">
        <v>69.710899999999995</v>
      </c>
      <c r="BK35">
        <v>-28.830100000000002</v>
      </c>
      <c r="BL35">
        <v>1795.88</v>
      </c>
      <c r="BM35">
        <v>1820.52</v>
      </c>
      <c r="BN35">
        <v>2.4830000000000001</v>
      </c>
      <c r="BO35">
        <v>1800.12</v>
      </c>
      <c r="BP35">
        <v>11.206300000000001</v>
      </c>
      <c r="BQ35">
        <v>1.3777699999999999</v>
      </c>
      <c r="BR35">
        <v>1.1278600000000001</v>
      </c>
      <c r="BS35">
        <v>11.6751</v>
      </c>
      <c r="BT35">
        <v>8.6819900000000008</v>
      </c>
      <c r="BU35">
        <v>1799.86</v>
      </c>
      <c r="BV35">
        <v>0.89998999999999996</v>
      </c>
      <c r="BW35">
        <v>0.10001</v>
      </c>
      <c r="BX35">
        <v>0</v>
      </c>
      <c r="BY35">
        <v>2.8325</v>
      </c>
      <c r="BZ35">
        <v>0</v>
      </c>
      <c r="CA35">
        <v>14501.9</v>
      </c>
      <c r="CB35">
        <v>14599.2</v>
      </c>
      <c r="CC35">
        <v>38.625</v>
      </c>
      <c r="CD35">
        <v>39.061999999999998</v>
      </c>
      <c r="CE35">
        <v>38.75</v>
      </c>
      <c r="CF35">
        <v>37.436999999999998</v>
      </c>
      <c r="CG35">
        <v>37.375</v>
      </c>
      <c r="CH35">
        <v>1619.86</v>
      </c>
      <c r="CI35">
        <v>180</v>
      </c>
      <c r="CJ35">
        <v>0</v>
      </c>
      <c r="CK35">
        <v>1689721886</v>
      </c>
      <c r="CL35">
        <v>0</v>
      </c>
      <c r="CM35">
        <v>1689721847</v>
      </c>
      <c r="CN35" t="s">
        <v>407</v>
      </c>
      <c r="CO35">
        <v>1689721847</v>
      </c>
      <c r="CP35">
        <v>1689721832.5</v>
      </c>
      <c r="CQ35">
        <v>68</v>
      </c>
      <c r="CR35">
        <v>-2.5999999999999999E-2</v>
      </c>
      <c r="CS35">
        <v>0</v>
      </c>
      <c r="CT35">
        <v>-5.266</v>
      </c>
      <c r="CU35">
        <v>-0.32600000000000001</v>
      </c>
      <c r="CV35">
        <v>1800</v>
      </c>
      <c r="CW35">
        <v>11</v>
      </c>
      <c r="CX35">
        <v>0.1</v>
      </c>
      <c r="CY35">
        <v>0.02</v>
      </c>
      <c r="CZ35">
        <v>21.6916674375633</v>
      </c>
      <c r="DA35">
        <v>6.4826298847113972E-3</v>
      </c>
      <c r="DB35">
        <v>0.1256835522657084</v>
      </c>
      <c r="DC35">
        <v>1</v>
      </c>
      <c r="DD35">
        <v>1799.9784999999999</v>
      </c>
      <c r="DE35">
        <v>0.53493433395190249</v>
      </c>
      <c r="DF35">
        <v>9.5774474678805857E-2</v>
      </c>
      <c r="DG35">
        <v>1</v>
      </c>
      <c r="DH35">
        <v>1800.0365853658541</v>
      </c>
      <c r="DI35">
        <v>7.9602523423748808E-2</v>
      </c>
      <c r="DJ35">
        <v>9.7320435176353887E-2</v>
      </c>
      <c r="DK35">
        <v>-1</v>
      </c>
      <c r="DL35">
        <v>2</v>
      </c>
      <c r="DM35">
        <v>2</v>
      </c>
      <c r="DN35" t="s">
        <v>355</v>
      </c>
      <c r="DO35">
        <v>2.6947299999999998</v>
      </c>
      <c r="DP35">
        <v>2.6640100000000002</v>
      </c>
      <c r="DQ35">
        <v>0.25275999999999998</v>
      </c>
      <c r="DR35">
        <v>0.25334600000000002</v>
      </c>
      <c r="DS35">
        <v>7.8759899999999994E-2</v>
      </c>
      <c r="DT35">
        <v>6.6079600000000002E-2</v>
      </c>
      <c r="DU35">
        <v>22643.5</v>
      </c>
      <c r="DV35">
        <v>25551.4</v>
      </c>
      <c r="DW35">
        <v>28501.7</v>
      </c>
      <c r="DX35">
        <v>32795.300000000003</v>
      </c>
      <c r="DY35">
        <v>36502.199999999997</v>
      </c>
      <c r="DZ35">
        <v>41488.800000000003</v>
      </c>
      <c r="EA35">
        <v>41827.699999999997</v>
      </c>
      <c r="EB35">
        <v>47287.5</v>
      </c>
      <c r="EC35">
        <v>1.8423799999999999</v>
      </c>
      <c r="ED35">
        <v>2.20025</v>
      </c>
      <c r="EE35">
        <v>-7.4986399999999995E-2</v>
      </c>
      <c r="EF35">
        <v>0</v>
      </c>
      <c r="EG35">
        <v>18.489699999999999</v>
      </c>
      <c r="EH35">
        <v>999.9</v>
      </c>
      <c r="EI35">
        <v>43.3</v>
      </c>
      <c r="EJ35">
        <v>28.4</v>
      </c>
      <c r="EK35">
        <v>16.709900000000001</v>
      </c>
      <c r="EL35">
        <v>62.5334</v>
      </c>
      <c r="EM35">
        <v>3.3814099999999998</v>
      </c>
      <c r="EN35">
        <v>1</v>
      </c>
      <c r="EO35">
        <v>-0.42752800000000002</v>
      </c>
      <c r="EP35">
        <v>2.8416899999999998</v>
      </c>
      <c r="EQ35">
        <v>20.2104</v>
      </c>
      <c r="ER35">
        <v>5.2289700000000003</v>
      </c>
      <c r="ES35">
        <v>12.0099</v>
      </c>
      <c r="ET35">
        <v>4.9897</v>
      </c>
      <c r="EU35">
        <v>3.3050000000000002</v>
      </c>
      <c r="EV35">
        <v>6286.7</v>
      </c>
      <c r="EW35">
        <v>9720.7000000000007</v>
      </c>
      <c r="EX35">
        <v>503</v>
      </c>
      <c r="EY35">
        <v>60</v>
      </c>
      <c r="EZ35">
        <v>1.85273</v>
      </c>
      <c r="FA35">
        <v>1.8615699999999999</v>
      </c>
      <c r="FB35">
        <v>1.86069</v>
      </c>
      <c r="FC35">
        <v>1.8567199999999999</v>
      </c>
      <c r="FD35">
        <v>1.8610199999999999</v>
      </c>
      <c r="FE35">
        <v>1.85731</v>
      </c>
      <c r="FF35">
        <v>1.85944</v>
      </c>
      <c r="FG35">
        <v>1.86232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-5.24</v>
      </c>
      <c r="FV35">
        <v>-0.32600000000000001</v>
      </c>
      <c r="FW35">
        <v>-1.058712916485002</v>
      </c>
      <c r="FX35">
        <v>-4.0117494158234393E-3</v>
      </c>
      <c r="FY35">
        <v>1.087516141204025E-6</v>
      </c>
      <c r="FZ35">
        <v>-8.657206703991749E-11</v>
      </c>
      <c r="GA35">
        <v>-0.32601999999999798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0.5</v>
      </c>
      <c r="GJ35">
        <v>0.7</v>
      </c>
      <c r="GK35">
        <v>3.3813499999999999</v>
      </c>
      <c r="GL35">
        <v>2.3840300000000001</v>
      </c>
      <c r="GM35">
        <v>1.5942400000000001</v>
      </c>
      <c r="GN35">
        <v>2.3168899999999999</v>
      </c>
      <c r="GO35">
        <v>1.39893</v>
      </c>
      <c r="GP35">
        <v>2.2668499999999998</v>
      </c>
      <c r="GQ35">
        <v>31.717300000000002</v>
      </c>
      <c r="GR35">
        <v>15.900700000000001</v>
      </c>
      <c r="GS35">
        <v>18</v>
      </c>
      <c r="GT35">
        <v>389.08800000000002</v>
      </c>
      <c r="GU35">
        <v>664.32799999999997</v>
      </c>
      <c r="GV35">
        <v>14.3972</v>
      </c>
      <c r="GW35">
        <v>21.553999999999998</v>
      </c>
      <c r="GX35">
        <v>29.999700000000001</v>
      </c>
      <c r="GY35">
        <v>21.501999999999999</v>
      </c>
      <c r="GZ35">
        <v>21.4358</v>
      </c>
      <c r="HA35">
        <v>67.740300000000005</v>
      </c>
      <c r="HB35">
        <v>30</v>
      </c>
      <c r="HC35">
        <v>-30</v>
      </c>
      <c r="HD35">
        <v>14.419700000000001</v>
      </c>
      <c r="HE35">
        <v>1800</v>
      </c>
      <c r="HF35">
        <v>0</v>
      </c>
      <c r="HG35">
        <v>104.637</v>
      </c>
      <c r="HH35">
        <v>104.17100000000001</v>
      </c>
    </row>
    <row r="36" spans="1:216" x14ac:dyDescent="0.2">
      <c r="A36">
        <v>18</v>
      </c>
      <c r="B36">
        <v>1689721970.5</v>
      </c>
      <c r="C36">
        <v>1664.900000095367</v>
      </c>
      <c r="D36" t="s">
        <v>408</v>
      </c>
      <c r="E36" t="s">
        <v>409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1689721970.5</v>
      </c>
      <c r="M36">
        <f t="shared" si="0"/>
        <v>2.1395534218782426E-3</v>
      </c>
      <c r="N36">
        <f t="shared" si="1"/>
        <v>2.1395534218782428</v>
      </c>
      <c r="O36">
        <f t="shared" si="2"/>
        <v>14.388735592306315</v>
      </c>
      <c r="P36">
        <f t="shared" si="3"/>
        <v>382.66800000000001</v>
      </c>
      <c r="Q36">
        <f t="shared" si="4"/>
        <v>287.70259739624186</v>
      </c>
      <c r="R36">
        <f t="shared" si="5"/>
        <v>28.976695674820146</v>
      </c>
      <c r="S36">
        <f t="shared" si="6"/>
        <v>38.541376688443194</v>
      </c>
      <c r="T36">
        <f t="shared" si="7"/>
        <v>0.26427088375815272</v>
      </c>
      <c r="U36">
        <f t="shared" si="8"/>
        <v>3.2672403100562386</v>
      </c>
      <c r="V36">
        <f t="shared" si="9"/>
        <v>0.25294400032637993</v>
      </c>
      <c r="W36">
        <f t="shared" si="10"/>
        <v>0.15906721849143568</v>
      </c>
      <c r="X36">
        <f t="shared" si="11"/>
        <v>297.70142100000004</v>
      </c>
      <c r="Y36">
        <f t="shared" si="12"/>
        <v>19.044030527179174</v>
      </c>
      <c r="Z36">
        <f t="shared" si="13"/>
        <v>19.044030527179174</v>
      </c>
      <c r="AA36">
        <f t="shared" si="14"/>
        <v>2.2112467979717207</v>
      </c>
      <c r="AB36">
        <f t="shared" si="15"/>
        <v>66.546395357537747</v>
      </c>
      <c r="AC36">
        <f t="shared" si="16"/>
        <v>1.37448209290956</v>
      </c>
      <c r="AD36">
        <f t="shared" si="17"/>
        <v>2.0654493538302097</v>
      </c>
      <c r="AE36">
        <f t="shared" si="18"/>
        <v>0.83676470506216072</v>
      </c>
      <c r="AF36">
        <f t="shared" si="19"/>
        <v>-94.354305904830497</v>
      </c>
      <c r="AG36">
        <f t="shared" si="20"/>
        <v>-191.79037597080594</v>
      </c>
      <c r="AH36">
        <f t="shared" si="21"/>
        <v>-11.621773637244681</v>
      </c>
      <c r="AI36">
        <f t="shared" si="22"/>
        <v>-6.5034512881084083E-2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54610.809741525234</v>
      </c>
      <c r="AO36">
        <f t="shared" si="26"/>
        <v>1800</v>
      </c>
      <c r="AP36">
        <f t="shared" si="27"/>
        <v>1517.3996999999999</v>
      </c>
      <c r="AQ36">
        <f t="shared" si="28"/>
        <v>0.84299983333333328</v>
      </c>
      <c r="AR36">
        <f t="shared" si="29"/>
        <v>0.16538967833333335</v>
      </c>
      <c r="AS36">
        <v>1689721970.5</v>
      </c>
      <c r="AT36">
        <v>382.66800000000001</v>
      </c>
      <c r="AU36">
        <v>399.99799999999999</v>
      </c>
      <c r="AV36">
        <v>13.6469</v>
      </c>
      <c r="AW36">
        <v>11.242000000000001</v>
      </c>
      <c r="AX36">
        <v>385.35399999999998</v>
      </c>
      <c r="AY36">
        <v>13.9763</v>
      </c>
      <c r="AZ36">
        <v>399.97500000000002</v>
      </c>
      <c r="BA36">
        <v>100.66</v>
      </c>
      <c r="BB36">
        <v>5.7532399999999997E-2</v>
      </c>
      <c r="BC36">
        <v>17.955200000000001</v>
      </c>
      <c r="BD36">
        <v>17.339400000000001</v>
      </c>
      <c r="BE36">
        <v>999.9</v>
      </c>
      <c r="BF36">
        <v>0</v>
      </c>
      <c r="BG36">
        <v>0</v>
      </c>
      <c r="BH36">
        <v>9948.75</v>
      </c>
      <c r="BI36">
        <v>0</v>
      </c>
      <c r="BJ36">
        <v>69.701899999999995</v>
      </c>
      <c r="BK36">
        <v>-17.3307</v>
      </c>
      <c r="BL36">
        <v>387.96199999999999</v>
      </c>
      <c r="BM36">
        <v>404.54599999999999</v>
      </c>
      <c r="BN36">
        <v>2.4049200000000002</v>
      </c>
      <c r="BO36">
        <v>399.99799999999999</v>
      </c>
      <c r="BP36">
        <v>11.242000000000001</v>
      </c>
      <c r="BQ36">
        <v>1.3736900000000001</v>
      </c>
      <c r="BR36">
        <v>1.13161</v>
      </c>
      <c r="BS36">
        <v>11.6303</v>
      </c>
      <c r="BT36">
        <v>8.7310199999999991</v>
      </c>
      <c r="BU36">
        <v>1800</v>
      </c>
      <c r="BV36">
        <v>0.90000599999999997</v>
      </c>
      <c r="BW36">
        <v>9.9994200000000005E-2</v>
      </c>
      <c r="BX36">
        <v>0</v>
      </c>
      <c r="BY36">
        <v>2.6833</v>
      </c>
      <c r="BZ36">
        <v>0</v>
      </c>
      <c r="CA36">
        <v>14225.9</v>
      </c>
      <c r="CB36">
        <v>14600.4</v>
      </c>
      <c r="CC36">
        <v>37.75</v>
      </c>
      <c r="CD36">
        <v>38.5</v>
      </c>
      <c r="CE36">
        <v>38.125</v>
      </c>
      <c r="CF36">
        <v>37</v>
      </c>
      <c r="CG36">
        <v>36.75</v>
      </c>
      <c r="CH36">
        <v>1620.01</v>
      </c>
      <c r="CI36">
        <v>179.99</v>
      </c>
      <c r="CJ36">
        <v>0</v>
      </c>
      <c r="CK36">
        <v>1689721982</v>
      </c>
      <c r="CL36">
        <v>0</v>
      </c>
      <c r="CM36">
        <v>1689721942</v>
      </c>
      <c r="CN36" t="s">
        <v>410</v>
      </c>
      <c r="CO36">
        <v>1689721937</v>
      </c>
      <c r="CP36">
        <v>1689721942</v>
      </c>
      <c r="CQ36">
        <v>69</v>
      </c>
      <c r="CR36">
        <v>-0.23799999999999999</v>
      </c>
      <c r="CS36">
        <v>-3.0000000000000001E-3</v>
      </c>
      <c r="CT36">
        <v>-2.74</v>
      </c>
      <c r="CU36">
        <v>-0.32900000000000001</v>
      </c>
      <c r="CV36">
        <v>400</v>
      </c>
      <c r="CW36">
        <v>11</v>
      </c>
      <c r="CX36">
        <v>0.09</v>
      </c>
      <c r="CY36">
        <v>0.04</v>
      </c>
      <c r="CZ36">
        <v>14.32131273124315</v>
      </c>
      <c r="DA36">
        <v>1.943029025066072</v>
      </c>
      <c r="DB36">
        <v>0.19767480143050789</v>
      </c>
      <c r="DC36">
        <v>1</v>
      </c>
      <c r="DD36">
        <v>399.92070731707321</v>
      </c>
      <c r="DE36">
        <v>0.7074355400701946</v>
      </c>
      <c r="DF36">
        <v>7.703633729308286E-2</v>
      </c>
      <c r="DG36">
        <v>1</v>
      </c>
      <c r="DH36">
        <v>1799.9770000000001</v>
      </c>
      <c r="DI36">
        <v>0.109704652843417</v>
      </c>
      <c r="DJ36">
        <v>0.1093434954626865</v>
      </c>
      <c r="DK36">
        <v>-1</v>
      </c>
      <c r="DL36">
        <v>2</v>
      </c>
      <c r="DM36">
        <v>2</v>
      </c>
      <c r="DN36" t="s">
        <v>355</v>
      </c>
      <c r="DO36">
        <v>2.6942499999999998</v>
      </c>
      <c r="DP36">
        <v>2.6639699999999999</v>
      </c>
      <c r="DQ36">
        <v>9.2029299999999994E-2</v>
      </c>
      <c r="DR36">
        <v>9.4249799999999995E-2</v>
      </c>
      <c r="DS36">
        <v>7.8619599999999998E-2</v>
      </c>
      <c r="DT36">
        <v>6.6255800000000004E-2</v>
      </c>
      <c r="DU36">
        <v>27509</v>
      </c>
      <c r="DV36">
        <v>30987.599999999999</v>
      </c>
      <c r="DW36">
        <v>28505</v>
      </c>
      <c r="DX36">
        <v>32797.4</v>
      </c>
      <c r="DY36">
        <v>36510.5</v>
      </c>
      <c r="DZ36">
        <v>41483.300000000003</v>
      </c>
      <c r="EA36">
        <v>41831.599999999999</v>
      </c>
      <c r="EB36">
        <v>47291</v>
      </c>
      <c r="EC36">
        <v>1.8434999999999999</v>
      </c>
      <c r="ED36">
        <v>2.1972999999999998</v>
      </c>
      <c r="EE36">
        <v>-6.3650300000000007E-2</v>
      </c>
      <c r="EF36">
        <v>0</v>
      </c>
      <c r="EG36">
        <v>18.396100000000001</v>
      </c>
      <c r="EH36">
        <v>999.9</v>
      </c>
      <c r="EI36">
        <v>43.2</v>
      </c>
      <c r="EJ36">
        <v>28.4</v>
      </c>
      <c r="EK36">
        <v>16.669499999999999</v>
      </c>
      <c r="EL36">
        <v>63.433399999999999</v>
      </c>
      <c r="EM36">
        <v>4.3589700000000002</v>
      </c>
      <c r="EN36">
        <v>1</v>
      </c>
      <c r="EO36">
        <v>-0.43461899999999998</v>
      </c>
      <c r="EP36">
        <v>2.8567399999999998</v>
      </c>
      <c r="EQ36">
        <v>20.2118</v>
      </c>
      <c r="ER36">
        <v>5.22837</v>
      </c>
      <c r="ES36">
        <v>12.0099</v>
      </c>
      <c r="ET36">
        <v>4.9897</v>
      </c>
      <c r="EU36">
        <v>3.3050000000000002</v>
      </c>
      <c r="EV36">
        <v>6288.6</v>
      </c>
      <c r="EW36">
        <v>9728.6</v>
      </c>
      <c r="EX36">
        <v>503</v>
      </c>
      <c r="EY36">
        <v>60</v>
      </c>
      <c r="EZ36">
        <v>1.8527199999999999</v>
      </c>
      <c r="FA36">
        <v>1.8615699999999999</v>
      </c>
      <c r="FB36">
        <v>1.86066</v>
      </c>
      <c r="FC36">
        <v>1.85669</v>
      </c>
      <c r="FD36">
        <v>1.86097</v>
      </c>
      <c r="FE36">
        <v>1.8573</v>
      </c>
      <c r="FF36">
        <v>1.8594200000000001</v>
      </c>
      <c r="FG36">
        <v>1.86229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-2.6859999999999999</v>
      </c>
      <c r="FV36">
        <v>-0.32940000000000003</v>
      </c>
      <c r="FW36">
        <v>-1.2967323079370781</v>
      </c>
      <c r="FX36">
        <v>-4.0117494158234393E-3</v>
      </c>
      <c r="FY36">
        <v>1.087516141204025E-6</v>
      </c>
      <c r="FZ36">
        <v>-8.657206703991749E-11</v>
      </c>
      <c r="GA36">
        <v>-0.32938571428571167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0.6</v>
      </c>
      <c r="GJ36">
        <v>0.5</v>
      </c>
      <c r="GK36">
        <v>0.99487300000000001</v>
      </c>
      <c r="GL36">
        <v>2.3754900000000001</v>
      </c>
      <c r="GM36">
        <v>1.5942400000000001</v>
      </c>
      <c r="GN36">
        <v>2.3168899999999999</v>
      </c>
      <c r="GO36">
        <v>1.40015</v>
      </c>
      <c r="GP36">
        <v>2.3803700000000001</v>
      </c>
      <c r="GQ36">
        <v>31.761099999999999</v>
      </c>
      <c r="GR36">
        <v>15.900700000000001</v>
      </c>
      <c r="GS36">
        <v>18</v>
      </c>
      <c r="GT36">
        <v>389.20400000000001</v>
      </c>
      <c r="GU36">
        <v>661.048</v>
      </c>
      <c r="GV36">
        <v>14.444599999999999</v>
      </c>
      <c r="GW36">
        <v>21.4694</v>
      </c>
      <c r="GX36">
        <v>29.999400000000001</v>
      </c>
      <c r="GY36">
        <v>21.440799999999999</v>
      </c>
      <c r="GZ36">
        <v>21.384799999999998</v>
      </c>
      <c r="HA36">
        <v>19.9694</v>
      </c>
      <c r="HB36">
        <v>30</v>
      </c>
      <c r="HC36">
        <v>-30</v>
      </c>
      <c r="HD36">
        <v>14.458299999999999</v>
      </c>
      <c r="HE36">
        <v>400</v>
      </c>
      <c r="HF36">
        <v>0</v>
      </c>
      <c r="HG36">
        <v>104.64700000000001</v>
      </c>
      <c r="HH36">
        <v>104.178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2023-07-18T23:13:02Z</dcterms:created>
  <dcterms:modified xsi:type="dcterms:W3CDTF">2023-07-25T18:01:01Z</dcterms:modified>
</cp:coreProperties>
</file>