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57DD7700-3E43-7C4F-A845-6623B101C3B2}" xr6:coauthVersionLast="47" xr6:coauthVersionMax="47" xr10:uidLastSave="{00000000-0000-0000-0000-000000000000}"/>
  <bookViews>
    <workbookView xWindow="240" yWindow="760" windowWidth="18920" windowHeight="129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AM32" i="1" s="1"/>
  <c r="AD32" i="1"/>
  <c r="AC32" i="1"/>
  <c r="AB32" i="1"/>
  <c r="U32" i="1"/>
  <c r="S32" i="1"/>
  <c r="AR31" i="1"/>
  <c r="AQ31" i="1"/>
  <c r="AO31" i="1"/>
  <c r="AN31" i="1"/>
  <c r="AL31" i="1"/>
  <c r="P31" i="1" s="1"/>
  <c r="AD31" i="1"/>
  <c r="AC31" i="1"/>
  <c r="AB31" i="1"/>
  <c r="U31" i="1"/>
  <c r="S31" i="1"/>
  <c r="AR30" i="1"/>
  <c r="AQ30" i="1"/>
  <c r="AO30" i="1"/>
  <c r="AN30" i="1"/>
  <c r="AM30" i="1"/>
  <c r="AL30" i="1"/>
  <c r="N30" i="1" s="1"/>
  <c r="M30" i="1" s="1"/>
  <c r="AD30" i="1"/>
  <c r="AC30" i="1"/>
  <c r="AB30" i="1" s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S28" i="1"/>
  <c r="AR27" i="1"/>
  <c r="AQ27" i="1"/>
  <c r="AO27" i="1"/>
  <c r="AN27" i="1"/>
  <c r="AL27" i="1"/>
  <c r="P27" i="1" s="1"/>
  <c r="AD27" i="1"/>
  <c r="AC27" i="1"/>
  <c r="AB27" i="1"/>
  <c r="U27" i="1"/>
  <c r="S27" i="1"/>
  <c r="AR26" i="1"/>
  <c r="AQ26" i="1"/>
  <c r="AO26" i="1"/>
  <c r="AN26" i="1"/>
  <c r="AM26" i="1"/>
  <c r="AL26" i="1"/>
  <c r="N26" i="1" s="1"/>
  <c r="M26" i="1" s="1"/>
  <c r="AD26" i="1"/>
  <c r="AC26" i="1"/>
  <c r="AB26" i="1" s="1"/>
  <c r="U26" i="1"/>
  <c r="S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S24" i="1"/>
  <c r="AR23" i="1"/>
  <c r="AQ23" i="1"/>
  <c r="AO23" i="1"/>
  <c r="AN23" i="1"/>
  <c r="AL23" i="1"/>
  <c r="P23" i="1" s="1"/>
  <c r="AD23" i="1"/>
  <c r="AC23" i="1"/>
  <c r="AB23" i="1"/>
  <c r="U23" i="1"/>
  <c r="S23" i="1"/>
  <c r="AR22" i="1"/>
  <c r="AQ22" i="1"/>
  <c r="AO22" i="1"/>
  <c r="AN22" i="1"/>
  <c r="AM22" i="1"/>
  <c r="AL22" i="1"/>
  <c r="N22" i="1" s="1"/>
  <c r="M22" i="1" s="1"/>
  <c r="AD22" i="1"/>
  <c r="AC22" i="1"/>
  <c r="AB22" i="1" s="1"/>
  <c r="U22" i="1"/>
  <c r="S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S20" i="1"/>
  <c r="AR19" i="1"/>
  <c r="AQ19" i="1"/>
  <c r="AO19" i="1"/>
  <c r="AN19" i="1"/>
  <c r="AL19" i="1"/>
  <c r="P19" i="1" s="1"/>
  <c r="AD19" i="1"/>
  <c r="AC19" i="1"/>
  <c r="AB19" i="1"/>
  <c r="U19" i="1"/>
  <c r="S19" i="1"/>
  <c r="AP19" i="1" l="1"/>
  <c r="AF22" i="1"/>
  <c r="AP23" i="1"/>
  <c r="AF26" i="1"/>
  <c r="AP27" i="1"/>
  <c r="AF30" i="1"/>
  <c r="AP31" i="1"/>
  <c r="S21" i="1"/>
  <c r="O21" i="1"/>
  <c r="P21" i="1"/>
  <c r="N21" i="1"/>
  <c r="M21" i="1" s="1"/>
  <c r="S25" i="1"/>
  <c r="O25" i="1"/>
  <c r="N25" i="1"/>
  <c r="M25" i="1" s="1"/>
  <c r="P25" i="1"/>
  <c r="S29" i="1"/>
  <c r="N29" i="1"/>
  <c r="M29" i="1" s="1"/>
  <c r="P29" i="1"/>
  <c r="O29" i="1"/>
  <c r="S33" i="1"/>
  <c r="O33" i="1"/>
  <c r="P33" i="1"/>
  <c r="N33" i="1"/>
  <c r="M33" i="1" s="1"/>
  <c r="AF34" i="1"/>
  <c r="AF28" i="1"/>
  <c r="AM21" i="1"/>
  <c r="AP22" i="1"/>
  <c r="X22" i="1"/>
  <c r="AM25" i="1"/>
  <c r="X26" i="1"/>
  <c r="AP26" i="1"/>
  <c r="AM29" i="1"/>
  <c r="AP30" i="1"/>
  <c r="X30" i="1"/>
  <c r="AM33" i="1"/>
  <c r="AP34" i="1"/>
  <c r="X34" i="1"/>
  <c r="AM28" i="1"/>
  <c r="N24" i="1"/>
  <c r="M24" i="1" s="1"/>
  <c r="X25" i="1"/>
  <c r="X29" i="1"/>
  <c r="N32" i="1"/>
  <c r="M32" i="1" s="1"/>
  <c r="X33" i="1"/>
  <c r="N36" i="1"/>
  <c r="M36" i="1" s="1"/>
  <c r="AM24" i="1"/>
  <c r="AM36" i="1"/>
  <c r="AM23" i="1"/>
  <c r="O24" i="1"/>
  <c r="O28" i="1"/>
  <c r="AM31" i="1"/>
  <c r="O32" i="1"/>
  <c r="AM35" i="1"/>
  <c r="O36" i="1"/>
  <c r="AM20" i="1"/>
  <c r="N20" i="1"/>
  <c r="M20" i="1" s="1"/>
  <c r="X21" i="1"/>
  <c r="O20" i="1"/>
  <c r="AM27" i="1"/>
  <c r="N19" i="1"/>
  <c r="M19" i="1" s="1"/>
  <c r="X20" i="1"/>
  <c r="N23" i="1"/>
  <c r="M23" i="1" s="1"/>
  <c r="X24" i="1"/>
  <c r="N27" i="1"/>
  <c r="M27" i="1" s="1"/>
  <c r="P28" i="1"/>
  <c r="X28" i="1"/>
  <c r="N31" i="1"/>
  <c r="M31" i="1" s="1"/>
  <c r="P32" i="1"/>
  <c r="X32" i="1"/>
  <c r="N35" i="1"/>
  <c r="M35" i="1" s="1"/>
  <c r="X36" i="1"/>
  <c r="AM19" i="1"/>
  <c r="O19" i="1"/>
  <c r="O27" i="1"/>
  <c r="O31" i="1"/>
  <c r="AM34" i="1"/>
  <c r="O35" i="1"/>
  <c r="O23" i="1"/>
  <c r="X19" i="1"/>
  <c r="X23" i="1"/>
  <c r="X27" i="1"/>
  <c r="X31" i="1"/>
  <c r="X35" i="1"/>
  <c r="Y35" i="1" l="1"/>
  <c r="Z35" i="1" s="1"/>
  <c r="AF32" i="1"/>
  <c r="V32" i="1"/>
  <c r="T32" i="1" s="1"/>
  <c r="W32" i="1" s="1"/>
  <c r="Q32" i="1" s="1"/>
  <c r="R32" i="1" s="1"/>
  <c r="AF25" i="1"/>
  <c r="Y21" i="1"/>
  <c r="Z21" i="1" s="1"/>
  <c r="AF27" i="1"/>
  <c r="AF21" i="1"/>
  <c r="Y19" i="1"/>
  <c r="Z19" i="1" s="1"/>
  <c r="Y36" i="1"/>
  <c r="Z36" i="1" s="1"/>
  <c r="Y24" i="1"/>
  <c r="Z24" i="1" s="1"/>
  <c r="Y26" i="1"/>
  <c r="Z26" i="1" s="1"/>
  <c r="AF35" i="1"/>
  <c r="V35" i="1"/>
  <c r="T35" i="1" s="1"/>
  <c r="W35" i="1" s="1"/>
  <c r="Q35" i="1" s="1"/>
  <c r="R35" i="1" s="1"/>
  <c r="AF23" i="1"/>
  <c r="Y34" i="1"/>
  <c r="Z34" i="1" s="1"/>
  <c r="AF29" i="1"/>
  <c r="AF31" i="1"/>
  <c r="Y30" i="1"/>
  <c r="Z30" i="1" s="1"/>
  <c r="Y31" i="1"/>
  <c r="Z31" i="1" s="1"/>
  <c r="V31" i="1" s="1"/>
  <c r="T31" i="1" s="1"/>
  <c r="W31" i="1" s="1"/>
  <c r="Q31" i="1" s="1"/>
  <c r="R31" i="1" s="1"/>
  <c r="Y28" i="1"/>
  <c r="Z28" i="1" s="1"/>
  <c r="Y29" i="1"/>
  <c r="Z29" i="1" s="1"/>
  <c r="V20" i="1"/>
  <c r="T20" i="1" s="1"/>
  <c r="W20" i="1" s="1"/>
  <c r="Q20" i="1" s="1"/>
  <c r="R20" i="1" s="1"/>
  <c r="AF20" i="1"/>
  <c r="Y32" i="1"/>
  <c r="Z32" i="1" s="1"/>
  <c r="Y22" i="1"/>
  <c r="Z22" i="1" s="1"/>
  <c r="Y27" i="1"/>
  <c r="Z27" i="1" s="1"/>
  <c r="Y25" i="1"/>
  <c r="Z25" i="1" s="1"/>
  <c r="V25" i="1" s="1"/>
  <c r="T25" i="1" s="1"/>
  <c r="W25" i="1" s="1"/>
  <c r="Q25" i="1" s="1"/>
  <c r="R25" i="1" s="1"/>
  <c r="Y23" i="1"/>
  <c r="Z23" i="1" s="1"/>
  <c r="V23" i="1" s="1"/>
  <c r="T23" i="1" s="1"/>
  <c r="W23" i="1" s="1"/>
  <c r="Q23" i="1" s="1"/>
  <c r="R23" i="1" s="1"/>
  <c r="AF24" i="1"/>
  <c r="V24" i="1"/>
  <c r="T24" i="1" s="1"/>
  <c r="W24" i="1" s="1"/>
  <c r="Q24" i="1" s="1"/>
  <c r="R24" i="1" s="1"/>
  <c r="Y20" i="1"/>
  <c r="Z20" i="1" s="1"/>
  <c r="AF36" i="1"/>
  <c r="V36" i="1"/>
  <c r="T36" i="1" s="1"/>
  <c r="W36" i="1" s="1"/>
  <c r="Q36" i="1" s="1"/>
  <c r="R36" i="1" s="1"/>
  <c r="AF19" i="1"/>
  <c r="Y33" i="1"/>
  <c r="Z33" i="1" s="1"/>
  <c r="AF33" i="1"/>
  <c r="V33" i="1"/>
  <c r="T33" i="1" s="1"/>
  <c r="W33" i="1" s="1"/>
  <c r="Q33" i="1" s="1"/>
  <c r="R33" i="1" s="1"/>
  <c r="AA19" i="1" l="1"/>
  <c r="AE19" i="1" s="1"/>
  <c r="AH19" i="1"/>
  <c r="AG19" i="1"/>
  <c r="AA30" i="1"/>
  <c r="AE30" i="1" s="1"/>
  <c r="AG30" i="1"/>
  <c r="AH30" i="1"/>
  <c r="AI30" i="1" s="1"/>
  <c r="V30" i="1"/>
  <c r="T30" i="1" s="1"/>
  <c r="W30" i="1" s="1"/>
  <c r="Q30" i="1" s="1"/>
  <c r="R30" i="1" s="1"/>
  <c r="AA27" i="1"/>
  <c r="AE27" i="1" s="1"/>
  <c r="AH27" i="1"/>
  <c r="AG27" i="1"/>
  <c r="AA29" i="1"/>
  <c r="AE29" i="1" s="1"/>
  <c r="AH29" i="1"/>
  <c r="AG29" i="1"/>
  <c r="AH20" i="1"/>
  <c r="AA20" i="1"/>
  <c r="AE20" i="1" s="1"/>
  <c r="AG20" i="1"/>
  <c r="AA33" i="1"/>
  <c r="AE33" i="1" s="1"/>
  <c r="AH33" i="1"/>
  <c r="AG33" i="1"/>
  <c r="AA25" i="1"/>
  <c r="AE25" i="1" s="1"/>
  <c r="AH25" i="1"/>
  <c r="AG25" i="1"/>
  <c r="AA21" i="1"/>
  <c r="AE21" i="1" s="1"/>
  <c r="AH21" i="1"/>
  <c r="AI21" i="1" s="1"/>
  <c r="AG21" i="1"/>
  <c r="AH36" i="1"/>
  <c r="AA36" i="1"/>
  <c r="AE36" i="1" s="1"/>
  <c r="AG36" i="1"/>
  <c r="AG22" i="1"/>
  <c r="AA22" i="1"/>
  <c r="AE22" i="1" s="1"/>
  <c r="AH22" i="1"/>
  <c r="AI22" i="1" s="1"/>
  <c r="V22" i="1"/>
  <c r="T22" i="1" s="1"/>
  <c r="W22" i="1" s="1"/>
  <c r="Q22" i="1" s="1"/>
  <c r="R22" i="1" s="1"/>
  <c r="AH26" i="1"/>
  <c r="AG26" i="1"/>
  <c r="AA26" i="1"/>
  <c r="AE26" i="1" s="1"/>
  <c r="V26" i="1"/>
  <c r="T26" i="1" s="1"/>
  <c r="W26" i="1" s="1"/>
  <c r="Q26" i="1" s="1"/>
  <c r="R26" i="1" s="1"/>
  <c r="V21" i="1"/>
  <c r="T21" i="1" s="1"/>
  <c r="W21" i="1" s="1"/>
  <c r="Q21" i="1" s="1"/>
  <c r="R21" i="1" s="1"/>
  <c r="AH28" i="1"/>
  <c r="AI28" i="1" s="1"/>
  <c r="AA28" i="1"/>
  <c r="AE28" i="1" s="1"/>
  <c r="V28" i="1"/>
  <c r="T28" i="1" s="1"/>
  <c r="W28" i="1" s="1"/>
  <c r="Q28" i="1" s="1"/>
  <c r="R28" i="1" s="1"/>
  <c r="AG28" i="1"/>
  <c r="V29" i="1"/>
  <c r="T29" i="1" s="1"/>
  <c r="W29" i="1" s="1"/>
  <c r="Q29" i="1" s="1"/>
  <c r="R29" i="1" s="1"/>
  <c r="V19" i="1"/>
  <c r="T19" i="1" s="1"/>
  <c r="W19" i="1" s="1"/>
  <c r="Q19" i="1" s="1"/>
  <c r="R19" i="1" s="1"/>
  <c r="AH23" i="1"/>
  <c r="AA23" i="1"/>
  <c r="AE23" i="1" s="1"/>
  <c r="AG23" i="1"/>
  <c r="AH31" i="1"/>
  <c r="AI31" i="1" s="1"/>
  <c r="AA31" i="1"/>
  <c r="AE31" i="1" s="1"/>
  <c r="AG31" i="1"/>
  <c r="V27" i="1"/>
  <c r="T27" i="1" s="1"/>
  <c r="W27" i="1" s="1"/>
  <c r="Q27" i="1" s="1"/>
  <c r="R27" i="1" s="1"/>
  <c r="AH35" i="1"/>
  <c r="AA35" i="1"/>
  <c r="AE35" i="1" s="1"/>
  <c r="AG35" i="1"/>
  <c r="AH32" i="1"/>
  <c r="AA32" i="1"/>
  <c r="AE32" i="1" s="1"/>
  <c r="AG32" i="1"/>
  <c r="AG34" i="1"/>
  <c r="AA34" i="1"/>
  <c r="AE34" i="1" s="1"/>
  <c r="AH34" i="1"/>
  <c r="AI34" i="1" s="1"/>
  <c r="V34" i="1"/>
  <c r="T34" i="1" s="1"/>
  <c r="W34" i="1" s="1"/>
  <c r="Q34" i="1" s="1"/>
  <c r="R34" i="1" s="1"/>
  <c r="AH24" i="1"/>
  <c r="AA24" i="1"/>
  <c r="AE24" i="1" s="1"/>
  <c r="AG24" i="1"/>
  <c r="AI35" i="1" l="1"/>
  <c r="AI36" i="1"/>
  <c r="AI32" i="1"/>
  <c r="AI20" i="1"/>
  <c r="AI24" i="1"/>
  <c r="AI25" i="1"/>
  <c r="AI23" i="1"/>
  <c r="AI29" i="1"/>
  <c r="AI33" i="1"/>
  <c r="AI19" i="1"/>
  <c r="AI26" i="1"/>
  <c r="AI27" i="1"/>
</calcChain>
</file>

<file path=xl/sharedStrings.xml><?xml version="1.0" encoding="utf-8"?>
<sst xmlns="http://schemas.openxmlformats.org/spreadsheetml/2006/main" count="980" uniqueCount="406">
  <si>
    <t>File opened</t>
  </si>
  <si>
    <t>2023-07-18 10:23:44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</si>
  <si>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</si>
  <si>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</si>
  <si>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</si>
  <si>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</si>
  <si>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</si>
  <si>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</si>
  <si>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</si>
  <si>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</si>
  <si>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</si>
  <si>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</si>
  <si>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</si>
  <si>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{"ssb_ref": "35739", "co2aspanconc1": "2491", "flowmeterzero": "1.00669", "co2bspanconc2": "299.3", "ssa_ref": "31724", "co2bspanconc1": "2491", "co2bspan2": "-0.0338567", "h2oaspan2a": "0.0719315", "h2obspan2": "0", "h2obspanconc1": "12.12", "h2oaspanconc2": "0", "co2aspan1": "1.00275", "co2bzero": "0.935154", "co2aspanconc2": "299.3", "h2obspan1": "1.00295", "co2bspan2b": "0.301941", "tazero": "-0.061388", "co2aspan2b": "0.303179", "tbzero": "0.0309811", "h2obspanconc2": "0", "co2azero": "0.93247", "oxygen": "21", "h2oaspan1": "1.00972", "h2obspan2a": "0.0707451", "co2bspan1": "1.00256", "h2obspan2b": "0.0709538", "h2oaspan2": "0", "h2oaspanconc1": "12.13", "flowbzero": "0.2304", "h2oazero": "1.01368", "flowazero": "0.361", "h2oaspan2b": "0.0726308", "chamberpressurezero": "2.69073", "co2aspan2a": "0.305485", "co2aspan2": "-0.033707", "h2obzero": "1.01733", "co2bspan2a": "0.304297"}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</si>
  <si>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</si>
  <si>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</si>
  <si>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</si>
  <si>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</si>
  <si>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</si>
  <si>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</si>
  <si>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</si>
  <si>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</si>
  <si>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</si>
  <si>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</si>
  <si>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</si>
  <si>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</si>
  <si>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</si>
  <si>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10:23:44</t>
  </si>
  <si>
    <t>Stability Definition:	Qin (LeafQ): Per=20	CO2_r (Meas): Std&lt;0.75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</si>
  <si>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</si>
  <si>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</si>
  <si>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</si>
  <si>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</si>
  <si>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</si>
  <si>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</si>
  <si>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</si>
  <si>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</si>
  <si>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</si>
  <si>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</si>
  <si>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</si>
  <si>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</si>
  <si>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</si>
  <si>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</si>
  <si>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</si>
  <si>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</si>
  <si>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</si>
  <si>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</si>
  <si>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</si>
  <si>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</si>
  <si>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</si>
  <si>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</si>
  <si>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</si>
  <si>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</si>
  <si>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</si>
  <si>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</si>
  <si>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</si>
  <si>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</si>
  <si>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</si>
  <si>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</si>
  <si>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</si>
  <si>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</si>
  <si>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</si>
  <si>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</si>
  <si>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</si>
  <si>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</si>
  <si>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</si>
  <si>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</si>
  <si>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</si>
  <si>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</si>
  <si>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</si>
  <si>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</si>
  <si>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</si>
  <si>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</si>
  <si>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</si>
  <si>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</si>
  <si>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</si>
  <si>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</si>
  <si>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</si>
  <si>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</si>
  <si>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</si>
  <si>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</si>
  <si>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</si>
  <si>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</si>
  <si>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</si>
  <si>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</si>
  <si>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</si>
  <si>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</si>
  <si>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14.1704 99.1125 392.935 632.453 883.762 1091.54 1313.44 1482.33</t>
  </si>
  <si>
    <t>Fs_true</t>
  </si>
  <si>
    <t>0.217399 103.415 404.26 601.479 803.344 1001.03 1204.15 1400.64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</si>
  <si>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</si>
  <si>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</si>
  <si>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</si>
  <si>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</si>
  <si>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</si>
  <si>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</si>
  <si>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</si>
  <si>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</si>
  <si>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</si>
  <si>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</si>
  <si>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</si>
  <si>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</si>
  <si>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</si>
  <si>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</si>
  <si>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</si>
  <si>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</si>
  <si>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</si>
  <si>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</si>
  <si>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</si>
  <si>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</si>
  <si>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</si>
  <si>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</si>
  <si>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</si>
  <si>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</si>
  <si>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</si>
  <si>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</si>
  <si>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</si>
  <si>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</si>
  <si>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</si>
  <si>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</si>
  <si>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</si>
  <si>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</si>
  <si>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</si>
  <si>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</si>
  <si>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</si>
  <si>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</si>
  <si>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</si>
  <si>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</si>
  <si>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</si>
  <si>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</si>
  <si>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</si>
  <si>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</si>
  <si>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</si>
  <si>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</si>
  <si>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</si>
  <si>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</si>
  <si>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</si>
  <si>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</si>
  <si>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</si>
  <si>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</si>
  <si>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</si>
  <si>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</si>
  <si>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</si>
  <si>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</si>
  <si>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</si>
  <si>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</si>
  <si>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</si>
  <si>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</si>
  <si>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</si>
  <si>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</si>
  <si>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</si>
  <si>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</si>
  <si>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</si>
  <si>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</si>
  <si>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</si>
  <si>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</si>
  <si>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</si>
  <si>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</si>
  <si>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</si>
  <si>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</si>
  <si>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</si>
  <si>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</si>
  <si>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</si>
  <si>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</si>
  <si>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</si>
  <si>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</si>
  <si>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</si>
  <si>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</si>
  <si>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</si>
  <si>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</si>
  <si>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</si>
  <si>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</si>
  <si>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</si>
  <si>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</si>
  <si>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</si>
  <si>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</si>
  <si>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</si>
  <si>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</si>
  <si>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</si>
  <si>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</si>
  <si>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</si>
  <si>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</si>
  <si>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</si>
  <si>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</si>
  <si>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</si>
  <si>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</si>
  <si>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</si>
  <si>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</si>
  <si>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</si>
  <si>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</si>
  <si>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</si>
  <si>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</si>
  <si>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</si>
  <si>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</si>
  <si>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</si>
  <si>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</si>
  <si>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</si>
  <si>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</si>
  <si>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</si>
  <si>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</si>
  <si>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</si>
  <si>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</si>
  <si>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</si>
  <si>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</si>
  <si>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</si>
  <si>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</si>
  <si>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</si>
  <si>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</si>
  <si>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</si>
  <si>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</si>
  <si>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</si>
  <si>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</si>
  <si>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</si>
  <si>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</si>
  <si>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</si>
  <si>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</si>
  <si>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</si>
  <si>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</si>
  <si>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</si>
  <si>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</si>
  <si>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</si>
  <si>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</si>
  <si>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</si>
  <si>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</si>
  <si>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</si>
  <si>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</si>
  <si>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</si>
  <si>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</si>
  <si>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</si>
  <si>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</si>
  <si>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</si>
  <si>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</si>
  <si>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</si>
  <si>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</si>
  <si>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</si>
  <si>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</si>
  <si>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</si>
  <si>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</si>
  <si>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</si>
  <si>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</si>
  <si>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</si>
  <si>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</si>
  <si>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</si>
  <si>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</si>
  <si>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</si>
  <si>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</si>
  <si>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</si>
  <si>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</si>
  <si>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</si>
  <si>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</si>
  <si>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</si>
  <si>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</si>
  <si>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</si>
  <si>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</si>
  <si>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</si>
  <si>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</si>
  <si>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</si>
  <si>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</si>
  <si>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</si>
  <si>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</si>
  <si>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</si>
  <si>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</si>
  <si>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</si>
  <si>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</si>
  <si>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</si>
  <si>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</si>
  <si>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</si>
  <si>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</si>
  <si>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</si>
  <si>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</si>
  <si>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</si>
  <si>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</si>
  <si>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</si>
  <si>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</si>
  <si>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</si>
  <si>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</si>
  <si>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</si>
  <si>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</si>
  <si>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</si>
  <si>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</si>
  <si>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</si>
  <si>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</si>
  <si>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</si>
  <si>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</si>
  <si>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</si>
  <si>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</si>
  <si>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</si>
  <si>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</si>
  <si>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</si>
  <si>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</si>
  <si>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</si>
  <si>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</si>
  <si>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</si>
  <si>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</si>
  <si>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</si>
  <si>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</si>
  <si>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</si>
  <si>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</si>
  <si>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</si>
  <si>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</si>
  <si>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</si>
  <si>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</si>
  <si>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</si>
  <si>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</si>
  <si>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</si>
  <si>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</si>
  <si>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</si>
  <si>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</si>
  <si>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</si>
  <si>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</si>
  <si>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</si>
  <si>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</si>
  <si>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</si>
  <si>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</si>
  <si>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</si>
  <si>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</si>
  <si>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</si>
  <si>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</si>
  <si>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</si>
  <si>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</si>
  <si>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</si>
  <si>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</si>
  <si>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</si>
  <si>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</si>
  <si>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</si>
  <si>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</si>
  <si>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</si>
  <si>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</si>
  <si>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</si>
  <si>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</si>
  <si>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</si>
  <si>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</si>
  <si>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</si>
  <si>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</si>
  <si>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</si>
  <si>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</si>
  <si>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</si>
  <si>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</si>
  <si>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</si>
  <si>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</si>
  <si>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</si>
  <si>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</si>
  <si>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20230718 10:56:01</t>
  </si>
  <si>
    <t>10:56:01</t>
  </si>
  <si>
    <t>none</t>
  </si>
  <si>
    <t>Mikaela</t>
  </si>
  <si>
    <t>20230718</t>
  </si>
  <si>
    <t>kse</t>
  </si>
  <si>
    <t>BNL21847</t>
  </si>
  <si>
    <t>10:55:31</t>
  </si>
  <si>
    <t>2/2</t>
  </si>
  <si>
    <t>00000000</t>
  </si>
  <si>
    <t>iiiiiiii</t>
  </si>
  <si>
    <t>off</t>
  </si>
  <si>
    <t>20230718 10:57:33</t>
  </si>
  <si>
    <t>10:57:33</t>
  </si>
  <si>
    <t>10:57:03</t>
  </si>
  <si>
    <t>20230718 10:58:59</t>
  </si>
  <si>
    <t>10:58:59</t>
  </si>
  <si>
    <t>10:58:31</t>
  </si>
  <si>
    <t>20230718 11:00:29</t>
  </si>
  <si>
    <t>11:00:29</t>
  </si>
  <si>
    <t>11:00:01</t>
  </si>
  <si>
    <t>20230718 11:01:54</t>
  </si>
  <si>
    <t>11:01:54</t>
  </si>
  <si>
    <t>11:01:28</t>
  </si>
  <si>
    <t>20230718 11:03:12</t>
  </si>
  <si>
    <t>11:03:12</t>
  </si>
  <si>
    <t>11:03:01</t>
  </si>
  <si>
    <t>20230718 11:04:20</t>
  </si>
  <si>
    <t>11:04:20</t>
  </si>
  <si>
    <t>11:04:09</t>
  </si>
  <si>
    <t>20230718 11:05:47</t>
  </si>
  <si>
    <t>11:05:47</t>
  </si>
  <si>
    <t>11:05:18</t>
  </si>
  <si>
    <t>20230718 11:07:05</t>
  </si>
  <si>
    <t>11:07:05</t>
  </si>
  <si>
    <t>11:06:36</t>
  </si>
  <si>
    <t>20230718 11:08:30</t>
  </si>
  <si>
    <t>11:08:30</t>
  </si>
  <si>
    <t>11:08:02</t>
  </si>
  <si>
    <t>20230718 11:10:02</t>
  </si>
  <si>
    <t>11:10:02</t>
  </si>
  <si>
    <t>11:09:34</t>
  </si>
  <si>
    <t>20230718 11:11:32</t>
  </si>
  <si>
    <t>11:11:32</t>
  </si>
  <si>
    <t>11:11:04</t>
  </si>
  <si>
    <t>20230718 11:13:07</t>
  </si>
  <si>
    <t>11:13:07</t>
  </si>
  <si>
    <t>11:12:37</t>
  </si>
  <si>
    <t>20230718 11:14:34</t>
  </si>
  <si>
    <t>11:14:34</t>
  </si>
  <si>
    <t>11:14:06</t>
  </si>
  <si>
    <t>20230718 11:15:59</t>
  </si>
  <si>
    <t>11:15:59</t>
  </si>
  <si>
    <t>11:15:31</t>
  </si>
  <si>
    <t>20230718 11:17:37</t>
  </si>
  <si>
    <t>11:17:37</t>
  </si>
  <si>
    <t>11:17:09</t>
  </si>
  <si>
    <t>20230718 11:19:25</t>
  </si>
  <si>
    <t>11:19:25</t>
  </si>
  <si>
    <t>11:18:52</t>
  </si>
  <si>
    <t>20230718 11:21:05</t>
  </si>
  <si>
    <t>11:21:05</t>
  </si>
  <si>
    <t>11:20:31</t>
  </si>
  <si>
    <t>VAVI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</si>
</sst>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1.988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340</v>
      </c>
      <c r="EX18" t="s">
        <v>340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1689706561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405</v>
      </c>
      <c r="K19" t="s">
        <v>348</v>
      </c>
      <c r="L19">
        <v>1689706561</v>
      </c>
      <c r="M19">
        <f t="shared" ref="M19:M36" si="0">(N19)/1000</f>
        <v>8.7882422710400851E-4</v>
      </c>
      <c r="N19">
        <f t="shared" ref="N19:N36" si="1">1000*AZ19*AL19*(AV19-AW19)/(100*$B$7*(1000-AL19*AV19))</f>
        <v>0.87882422710400854</v>
      </c>
      <c r="O19">
        <f t="shared" ref="O19:O36" si="2">AZ19*AL19*(AU19-AT19*(1000-AL19*AW19)/(1000-AL19*AV19))/(100*$B$7)</f>
        <v>8.4925425836759025</v>
      </c>
      <c r="P19">
        <f t="shared" ref="P19:P36" si="3">AT19 - IF(AL19&gt;1, O19*$B$7*100/(AN19*BH19), 0)</f>
        <v>395.57600000000002</v>
      </c>
      <c r="Q19">
        <f t="shared" ref="Q19:Q36" si="4">((W19-M19/2)*P19-O19)/(W19+M19/2)</f>
        <v>243.62377733174554</v>
      </c>
      <c r="R19">
        <f t="shared" ref="R19:R36" si="5">Q19*(BA19+BB19)/1000</f>
        <v>24.572318476850459</v>
      </c>
      <c r="S19">
        <f t="shared" ref="S19:S36" si="6">(AT19 - IF(AL19&gt;1, O19*$B$7*100/(AN19*BH19), 0))*(BA19+BB19)/1000</f>
        <v>39.898484295161602</v>
      </c>
      <c r="T19">
        <f t="shared" ref="T19:T36" si="7">2/((1/V19-1/U19)+SIGN(V19)*SQRT((1/V19-1/U19)*(1/V19-1/U19) + 4*$C$7/(($C$7+1)*($C$7+1))*(2*1/V19*1/U19-1/U19*1/U19)))</f>
        <v>9.3336494092731162E-2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4.2881729023691868</v>
      </c>
      <c r="V19">
        <f t="shared" ref="V19:V36" si="9">M19*(1000-(1000*0.61365*EXP(17.502*Z19/(240.97+Z19))/(BA19+BB19)+AV19)/2)/(1000*0.61365*EXP(17.502*Z19/(240.97+Z19))/(BA19+BB19)-AV19)</f>
        <v>9.2222387484333618E-2</v>
      </c>
      <c r="W19">
        <f t="shared" ref="W19:W36" si="10">1/(($C$7+1)/(T19/1.6)+1/(U19/1.37)) + $C$7/(($C$7+1)/(T19/1.6) + $C$7/(U19/1.37))</f>
        <v>5.7737982075915593E-2</v>
      </c>
      <c r="X19">
        <f t="shared" ref="X19:X36" si="11">(AO19*AR19)</f>
        <v>297.71259299999997</v>
      </c>
      <c r="Y19">
        <f t="shared" ref="Y19:Y36" si="12">(BC19+(X19+2*0.95*0.0000000567*(((BC19+$B$9)+273)^4-(BC19+273)^4)-44100*M19)/(1.84*29.3*U19+8*0.95*0.0000000567*(BC19+273)^3))</f>
        <v>18.074922434795429</v>
      </c>
      <c r="Z19">
        <f t="shared" ref="Z19:Z36" si="13">($C$9*BD19+$D$9*BE19+$E$9*Y19)</f>
        <v>18.074922434795429</v>
      </c>
      <c r="AA19">
        <f t="shared" ref="AA19:AA36" si="14">0.61365*EXP(17.502*Z19/(240.97+Z19))</f>
        <v>2.0810566273959092</v>
      </c>
      <c r="AB19">
        <f t="shared" ref="AB19:AB36" si="15">(AC19/AD19*100)</f>
        <v>58.366773946589703</v>
      </c>
      <c r="AC19">
        <f t="shared" ref="AC19:AC36" si="16">AV19*(BA19+BB19)/1000</f>
        <v>1.1352291602304798</v>
      </c>
      <c r="AD19">
        <f t="shared" ref="AD19:AD36" si="17">0.61365*EXP(17.502*BC19/(240.97+BC19))</f>
        <v>1.9449921307442928</v>
      </c>
      <c r="AE19">
        <f t="shared" ref="AE19:AE36" si="18">(AA19-AV19*(BA19+BB19)/1000)</f>
        <v>0.94582746716542943</v>
      </c>
      <c r="AF19">
        <f t="shared" ref="AF19:AF36" si="19">(-M19*44100)</f>
        <v>-38.756148415286773</v>
      </c>
      <c r="AG19">
        <f t="shared" ref="AG19:AG36" si="20">2*29.3*U19*0.92*(BC19-Z19)</f>
        <v>-247.69570007216427</v>
      </c>
      <c r="AH19">
        <f t="shared" ref="AH19:AH36" si="21">2*0.95*0.0000000567*(((BC19+$B$9)+273)^4-(Z19+273)^4)</f>
        <v>-11.32330285066482</v>
      </c>
      <c r="AI19">
        <f t="shared" ref="AI19:AI36" si="22">X19+AH19+AF19+AG19</f>
        <v>-6.2558338115906054E-2</v>
      </c>
      <c r="AJ19">
        <v>46</v>
      </c>
      <c r="AK19">
        <v>12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55219.201870025594</v>
      </c>
      <c r="AO19">
        <f t="shared" ref="AO19:AO36" si="26">$B$13*BI19+$C$13*BJ19+$F$13*BU19*(1-BX19)</f>
        <v>1800.07</v>
      </c>
      <c r="AP19">
        <f t="shared" ref="AP19:AP36" si="27">AO19*AQ19</f>
        <v>1517.4584999999997</v>
      </c>
      <c r="AQ19">
        <f t="shared" ref="AQ19:AQ36" si="28">($B$13*$D$11+$C$13*$D$11+$F$13*((CH19+BZ19)/MAX(CH19+BZ19+CI19, 0.1)*$I$11+CI19/MAX(CH19+BZ19+CI19, 0.1)*$J$11))/($B$13+$C$13+$F$13)</f>
        <v>0.8429997166776847</v>
      </c>
      <c r="AR19">
        <f t="shared" ref="AR19:AR36" si="29">($B$13*$K$11+$C$13*$K$11+$F$13*((CH19+BZ19)/MAX(CH19+BZ19+CI19, 0.1)*$P$11+CI19/MAX(CH19+BZ19+CI19, 0.1)*$Q$11))/($B$13+$C$13+$F$13)</f>
        <v>0.16538945318793158</v>
      </c>
      <c r="AS19">
        <v>1689706561</v>
      </c>
      <c r="AT19">
        <v>395.57600000000002</v>
      </c>
      <c r="AU19">
        <v>399.971</v>
      </c>
      <c r="AV19">
        <v>11.2553</v>
      </c>
      <c r="AW19">
        <v>10.8233</v>
      </c>
      <c r="AX19">
        <v>398.53800000000001</v>
      </c>
      <c r="AY19">
        <v>11.388500000000001</v>
      </c>
      <c r="AZ19">
        <v>399.87</v>
      </c>
      <c r="BA19">
        <v>100.762</v>
      </c>
      <c r="BB19">
        <v>9.97416E-2</v>
      </c>
      <c r="BC19">
        <v>17.003499999999999</v>
      </c>
      <c r="BD19">
        <v>17.6493</v>
      </c>
      <c r="BE19">
        <v>999.9</v>
      </c>
      <c r="BF19">
        <v>0</v>
      </c>
      <c r="BG19">
        <v>0</v>
      </c>
      <c r="BH19">
        <v>10019.4</v>
      </c>
      <c r="BI19">
        <v>0</v>
      </c>
      <c r="BJ19">
        <v>102.054</v>
      </c>
      <c r="BK19">
        <v>-4.3948400000000003</v>
      </c>
      <c r="BL19">
        <v>400.07900000000001</v>
      </c>
      <c r="BM19">
        <v>404.34800000000001</v>
      </c>
      <c r="BN19">
        <v>0.43199300000000002</v>
      </c>
      <c r="BO19">
        <v>399.971</v>
      </c>
      <c r="BP19">
        <v>10.8233</v>
      </c>
      <c r="BQ19">
        <v>1.13411</v>
      </c>
      <c r="BR19">
        <v>1.0905800000000001</v>
      </c>
      <c r="BS19">
        <v>8.7636400000000005</v>
      </c>
      <c r="BT19">
        <v>8.1862300000000001</v>
      </c>
      <c r="BU19">
        <v>1800.07</v>
      </c>
      <c r="BV19">
        <v>0.900007</v>
      </c>
      <c r="BW19">
        <v>9.9992700000000004E-2</v>
      </c>
      <c r="BX19">
        <v>0</v>
      </c>
      <c r="BY19">
        <v>2.0200999999999998</v>
      </c>
      <c r="BZ19">
        <v>0</v>
      </c>
      <c r="CA19">
        <v>2065.52</v>
      </c>
      <c r="CB19">
        <v>13895.5</v>
      </c>
      <c r="CC19">
        <v>39.936999999999998</v>
      </c>
      <c r="CD19">
        <v>41.936999999999998</v>
      </c>
      <c r="CE19">
        <v>41.436999999999998</v>
      </c>
      <c r="CF19">
        <v>39.936999999999998</v>
      </c>
      <c r="CG19">
        <v>38.936999999999998</v>
      </c>
      <c r="CH19">
        <v>1620.08</v>
      </c>
      <c r="CI19">
        <v>179.99</v>
      </c>
      <c r="CJ19">
        <v>0</v>
      </c>
      <c r="CK19">
        <v>1689706569</v>
      </c>
      <c r="CL19">
        <v>0</v>
      </c>
      <c r="CM19">
        <v>1689706531</v>
      </c>
      <c r="CN19" t="s">
        <v>349</v>
      </c>
      <c r="CO19">
        <v>1689706531</v>
      </c>
      <c r="CP19">
        <v>1689706527</v>
      </c>
      <c r="CQ19">
        <v>4</v>
      </c>
      <c r="CR19">
        <v>-2E-3</v>
      </c>
      <c r="CS19">
        <v>1E-3</v>
      </c>
      <c r="CT19">
        <v>-2.9620000000000002</v>
      </c>
      <c r="CU19">
        <v>-0.13300000000000001</v>
      </c>
      <c r="CV19">
        <v>400</v>
      </c>
      <c r="CW19">
        <v>11</v>
      </c>
      <c r="CX19">
        <v>0.55000000000000004</v>
      </c>
      <c r="CY19">
        <v>0.12</v>
      </c>
      <c r="CZ19">
        <v>5.6828233144821301</v>
      </c>
      <c r="DA19">
        <v>9.9987655900048406E-2</v>
      </c>
      <c r="DB19">
        <v>5.28046759272537E-2</v>
      </c>
      <c r="DC19">
        <v>1</v>
      </c>
      <c r="DD19">
        <v>399.99540000000002</v>
      </c>
      <c r="DE19">
        <v>-3.9879699248342303E-2</v>
      </c>
      <c r="DF19">
        <v>2.9982328128414001E-2</v>
      </c>
      <c r="DG19">
        <v>1</v>
      </c>
      <c r="DH19">
        <v>1800.0150000000001</v>
      </c>
      <c r="DI19">
        <v>0.20139809362653999</v>
      </c>
      <c r="DJ19">
        <v>0.121511316345414</v>
      </c>
      <c r="DK19">
        <v>-1</v>
      </c>
      <c r="DL19">
        <v>2</v>
      </c>
      <c r="DM19">
        <v>2</v>
      </c>
      <c r="DN19" t="s">
        <v>350</v>
      </c>
      <c r="DO19">
        <v>2.7397399999999998</v>
      </c>
      <c r="DP19">
        <v>2.83806</v>
      </c>
      <c r="DQ19">
        <v>9.7999100000000006E-2</v>
      </c>
      <c r="DR19">
        <v>9.7802799999999995E-2</v>
      </c>
      <c r="DS19">
        <v>7.1699499999999999E-2</v>
      </c>
      <c r="DT19">
        <v>6.7966700000000005E-2</v>
      </c>
      <c r="DU19">
        <v>26512.3</v>
      </c>
      <c r="DV19">
        <v>28069.8</v>
      </c>
      <c r="DW19">
        <v>27489.599999999999</v>
      </c>
      <c r="DX19">
        <v>29181.4</v>
      </c>
      <c r="DY19">
        <v>33646.199999999997</v>
      </c>
      <c r="DZ19">
        <v>36267.4</v>
      </c>
      <c r="EA19">
        <v>36757.300000000003</v>
      </c>
      <c r="EB19">
        <v>39605.9</v>
      </c>
      <c r="EC19">
        <v>1.899</v>
      </c>
      <c r="ED19">
        <v>2.16642</v>
      </c>
      <c r="EE19">
        <v>9.2677800000000005E-2</v>
      </c>
      <c r="EF19">
        <v>0</v>
      </c>
      <c r="EG19">
        <v>16.1081</v>
      </c>
      <c r="EH19">
        <v>999.9</v>
      </c>
      <c r="EI19">
        <v>44.536999999999999</v>
      </c>
      <c r="EJ19">
        <v>21.218</v>
      </c>
      <c r="EK19">
        <v>11.180199999999999</v>
      </c>
      <c r="EL19">
        <v>62.125599999999999</v>
      </c>
      <c r="EM19">
        <v>29.4071</v>
      </c>
      <c r="EN19">
        <v>1</v>
      </c>
      <c r="EO19">
        <v>-0.606016</v>
      </c>
      <c r="EP19">
        <v>2.23949</v>
      </c>
      <c r="EQ19">
        <v>19.871500000000001</v>
      </c>
      <c r="ER19">
        <v>5.2223800000000002</v>
      </c>
      <c r="ES19">
        <v>11.9201</v>
      </c>
      <c r="ET19">
        <v>4.9556500000000003</v>
      </c>
      <c r="EU19">
        <v>3.29793</v>
      </c>
      <c r="EV19">
        <v>57.6</v>
      </c>
      <c r="EW19">
        <v>9999</v>
      </c>
      <c r="EX19">
        <v>120.9</v>
      </c>
      <c r="EY19">
        <v>3874.3</v>
      </c>
      <c r="EZ19">
        <v>1.8599300000000001</v>
      </c>
      <c r="FA19">
        <v>1.8591</v>
      </c>
      <c r="FB19">
        <v>1.86493</v>
      </c>
      <c r="FC19">
        <v>1.8690500000000001</v>
      </c>
      <c r="FD19">
        <v>1.86371</v>
      </c>
      <c r="FE19">
        <v>1.86375</v>
      </c>
      <c r="FF19">
        <v>1.86378</v>
      </c>
      <c r="FG19">
        <v>1.8635600000000001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-2.9620000000000002</v>
      </c>
      <c r="FV19">
        <v>-0.13320000000000001</v>
      </c>
      <c r="FW19">
        <v>-2.96160000000003</v>
      </c>
      <c r="FX19">
        <v>0</v>
      </c>
      <c r="FY19">
        <v>0</v>
      </c>
      <c r="FZ19">
        <v>0</v>
      </c>
      <c r="GA19">
        <v>-0.13318000000000099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0.6</v>
      </c>
      <c r="GK19">
        <v>1.00586</v>
      </c>
      <c r="GL19">
        <v>2.5366200000000001</v>
      </c>
      <c r="GM19">
        <v>1.4489700000000001</v>
      </c>
      <c r="GN19">
        <v>2.3156699999999999</v>
      </c>
      <c r="GO19">
        <v>1.5466299999999999</v>
      </c>
      <c r="GP19">
        <v>2.36084</v>
      </c>
      <c r="GQ19">
        <v>24.755099999999999</v>
      </c>
      <c r="GR19">
        <v>15.6205</v>
      </c>
      <c r="GS19">
        <v>18</v>
      </c>
      <c r="GT19">
        <v>343.32600000000002</v>
      </c>
      <c r="GU19">
        <v>735.92899999999997</v>
      </c>
      <c r="GV19">
        <v>13.4893</v>
      </c>
      <c r="GW19">
        <v>19.207999999999998</v>
      </c>
      <c r="GX19">
        <v>30.000399999999999</v>
      </c>
      <c r="GY19">
        <v>19.135400000000001</v>
      </c>
      <c r="GZ19">
        <v>19.097000000000001</v>
      </c>
      <c r="HA19">
        <v>20.14</v>
      </c>
      <c r="HB19">
        <v>0</v>
      </c>
      <c r="HC19">
        <v>-30</v>
      </c>
      <c r="HD19">
        <v>13.486000000000001</v>
      </c>
      <c r="HE19">
        <v>400</v>
      </c>
      <c r="HF19">
        <v>0</v>
      </c>
      <c r="HG19">
        <v>101.259</v>
      </c>
      <c r="HH19">
        <v>96.235600000000005</v>
      </c>
    </row>
    <row r="20" spans="1:216" x14ac:dyDescent="0.2">
      <c r="A20">
        <v>2</v>
      </c>
      <c r="B20">
        <v>1689706653</v>
      </c>
      <c r="C20">
        <v>92</v>
      </c>
      <c r="D20" t="s">
        <v>354</v>
      </c>
      <c r="E20" t="s">
        <v>355</v>
      </c>
      <c r="F20" t="s">
        <v>344</v>
      </c>
      <c r="G20" t="s">
        <v>345</v>
      </c>
      <c r="H20" t="s">
        <v>346</v>
      </c>
      <c r="I20" t="s">
        <v>347</v>
      </c>
      <c r="J20" t="s">
        <v>405</v>
      </c>
      <c r="K20" t="s">
        <v>348</v>
      </c>
      <c r="L20">
        <v>1689706653</v>
      </c>
      <c r="M20">
        <f t="shared" si="0"/>
        <v>8.7582295180911357E-4</v>
      </c>
      <c r="N20">
        <f t="shared" si="1"/>
        <v>0.87582295180911363</v>
      </c>
      <c r="O20">
        <f t="shared" si="2"/>
        <v>6.2700240105358844</v>
      </c>
      <c r="P20">
        <f t="shared" si="3"/>
        <v>296.733</v>
      </c>
      <c r="Q20">
        <f t="shared" si="4"/>
        <v>185.3895639235084</v>
      </c>
      <c r="R20">
        <f t="shared" si="5"/>
        <v>18.698732144804591</v>
      </c>
      <c r="S20">
        <f t="shared" si="6"/>
        <v>29.929035745580698</v>
      </c>
      <c r="T20">
        <f t="shared" si="7"/>
        <v>9.4105020200548742E-2</v>
      </c>
      <c r="U20">
        <f t="shared" si="8"/>
        <v>4.2893181012326336</v>
      </c>
      <c r="V20">
        <f t="shared" si="9"/>
        <v>9.2972909572780149E-2</v>
      </c>
      <c r="W20">
        <f t="shared" si="10"/>
        <v>5.820864922489051E-2</v>
      </c>
      <c r="X20">
        <f t="shared" si="11"/>
        <v>297.67051799999996</v>
      </c>
      <c r="Y20">
        <f t="shared" si="12"/>
        <v>18.056231312163341</v>
      </c>
      <c r="Z20">
        <f t="shared" si="13"/>
        <v>18.056231312163341</v>
      </c>
      <c r="AA20">
        <f t="shared" si="14"/>
        <v>2.0786132191817974</v>
      </c>
      <c r="AB20">
        <f t="shared" si="15"/>
        <v>58.869938360864637</v>
      </c>
      <c r="AC20">
        <f t="shared" si="16"/>
        <v>1.14365220758052</v>
      </c>
      <c r="AD20">
        <f t="shared" si="17"/>
        <v>1.9426760744509175</v>
      </c>
      <c r="AE20">
        <f t="shared" si="18"/>
        <v>0.93496101160127743</v>
      </c>
      <c r="AF20">
        <f t="shared" si="19"/>
        <v>-38.623792174781912</v>
      </c>
      <c r="AG20">
        <f t="shared" si="20"/>
        <v>-247.7870270766974</v>
      </c>
      <c r="AH20">
        <f t="shared" si="21"/>
        <v>-11.322261714906213</v>
      </c>
      <c r="AI20">
        <f t="shared" si="22"/>
        <v>-6.2562966385570462E-2</v>
      </c>
      <c r="AJ20">
        <v>46</v>
      </c>
      <c r="AK20">
        <v>11</v>
      </c>
      <c r="AL20">
        <f t="shared" si="23"/>
        <v>1</v>
      </c>
      <c r="AM20">
        <f t="shared" si="24"/>
        <v>0</v>
      </c>
      <c r="AN20">
        <f t="shared" si="25"/>
        <v>55242.330571731916</v>
      </c>
      <c r="AO20">
        <f t="shared" si="26"/>
        <v>1799.81</v>
      </c>
      <c r="AP20">
        <f t="shared" si="27"/>
        <v>1517.2397999999998</v>
      </c>
      <c r="AQ20">
        <f t="shared" si="28"/>
        <v>0.84299998333157378</v>
      </c>
      <c r="AR20">
        <f t="shared" si="29"/>
        <v>0.16538996782993759</v>
      </c>
      <c r="AS20">
        <v>1689706653</v>
      </c>
      <c r="AT20">
        <v>296.733</v>
      </c>
      <c r="AU20">
        <v>299.97800000000001</v>
      </c>
      <c r="AV20">
        <v>11.338800000000001</v>
      </c>
      <c r="AW20">
        <v>10.9085</v>
      </c>
      <c r="AX20">
        <v>299.52199999999999</v>
      </c>
      <c r="AY20">
        <v>11.469900000000001</v>
      </c>
      <c r="AZ20">
        <v>400.04500000000002</v>
      </c>
      <c r="BA20">
        <v>100.762</v>
      </c>
      <c r="BB20">
        <v>9.9837899999999993E-2</v>
      </c>
      <c r="BC20">
        <v>16.9847</v>
      </c>
      <c r="BD20">
        <v>17.6296</v>
      </c>
      <c r="BE20">
        <v>999.9</v>
      </c>
      <c r="BF20">
        <v>0</v>
      </c>
      <c r="BG20">
        <v>0</v>
      </c>
      <c r="BH20">
        <v>10023.1</v>
      </c>
      <c r="BI20">
        <v>0</v>
      </c>
      <c r="BJ20">
        <v>99.395099999999999</v>
      </c>
      <c r="BK20">
        <v>-3.2446000000000002</v>
      </c>
      <c r="BL20">
        <v>300.13600000000002</v>
      </c>
      <c r="BM20">
        <v>303.286</v>
      </c>
      <c r="BN20">
        <v>0.43031700000000001</v>
      </c>
      <c r="BO20">
        <v>299.97800000000001</v>
      </c>
      <c r="BP20">
        <v>10.9085</v>
      </c>
      <c r="BQ20">
        <v>1.14252</v>
      </c>
      <c r="BR20">
        <v>1.0991599999999999</v>
      </c>
      <c r="BS20">
        <v>8.8729800000000001</v>
      </c>
      <c r="BT20">
        <v>8.3016500000000004</v>
      </c>
      <c r="BU20">
        <v>1799.81</v>
      </c>
      <c r="BV20">
        <v>0.89999899999999999</v>
      </c>
      <c r="BW20">
        <v>0.10000100000000001</v>
      </c>
      <c r="BX20">
        <v>0</v>
      </c>
      <c r="BY20">
        <v>1.9421999999999999</v>
      </c>
      <c r="BZ20">
        <v>0</v>
      </c>
      <c r="CA20">
        <v>2007.55</v>
      </c>
      <c r="CB20">
        <v>13893.5</v>
      </c>
      <c r="CC20">
        <v>39.436999999999998</v>
      </c>
      <c r="CD20">
        <v>41.625</v>
      </c>
      <c r="CE20">
        <v>41</v>
      </c>
      <c r="CF20">
        <v>39.125</v>
      </c>
      <c r="CG20">
        <v>38.625</v>
      </c>
      <c r="CH20">
        <v>1619.83</v>
      </c>
      <c r="CI20">
        <v>179.98</v>
      </c>
      <c r="CJ20">
        <v>0</v>
      </c>
      <c r="CK20">
        <v>1689706661.4000001</v>
      </c>
      <c r="CL20">
        <v>0</v>
      </c>
      <c r="CM20">
        <v>1689706623</v>
      </c>
      <c r="CN20" t="s">
        <v>356</v>
      </c>
      <c r="CO20">
        <v>1689706622</v>
      </c>
      <c r="CP20">
        <v>1689706623</v>
      </c>
      <c r="CQ20">
        <v>5</v>
      </c>
      <c r="CR20">
        <v>0.17199999999999999</v>
      </c>
      <c r="CS20">
        <v>2E-3</v>
      </c>
      <c r="CT20">
        <v>-2.7890000000000001</v>
      </c>
      <c r="CU20">
        <v>-0.13100000000000001</v>
      </c>
      <c r="CV20">
        <v>300</v>
      </c>
      <c r="CW20">
        <v>11</v>
      </c>
      <c r="CX20">
        <v>0.22</v>
      </c>
      <c r="CY20">
        <v>0.13</v>
      </c>
      <c r="CZ20">
        <v>4.1065019126266904</v>
      </c>
      <c r="DA20">
        <v>0.70190815139817797</v>
      </c>
      <c r="DB20">
        <v>8.6579842769647503E-2</v>
      </c>
      <c r="DC20">
        <v>1</v>
      </c>
      <c r="DD20">
        <v>299.99340000000001</v>
      </c>
      <c r="DE20">
        <v>0.14932330827068199</v>
      </c>
      <c r="DF20">
        <v>2.8382036572457199E-2</v>
      </c>
      <c r="DG20">
        <v>1</v>
      </c>
      <c r="DH20">
        <v>1800.02428571429</v>
      </c>
      <c r="DI20">
        <v>0.113008926753925</v>
      </c>
      <c r="DJ20">
        <v>9.3328474120331906E-2</v>
      </c>
      <c r="DK20">
        <v>-1</v>
      </c>
      <c r="DL20">
        <v>2</v>
      </c>
      <c r="DM20">
        <v>2</v>
      </c>
      <c r="DN20" t="s">
        <v>350</v>
      </c>
      <c r="DO20">
        <v>2.7401300000000002</v>
      </c>
      <c r="DP20">
        <v>2.8382000000000001</v>
      </c>
      <c r="DQ20">
        <v>7.8229999999999994E-2</v>
      </c>
      <c r="DR20">
        <v>7.7955200000000002E-2</v>
      </c>
      <c r="DS20">
        <v>7.2066599999999995E-2</v>
      </c>
      <c r="DT20">
        <v>6.8348500000000006E-2</v>
      </c>
      <c r="DU20">
        <v>27088.799999999999</v>
      </c>
      <c r="DV20">
        <v>28682.400000000001</v>
      </c>
      <c r="DW20">
        <v>27486</v>
      </c>
      <c r="DX20">
        <v>29177.4</v>
      </c>
      <c r="DY20">
        <v>33628.5</v>
      </c>
      <c r="DZ20">
        <v>36247.1</v>
      </c>
      <c r="EA20">
        <v>36752.6</v>
      </c>
      <c r="EB20">
        <v>39599.9</v>
      </c>
      <c r="EC20">
        <v>1.89893</v>
      </c>
      <c r="ED20">
        <v>2.1637</v>
      </c>
      <c r="EE20">
        <v>8.9205800000000002E-2</v>
      </c>
      <c r="EF20">
        <v>0</v>
      </c>
      <c r="EG20">
        <v>16.146100000000001</v>
      </c>
      <c r="EH20">
        <v>999.9</v>
      </c>
      <c r="EI20">
        <v>44.616</v>
      </c>
      <c r="EJ20">
        <v>21.297999999999998</v>
      </c>
      <c r="EK20">
        <v>11.2555</v>
      </c>
      <c r="EL20">
        <v>62.135599999999997</v>
      </c>
      <c r="EM20">
        <v>29.551300000000001</v>
      </c>
      <c r="EN20">
        <v>1</v>
      </c>
      <c r="EO20">
        <v>-0.59909599999999996</v>
      </c>
      <c r="EP20">
        <v>2.2283499999999998</v>
      </c>
      <c r="EQ20">
        <v>19.8733</v>
      </c>
      <c r="ER20">
        <v>5.2187900000000003</v>
      </c>
      <c r="ES20">
        <v>11.9201</v>
      </c>
      <c r="ET20">
        <v>4.9554999999999998</v>
      </c>
      <c r="EU20">
        <v>3.2979799999999999</v>
      </c>
      <c r="EV20">
        <v>57.6</v>
      </c>
      <c r="EW20">
        <v>9999</v>
      </c>
      <c r="EX20">
        <v>120.9</v>
      </c>
      <c r="EY20">
        <v>3876.5</v>
      </c>
      <c r="EZ20">
        <v>1.86</v>
      </c>
      <c r="FA20">
        <v>1.8591200000000001</v>
      </c>
      <c r="FB20">
        <v>1.86493</v>
      </c>
      <c r="FC20">
        <v>1.8690500000000001</v>
      </c>
      <c r="FD20">
        <v>1.8636999999999999</v>
      </c>
      <c r="FE20">
        <v>1.8637600000000001</v>
      </c>
      <c r="FF20">
        <v>1.8637699999999999</v>
      </c>
      <c r="FG20">
        <v>1.8635600000000001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-2.7890000000000001</v>
      </c>
      <c r="FV20">
        <v>-0.13109999999999999</v>
      </c>
      <c r="FW20">
        <v>-2.7891818181818202</v>
      </c>
      <c r="FX20">
        <v>0</v>
      </c>
      <c r="FY20">
        <v>0</v>
      </c>
      <c r="FZ20">
        <v>0</v>
      </c>
      <c r="GA20">
        <v>-0.131079999999999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0.5</v>
      </c>
      <c r="GK20">
        <v>0.79956099999999997</v>
      </c>
      <c r="GL20">
        <v>2.5293000000000001</v>
      </c>
      <c r="GM20">
        <v>1.4489700000000001</v>
      </c>
      <c r="GN20">
        <v>2.3120099999999999</v>
      </c>
      <c r="GO20">
        <v>1.5466299999999999</v>
      </c>
      <c r="GP20">
        <v>2.3938000000000001</v>
      </c>
      <c r="GQ20">
        <v>24.857099999999999</v>
      </c>
      <c r="GR20">
        <v>15.611800000000001</v>
      </c>
      <c r="GS20">
        <v>18</v>
      </c>
      <c r="GT20">
        <v>343.90600000000001</v>
      </c>
      <c r="GU20">
        <v>734.69799999999998</v>
      </c>
      <c r="GV20">
        <v>13.4169</v>
      </c>
      <c r="GW20">
        <v>19.304099999999998</v>
      </c>
      <c r="GX20">
        <v>30.000499999999999</v>
      </c>
      <c r="GY20">
        <v>19.2316</v>
      </c>
      <c r="GZ20">
        <v>19.1934</v>
      </c>
      <c r="HA20">
        <v>15.9964</v>
      </c>
      <c r="HB20">
        <v>0</v>
      </c>
      <c r="HC20">
        <v>-30</v>
      </c>
      <c r="HD20">
        <v>13.424099999999999</v>
      </c>
      <c r="HE20">
        <v>300</v>
      </c>
      <c r="HF20">
        <v>0</v>
      </c>
      <c r="HG20">
        <v>101.246</v>
      </c>
      <c r="HH20">
        <v>96.221699999999998</v>
      </c>
    </row>
    <row r="21" spans="1:216" x14ac:dyDescent="0.2">
      <c r="A21">
        <v>3</v>
      </c>
      <c r="B21">
        <v>1689706739</v>
      </c>
      <c r="C21">
        <v>178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405</v>
      </c>
      <c r="K21" t="s">
        <v>348</v>
      </c>
      <c r="L21">
        <v>1689706739</v>
      </c>
      <c r="M21">
        <f t="shared" si="0"/>
        <v>8.7940369452104621E-4</v>
      </c>
      <c r="N21">
        <f t="shared" si="1"/>
        <v>0.87940369452104616</v>
      </c>
      <c r="O21">
        <f t="shared" si="2"/>
        <v>5.1987176966540805</v>
      </c>
      <c r="P21">
        <f t="shared" si="3"/>
        <v>247.27699999999999</v>
      </c>
      <c r="Q21">
        <f t="shared" si="4"/>
        <v>155.99901384331656</v>
      </c>
      <c r="R21">
        <f t="shared" si="5"/>
        <v>15.734997934311094</v>
      </c>
      <c r="S21">
        <f t="shared" si="6"/>
        <v>24.941844107493001</v>
      </c>
      <c r="T21">
        <f t="shared" si="7"/>
        <v>9.5231363387806453E-2</v>
      </c>
      <c r="U21">
        <f t="shared" si="8"/>
        <v>4.2847974061496892</v>
      </c>
      <c r="V21">
        <f t="shared" si="9"/>
        <v>9.4070963203092828E-2</v>
      </c>
      <c r="W21">
        <f t="shared" si="10"/>
        <v>5.8897431146964593E-2</v>
      </c>
      <c r="X21">
        <f t="shared" si="11"/>
        <v>297.69242400000002</v>
      </c>
      <c r="Y21">
        <f t="shared" si="12"/>
        <v>18.061647139516296</v>
      </c>
      <c r="Z21">
        <f t="shared" si="13"/>
        <v>18.061647139516296</v>
      </c>
      <c r="AA21">
        <f t="shared" si="14"/>
        <v>2.0793209473861234</v>
      </c>
      <c r="AB21">
        <f t="shared" si="15"/>
        <v>59.255318077348164</v>
      </c>
      <c r="AC21">
        <f t="shared" si="16"/>
        <v>1.1514964453449001</v>
      </c>
      <c r="AD21">
        <f t="shared" si="17"/>
        <v>1.9432794940731044</v>
      </c>
      <c r="AE21">
        <f t="shared" si="18"/>
        <v>0.92782450204122324</v>
      </c>
      <c r="AF21">
        <f t="shared" si="19"/>
        <v>-38.781702928378138</v>
      </c>
      <c r="AG21">
        <f t="shared" si="20"/>
        <v>-247.64503092152469</v>
      </c>
      <c r="AH21">
        <f t="shared" si="21"/>
        <v>-11.328315553667393</v>
      </c>
      <c r="AI21">
        <f t="shared" si="22"/>
        <v>-6.2625403570194749E-2</v>
      </c>
      <c r="AJ21">
        <v>46</v>
      </c>
      <c r="AK21">
        <v>12</v>
      </c>
      <c r="AL21">
        <f t="shared" si="23"/>
        <v>1</v>
      </c>
      <c r="AM21">
        <f t="shared" si="24"/>
        <v>0</v>
      </c>
      <c r="AN21">
        <f t="shared" si="25"/>
        <v>55164.323370138634</v>
      </c>
      <c r="AO21">
        <f t="shared" si="26"/>
        <v>1799.94</v>
      </c>
      <c r="AP21">
        <f t="shared" si="27"/>
        <v>1517.3496</v>
      </c>
      <c r="AQ21">
        <f t="shared" si="28"/>
        <v>0.84300010000333347</v>
      </c>
      <c r="AR21">
        <f t="shared" si="29"/>
        <v>0.16539019300643354</v>
      </c>
      <c r="AS21">
        <v>1689706739</v>
      </c>
      <c r="AT21">
        <v>247.27699999999999</v>
      </c>
      <c r="AU21">
        <v>249.96899999999999</v>
      </c>
      <c r="AV21">
        <v>11.4161</v>
      </c>
      <c r="AW21">
        <v>10.984</v>
      </c>
      <c r="AX21">
        <v>250.05699999999999</v>
      </c>
      <c r="AY21">
        <v>11.5482</v>
      </c>
      <c r="AZ21">
        <v>399.976</v>
      </c>
      <c r="BA21">
        <v>100.76600000000001</v>
      </c>
      <c r="BB21">
        <v>0.100009</v>
      </c>
      <c r="BC21">
        <v>16.989599999999999</v>
      </c>
      <c r="BD21">
        <v>17.647099999999998</v>
      </c>
      <c r="BE21">
        <v>999.9</v>
      </c>
      <c r="BF21">
        <v>0</v>
      </c>
      <c r="BG21">
        <v>0</v>
      </c>
      <c r="BH21">
        <v>10008.1</v>
      </c>
      <c r="BI21">
        <v>0</v>
      </c>
      <c r="BJ21">
        <v>98.6417</v>
      </c>
      <c r="BK21">
        <v>-2.69258</v>
      </c>
      <c r="BL21">
        <v>250.13200000000001</v>
      </c>
      <c r="BM21">
        <v>252.745</v>
      </c>
      <c r="BN21">
        <v>0.43208800000000003</v>
      </c>
      <c r="BO21">
        <v>249.96899999999999</v>
      </c>
      <c r="BP21">
        <v>10.984</v>
      </c>
      <c r="BQ21">
        <v>1.15035</v>
      </c>
      <c r="BR21">
        <v>1.1068100000000001</v>
      </c>
      <c r="BS21">
        <v>8.9740800000000007</v>
      </c>
      <c r="BT21">
        <v>8.4038500000000003</v>
      </c>
      <c r="BU21">
        <v>1799.94</v>
      </c>
      <c r="BV21">
        <v>0.89999600000000002</v>
      </c>
      <c r="BW21">
        <v>0.100004</v>
      </c>
      <c r="BX21">
        <v>0</v>
      </c>
      <c r="BY21">
        <v>2.1154999999999999</v>
      </c>
      <c r="BZ21">
        <v>0</v>
      </c>
      <c r="CA21">
        <v>2019.69</v>
      </c>
      <c r="CB21">
        <v>13894.5</v>
      </c>
      <c r="CC21">
        <v>38.686999999999998</v>
      </c>
      <c r="CD21">
        <v>41</v>
      </c>
      <c r="CE21">
        <v>40.25</v>
      </c>
      <c r="CF21">
        <v>38.375</v>
      </c>
      <c r="CG21">
        <v>37.936999999999998</v>
      </c>
      <c r="CH21">
        <v>1619.94</v>
      </c>
      <c r="CI21">
        <v>180</v>
      </c>
      <c r="CJ21">
        <v>0</v>
      </c>
      <c r="CK21">
        <v>1689706747.2</v>
      </c>
      <c r="CL21">
        <v>0</v>
      </c>
      <c r="CM21">
        <v>1689706711</v>
      </c>
      <c r="CN21" t="s">
        <v>359</v>
      </c>
      <c r="CO21">
        <v>1689706710</v>
      </c>
      <c r="CP21">
        <v>1689706711</v>
      </c>
      <c r="CQ21">
        <v>6</v>
      </c>
      <c r="CR21">
        <v>8.9999999999999993E-3</v>
      </c>
      <c r="CS21">
        <v>-1E-3</v>
      </c>
      <c r="CT21">
        <v>-2.7810000000000001</v>
      </c>
      <c r="CU21">
        <v>-0.13200000000000001</v>
      </c>
      <c r="CV21">
        <v>250</v>
      </c>
      <c r="CW21">
        <v>11</v>
      </c>
      <c r="CX21">
        <v>0.37</v>
      </c>
      <c r="CY21">
        <v>0.12</v>
      </c>
      <c r="CZ21">
        <v>3.33197817164988</v>
      </c>
      <c r="DA21">
        <v>1.0847927931547099</v>
      </c>
      <c r="DB21">
        <v>0.166850975541595</v>
      </c>
      <c r="DC21">
        <v>1</v>
      </c>
      <c r="DD21">
        <v>250.00745000000001</v>
      </c>
      <c r="DE21">
        <v>-2.7518796993654402E-3</v>
      </c>
      <c r="DF21">
        <v>2.2021523562187801E-2</v>
      </c>
      <c r="DG21">
        <v>1</v>
      </c>
      <c r="DH21">
        <v>1800.00761904762</v>
      </c>
      <c r="DI21">
        <v>0.427547802457038</v>
      </c>
      <c r="DJ21">
        <v>0.16088756091209899</v>
      </c>
      <c r="DK21">
        <v>-1</v>
      </c>
      <c r="DL21">
        <v>2</v>
      </c>
      <c r="DM21">
        <v>2</v>
      </c>
      <c r="DN21" t="s">
        <v>350</v>
      </c>
      <c r="DO21">
        <v>2.73983</v>
      </c>
      <c r="DP21">
        <v>2.8382299999999998</v>
      </c>
      <c r="DQ21">
        <v>6.7323099999999997E-2</v>
      </c>
      <c r="DR21">
        <v>6.6982100000000003E-2</v>
      </c>
      <c r="DS21">
        <v>7.2422E-2</v>
      </c>
      <c r="DT21">
        <v>6.8687799999999993E-2</v>
      </c>
      <c r="DU21">
        <v>27405.200000000001</v>
      </c>
      <c r="DV21">
        <v>29019.8</v>
      </c>
      <c r="DW21">
        <v>27482.400000000001</v>
      </c>
      <c r="DX21">
        <v>29174.1</v>
      </c>
      <c r="DY21">
        <v>33610.800000000003</v>
      </c>
      <c r="DZ21">
        <v>36229.5</v>
      </c>
      <c r="EA21">
        <v>36747.599999999999</v>
      </c>
      <c r="EB21">
        <v>39595.1</v>
      </c>
      <c r="EC21">
        <v>1.8984799999999999</v>
      </c>
      <c r="ED21">
        <v>2.1613000000000002</v>
      </c>
      <c r="EE21">
        <v>9.0457499999999996E-2</v>
      </c>
      <c r="EF21">
        <v>0</v>
      </c>
      <c r="EG21">
        <v>16.142900000000001</v>
      </c>
      <c r="EH21">
        <v>999.9</v>
      </c>
      <c r="EI21">
        <v>44.701999999999998</v>
      </c>
      <c r="EJ21">
        <v>21.388999999999999</v>
      </c>
      <c r="EK21">
        <v>11.34</v>
      </c>
      <c r="EL21">
        <v>62.025599999999997</v>
      </c>
      <c r="EM21">
        <v>29.475200000000001</v>
      </c>
      <c r="EN21">
        <v>1</v>
      </c>
      <c r="EO21">
        <v>-0.59291700000000003</v>
      </c>
      <c r="EP21">
        <v>2.09693</v>
      </c>
      <c r="EQ21">
        <v>19.882899999999999</v>
      </c>
      <c r="ER21">
        <v>5.2229799999999997</v>
      </c>
      <c r="ES21">
        <v>11.9201</v>
      </c>
      <c r="ET21">
        <v>4.9554999999999998</v>
      </c>
      <c r="EU21">
        <v>3.2978499999999999</v>
      </c>
      <c r="EV21">
        <v>57.6</v>
      </c>
      <c r="EW21">
        <v>9999</v>
      </c>
      <c r="EX21">
        <v>120.9</v>
      </c>
      <c r="EY21">
        <v>3878.3</v>
      </c>
      <c r="EZ21">
        <v>1.85998</v>
      </c>
      <c r="FA21">
        <v>1.8591200000000001</v>
      </c>
      <c r="FB21">
        <v>1.86493</v>
      </c>
      <c r="FC21">
        <v>1.8690500000000001</v>
      </c>
      <c r="FD21">
        <v>1.86371</v>
      </c>
      <c r="FE21">
        <v>1.86378</v>
      </c>
      <c r="FF21">
        <v>1.8637999999999999</v>
      </c>
      <c r="FG21">
        <v>1.8635600000000001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-2.78</v>
      </c>
      <c r="FV21">
        <v>-0.1321</v>
      </c>
      <c r="FW21">
        <v>-2.7805</v>
      </c>
      <c r="FX21">
        <v>0</v>
      </c>
      <c r="FY21">
        <v>0</v>
      </c>
      <c r="FZ21">
        <v>0</v>
      </c>
      <c r="GA21">
        <v>-0.13213636363636599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0.5</v>
      </c>
      <c r="GJ21">
        <v>0.5</v>
      </c>
      <c r="GK21">
        <v>0.69213899999999995</v>
      </c>
      <c r="GL21">
        <v>2.5390600000000001</v>
      </c>
      <c r="GM21">
        <v>1.4489700000000001</v>
      </c>
      <c r="GN21">
        <v>2.3120099999999999</v>
      </c>
      <c r="GO21">
        <v>1.5466299999999999</v>
      </c>
      <c r="GP21">
        <v>2.4096700000000002</v>
      </c>
      <c r="GQ21">
        <v>24.979600000000001</v>
      </c>
      <c r="GR21">
        <v>15.5943</v>
      </c>
      <c r="GS21">
        <v>18</v>
      </c>
      <c r="GT21">
        <v>344.279</v>
      </c>
      <c r="GU21">
        <v>733.64700000000005</v>
      </c>
      <c r="GV21">
        <v>13.590199999999999</v>
      </c>
      <c r="GW21">
        <v>19.387599999999999</v>
      </c>
      <c r="GX21">
        <v>30.000299999999999</v>
      </c>
      <c r="GY21">
        <v>19.319600000000001</v>
      </c>
      <c r="GZ21">
        <v>19.2806</v>
      </c>
      <c r="HA21">
        <v>13.852399999999999</v>
      </c>
      <c r="HB21">
        <v>0</v>
      </c>
      <c r="HC21">
        <v>-30</v>
      </c>
      <c r="HD21">
        <v>13.5962</v>
      </c>
      <c r="HE21">
        <v>250</v>
      </c>
      <c r="HF21">
        <v>0</v>
      </c>
      <c r="HG21">
        <v>101.232</v>
      </c>
      <c r="HH21">
        <v>96.210300000000004</v>
      </c>
    </row>
    <row r="22" spans="1:216" x14ac:dyDescent="0.2">
      <c r="A22">
        <v>4</v>
      </c>
      <c r="B22">
        <v>1689706829</v>
      </c>
      <c r="C22">
        <v>268</v>
      </c>
      <c r="D22" t="s">
        <v>360</v>
      </c>
      <c r="E22" t="s">
        <v>361</v>
      </c>
      <c r="F22" t="s">
        <v>344</v>
      </c>
      <c r="G22" t="s">
        <v>345</v>
      </c>
      <c r="H22" t="s">
        <v>346</v>
      </c>
      <c r="I22" t="s">
        <v>347</v>
      </c>
      <c r="J22" t="s">
        <v>405</v>
      </c>
      <c r="K22" t="s">
        <v>348</v>
      </c>
      <c r="L22">
        <v>1689706829</v>
      </c>
      <c r="M22">
        <f t="shared" si="0"/>
        <v>8.8500788616151856E-4</v>
      </c>
      <c r="N22">
        <f t="shared" si="1"/>
        <v>0.8850078861615186</v>
      </c>
      <c r="O22">
        <f t="shared" si="2"/>
        <v>3.1161315628044695</v>
      </c>
      <c r="P22">
        <f t="shared" si="3"/>
        <v>173.346</v>
      </c>
      <c r="Q22">
        <f t="shared" si="4"/>
        <v>119.03133533266538</v>
      </c>
      <c r="R22">
        <f t="shared" si="5"/>
        <v>12.006576643955373</v>
      </c>
      <c r="S22">
        <f t="shared" si="6"/>
        <v>17.485244781186005</v>
      </c>
      <c r="T22">
        <f t="shared" si="7"/>
        <v>9.6631084361536668E-2</v>
      </c>
      <c r="U22">
        <f t="shared" si="8"/>
        <v>4.2841154257412759</v>
      </c>
      <c r="V22">
        <f t="shared" si="9"/>
        <v>9.5436365243795257E-2</v>
      </c>
      <c r="W22">
        <f t="shared" si="10"/>
        <v>5.9753838239353034E-2</v>
      </c>
      <c r="X22">
        <f t="shared" si="11"/>
        <v>297.70417500000002</v>
      </c>
      <c r="Y22">
        <f t="shared" si="12"/>
        <v>18.070330966732932</v>
      </c>
      <c r="Z22">
        <f t="shared" si="13"/>
        <v>18.070330966732932</v>
      </c>
      <c r="AA22">
        <f t="shared" si="14"/>
        <v>2.0804561716699896</v>
      </c>
      <c r="AB22">
        <f t="shared" si="15"/>
        <v>59.661854268041125</v>
      </c>
      <c r="AC22">
        <f t="shared" si="16"/>
        <v>1.1600948405410001</v>
      </c>
      <c r="AD22">
        <f t="shared" si="17"/>
        <v>1.9444498579093348</v>
      </c>
      <c r="AE22">
        <f t="shared" si="18"/>
        <v>0.92036133112898955</v>
      </c>
      <c r="AF22">
        <f t="shared" si="19"/>
        <v>-39.028847779722966</v>
      </c>
      <c r="AG22">
        <f t="shared" si="20"/>
        <v>-247.41710750646237</v>
      </c>
      <c r="AH22">
        <f t="shared" si="21"/>
        <v>-11.320753772230395</v>
      </c>
      <c r="AI22">
        <f t="shared" si="22"/>
        <v>-6.253405841570725E-2</v>
      </c>
      <c r="AJ22">
        <v>45</v>
      </c>
      <c r="AK22">
        <v>11</v>
      </c>
      <c r="AL22">
        <f t="shared" si="23"/>
        <v>1</v>
      </c>
      <c r="AM22">
        <f t="shared" si="24"/>
        <v>0</v>
      </c>
      <c r="AN22">
        <f t="shared" si="25"/>
        <v>55150.944100077577</v>
      </c>
      <c r="AO22">
        <f t="shared" si="26"/>
        <v>1800.01</v>
      </c>
      <c r="AP22">
        <f t="shared" si="27"/>
        <v>1517.4087000000002</v>
      </c>
      <c r="AQ22">
        <f t="shared" si="28"/>
        <v>0.84300014999916673</v>
      </c>
      <c r="AR22">
        <f t="shared" si="29"/>
        <v>0.16539028949839168</v>
      </c>
      <c r="AS22">
        <v>1689706829</v>
      </c>
      <c r="AT22">
        <v>173.346</v>
      </c>
      <c r="AU22">
        <v>174.971</v>
      </c>
      <c r="AV22">
        <v>11.500999999999999</v>
      </c>
      <c r="AW22">
        <v>11.0662</v>
      </c>
      <c r="AX22">
        <v>175.89</v>
      </c>
      <c r="AY22">
        <v>11.6311</v>
      </c>
      <c r="AZ22">
        <v>399.99099999999999</v>
      </c>
      <c r="BA22">
        <v>100.76900000000001</v>
      </c>
      <c r="BB22">
        <v>0.100041</v>
      </c>
      <c r="BC22">
        <v>16.999099999999999</v>
      </c>
      <c r="BD22">
        <v>17.6707</v>
      </c>
      <c r="BE22">
        <v>999.9</v>
      </c>
      <c r="BF22">
        <v>0</v>
      </c>
      <c r="BG22">
        <v>0</v>
      </c>
      <c r="BH22">
        <v>10005.6</v>
      </c>
      <c r="BI22">
        <v>0</v>
      </c>
      <c r="BJ22">
        <v>108.86</v>
      </c>
      <c r="BK22">
        <v>-1.62419</v>
      </c>
      <c r="BL22">
        <v>175.363</v>
      </c>
      <c r="BM22">
        <v>176.928</v>
      </c>
      <c r="BN22">
        <v>0.434807</v>
      </c>
      <c r="BO22">
        <v>174.971</v>
      </c>
      <c r="BP22">
        <v>11.0662</v>
      </c>
      <c r="BQ22">
        <v>1.1589400000000001</v>
      </c>
      <c r="BR22">
        <v>1.11513</v>
      </c>
      <c r="BS22">
        <v>9.0843500000000006</v>
      </c>
      <c r="BT22">
        <v>8.5142699999999998</v>
      </c>
      <c r="BU22">
        <v>1800.01</v>
      </c>
      <c r="BV22">
        <v>0.89999300000000004</v>
      </c>
      <c r="BW22">
        <v>0.100007</v>
      </c>
      <c r="BX22">
        <v>0</v>
      </c>
      <c r="BY22">
        <v>2.3633999999999999</v>
      </c>
      <c r="BZ22">
        <v>0</v>
      </c>
      <c r="CA22">
        <v>2120.63</v>
      </c>
      <c r="CB22">
        <v>13895</v>
      </c>
      <c r="CC22">
        <v>38.061999999999998</v>
      </c>
      <c r="CD22">
        <v>40.5</v>
      </c>
      <c r="CE22">
        <v>39.625</v>
      </c>
      <c r="CF22">
        <v>37.875</v>
      </c>
      <c r="CG22">
        <v>37.436999999999998</v>
      </c>
      <c r="CH22">
        <v>1620</v>
      </c>
      <c r="CI22">
        <v>180.01</v>
      </c>
      <c r="CJ22">
        <v>0</v>
      </c>
      <c r="CK22">
        <v>1689706837.2</v>
      </c>
      <c r="CL22">
        <v>0</v>
      </c>
      <c r="CM22">
        <v>1689706801</v>
      </c>
      <c r="CN22" t="s">
        <v>362</v>
      </c>
      <c r="CO22">
        <v>1689706798</v>
      </c>
      <c r="CP22">
        <v>1689706801</v>
      </c>
      <c r="CQ22">
        <v>7</v>
      </c>
      <c r="CR22">
        <v>0.23699999999999999</v>
      </c>
      <c r="CS22">
        <v>2E-3</v>
      </c>
      <c r="CT22">
        <v>-2.5430000000000001</v>
      </c>
      <c r="CU22">
        <v>-0.13</v>
      </c>
      <c r="CV22">
        <v>175</v>
      </c>
      <c r="CW22">
        <v>11</v>
      </c>
      <c r="CX22">
        <v>0.19</v>
      </c>
      <c r="CY22">
        <v>0.17</v>
      </c>
      <c r="CZ22">
        <v>2.0586074057451502</v>
      </c>
      <c r="DA22">
        <v>0.720894889526838</v>
      </c>
      <c r="DB22">
        <v>0.114802822687236</v>
      </c>
      <c r="DC22">
        <v>1</v>
      </c>
      <c r="DD22">
        <v>175.00104999999999</v>
      </c>
      <c r="DE22">
        <v>8.8736842105150496E-2</v>
      </c>
      <c r="DF22">
        <v>1.82933731170556E-2</v>
      </c>
      <c r="DG22">
        <v>1</v>
      </c>
      <c r="DH22">
        <v>1800.0070000000001</v>
      </c>
      <c r="DI22">
        <v>4.2941348032929101E-2</v>
      </c>
      <c r="DJ22">
        <v>8.6203248198648302E-2</v>
      </c>
      <c r="DK22">
        <v>-1</v>
      </c>
      <c r="DL22">
        <v>2</v>
      </c>
      <c r="DM22">
        <v>2</v>
      </c>
      <c r="DN22" t="s">
        <v>350</v>
      </c>
      <c r="DO22">
        <v>2.7397999999999998</v>
      </c>
      <c r="DP22">
        <v>2.8382399999999999</v>
      </c>
      <c r="DQ22">
        <v>4.9436599999999997E-2</v>
      </c>
      <c r="DR22">
        <v>4.8962499999999999E-2</v>
      </c>
      <c r="DS22">
        <v>7.2801099999999994E-2</v>
      </c>
      <c r="DT22">
        <v>6.9060099999999999E-2</v>
      </c>
      <c r="DU22">
        <v>27929.200000000001</v>
      </c>
      <c r="DV22">
        <v>29577.1</v>
      </c>
      <c r="DW22">
        <v>27481.200000000001</v>
      </c>
      <c r="DX22">
        <v>29171.4</v>
      </c>
      <c r="DY22">
        <v>33595.300000000003</v>
      </c>
      <c r="DZ22">
        <v>36212.400000000001</v>
      </c>
      <c r="EA22">
        <v>36745.800000000003</v>
      </c>
      <c r="EB22">
        <v>39592.199999999997</v>
      </c>
      <c r="EC22">
        <v>1.8975299999999999</v>
      </c>
      <c r="ED22">
        <v>2.1594699999999998</v>
      </c>
      <c r="EE22">
        <v>8.8103100000000004E-2</v>
      </c>
      <c r="EF22">
        <v>0</v>
      </c>
      <c r="EG22">
        <v>16.2057</v>
      </c>
      <c r="EH22">
        <v>999.9</v>
      </c>
      <c r="EI22">
        <v>44.744</v>
      </c>
      <c r="EJ22">
        <v>21.47</v>
      </c>
      <c r="EK22">
        <v>11.406499999999999</v>
      </c>
      <c r="EL22">
        <v>62.325600000000001</v>
      </c>
      <c r="EM22">
        <v>29.535299999999999</v>
      </c>
      <c r="EN22">
        <v>1</v>
      </c>
      <c r="EO22">
        <v>-0.58923800000000004</v>
      </c>
      <c r="EP22">
        <v>2.27338</v>
      </c>
      <c r="EQ22">
        <v>19.867999999999999</v>
      </c>
      <c r="ER22">
        <v>5.2196899999999999</v>
      </c>
      <c r="ES22">
        <v>11.9201</v>
      </c>
      <c r="ET22">
        <v>4.9556500000000003</v>
      </c>
      <c r="EU22">
        <v>3.2978999999999998</v>
      </c>
      <c r="EV22">
        <v>57.6</v>
      </c>
      <c r="EW22">
        <v>9999</v>
      </c>
      <c r="EX22">
        <v>120.9</v>
      </c>
      <c r="EY22">
        <v>3880.6</v>
      </c>
      <c r="EZ22">
        <v>1.8600099999999999</v>
      </c>
      <c r="FA22">
        <v>1.8591299999999999</v>
      </c>
      <c r="FB22">
        <v>1.86494</v>
      </c>
      <c r="FC22">
        <v>1.8690500000000001</v>
      </c>
      <c r="FD22">
        <v>1.86371</v>
      </c>
      <c r="FE22">
        <v>1.8637900000000001</v>
      </c>
      <c r="FF22">
        <v>1.86375</v>
      </c>
      <c r="FG22">
        <v>1.86355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-2.544</v>
      </c>
      <c r="FV22">
        <v>-0.13009999999999999</v>
      </c>
      <c r="FW22">
        <v>-2.5433000000000199</v>
      </c>
      <c r="FX22">
        <v>0</v>
      </c>
      <c r="FY22">
        <v>0</v>
      </c>
      <c r="FZ22">
        <v>0</v>
      </c>
      <c r="GA22">
        <v>-0.13010000000000099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0.5</v>
      </c>
      <c r="GK22">
        <v>0.52734400000000003</v>
      </c>
      <c r="GL22">
        <v>2.5488300000000002</v>
      </c>
      <c r="GM22">
        <v>1.4489700000000001</v>
      </c>
      <c r="GN22">
        <v>2.3132299999999999</v>
      </c>
      <c r="GO22">
        <v>1.5466299999999999</v>
      </c>
      <c r="GP22">
        <v>2.4169900000000002</v>
      </c>
      <c r="GQ22">
        <v>25.081700000000001</v>
      </c>
      <c r="GR22">
        <v>15.5768</v>
      </c>
      <c r="GS22">
        <v>18</v>
      </c>
      <c r="GT22">
        <v>344.33300000000003</v>
      </c>
      <c r="GU22">
        <v>732.93499999999995</v>
      </c>
      <c r="GV22">
        <v>13.493</v>
      </c>
      <c r="GW22">
        <v>19.453399999999998</v>
      </c>
      <c r="GX22">
        <v>30.000299999999999</v>
      </c>
      <c r="GY22">
        <v>19.3904</v>
      </c>
      <c r="GZ22">
        <v>19.352699999999999</v>
      </c>
      <c r="HA22">
        <v>10.5459</v>
      </c>
      <c r="HB22">
        <v>0</v>
      </c>
      <c r="HC22">
        <v>-30</v>
      </c>
      <c r="HD22">
        <v>13.492000000000001</v>
      </c>
      <c r="HE22">
        <v>175</v>
      </c>
      <c r="HF22">
        <v>0</v>
      </c>
      <c r="HG22">
        <v>101.22799999999999</v>
      </c>
      <c r="HH22">
        <v>96.202600000000004</v>
      </c>
    </row>
    <row r="23" spans="1:216" x14ac:dyDescent="0.2">
      <c r="A23">
        <v>5</v>
      </c>
      <c r="B23">
        <v>1689706914</v>
      </c>
      <c r="C23">
        <v>353</v>
      </c>
      <c r="D23" t="s">
        <v>363</v>
      </c>
      <c r="E23" t="s">
        <v>364</v>
      </c>
      <c r="F23" t="s">
        <v>344</v>
      </c>
      <c r="G23" t="s">
        <v>345</v>
      </c>
      <c r="H23" t="s">
        <v>346</v>
      </c>
      <c r="I23" t="s">
        <v>347</v>
      </c>
      <c r="J23" t="s">
        <v>405</v>
      </c>
      <c r="K23" t="s">
        <v>348</v>
      </c>
      <c r="L23">
        <v>1689706914</v>
      </c>
      <c r="M23">
        <f t="shared" si="0"/>
        <v>8.6990595360972008E-4</v>
      </c>
      <c r="N23">
        <f t="shared" si="1"/>
        <v>0.86990595360972012</v>
      </c>
      <c r="O23">
        <f t="shared" si="2"/>
        <v>1.9486033518932762</v>
      </c>
      <c r="P23">
        <f t="shared" si="3"/>
        <v>124</v>
      </c>
      <c r="Q23">
        <f t="shared" si="4"/>
        <v>89.59687091902687</v>
      </c>
      <c r="R23">
        <f t="shared" si="5"/>
        <v>9.037719210869092</v>
      </c>
      <c r="S23">
        <f t="shared" si="6"/>
        <v>12.507994650400001</v>
      </c>
      <c r="T23">
        <f t="shared" si="7"/>
        <v>9.5954942558593229E-2</v>
      </c>
      <c r="U23">
        <f t="shared" si="8"/>
        <v>4.2884499092128863</v>
      </c>
      <c r="V23">
        <f t="shared" si="9"/>
        <v>9.4777949322602306E-2</v>
      </c>
      <c r="W23">
        <f t="shared" si="10"/>
        <v>5.9340763508188579E-2</v>
      </c>
      <c r="X23">
        <f t="shared" si="11"/>
        <v>297.69663299999996</v>
      </c>
      <c r="Y23">
        <f t="shared" si="12"/>
        <v>18.075117980648518</v>
      </c>
      <c r="Z23">
        <f t="shared" si="13"/>
        <v>18.075117980648518</v>
      </c>
      <c r="AA23">
        <f t="shared" si="14"/>
        <v>2.0810822035557957</v>
      </c>
      <c r="AB23">
        <f t="shared" si="15"/>
        <v>60.168353626490791</v>
      </c>
      <c r="AC23">
        <f t="shared" si="16"/>
        <v>1.1701733350072199</v>
      </c>
      <c r="AD23">
        <f t="shared" si="17"/>
        <v>1.9448318999574863</v>
      </c>
      <c r="AE23">
        <f t="shared" si="18"/>
        <v>0.91090886854857578</v>
      </c>
      <c r="AF23">
        <f t="shared" si="19"/>
        <v>-38.362852554188656</v>
      </c>
      <c r="AG23">
        <f t="shared" si="20"/>
        <v>-248.05746926060081</v>
      </c>
      <c r="AH23">
        <f t="shared" si="21"/>
        <v>-11.339043943234897</v>
      </c>
      <c r="AI23">
        <f t="shared" si="22"/>
        <v>-6.2732758024424129E-2</v>
      </c>
      <c r="AJ23">
        <v>45</v>
      </c>
      <c r="AK23">
        <v>11</v>
      </c>
      <c r="AL23">
        <f t="shared" si="23"/>
        <v>1</v>
      </c>
      <c r="AM23">
        <f t="shared" si="24"/>
        <v>0</v>
      </c>
      <c r="AN23">
        <f t="shared" si="25"/>
        <v>55224.381569832127</v>
      </c>
      <c r="AO23">
        <f t="shared" si="26"/>
        <v>1799.97</v>
      </c>
      <c r="AP23">
        <f t="shared" si="27"/>
        <v>1517.3744999999999</v>
      </c>
      <c r="AQ23">
        <f t="shared" si="28"/>
        <v>0.84299988333138876</v>
      </c>
      <c r="AR23">
        <f t="shared" si="29"/>
        <v>0.16538977482958048</v>
      </c>
      <c r="AS23">
        <v>1689706914</v>
      </c>
      <c r="AT23">
        <v>124</v>
      </c>
      <c r="AU23">
        <v>125.02200000000001</v>
      </c>
      <c r="AV23">
        <v>11.6007</v>
      </c>
      <c r="AW23">
        <v>11.173400000000001</v>
      </c>
      <c r="AX23">
        <v>126.48399999999999</v>
      </c>
      <c r="AY23">
        <v>11.730399999999999</v>
      </c>
      <c r="AZ23">
        <v>400.02600000000001</v>
      </c>
      <c r="BA23">
        <v>100.771</v>
      </c>
      <c r="BB23">
        <v>9.9924600000000002E-2</v>
      </c>
      <c r="BC23">
        <v>17.002199999999998</v>
      </c>
      <c r="BD23">
        <v>17.677900000000001</v>
      </c>
      <c r="BE23">
        <v>999.9</v>
      </c>
      <c r="BF23">
        <v>0</v>
      </c>
      <c r="BG23">
        <v>0</v>
      </c>
      <c r="BH23">
        <v>10019.4</v>
      </c>
      <c r="BI23">
        <v>0</v>
      </c>
      <c r="BJ23">
        <v>134.48599999999999</v>
      </c>
      <c r="BK23">
        <v>-1.0225599999999999</v>
      </c>
      <c r="BL23">
        <v>125.455</v>
      </c>
      <c r="BM23">
        <v>126.435</v>
      </c>
      <c r="BN23">
        <v>0.427282</v>
      </c>
      <c r="BO23">
        <v>125.02200000000001</v>
      </c>
      <c r="BP23">
        <v>11.173400000000001</v>
      </c>
      <c r="BQ23">
        <v>1.1690100000000001</v>
      </c>
      <c r="BR23">
        <v>1.12595</v>
      </c>
      <c r="BS23">
        <v>9.2126300000000008</v>
      </c>
      <c r="BT23">
        <v>8.6569099999999999</v>
      </c>
      <c r="BU23">
        <v>1799.97</v>
      </c>
      <c r="BV23">
        <v>0.90000500000000005</v>
      </c>
      <c r="BW23">
        <v>9.9995399999999998E-2</v>
      </c>
      <c r="BX23">
        <v>0</v>
      </c>
      <c r="BY23">
        <v>2.2999000000000001</v>
      </c>
      <c r="BZ23">
        <v>0</v>
      </c>
      <c r="CA23">
        <v>2170.6</v>
      </c>
      <c r="CB23">
        <v>13894.7</v>
      </c>
      <c r="CC23">
        <v>37.625</v>
      </c>
      <c r="CD23">
        <v>40.125</v>
      </c>
      <c r="CE23">
        <v>39.125</v>
      </c>
      <c r="CF23">
        <v>37.5</v>
      </c>
      <c r="CG23">
        <v>37</v>
      </c>
      <c r="CH23">
        <v>1619.98</v>
      </c>
      <c r="CI23">
        <v>179.99</v>
      </c>
      <c r="CJ23">
        <v>0</v>
      </c>
      <c r="CK23">
        <v>1689706922.4000001</v>
      </c>
      <c r="CL23">
        <v>0</v>
      </c>
      <c r="CM23">
        <v>1689706888</v>
      </c>
      <c r="CN23" t="s">
        <v>365</v>
      </c>
      <c r="CO23">
        <v>1689706888</v>
      </c>
      <c r="CP23">
        <v>1689706887</v>
      </c>
      <c r="CQ23">
        <v>8</v>
      </c>
      <c r="CR23">
        <v>5.8999999999999997E-2</v>
      </c>
      <c r="CS23">
        <v>0</v>
      </c>
      <c r="CT23">
        <v>-2.4849999999999999</v>
      </c>
      <c r="CU23">
        <v>-0.13</v>
      </c>
      <c r="CV23">
        <v>125</v>
      </c>
      <c r="CW23">
        <v>11</v>
      </c>
      <c r="CX23">
        <v>0.26</v>
      </c>
      <c r="CY23">
        <v>0.13</v>
      </c>
      <c r="CZ23">
        <v>1.1255708780370799</v>
      </c>
      <c r="DA23">
        <v>1.2172525481637999</v>
      </c>
      <c r="DB23">
        <v>0.160179343006108</v>
      </c>
      <c r="DC23">
        <v>1</v>
      </c>
      <c r="DD23">
        <v>124.98461904761901</v>
      </c>
      <c r="DE23">
        <v>8.5012987013203797E-2</v>
      </c>
      <c r="DF23">
        <v>1.81199079953418E-2</v>
      </c>
      <c r="DG23">
        <v>1</v>
      </c>
      <c r="DH23">
        <v>1800.0133333333299</v>
      </c>
      <c r="DI23">
        <v>-0.22165732083574599</v>
      </c>
      <c r="DJ23">
        <v>0.125141190102664</v>
      </c>
      <c r="DK23">
        <v>-1</v>
      </c>
      <c r="DL23">
        <v>2</v>
      </c>
      <c r="DM23">
        <v>2</v>
      </c>
      <c r="DN23" t="s">
        <v>350</v>
      </c>
      <c r="DO23">
        <v>2.7398099999999999</v>
      </c>
      <c r="DP23">
        <v>2.8382399999999999</v>
      </c>
      <c r="DQ23">
        <v>3.6403199999999997E-2</v>
      </c>
      <c r="DR23">
        <v>3.5822800000000002E-2</v>
      </c>
      <c r="DS23">
        <v>7.3253499999999999E-2</v>
      </c>
      <c r="DT23">
        <v>6.9544099999999998E-2</v>
      </c>
      <c r="DU23">
        <v>28309.8</v>
      </c>
      <c r="DV23">
        <v>29981.4</v>
      </c>
      <c r="DW23">
        <v>27479.200000000001</v>
      </c>
      <c r="DX23">
        <v>29167.599999999999</v>
      </c>
      <c r="DY23">
        <v>33576.800000000003</v>
      </c>
      <c r="DZ23">
        <v>36188.400000000001</v>
      </c>
      <c r="EA23">
        <v>36743.699999999997</v>
      </c>
      <c r="EB23">
        <v>39586.6</v>
      </c>
      <c r="EC23">
        <v>1.8973500000000001</v>
      </c>
      <c r="ED23">
        <v>2.1569799999999999</v>
      </c>
      <c r="EE23">
        <v>8.1919099999999995E-2</v>
      </c>
      <c r="EF23">
        <v>0</v>
      </c>
      <c r="EG23">
        <v>16.315899999999999</v>
      </c>
      <c r="EH23">
        <v>999.9</v>
      </c>
      <c r="EI23">
        <v>44.86</v>
      </c>
      <c r="EJ23">
        <v>21.55</v>
      </c>
      <c r="EK23">
        <v>11.4917</v>
      </c>
      <c r="EL23">
        <v>62.2256</v>
      </c>
      <c r="EM23">
        <v>29.5473</v>
      </c>
      <c r="EN23">
        <v>1</v>
      </c>
      <c r="EO23">
        <v>-0.58347300000000002</v>
      </c>
      <c r="EP23">
        <v>2.39052</v>
      </c>
      <c r="EQ23">
        <v>19.8584</v>
      </c>
      <c r="ER23">
        <v>5.2214799999999997</v>
      </c>
      <c r="ES23">
        <v>11.9201</v>
      </c>
      <c r="ET23">
        <v>4.9554999999999998</v>
      </c>
      <c r="EU23">
        <v>3.298</v>
      </c>
      <c r="EV23">
        <v>57.7</v>
      </c>
      <c r="EW23">
        <v>9999</v>
      </c>
      <c r="EX23">
        <v>120.9</v>
      </c>
      <c r="EY23">
        <v>3882.3</v>
      </c>
      <c r="EZ23">
        <v>1.86005</v>
      </c>
      <c r="FA23">
        <v>1.8591299999999999</v>
      </c>
      <c r="FB23">
        <v>1.8649500000000001</v>
      </c>
      <c r="FC23">
        <v>1.8690500000000001</v>
      </c>
      <c r="FD23">
        <v>1.86371</v>
      </c>
      <c r="FE23">
        <v>1.86381</v>
      </c>
      <c r="FF23">
        <v>1.8637900000000001</v>
      </c>
      <c r="FG23">
        <v>1.8635600000000001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-2.484</v>
      </c>
      <c r="FV23">
        <v>-0.12970000000000001</v>
      </c>
      <c r="FW23">
        <v>-2.4847272727272798</v>
      </c>
      <c r="FX23">
        <v>0</v>
      </c>
      <c r="FY23">
        <v>0</v>
      </c>
      <c r="FZ23">
        <v>0</v>
      </c>
      <c r="GA23">
        <v>-0.12973000000000201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0.4</v>
      </c>
      <c r="GJ23">
        <v>0.5</v>
      </c>
      <c r="GK23">
        <v>0.41503899999999999</v>
      </c>
      <c r="GL23">
        <v>2.5500500000000001</v>
      </c>
      <c r="GM23">
        <v>1.4477500000000001</v>
      </c>
      <c r="GN23">
        <v>2.3132299999999999</v>
      </c>
      <c r="GO23">
        <v>1.5466299999999999</v>
      </c>
      <c r="GP23">
        <v>2.4304199999999998</v>
      </c>
      <c r="GQ23">
        <v>25.224900000000002</v>
      </c>
      <c r="GR23">
        <v>15.559200000000001</v>
      </c>
      <c r="GS23">
        <v>18</v>
      </c>
      <c r="GT23">
        <v>344.75599999999997</v>
      </c>
      <c r="GU23">
        <v>731.70799999999997</v>
      </c>
      <c r="GV23">
        <v>13.4564</v>
      </c>
      <c r="GW23">
        <v>19.532499999999999</v>
      </c>
      <c r="GX23">
        <v>30.000599999999999</v>
      </c>
      <c r="GY23">
        <v>19.468699999999998</v>
      </c>
      <c r="GZ23">
        <v>19.434999999999999</v>
      </c>
      <c r="HA23">
        <v>8.3000799999999995</v>
      </c>
      <c r="HB23">
        <v>0</v>
      </c>
      <c r="HC23">
        <v>-30</v>
      </c>
      <c r="HD23">
        <v>13.4543</v>
      </c>
      <c r="HE23">
        <v>125</v>
      </c>
      <c r="HF23">
        <v>0</v>
      </c>
      <c r="HG23">
        <v>101.221</v>
      </c>
      <c r="HH23">
        <v>96.189300000000003</v>
      </c>
    </row>
    <row r="24" spans="1:216" x14ac:dyDescent="0.2">
      <c r="A24">
        <v>6</v>
      </c>
      <c r="B24">
        <v>1689706992</v>
      </c>
      <c r="C24">
        <v>431</v>
      </c>
      <c r="D24" t="s">
        <v>366</v>
      </c>
      <c r="E24" t="s">
        <v>367</v>
      </c>
      <c r="F24" t="s">
        <v>344</v>
      </c>
      <c r="G24" t="s">
        <v>345</v>
      </c>
      <c r="H24" t="s">
        <v>346</v>
      </c>
      <c r="I24" t="s">
        <v>347</v>
      </c>
      <c r="J24" t="s">
        <v>405</v>
      </c>
      <c r="K24" t="s">
        <v>348</v>
      </c>
      <c r="L24">
        <v>1689706992</v>
      </c>
      <c r="M24">
        <f t="shared" si="0"/>
        <v>8.5136805160612847E-4</v>
      </c>
      <c r="N24">
        <f t="shared" si="1"/>
        <v>0.8513680516061285</v>
      </c>
      <c r="O24">
        <f t="shared" si="2"/>
        <v>0.33556944751674705</v>
      </c>
      <c r="P24">
        <f t="shared" si="3"/>
        <v>69.747299999999996</v>
      </c>
      <c r="Q24">
        <f t="shared" si="4"/>
        <v>63.055888054106219</v>
      </c>
      <c r="R24">
        <f t="shared" si="5"/>
        <v>6.3603877140917078</v>
      </c>
      <c r="S24">
        <f t="shared" si="6"/>
        <v>7.0353441003068999</v>
      </c>
      <c r="T24">
        <f t="shared" si="7"/>
        <v>9.4742721985833861E-2</v>
      </c>
      <c r="U24">
        <f t="shared" si="8"/>
        <v>4.2804444381080788</v>
      </c>
      <c r="V24">
        <f t="shared" si="9"/>
        <v>9.3592969273063584E-2</v>
      </c>
      <c r="W24">
        <f t="shared" si="10"/>
        <v>5.8597743856992048E-2</v>
      </c>
      <c r="X24">
        <f t="shared" si="11"/>
        <v>297.680094</v>
      </c>
      <c r="Y24">
        <f t="shared" si="12"/>
        <v>18.08925262584539</v>
      </c>
      <c r="Z24">
        <f t="shared" si="13"/>
        <v>18.08925262584539</v>
      </c>
      <c r="AA24">
        <f t="shared" si="14"/>
        <v>2.0829316560936708</v>
      </c>
      <c r="AB24">
        <f t="shared" si="15"/>
        <v>60.650635050192015</v>
      </c>
      <c r="AC24">
        <f t="shared" si="16"/>
        <v>1.1802183546265002</v>
      </c>
      <c r="AD24">
        <f t="shared" si="17"/>
        <v>1.9459290964551303</v>
      </c>
      <c r="AE24">
        <f t="shared" si="18"/>
        <v>0.90271330146717066</v>
      </c>
      <c r="AF24">
        <f t="shared" si="19"/>
        <v>-37.545331075830262</v>
      </c>
      <c r="AG24">
        <f t="shared" si="20"/>
        <v>-248.80239260735789</v>
      </c>
      <c r="AH24">
        <f t="shared" si="21"/>
        <v>-11.395721345361427</v>
      </c>
      <c r="AI24">
        <f t="shared" si="22"/>
        <v>-6.3351028549590183E-2</v>
      </c>
      <c r="AJ24">
        <v>45</v>
      </c>
      <c r="AK24">
        <v>11</v>
      </c>
      <c r="AL24">
        <f t="shared" si="23"/>
        <v>1</v>
      </c>
      <c r="AM24">
        <f t="shared" si="24"/>
        <v>0</v>
      </c>
      <c r="AN24">
        <f t="shared" si="25"/>
        <v>55086.015045136563</v>
      </c>
      <c r="AO24">
        <f t="shared" si="26"/>
        <v>1799.87</v>
      </c>
      <c r="AP24">
        <f t="shared" si="27"/>
        <v>1517.2901999999997</v>
      </c>
      <c r="AQ24">
        <f t="shared" si="28"/>
        <v>0.84299988332490672</v>
      </c>
      <c r="AR24">
        <f t="shared" si="29"/>
        <v>0.16538977481707012</v>
      </c>
      <c r="AS24">
        <v>1689706992</v>
      </c>
      <c r="AT24">
        <v>69.747299999999996</v>
      </c>
      <c r="AU24">
        <v>69.943600000000004</v>
      </c>
      <c r="AV24">
        <v>11.7005</v>
      </c>
      <c r="AW24">
        <v>11.282299999999999</v>
      </c>
      <c r="AX24">
        <v>72.265199999999993</v>
      </c>
      <c r="AY24">
        <v>11.827999999999999</v>
      </c>
      <c r="AZ24">
        <v>399.98</v>
      </c>
      <c r="BA24">
        <v>100.76900000000001</v>
      </c>
      <c r="BB24">
        <v>0.100053</v>
      </c>
      <c r="BC24">
        <v>17.011099999999999</v>
      </c>
      <c r="BD24">
        <v>17.7117</v>
      </c>
      <c r="BE24">
        <v>999.9</v>
      </c>
      <c r="BF24">
        <v>0</v>
      </c>
      <c r="BG24">
        <v>0</v>
      </c>
      <c r="BH24">
        <v>9993.75</v>
      </c>
      <c r="BI24">
        <v>0</v>
      </c>
      <c r="BJ24">
        <v>128.57499999999999</v>
      </c>
      <c r="BK24">
        <v>-0.19630400000000001</v>
      </c>
      <c r="BL24">
        <v>70.572999999999993</v>
      </c>
      <c r="BM24">
        <v>70.741699999999994</v>
      </c>
      <c r="BN24">
        <v>0.41820000000000002</v>
      </c>
      <c r="BO24">
        <v>69.943600000000004</v>
      </c>
      <c r="BP24">
        <v>11.282299999999999</v>
      </c>
      <c r="BQ24">
        <v>1.17906</v>
      </c>
      <c r="BR24">
        <v>1.1369100000000001</v>
      </c>
      <c r="BS24">
        <v>9.3397100000000002</v>
      </c>
      <c r="BT24">
        <v>8.8001699999999996</v>
      </c>
      <c r="BU24">
        <v>1799.87</v>
      </c>
      <c r="BV24">
        <v>0.90000199999999997</v>
      </c>
      <c r="BW24">
        <v>9.9998299999999998E-2</v>
      </c>
      <c r="BX24">
        <v>0</v>
      </c>
      <c r="BY24">
        <v>2.2168999999999999</v>
      </c>
      <c r="BZ24">
        <v>0</v>
      </c>
      <c r="CA24">
        <v>2159.33</v>
      </c>
      <c r="CB24">
        <v>13894</v>
      </c>
      <c r="CC24">
        <v>37.311999999999998</v>
      </c>
      <c r="CD24">
        <v>39.875</v>
      </c>
      <c r="CE24">
        <v>38.811999999999998</v>
      </c>
      <c r="CF24">
        <v>37.375</v>
      </c>
      <c r="CG24">
        <v>36.686999999999998</v>
      </c>
      <c r="CH24">
        <v>1619.89</v>
      </c>
      <c r="CI24">
        <v>179.98</v>
      </c>
      <c r="CJ24">
        <v>0</v>
      </c>
      <c r="CK24">
        <v>1689707000.4000001</v>
      </c>
      <c r="CL24">
        <v>0</v>
      </c>
      <c r="CM24">
        <v>1689706981</v>
      </c>
      <c r="CN24" t="s">
        <v>368</v>
      </c>
      <c r="CO24">
        <v>1689706981</v>
      </c>
      <c r="CP24">
        <v>1689706975</v>
      </c>
      <c r="CQ24">
        <v>9</v>
      </c>
      <c r="CR24">
        <v>-3.3000000000000002E-2</v>
      </c>
      <c r="CS24">
        <v>2E-3</v>
      </c>
      <c r="CT24">
        <v>-2.5179999999999998</v>
      </c>
      <c r="CU24">
        <v>-0.127</v>
      </c>
      <c r="CV24">
        <v>70</v>
      </c>
      <c r="CW24">
        <v>11</v>
      </c>
      <c r="CX24">
        <v>0.35</v>
      </c>
      <c r="CY24">
        <v>0.15</v>
      </c>
      <c r="CZ24">
        <v>2.6228639019296399E-2</v>
      </c>
      <c r="DA24">
        <v>0.82939506963434595</v>
      </c>
      <c r="DB24">
        <v>0.11390670418919099</v>
      </c>
      <c r="DC24">
        <v>1</v>
      </c>
      <c r="DD24">
        <v>69.882395000000002</v>
      </c>
      <c r="DE24">
        <v>0.11061203007516</v>
      </c>
      <c r="DF24">
        <v>3.4100329543862301E-2</v>
      </c>
      <c r="DG24">
        <v>1</v>
      </c>
      <c r="DH24">
        <v>1800.0450000000001</v>
      </c>
      <c r="DI24">
        <v>0.14067466979757701</v>
      </c>
      <c r="DJ24">
        <v>0.15797151641996901</v>
      </c>
      <c r="DK24">
        <v>-1</v>
      </c>
      <c r="DL24">
        <v>2</v>
      </c>
      <c r="DM24">
        <v>2</v>
      </c>
      <c r="DN24" t="s">
        <v>350</v>
      </c>
      <c r="DO24">
        <v>2.7395499999999999</v>
      </c>
      <c r="DP24">
        <v>2.8381500000000002</v>
      </c>
      <c r="DQ24">
        <v>2.1153000000000002E-2</v>
      </c>
      <c r="DR24">
        <v>2.0373599999999999E-2</v>
      </c>
      <c r="DS24">
        <v>7.3690500000000006E-2</v>
      </c>
      <c r="DT24">
        <v>7.00297E-2</v>
      </c>
      <c r="DU24">
        <v>28754.1</v>
      </c>
      <c r="DV24">
        <v>30456.9</v>
      </c>
      <c r="DW24">
        <v>27475.9</v>
      </c>
      <c r="DX24">
        <v>29163.200000000001</v>
      </c>
      <c r="DY24">
        <v>33556.1</v>
      </c>
      <c r="DZ24">
        <v>36163.9</v>
      </c>
      <c r="EA24">
        <v>36738.400000000001</v>
      </c>
      <c r="EB24">
        <v>39580.400000000001</v>
      </c>
      <c r="EC24">
        <v>1.89595</v>
      </c>
      <c r="ED24">
        <v>2.1520999999999999</v>
      </c>
      <c r="EE24">
        <v>7.60406E-2</v>
      </c>
      <c r="EF24">
        <v>0</v>
      </c>
      <c r="EG24">
        <v>16.447600000000001</v>
      </c>
      <c r="EH24">
        <v>999.9</v>
      </c>
      <c r="EI24">
        <v>44.975999999999999</v>
      </c>
      <c r="EJ24">
        <v>21.651</v>
      </c>
      <c r="EK24">
        <v>11.5931</v>
      </c>
      <c r="EL24">
        <v>62.4056</v>
      </c>
      <c r="EM24">
        <v>29.194700000000001</v>
      </c>
      <c r="EN24">
        <v>1</v>
      </c>
      <c r="EO24">
        <v>-0.57590399999999997</v>
      </c>
      <c r="EP24">
        <v>2.6736900000000001</v>
      </c>
      <c r="EQ24">
        <v>19.832799999999999</v>
      </c>
      <c r="ER24">
        <v>5.2187900000000003</v>
      </c>
      <c r="ES24">
        <v>11.920199999999999</v>
      </c>
      <c r="ET24">
        <v>4.9552500000000004</v>
      </c>
      <c r="EU24">
        <v>3.29725</v>
      </c>
      <c r="EV24">
        <v>57.7</v>
      </c>
      <c r="EW24">
        <v>9999</v>
      </c>
      <c r="EX24">
        <v>120.9</v>
      </c>
      <c r="EY24">
        <v>3883.9</v>
      </c>
      <c r="EZ24">
        <v>1.8600300000000001</v>
      </c>
      <c r="FA24">
        <v>1.8591299999999999</v>
      </c>
      <c r="FB24">
        <v>1.8649500000000001</v>
      </c>
      <c r="FC24">
        <v>1.8690500000000001</v>
      </c>
      <c r="FD24">
        <v>1.86371</v>
      </c>
      <c r="FE24">
        <v>1.8637900000000001</v>
      </c>
      <c r="FF24">
        <v>1.86375</v>
      </c>
      <c r="FG24">
        <v>1.8635600000000001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-2.5179999999999998</v>
      </c>
      <c r="FV24">
        <v>-0.1275</v>
      </c>
      <c r="FW24">
        <v>-2.51795454545453</v>
      </c>
      <c r="FX24">
        <v>0</v>
      </c>
      <c r="FY24">
        <v>0</v>
      </c>
      <c r="FZ24">
        <v>0</v>
      </c>
      <c r="GA24">
        <v>-0.12747272727272699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0.2</v>
      </c>
      <c r="GJ24">
        <v>0.3</v>
      </c>
      <c r="GK24">
        <v>0.29052699999999998</v>
      </c>
      <c r="GL24">
        <v>2.5781200000000002</v>
      </c>
      <c r="GM24">
        <v>1.4489700000000001</v>
      </c>
      <c r="GN24">
        <v>2.3144499999999999</v>
      </c>
      <c r="GO24">
        <v>1.5466299999999999</v>
      </c>
      <c r="GP24">
        <v>2.3974600000000001</v>
      </c>
      <c r="GQ24">
        <v>25.3886</v>
      </c>
      <c r="GR24">
        <v>15.5242</v>
      </c>
      <c r="GS24">
        <v>18</v>
      </c>
      <c r="GT24">
        <v>344.786</v>
      </c>
      <c r="GU24">
        <v>728.32399999999996</v>
      </c>
      <c r="GV24">
        <v>13.2841</v>
      </c>
      <c r="GW24">
        <v>19.639700000000001</v>
      </c>
      <c r="GX24">
        <v>30.000599999999999</v>
      </c>
      <c r="GY24">
        <v>19.5656</v>
      </c>
      <c r="GZ24">
        <v>19.5303</v>
      </c>
      <c r="HA24">
        <v>5.8145300000000004</v>
      </c>
      <c r="HB24">
        <v>0</v>
      </c>
      <c r="HC24">
        <v>-30</v>
      </c>
      <c r="HD24">
        <v>13.2759</v>
      </c>
      <c r="HE24">
        <v>70</v>
      </c>
      <c r="HF24">
        <v>0</v>
      </c>
      <c r="HG24">
        <v>101.208</v>
      </c>
      <c r="HH24">
        <v>96.174499999999995</v>
      </c>
    </row>
    <row r="25" spans="1:216" x14ac:dyDescent="0.2">
      <c r="A25">
        <v>7</v>
      </c>
      <c r="B25">
        <v>1689707060</v>
      </c>
      <c r="C25">
        <v>499</v>
      </c>
      <c r="D25" t="s">
        <v>369</v>
      </c>
      <c r="E25" t="s">
        <v>370</v>
      </c>
      <c r="F25" t="s">
        <v>344</v>
      </c>
      <c r="G25" t="s">
        <v>345</v>
      </c>
      <c r="H25" t="s">
        <v>346</v>
      </c>
      <c r="I25" t="s">
        <v>347</v>
      </c>
      <c r="J25" t="s">
        <v>405</v>
      </c>
      <c r="K25" t="s">
        <v>348</v>
      </c>
      <c r="L25">
        <v>1689707060</v>
      </c>
      <c r="M25">
        <f t="shared" si="0"/>
        <v>8.4191544596684553E-4</v>
      </c>
      <c r="N25">
        <f t="shared" si="1"/>
        <v>0.84191544596684553</v>
      </c>
      <c r="O25">
        <f t="shared" si="2"/>
        <v>-0.25865302669811135</v>
      </c>
      <c r="P25">
        <f t="shared" si="3"/>
        <v>50.073700000000002</v>
      </c>
      <c r="Q25">
        <f t="shared" si="4"/>
        <v>53.736209020851796</v>
      </c>
      <c r="R25">
        <f t="shared" si="5"/>
        <v>5.4203797867819272</v>
      </c>
      <c r="S25">
        <f t="shared" si="6"/>
        <v>5.0509419304972001</v>
      </c>
      <c r="T25">
        <f t="shared" si="7"/>
        <v>9.4894026473649543E-2</v>
      </c>
      <c r="U25">
        <f t="shared" si="8"/>
        <v>4.2795052417051487</v>
      </c>
      <c r="V25">
        <f t="shared" si="9"/>
        <v>9.3740372809019618E-2</v>
      </c>
      <c r="W25">
        <f t="shared" si="10"/>
        <v>5.8690215518864539E-2</v>
      </c>
      <c r="X25">
        <f t="shared" si="11"/>
        <v>297.71157600000004</v>
      </c>
      <c r="Y25">
        <f t="shared" si="12"/>
        <v>18.081642238750554</v>
      </c>
      <c r="Z25">
        <f t="shared" si="13"/>
        <v>18.081642238750554</v>
      </c>
      <c r="AA25">
        <f t="shared" si="14"/>
        <v>2.0819356932967112</v>
      </c>
      <c r="AB25">
        <f t="shared" si="15"/>
        <v>61.225948417724361</v>
      </c>
      <c r="AC25">
        <f t="shared" si="16"/>
        <v>1.1906814084395998</v>
      </c>
      <c r="AD25">
        <f t="shared" si="17"/>
        <v>1.9447333021547906</v>
      </c>
      <c r="AE25">
        <f t="shared" si="18"/>
        <v>0.89125428485711145</v>
      </c>
      <c r="AF25">
        <f t="shared" si="19"/>
        <v>-37.128471167137889</v>
      </c>
      <c r="AG25">
        <f t="shared" si="20"/>
        <v>-249.22991003996424</v>
      </c>
      <c r="AH25">
        <f t="shared" si="21"/>
        <v>-11.416787682382745</v>
      </c>
      <c r="AI25">
        <f t="shared" si="22"/>
        <v>-6.3592889484823445E-2</v>
      </c>
      <c r="AJ25">
        <v>45</v>
      </c>
      <c r="AK25">
        <v>11</v>
      </c>
      <c r="AL25">
        <f t="shared" si="23"/>
        <v>1</v>
      </c>
      <c r="AM25">
        <f t="shared" si="24"/>
        <v>0</v>
      </c>
      <c r="AN25">
        <f t="shared" si="25"/>
        <v>55071.852631125439</v>
      </c>
      <c r="AO25">
        <f t="shared" si="26"/>
        <v>1800.06</v>
      </c>
      <c r="AP25">
        <f t="shared" si="27"/>
        <v>1517.4503999999999</v>
      </c>
      <c r="AQ25">
        <f t="shared" si="28"/>
        <v>0.84299990000333325</v>
      </c>
      <c r="AR25">
        <f t="shared" si="29"/>
        <v>0.16538980700643313</v>
      </c>
      <c r="AS25">
        <v>1689707060</v>
      </c>
      <c r="AT25">
        <v>50.073700000000002</v>
      </c>
      <c r="AU25">
        <v>49.966099999999997</v>
      </c>
      <c r="AV25">
        <v>11.8041</v>
      </c>
      <c r="AW25">
        <v>11.390599999999999</v>
      </c>
      <c r="AX25">
        <v>52.557400000000001</v>
      </c>
      <c r="AY25">
        <v>11.9297</v>
      </c>
      <c r="AZ25">
        <v>399.99299999999999</v>
      </c>
      <c r="BA25">
        <v>100.77</v>
      </c>
      <c r="BB25">
        <v>0.100156</v>
      </c>
      <c r="BC25">
        <v>17.0014</v>
      </c>
      <c r="BD25">
        <v>17.7075</v>
      </c>
      <c r="BE25">
        <v>999.9</v>
      </c>
      <c r="BF25">
        <v>0</v>
      </c>
      <c r="BG25">
        <v>0</v>
      </c>
      <c r="BH25">
        <v>9990.6200000000008</v>
      </c>
      <c r="BI25">
        <v>0</v>
      </c>
      <c r="BJ25">
        <v>119.55200000000001</v>
      </c>
      <c r="BK25">
        <v>0.10760500000000001</v>
      </c>
      <c r="BL25">
        <v>50.671799999999998</v>
      </c>
      <c r="BM25">
        <v>50.541800000000002</v>
      </c>
      <c r="BN25">
        <v>0.41348099999999999</v>
      </c>
      <c r="BO25">
        <v>49.966099999999997</v>
      </c>
      <c r="BP25">
        <v>11.390599999999999</v>
      </c>
      <c r="BQ25">
        <v>1.1895</v>
      </c>
      <c r="BR25">
        <v>1.1478299999999999</v>
      </c>
      <c r="BS25">
        <v>9.4708000000000006</v>
      </c>
      <c r="BT25">
        <v>8.9416399999999996</v>
      </c>
      <c r="BU25">
        <v>1800.06</v>
      </c>
      <c r="BV25">
        <v>0.90000199999999997</v>
      </c>
      <c r="BW25">
        <v>9.9998299999999998E-2</v>
      </c>
      <c r="BX25">
        <v>0</v>
      </c>
      <c r="BY25">
        <v>2.1133000000000002</v>
      </c>
      <c r="BZ25">
        <v>0</v>
      </c>
      <c r="CA25">
        <v>2164.7800000000002</v>
      </c>
      <c r="CB25">
        <v>13895.5</v>
      </c>
      <c r="CC25">
        <v>37</v>
      </c>
      <c r="CD25">
        <v>39.625</v>
      </c>
      <c r="CE25">
        <v>38.5</v>
      </c>
      <c r="CF25">
        <v>37.186999999999998</v>
      </c>
      <c r="CG25">
        <v>36.5</v>
      </c>
      <c r="CH25">
        <v>1620.06</v>
      </c>
      <c r="CI25">
        <v>180</v>
      </c>
      <c r="CJ25">
        <v>0</v>
      </c>
      <c r="CK25">
        <v>1689707068.2</v>
      </c>
      <c r="CL25">
        <v>0</v>
      </c>
      <c r="CM25">
        <v>1689707049</v>
      </c>
      <c r="CN25" t="s">
        <v>371</v>
      </c>
      <c r="CO25">
        <v>1689707048</v>
      </c>
      <c r="CP25">
        <v>1689707049</v>
      </c>
      <c r="CQ25">
        <v>10</v>
      </c>
      <c r="CR25">
        <v>3.4000000000000002E-2</v>
      </c>
      <c r="CS25">
        <v>2E-3</v>
      </c>
      <c r="CT25">
        <v>-2.484</v>
      </c>
      <c r="CU25">
        <v>-0.126</v>
      </c>
      <c r="CV25">
        <v>50</v>
      </c>
      <c r="CW25">
        <v>11</v>
      </c>
      <c r="CX25">
        <v>0.19</v>
      </c>
      <c r="CY25">
        <v>0.22</v>
      </c>
      <c r="CZ25">
        <v>-3.5711483566532899E-2</v>
      </c>
      <c r="DA25">
        <v>-0.89539936906735196</v>
      </c>
      <c r="DB25">
        <v>0.10725470676247401</v>
      </c>
      <c r="DC25">
        <v>1</v>
      </c>
      <c r="DD25">
        <v>49.942124999999997</v>
      </c>
      <c r="DE25">
        <v>-1.36736842105393E-2</v>
      </c>
      <c r="DF25">
        <v>1.35889615129336E-2</v>
      </c>
      <c r="DG25">
        <v>1</v>
      </c>
      <c r="DH25">
        <v>1800.01523809524</v>
      </c>
      <c r="DI25">
        <v>-2.2078790367163401E-2</v>
      </c>
      <c r="DJ25">
        <v>7.0347372619485399E-2</v>
      </c>
      <c r="DK25">
        <v>-1</v>
      </c>
      <c r="DL25">
        <v>2</v>
      </c>
      <c r="DM25">
        <v>2</v>
      </c>
      <c r="DN25" t="s">
        <v>350</v>
      </c>
      <c r="DO25">
        <v>2.7394599999999998</v>
      </c>
      <c r="DP25">
        <v>2.8382299999999998</v>
      </c>
      <c r="DQ25">
        <v>1.54241E-2</v>
      </c>
      <c r="DR25">
        <v>1.4586999999999999E-2</v>
      </c>
      <c r="DS25">
        <v>7.4146599999999993E-2</v>
      </c>
      <c r="DT25">
        <v>7.0512400000000003E-2</v>
      </c>
      <c r="DU25">
        <v>28918.1</v>
      </c>
      <c r="DV25">
        <v>30631.4</v>
      </c>
      <c r="DW25">
        <v>27472.2</v>
      </c>
      <c r="DX25">
        <v>29158.5</v>
      </c>
      <c r="DY25">
        <v>33534.9</v>
      </c>
      <c r="DZ25">
        <v>36139.1</v>
      </c>
      <c r="EA25">
        <v>36733.5</v>
      </c>
      <c r="EB25">
        <v>39573.9</v>
      </c>
      <c r="EC25">
        <v>1.8954</v>
      </c>
      <c r="ED25">
        <v>2.1497199999999999</v>
      </c>
      <c r="EE25">
        <v>7.0054099999999994E-2</v>
      </c>
      <c r="EF25">
        <v>0</v>
      </c>
      <c r="EG25">
        <v>16.542999999999999</v>
      </c>
      <c r="EH25">
        <v>999.9</v>
      </c>
      <c r="EI25">
        <v>45.073999999999998</v>
      </c>
      <c r="EJ25">
        <v>21.771999999999998</v>
      </c>
      <c r="EK25">
        <v>11.7049</v>
      </c>
      <c r="EL25">
        <v>62.085599999999999</v>
      </c>
      <c r="EM25">
        <v>29.2348</v>
      </c>
      <c r="EN25">
        <v>1</v>
      </c>
      <c r="EO25">
        <v>-0.56791199999999997</v>
      </c>
      <c r="EP25">
        <v>2.6821199999999998</v>
      </c>
      <c r="EQ25">
        <v>19.834099999999999</v>
      </c>
      <c r="ER25">
        <v>5.2174399999999999</v>
      </c>
      <c r="ES25">
        <v>11.9201</v>
      </c>
      <c r="ET25">
        <v>4.9551999999999996</v>
      </c>
      <c r="EU25">
        <v>3.29718</v>
      </c>
      <c r="EV25">
        <v>57.7</v>
      </c>
      <c r="EW25">
        <v>9999</v>
      </c>
      <c r="EX25">
        <v>120.9</v>
      </c>
      <c r="EY25">
        <v>3885.6</v>
      </c>
      <c r="EZ25">
        <v>1.86002</v>
      </c>
      <c r="FA25">
        <v>1.8591299999999999</v>
      </c>
      <c r="FB25">
        <v>1.8649500000000001</v>
      </c>
      <c r="FC25">
        <v>1.8690500000000001</v>
      </c>
      <c r="FD25">
        <v>1.86371</v>
      </c>
      <c r="FE25">
        <v>1.8637900000000001</v>
      </c>
      <c r="FF25">
        <v>1.8637999999999999</v>
      </c>
      <c r="FG25">
        <v>1.8635600000000001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-2.484</v>
      </c>
      <c r="FV25">
        <v>-0.12559999999999999</v>
      </c>
      <c r="FW25">
        <v>-2.4837099999999999</v>
      </c>
      <c r="FX25">
        <v>0</v>
      </c>
      <c r="FY25">
        <v>0</v>
      </c>
      <c r="FZ25">
        <v>0</v>
      </c>
      <c r="GA25">
        <v>-0.125590909090908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0.2</v>
      </c>
      <c r="GJ25">
        <v>0.2</v>
      </c>
      <c r="GK25">
        <v>0.246582</v>
      </c>
      <c r="GL25">
        <v>2.5854499999999998</v>
      </c>
      <c r="GM25">
        <v>1.4489700000000001</v>
      </c>
      <c r="GN25">
        <v>2.3083499999999999</v>
      </c>
      <c r="GO25">
        <v>1.5466299999999999</v>
      </c>
      <c r="GP25">
        <v>2.4182100000000002</v>
      </c>
      <c r="GQ25">
        <v>25.5321</v>
      </c>
      <c r="GR25">
        <v>15.515499999999999</v>
      </c>
      <c r="GS25">
        <v>18</v>
      </c>
      <c r="GT25">
        <v>345.16500000000002</v>
      </c>
      <c r="GU25">
        <v>727.35900000000004</v>
      </c>
      <c r="GV25">
        <v>13.3056</v>
      </c>
      <c r="GW25">
        <v>19.747699999999998</v>
      </c>
      <c r="GX25">
        <v>30.000599999999999</v>
      </c>
      <c r="GY25">
        <v>19.6617</v>
      </c>
      <c r="GZ25">
        <v>19.621700000000001</v>
      </c>
      <c r="HA25">
        <v>4.9190399999999999</v>
      </c>
      <c r="HB25">
        <v>0</v>
      </c>
      <c r="HC25">
        <v>-30</v>
      </c>
      <c r="HD25">
        <v>13.3063</v>
      </c>
      <c r="HE25">
        <v>50</v>
      </c>
      <c r="HF25">
        <v>0</v>
      </c>
      <c r="HG25">
        <v>101.194</v>
      </c>
      <c r="HH25">
        <v>96.158799999999999</v>
      </c>
    </row>
    <row r="26" spans="1:216" x14ac:dyDescent="0.2">
      <c r="A26">
        <v>8</v>
      </c>
      <c r="B26">
        <v>1689707147</v>
      </c>
      <c r="C26">
        <v>586</v>
      </c>
      <c r="D26" t="s">
        <v>372</v>
      </c>
      <c r="E26" t="s">
        <v>373</v>
      </c>
      <c r="F26" t="s">
        <v>344</v>
      </c>
      <c r="G26" t="s">
        <v>345</v>
      </c>
      <c r="H26" t="s">
        <v>346</v>
      </c>
      <c r="I26" t="s">
        <v>347</v>
      </c>
      <c r="J26" t="s">
        <v>405</v>
      </c>
      <c r="K26" t="s">
        <v>348</v>
      </c>
      <c r="L26">
        <v>1689707147</v>
      </c>
      <c r="M26">
        <f t="shared" si="0"/>
        <v>8.5860531360917706E-4</v>
      </c>
      <c r="N26">
        <f t="shared" si="1"/>
        <v>0.85860531360917702</v>
      </c>
      <c r="O26">
        <f t="shared" si="2"/>
        <v>8.7175236295231748</v>
      </c>
      <c r="P26">
        <f t="shared" si="3"/>
        <v>395.45400000000001</v>
      </c>
      <c r="Q26">
        <f t="shared" si="4"/>
        <v>248.01285374030752</v>
      </c>
      <c r="R26">
        <f t="shared" si="5"/>
        <v>25.017287952777359</v>
      </c>
      <c r="S26">
        <f t="shared" si="6"/>
        <v>39.889813938581995</v>
      </c>
      <c r="T26">
        <f t="shared" si="7"/>
        <v>9.8665862785386957E-2</v>
      </c>
      <c r="U26">
        <f t="shared" si="8"/>
        <v>4.2876759902098494</v>
      </c>
      <c r="V26">
        <f t="shared" si="9"/>
        <v>9.7421668723439783E-2</v>
      </c>
      <c r="W26">
        <f t="shared" si="10"/>
        <v>6.0999021559141907E-2</v>
      </c>
      <c r="X26">
        <f t="shared" si="11"/>
        <v>297.70199999999994</v>
      </c>
      <c r="Y26">
        <f t="shared" si="12"/>
        <v>18.055098380824319</v>
      </c>
      <c r="Z26">
        <f t="shared" si="13"/>
        <v>18.055098380824319</v>
      </c>
      <c r="AA26">
        <f t="shared" si="14"/>
        <v>2.0784651969751065</v>
      </c>
      <c r="AB26">
        <f t="shared" si="15"/>
        <v>61.991352936834552</v>
      </c>
      <c r="AC26">
        <f t="shared" si="16"/>
        <v>1.2039248466349</v>
      </c>
      <c r="AD26">
        <f t="shared" si="17"/>
        <v>1.9420851289721432</v>
      </c>
      <c r="AE26">
        <f t="shared" si="18"/>
        <v>0.8745403503402065</v>
      </c>
      <c r="AF26">
        <f t="shared" si="19"/>
        <v>-37.86449433016471</v>
      </c>
      <c r="AG26">
        <f t="shared" si="20"/>
        <v>-248.53983423650732</v>
      </c>
      <c r="AH26">
        <f t="shared" si="21"/>
        <v>-11.360661795020734</v>
      </c>
      <c r="AI26">
        <f t="shared" si="22"/>
        <v>-6.2990361692840224E-2</v>
      </c>
      <c r="AJ26">
        <v>44</v>
      </c>
      <c r="AK26">
        <v>11</v>
      </c>
      <c r="AL26">
        <f t="shared" si="23"/>
        <v>1</v>
      </c>
      <c r="AM26">
        <f t="shared" si="24"/>
        <v>0</v>
      </c>
      <c r="AN26">
        <f t="shared" si="25"/>
        <v>55215.417196438219</v>
      </c>
      <c r="AO26">
        <f t="shared" si="26"/>
        <v>1800</v>
      </c>
      <c r="AP26">
        <f t="shared" si="27"/>
        <v>1517.3999999999999</v>
      </c>
      <c r="AQ26">
        <f t="shared" si="28"/>
        <v>0.84299999999999997</v>
      </c>
      <c r="AR26">
        <f t="shared" si="29"/>
        <v>0.16538999999999998</v>
      </c>
      <c r="AS26">
        <v>1689707147</v>
      </c>
      <c r="AT26">
        <v>395.45400000000001</v>
      </c>
      <c r="AU26">
        <v>399.95499999999998</v>
      </c>
      <c r="AV26">
        <v>11.9353</v>
      </c>
      <c r="AW26">
        <v>11.5137</v>
      </c>
      <c r="AX26">
        <v>398.41399999999999</v>
      </c>
      <c r="AY26">
        <v>12.0556</v>
      </c>
      <c r="AZ26">
        <v>400.03199999999998</v>
      </c>
      <c r="BA26">
        <v>100.771</v>
      </c>
      <c r="BB26">
        <v>9.9932999999999994E-2</v>
      </c>
      <c r="BC26">
        <v>16.979900000000001</v>
      </c>
      <c r="BD26">
        <v>17.6845</v>
      </c>
      <c r="BE26">
        <v>999.9</v>
      </c>
      <c r="BF26">
        <v>0</v>
      </c>
      <c r="BG26">
        <v>0</v>
      </c>
      <c r="BH26">
        <v>10016.9</v>
      </c>
      <c r="BI26">
        <v>0</v>
      </c>
      <c r="BJ26">
        <v>127.203</v>
      </c>
      <c r="BK26">
        <v>-4.5004</v>
      </c>
      <c r="BL26">
        <v>400.23099999999999</v>
      </c>
      <c r="BM26">
        <v>404.613</v>
      </c>
      <c r="BN26">
        <v>0.42165900000000001</v>
      </c>
      <c r="BO26">
        <v>399.95499999999998</v>
      </c>
      <c r="BP26">
        <v>11.5137</v>
      </c>
      <c r="BQ26">
        <v>1.2027399999999999</v>
      </c>
      <c r="BR26">
        <v>1.16025</v>
      </c>
      <c r="BS26">
        <v>9.6354900000000008</v>
      </c>
      <c r="BT26">
        <v>9.1010200000000001</v>
      </c>
      <c r="BU26">
        <v>1800</v>
      </c>
      <c r="BV26">
        <v>0.89999899999999999</v>
      </c>
      <c r="BW26">
        <v>0.10000100000000001</v>
      </c>
      <c r="BX26">
        <v>0</v>
      </c>
      <c r="BY26">
        <v>2.0897999999999999</v>
      </c>
      <c r="BZ26">
        <v>0</v>
      </c>
      <c r="CA26">
        <v>2217.96</v>
      </c>
      <c r="CB26">
        <v>13894.9</v>
      </c>
      <c r="CC26">
        <v>36.686999999999998</v>
      </c>
      <c r="CD26">
        <v>39.375</v>
      </c>
      <c r="CE26">
        <v>38.25</v>
      </c>
      <c r="CF26">
        <v>36.875</v>
      </c>
      <c r="CG26">
        <v>36.186999999999998</v>
      </c>
      <c r="CH26">
        <v>1620</v>
      </c>
      <c r="CI26">
        <v>180</v>
      </c>
      <c r="CJ26">
        <v>0</v>
      </c>
      <c r="CK26">
        <v>1689707155.2</v>
      </c>
      <c r="CL26">
        <v>0</v>
      </c>
      <c r="CM26">
        <v>1689707118</v>
      </c>
      <c r="CN26" t="s">
        <v>374</v>
      </c>
      <c r="CO26">
        <v>1689707118</v>
      </c>
      <c r="CP26">
        <v>1689707117</v>
      </c>
      <c r="CQ26">
        <v>11</v>
      </c>
      <c r="CR26">
        <v>-0.47599999999999998</v>
      </c>
      <c r="CS26">
        <v>5.0000000000000001E-3</v>
      </c>
      <c r="CT26">
        <v>-2.9590000000000001</v>
      </c>
      <c r="CU26">
        <v>-0.12</v>
      </c>
      <c r="CV26">
        <v>400</v>
      </c>
      <c r="CW26">
        <v>11</v>
      </c>
      <c r="CX26">
        <v>0.12</v>
      </c>
      <c r="CY26">
        <v>0.14000000000000001</v>
      </c>
      <c r="CZ26">
        <v>5.9496246555888801</v>
      </c>
      <c r="DA26">
        <v>-1.4813397541284199</v>
      </c>
      <c r="DB26">
        <v>0.17192753869708999</v>
      </c>
      <c r="DC26">
        <v>1</v>
      </c>
      <c r="DD26">
        <v>400.04084999999998</v>
      </c>
      <c r="DE26">
        <v>-0.32133834586497001</v>
      </c>
      <c r="DF26">
        <v>3.5433423486876899E-2</v>
      </c>
      <c r="DG26">
        <v>1</v>
      </c>
      <c r="DH26">
        <v>1800.0133333333299</v>
      </c>
      <c r="DI26">
        <v>-0.154018066227289</v>
      </c>
      <c r="DJ26">
        <v>0.13148721948874201</v>
      </c>
      <c r="DK26">
        <v>-1</v>
      </c>
      <c r="DL26">
        <v>2</v>
      </c>
      <c r="DM26">
        <v>2</v>
      </c>
      <c r="DN26" t="s">
        <v>350</v>
      </c>
      <c r="DO26">
        <v>2.73942</v>
      </c>
      <c r="DP26">
        <v>2.8382299999999998</v>
      </c>
      <c r="DQ26">
        <v>9.7825899999999993E-2</v>
      </c>
      <c r="DR26">
        <v>9.7652100000000006E-2</v>
      </c>
      <c r="DS26">
        <v>7.4709300000000006E-2</v>
      </c>
      <c r="DT26">
        <v>7.1056900000000006E-2</v>
      </c>
      <c r="DU26">
        <v>26491.200000000001</v>
      </c>
      <c r="DV26">
        <v>28043.9</v>
      </c>
      <c r="DW26">
        <v>27465.3</v>
      </c>
      <c r="DX26">
        <v>29152.6</v>
      </c>
      <c r="DY26">
        <v>33505.9</v>
      </c>
      <c r="DZ26">
        <v>36110.9</v>
      </c>
      <c r="EA26">
        <v>36724</v>
      </c>
      <c r="EB26">
        <v>39565.9</v>
      </c>
      <c r="EC26">
        <v>1.8954500000000001</v>
      </c>
      <c r="ED26">
        <v>2.1492800000000001</v>
      </c>
      <c r="EE26">
        <v>6.7010500000000001E-2</v>
      </c>
      <c r="EF26">
        <v>0</v>
      </c>
      <c r="EG26">
        <v>16.570599999999999</v>
      </c>
      <c r="EH26">
        <v>999.9</v>
      </c>
      <c r="EI26">
        <v>45.164999999999999</v>
      </c>
      <c r="EJ26">
        <v>21.902999999999999</v>
      </c>
      <c r="EK26">
        <v>11.8233</v>
      </c>
      <c r="EL26">
        <v>62.325600000000001</v>
      </c>
      <c r="EM26">
        <v>29.254799999999999</v>
      </c>
      <c r="EN26">
        <v>1</v>
      </c>
      <c r="EO26">
        <v>-0.55886899999999995</v>
      </c>
      <c r="EP26">
        <v>2.3641100000000002</v>
      </c>
      <c r="EQ26">
        <v>19.861000000000001</v>
      </c>
      <c r="ER26">
        <v>5.2210299999999998</v>
      </c>
      <c r="ES26">
        <v>11.920199999999999</v>
      </c>
      <c r="ET26">
        <v>4.9554499999999999</v>
      </c>
      <c r="EU26">
        <v>3.2976999999999999</v>
      </c>
      <c r="EV26">
        <v>57.7</v>
      </c>
      <c r="EW26">
        <v>9999</v>
      </c>
      <c r="EX26">
        <v>120.9</v>
      </c>
      <c r="EY26">
        <v>3887.6</v>
      </c>
      <c r="EZ26">
        <v>1.8600399999999999</v>
      </c>
      <c r="FA26">
        <v>1.8591299999999999</v>
      </c>
      <c r="FB26">
        <v>1.86497</v>
      </c>
      <c r="FC26">
        <v>1.8690500000000001</v>
      </c>
      <c r="FD26">
        <v>1.86371</v>
      </c>
      <c r="FE26">
        <v>1.86385</v>
      </c>
      <c r="FF26">
        <v>1.8637900000000001</v>
      </c>
      <c r="FG26">
        <v>1.8635600000000001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-2.96</v>
      </c>
      <c r="FV26">
        <v>-0.1203</v>
      </c>
      <c r="FW26">
        <v>-2.9592727272727801</v>
      </c>
      <c r="FX26">
        <v>0</v>
      </c>
      <c r="FY26">
        <v>0</v>
      </c>
      <c r="FZ26">
        <v>0</v>
      </c>
      <c r="GA26">
        <v>-0.120279999999998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1.00586</v>
      </c>
      <c r="GL26">
        <v>2.5537100000000001</v>
      </c>
      <c r="GM26">
        <v>1.4477500000000001</v>
      </c>
      <c r="GN26">
        <v>2.3107899999999999</v>
      </c>
      <c r="GO26">
        <v>1.5466299999999999</v>
      </c>
      <c r="GP26">
        <v>2.4133300000000002</v>
      </c>
      <c r="GQ26">
        <v>25.716699999999999</v>
      </c>
      <c r="GR26">
        <v>15.5067</v>
      </c>
      <c r="GS26">
        <v>18</v>
      </c>
      <c r="GT26">
        <v>345.93700000000001</v>
      </c>
      <c r="GU26">
        <v>728.62800000000004</v>
      </c>
      <c r="GV26">
        <v>13.5139</v>
      </c>
      <c r="GW26">
        <v>19.875599999999999</v>
      </c>
      <c r="GX26">
        <v>30.000499999999999</v>
      </c>
      <c r="GY26">
        <v>19.780200000000001</v>
      </c>
      <c r="GZ26">
        <v>19.735299999999999</v>
      </c>
      <c r="HA26">
        <v>20.134599999999999</v>
      </c>
      <c r="HB26">
        <v>0</v>
      </c>
      <c r="HC26">
        <v>-30</v>
      </c>
      <c r="HD26">
        <v>13.5283</v>
      </c>
      <c r="HE26">
        <v>400</v>
      </c>
      <c r="HF26">
        <v>0</v>
      </c>
      <c r="HG26">
        <v>101.16800000000001</v>
      </c>
      <c r="HH26">
        <v>96.139399999999995</v>
      </c>
    </row>
    <row r="27" spans="1:216" x14ac:dyDescent="0.2">
      <c r="A27">
        <v>9</v>
      </c>
      <c r="B27">
        <v>1689707225</v>
      </c>
      <c r="C27">
        <v>664</v>
      </c>
      <c r="D27" t="s">
        <v>375</v>
      </c>
      <c r="E27" t="s">
        <v>376</v>
      </c>
      <c r="F27" t="s">
        <v>344</v>
      </c>
      <c r="G27" t="s">
        <v>345</v>
      </c>
      <c r="H27" t="s">
        <v>346</v>
      </c>
      <c r="I27" t="s">
        <v>347</v>
      </c>
      <c r="J27" t="s">
        <v>405</v>
      </c>
      <c r="K27" t="s">
        <v>348</v>
      </c>
      <c r="L27">
        <v>1689707225</v>
      </c>
      <c r="M27">
        <f t="shared" si="0"/>
        <v>8.3923442881770314E-4</v>
      </c>
      <c r="N27">
        <f t="shared" si="1"/>
        <v>0.83923442881770316</v>
      </c>
      <c r="O27">
        <f t="shared" si="2"/>
        <v>8.7237204143824965</v>
      </c>
      <c r="P27">
        <f t="shared" si="3"/>
        <v>395.49400000000003</v>
      </c>
      <c r="Q27">
        <f t="shared" si="4"/>
        <v>245.35569037992627</v>
      </c>
      <c r="R27">
        <f t="shared" si="5"/>
        <v>24.749260693248537</v>
      </c>
      <c r="S27">
        <f t="shared" si="6"/>
        <v>39.893854075521602</v>
      </c>
      <c r="T27">
        <f t="shared" si="7"/>
        <v>9.6863994495420006E-2</v>
      </c>
      <c r="U27">
        <f t="shared" si="8"/>
        <v>4.2795359659699397</v>
      </c>
      <c r="V27">
        <f t="shared" si="9"/>
        <v>9.5662280363684155E-2</v>
      </c>
      <c r="W27">
        <f t="shared" si="10"/>
        <v>5.9895652209422251E-2</v>
      </c>
      <c r="X27">
        <f t="shared" si="11"/>
        <v>297.72709800000001</v>
      </c>
      <c r="Y27">
        <f t="shared" si="12"/>
        <v>18.106977214242562</v>
      </c>
      <c r="Z27">
        <f t="shared" si="13"/>
        <v>18.106977214242562</v>
      </c>
      <c r="AA27">
        <f t="shared" si="14"/>
        <v>2.0852528733104343</v>
      </c>
      <c r="AB27">
        <f t="shared" si="15"/>
        <v>62.368002980615287</v>
      </c>
      <c r="AC27">
        <f t="shared" si="16"/>
        <v>1.21479889458984</v>
      </c>
      <c r="AD27">
        <f t="shared" si="17"/>
        <v>1.9477918748936274</v>
      </c>
      <c r="AE27">
        <f t="shared" si="18"/>
        <v>0.87045397872059427</v>
      </c>
      <c r="AF27">
        <f t="shared" si="19"/>
        <v>-37.010238310860707</v>
      </c>
      <c r="AG27">
        <f t="shared" si="20"/>
        <v>-249.35512801935911</v>
      </c>
      <c r="AH27">
        <f t="shared" si="21"/>
        <v>-11.425398514412093</v>
      </c>
      <c r="AI27">
        <f t="shared" si="22"/>
        <v>-6.3666844631910635E-2</v>
      </c>
      <c r="AJ27">
        <v>44</v>
      </c>
      <c r="AK27">
        <v>11</v>
      </c>
      <c r="AL27">
        <f t="shared" si="23"/>
        <v>1</v>
      </c>
      <c r="AM27">
        <f t="shared" si="24"/>
        <v>0</v>
      </c>
      <c r="AN27">
        <f t="shared" si="25"/>
        <v>55067.689927324114</v>
      </c>
      <c r="AO27">
        <f t="shared" si="26"/>
        <v>1800.15</v>
      </c>
      <c r="AP27">
        <f t="shared" si="27"/>
        <v>1517.5266000000001</v>
      </c>
      <c r="AQ27">
        <f t="shared" si="28"/>
        <v>0.84300008332638954</v>
      </c>
      <c r="AR27">
        <f t="shared" si="29"/>
        <v>0.16539016081993169</v>
      </c>
      <c r="AS27">
        <v>1689707225</v>
      </c>
      <c r="AT27">
        <v>395.49400000000003</v>
      </c>
      <c r="AU27">
        <v>399.99599999999998</v>
      </c>
      <c r="AV27">
        <v>12.043100000000001</v>
      </c>
      <c r="AW27">
        <v>11.6309</v>
      </c>
      <c r="AX27">
        <v>398.46600000000001</v>
      </c>
      <c r="AY27">
        <v>12.1624</v>
      </c>
      <c r="AZ27">
        <v>399.88</v>
      </c>
      <c r="BA27">
        <v>100.771</v>
      </c>
      <c r="BB27">
        <v>9.9946400000000005E-2</v>
      </c>
      <c r="BC27">
        <v>17.026199999999999</v>
      </c>
      <c r="BD27">
        <v>17.7148</v>
      </c>
      <c r="BE27">
        <v>999.9</v>
      </c>
      <c r="BF27">
        <v>0</v>
      </c>
      <c r="BG27">
        <v>0</v>
      </c>
      <c r="BH27">
        <v>9990.6200000000008</v>
      </c>
      <c r="BI27">
        <v>0</v>
      </c>
      <c r="BJ27">
        <v>200.929</v>
      </c>
      <c r="BK27">
        <v>-4.5022599999999997</v>
      </c>
      <c r="BL27">
        <v>400.315</v>
      </c>
      <c r="BM27">
        <v>404.70299999999997</v>
      </c>
      <c r="BN27">
        <v>0.41224699999999997</v>
      </c>
      <c r="BO27">
        <v>399.99599999999998</v>
      </c>
      <c r="BP27">
        <v>11.6309</v>
      </c>
      <c r="BQ27">
        <v>1.2136100000000001</v>
      </c>
      <c r="BR27">
        <v>1.1720600000000001</v>
      </c>
      <c r="BS27">
        <v>9.7695000000000007</v>
      </c>
      <c r="BT27">
        <v>9.2513500000000004</v>
      </c>
      <c r="BU27">
        <v>1800.15</v>
      </c>
      <c r="BV27">
        <v>0.89999899999999999</v>
      </c>
      <c r="BW27">
        <v>0.10000100000000001</v>
      </c>
      <c r="BX27">
        <v>0</v>
      </c>
      <c r="BY27">
        <v>2.3984000000000001</v>
      </c>
      <c r="BZ27">
        <v>0</v>
      </c>
      <c r="CA27">
        <v>2305.91</v>
      </c>
      <c r="CB27">
        <v>13896.1</v>
      </c>
      <c r="CC27">
        <v>36.5</v>
      </c>
      <c r="CD27">
        <v>39.186999999999998</v>
      </c>
      <c r="CE27">
        <v>38</v>
      </c>
      <c r="CF27">
        <v>36.75</v>
      </c>
      <c r="CG27">
        <v>36</v>
      </c>
      <c r="CH27">
        <v>1620.13</v>
      </c>
      <c r="CI27">
        <v>180.02</v>
      </c>
      <c r="CJ27">
        <v>0</v>
      </c>
      <c r="CK27">
        <v>1689707233.2</v>
      </c>
      <c r="CL27">
        <v>0</v>
      </c>
      <c r="CM27">
        <v>1689707196</v>
      </c>
      <c r="CN27" t="s">
        <v>377</v>
      </c>
      <c r="CO27">
        <v>1689707196</v>
      </c>
      <c r="CP27">
        <v>1689707196</v>
      </c>
      <c r="CQ27">
        <v>12</v>
      </c>
      <c r="CR27">
        <v>-1.2999999999999999E-2</v>
      </c>
      <c r="CS27">
        <v>1E-3</v>
      </c>
      <c r="CT27">
        <v>-2.972</v>
      </c>
      <c r="CU27">
        <v>-0.11899999999999999</v>
      </c>
      <c r="CV27">
        <v>400</v>
      </c>
      <c r="CW27">
        <v>12</v>
      </c>
      <c r="CX27">
        <v>0.17</v>
      </c>
      <c r="CY27">
        <v>0.17</v>
      </c>
      <c r="CZ27">
        <v>5.7383639700267199</v>
      </c>
      <c r="DA27">
        <v>0.58957572138715097</v>
      </c>
      <c r="DB27">
        <v>0.12529383591971199</v>
      </c>
      <c r="DC27">
        <v>1</v>
      </c>
      <c r="DD27">
        <v>400.01749999999998</v>
      </c>
      <c r="DE27">
        <v>-3.5187969925347E-2</v>
      </c>
      <c r="DF27">
        <v>2.31051942212166E-2</v>
      </c>
      <c r="DG27">
        <v>1</v>
      </c>
      <c r="DH27">
        <v>1800.0485714285701</v>
      </c>
      <c r="DI27">
        <v>0.42518012864731197</v>
      </c>
      <c r="DJ27">
        <v>0.146394304933714</v>
      </c>
      <c r="DK27">
        <v>-1</v>
      </c>
      <c r="DL27">
        <v>2</v>
      </c>
      <c r="DM27">
        <v>2</v>
      </c>
      <c r="DN27" t="s">
        <v>350</v>
      </c>
      <c r="DO27">
        <v>2.7388499999999998</v>
      </c>
      <c r="DP27">
        <v>2.8380100000000001</v>
      </c>
      <c r="DQ27">
        <v>9.7811700000000001E-2</v>
      </c>
      <c r="DR27">
        <v>9.7635700000000006E-2</v>
      </c>
      <c r="DS27">
        <v>7.5184100000000004E-2</v>
      </c>
      <c r="DT27">
        <v>7.1574299999999993E-2</v>
      </c>
      <c r="DU27">
        <v>26486.7</v>
      </c>
      <c r="DV27">
        <v>28040.7</v>
      </c>
      <c r="DW27">
        <v>27460.7</v>
      </c>
      <c r="DX27">
        <v>29149.200000000001</v>
      </c>
      <c r="DY27">
        <v>33482.300000000003</v>
      </c>
      <c r="DZ27">
        <v>36086.9</v>
      </c>
      <c r="EA27">
        <v>36717.199999999997</v>
      </c>
      <c r="EB27">
        <v>39561.599999999999</v>
      </c>
      <c r="EC27">
        <v>1.8943300000000001</v>
      </c>
      <c r="ED27">
        <v>2.1467800000000001</v>
      </c>
      <c r="EE27">
        <v>6.6153699999999996E-2</v>
      </c>
      <c r="EF27">
        <v>0</v>
      </c>
      <c r="EG27">
        <v>16.615200000000002</v>
      </c>
      <c r="EH27">
        <v>999.9</v>
      </c>
      <c r="EI27">
        <v>45.250999999999998</v>
      </c>
      <c r="EJ27">
        <v>21.992999999999999</v>
      </c>
      <c r="EK27">
        <v>11.910299999999999</v>
      </c>
      <c r="EL27">
        <v>62.025599999999997</v>
      </c>
      <c r="EM27">
        <v>29.4191</v>
      </c>
      <c r="EN27">
        <v>1</v>
      </c>
      <c r="EO27">
        <v>-0.55179599999999995</v>
      </c>
      <c r="EP27">
        <v>2.6678000000000002</v>
      </c>
      <c r="EQ27">
        <v>19.834900000000001</v>
      </c>
      <c r="ER27">
        <v>5.2219300000000004</v>
      </c>
      <c r="ES27">
        <v>11.9208</v>
      </c>
      <c r="ET27">
        <v>4.9555499999999997</v>
      </c>
      <c r="EU27">
        <v>3.2978000000000001</v>
      </c>
      <c r="EV27">
        <v>57.7</v>
      </c>
      <c r="EW27">
        <v>9999</v>
      </c>
      <c r="EX27">
        <v>120.9</v>
      </c>
      <c r="EY27">
        <v>3889.4</v>
      </c>
      <c r="EZ27">
        <v>1.86005</v>
      </c>
      <c r="FA27">
        <v>1.8591299999999999</v>
      </c>
      <c r="FB27">
        <v>1.8650199999999999</v>
      </c>
      <c r="FC27">
        <v>1.8690500000000001</v>
      </c>
      <c r="FD27">
        <v>1.86371</v>
      </c>
      <c r="FE27">
        <v>1.86385</v>
      </c>
      <c r="FF27">
        <v>1.8637999999999999</v>
      </c>
      <c r="FG27">
        <v>1.8635600000000001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-2.972</v>
      </c>
      <c r="FV27">
        <v>-0.1193</v>
      </c>
      <c r="FW27">
        <v>-2.97209999999995</v>
      </c>
      <c r="FX27">
        <v>0</v>
      </c>
      <c r="FY27">
        <v>0</v>
      </c>
      <c r="FZ27">
        <v>0</v>
      </c>
      <c r="GA27">
        <v>-0.119210000000001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1.00586</v>
      </c>
      <c r="GL27">
        <v>2.5561500000000001</v>
      </c>
      <c r="GM27">
        <v>1.4489700000000001</v>
      </c>
      <c r="GN27">
        <v>2.3095699999999999</v>
      </c>
      <c r="GO27">
        <v>1.5466299999999999</v>
      </c>
      <c r="GP27">
        <v>2.3864700000000001</v>
      </c>
      <c r="GQ27">
        <v>25.881</v>
      </c>
      <c r="GR27">
        <v>15.480399999999999</v>
      </c>
      <c r="GS27">
        <v>18</v>
      </c>
      <c r="GT27">
        <v>346.09199999999998</v>
      </c>
      <c r="GU27">
        <v>727.66899999999998</v>
      </c>
      <c r="GV27">
        <v>13.4276</v>
      </c>
      <c r="GW27">
        <v>19.9739</v>
      </c>
      <c r="GX27">
        <v>30.000599999999999</v>
      </c>
      <c r="GY27">
        <v>19.8797</v>
      </c>
      <c r="GZ27">
        <v>19.835899999999999</v>
      </c>
      <c r="HA27">
        <v>20.1264</v>
      </c>
      <c r="HB27">
        <v>0</v>
      </c>
      <c r="HC27">
        <v>-30</v>
      </c>
      <c r="HD27">
        <v>13.411799999999999</v>
      </c>
      <c r="HE27">
        <v>400</v>
      </c>
      <c r="HF27">
        <v>0</v>
      </c>
      <c r="HG27">
        <v>101.15</v>
      </c>
      <c r="HH27">
        <v>96.128500000000003</v>
      </c>
    </row>
    <row r="28" spans="1:216" x14ac:dyDescent="0.2">
      <c r="A28">
        <v>10</v>
      </c>
      <c r="B28">
        <v>1689707310</v>
      </c>
      <c r="C28">
        <v>749</v>
      </c>
      <c r="D28" t="s">
        <v>378</v>
      </c>
      <c r="E28" t="s">
        <v>379</v>
      </c>
      <c r="F28" t="s">
        <v>344</v>
      </c>
      <c r="G28" t="s">
        <v>345</v>
      </c>
      <c r="H28" t="s">
        <v>346</v>
      </c>
      <c r="I28" t="s">
        <v>347</v>
      </c>
      <c r="J28" t="s">
        <v>405</v>
      </c>
      <c r="K28" t="s">
        <v>348</v>
      </c>
      <c r="L28">
        <v>1689707310</v>
      </c>
      <c r="M28">
        <f t="shared" si="0"/>
        <v>8.507922476014573E-4</v>
      </c>
      <c r="N28">
        <f t="shared" si="1"/>
        <v>0.85079224760145733</v>
      </c>
      <c r="O28">
        <f t="shared" si="2"/>
        <v>8.719764566161528</v>
      </c>
      <c r="P28">
        <f t="shared" si="3"/>
        <v>395.46699999999998</v>
      </c>
      <c r="Q28">
        <f t="shared" si="4"/>
        <v>250.56765639465928</v>
      </c>
      <c r="R28">
        <f t="shared" si="5"/>
        <v>25.277037661661222</v>
      </c>
      <c r="S28">
        <f t="shared" si="6"/>
        <v>39.894351875963999</v>
      </c>
      <c r="T28">
        <f t="shared" si="7"/>
        <v>0.10042806646252542</v>
      </c>
      <c r="U28">
        <f t="shared" si="8"/>
        <v>4.2764897577570498</v>
      </c>
      <c r="V28">
        <f t="shared" si="9"/>
        <v>9.9136020953651538E-2</v>
      </c>
      <c r="W28">
        <f t="shared" si="10"/>
        <v>6.20747132528848E-2</v>
      </c>
      <c r="X28">
        <f t="shared" si="11"/>
        <v>297.68284800000004</v>
      </c>
      <c r="Y28">
        <f t="shared" si="12"/>
        <v>18.066534519655502</v>
      </c>
      <c r="Z28">
        <f t="shared" si="13"/>
        <v>18.066534519655502</v>
      </c>
      <c r="AA28">
        <f t="shared" si="14"/>
        <v>2.0799598007194668</v>
      </c>
      <c r="AB28">
        <f t="shared" si="15"/>
        <v>63.222186468760164</v>
      </c>
      <c r="AC28">
        <f t="shared" si="16"/>
        <v>1.228404703284</v>
      </c>
      <c r="AD28">
        <f t="shared" si="17"/>
        <v>1.9429962358087516</v>
      </c>
      <c r="AE28">
        <f t="shared" si="18"/>
        <v>0.85155509743546687</v>
      </c>
      <c r="AF28">
        <f t="shared" si="19"/>
        <v>-37.519938119224264</v>
      </c>
      <c r="AG28">
        <f t="shared" si="20"/>
        <v>-248.82196044181009</v>
      </c>
      <c r="AH28">
        <f t="shared" si="21"/>
        <v>-11.404417425322018</v>
      </c>
      <c r="AI28">
        <f t="shared" si="22"/>
        <v>-6.3467986356357642E-2</v>
      </c>
      <c r="AJ28">
        <v>43</v>
      </c>
      <c r="AK28">
        <v>11</v>
      </c>
      <c r="AL28">
        <f t="shared" si="23"/>
        <v>1</v>
      </c>
      <c r="AM28">
        <f t="shared" si="24"/>
        <v>0</v>
      </c>
      <c r="AN28">
        <f t="shared" si="25"/>
        <v>55023.271047042748</v>
      </c>
      <c r="AO28">
        <f t="shared" si="26"/>
        <v>1799.88</v>
      </c>
      <c r="AP28">
        <f t="shared" si="27"/>
        <v>1517.2992000000002</v>
      </c>
      <c r="AQ28">
        <f t="shared" si="28"/>
        <v>0.84300020001333431</v>
      </c>
      <c r="AR28">
        <f t="shared" si="29"/>
        <v>0.16539038602573505</v>
      </c>
      <c r="AS28">
        <v>1689707310</v>
      </c>
      <c r="AT28">
        <v>395.46699999999998</v>
      </c>
      <c r="AU28">
        <v>399.96800000000002</v>
      </c>
      <c r="AV28">
        <v>12.177</v>
      </c>
      <c r="AW28">
        <v>11.7593</v>
      </c>
      <c r="AX28">
        <v>398.44299999999998</v>
      </c>
      <c r="AY28">
        <v>12.2942</v>
      </c>
      <c r="AZ28">
        <v>399.995</v>
      </c>
      <c r="BA28">
        <v>100.779</v>
      </c>
      <c r="BB28">
        <v>0.100092</v>
      </c>
      <c r="BC28">
        <v>16.987300000000001</v>
      </c>
      <c r="BD28">
        <v>17.6876</v>
      </c>
      <c r="BE28">
        <v>999.9</v>
      </c>
      <c r="BF28">
        <v>0</v>
      </c>
      <c r="BG28">
        <v>0</v>
      </c>
      <c r="BH28">
        <v>9980</v>
      </c>
      <c r="BI28">
        <v>0</v>
      </c>
      <c r="BJ28">
        <v>140.18299999999999</v>
      </c>
      <c r="BK28">
        <v>-4.5012800000000004</v>
      </c>
      <c r="BL28">
        <v>400.34199999999998</v>
      </c>
      <c r="BM28">
        <v>404.72800000000001</v>
      </c>
      <c r="BN28">
        <v>0.41775200000000001</v>
      </c>
      <c r="BO28">
        <v>399.96800000000002</v>
      </c>
      <c r="BP28">
        <v>11.7593</v>
      </c>
      <c r="BQ28">
        <v>1.22719</v>
      </c>
      <c r="BR28">
        <v>1.18509</v>
      </c>
      <c r="BS28">
        <v>9.9355600000000006</v>
      </c>
      <c r="BT28">
        <v>9.4155599999999993</v>
      </c>
      <c r="BU28">
        <v>1799.88</v>
      </c>
      <c r="BV28">
        <v>0.89999600000000002</v>
      </c>
      <c r="BW28">
        <v>0.100004</v>
      </c>
      <c r="BX28">
        <v>0</v>
      </c>
      <c r="BY28">
        <v>2.1819999999999999</v>
      </c>
      <c r="BZ28">
        <v>0</v>
      </c>
      <c r="CA28">
        <v>2180.7600000000002</v>
      </c>
      <c r="CB28">
        <v>13894</v>
      </c>
      <c r="CC28">
        <v>36.375</v>
      </c>
      <c r="CD28">
        <v>39.061999999999998</v>
      </c>
      <c r="CE28">
        <v>37.811999999999998</v>
      </c>
      <c r="CF28">
        <v>36.686999999999998</v>
      </c>
      <c r="CG28">
        <v>35.875</v>
      </c>
      <c r="CH28">
        <v>1619.88</v>
      </c>
      <c r="CI28">
        <v>180</v>
      </c>
      <c r="CJ28">
        <v>0</v>
      </c>
      <c r="CK28">
        <v>1689707318.4000001</v>
      </c>
      <c r="CL28">
        <v>0</v>
      </c>
      <c r="CM28">
        <v>1689707282</v>
      </c>
      <c r="CN28" t="s">
        <v>380</v>
      </c>
      <c r="CO28">
        <v>1689707282</v>
      </c>
      <c r="CP28">
        <v>1689707274</v>
      </c>
      <c r="CQ28">
        <v>13</v>
      </c>
      <c r="CR28">
        <v>-4.0000000000000001E-3</v>
      </c>
      <c r="CS28">
        <v>2E-3</v>
      </c>
      <c r="CT28">
        <v>-2.976</v>
      </c>
      <c r="CU28">
        <v>-0.11700000000000001</v>
      </c>
      <c r="CV28">
        <v>400</v>
      </c>
      <c r="CW28">
        <v>12</v>
      </c>
      <c r="CX28">
        <v>0.19</v>
      </c>
      <c r="CY28">
        <v>0.1</v>
      </c>
      <c r="CZ28">
        <v>5.7741156482552203</v>
      </c>
      <c r="DA28">
        <v>0.35713607127540697</v>
      </c>
      <c r="DB28">
        <v>4.8478219140851798E-2</v>
      </c>
      <c r="DC28">
        <v>1</v>
      </c>
      <c r="DD28">
        <v>400.015095238095</v>
      </c>
      <c r="DE28">
        <v>-6.11688311683884E-2</v>
      </c>
      <c r="DF28">
        <v>1.7620077190004201E-2</v>
      </c>
      <c r="DG28">
        <v>1</v>
      </c>
      <c r="DH28">
        <v>1800.0385714285701</v>
      </c>
      <c r="DI28">
        <v>-0.24189867905710999</v>
      </c>
      <c r="DJ28">
        <v>0.150278652740192</v>
      </c>
      <c r="DK28">
        <v>-1</v>
      </c>
      <c r="DL28">
        <v>2</v>
      </c>
      <c r="DM28">
        <v>2</v>
      </c>
      <c r="DN28" t="s">
        <v>350</v>
      </c>
      <c r="DO28">
        <v>2.7389999999999999</v>
      </c>
      <c r="DP28">
        <v>2.83806</v>
      </c>
      <c r="DQ28">
        <v>9.7779599999999994E-2</v>
      </c>
      <c r="DR28">
        <v>9.7602499999999995E-2</v>
      </c>
      <c r="DS28">
        <v>7.5769500000000004E-2</v>
      </c>
      <c r="DT28">
        <v>7.2137199999999999E-2</v>
      </c>
      <c r="DU28">
        <v>26481.5</v>
      </c>
      <c r="DV28">
        <v>28034</v>
      </c>
      <c r="DW28">
        <v>27455</v>
      </c>
      <c r="DX28">
        <v>29141.9</v>
      </c>
      <c r="DY28">
        <v>33454.1</v>
      </c>
      <c r="DZ28">
        <v>36055.599999999999</v>
      </c>
      <c r="EA28">
        <v>36709.5</v>
      </c>
      <c r="EB28">
        <v>39551.1</v>
      </c>
      <c r="EC28">
        <v>1.89368</v>
      </c>
      <c r="ED28">
        <v>2.1423700000000001</v>
      </c>
      <c r="EE28">
        <v>5.7783000000000001E-2</v>
      </c>
      <c r="EF28">
        <v>0</v>
      </c>
      <c r="EG28">
        <v>16.7273</v>
      </c>
      <c r="EH28">
        <v>999.9</v>
      </c>
      <c r="EI28">
        <v>45.360999999999997</v>
      </c>
      <c r="EJ28">
        <v>22.154</v>
      </c>
      <c r="EK28">
        <v>12.0566</v>
      </c>
      <c r="EL28">
        <v>62.285600000000002</v>
      </c>
      <c r="EM28">
        <v>29.270800000000001</v>
      </c>
      <c r="EN28">
        <v>1</v>
      </c>
      <c r="EO28">
        <v>-0.54044999999999999</v>
      </c>
      <c r="EP28">
        <v>2.6330100000000001</v>
      </c>
      <c r="EQ28">
        <v>19.840599999999998</v>
      </c>
      <c r="ER28">
        <v>5.2210299999999998</v>
      </c>
      <c r="ES28">
        <v>11.922499999999999</v>
      </c>
      <c r="ET28">
        <v>4.9555499999999997</v>
      </c>
      <c r="EU28">
        <v>3.2976999999999999</v>
      </c>
      <c r="EV28">
        <v>57.8</v>
      </c>
      <c r="EW28">
        <v>9999</v>
      </c>
      <c r="EX28">
        <v>120.9</v>
      </c>
      <c r="EY28">
        <v>3891.1</v>
      </c>
      <c r="EZ28">
        <v>1.86005</v>
      </c>
      <c r="FA28">
        <v>1.85914</v>
      </c>
      <c r="FB28">
        <v>1.86496</v>
      </c>
      <c r="FC28">
        <v>1.8690599999999999</v>
      </c>
      <c r="FD28">
        <v>1.86371</v>
      </c>
      <c r="FE28">
        <v>1.86385</v>
      </c>
      <c r="FF28">
        <v>1.8638600000000001</v>
      </c>
      <c r="FG28">
        <v>1.8635699999999999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-2.976</v>
      </c>
      <c r="FV28">
        <v>-0.1172</v>
      </c>
      <c r="FW28">
        <v>-2.9762000000000102</v>
      </c>
      <c r="FX28">
        <v>0</v>
      </c>
      <c r="FY28">
        <v>0</v>
      </c>
      <c r="FZ28">
        <v>0</v>
      </c>
      <c r="GA28">
        <v>-0.117190000000001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0.6</v>
      </c>
      <c r="GK28">
        <v>1.00464</v>
      </c>
      <c r="GL28">
        <v>2.5524900000000001</v>
      </c>
      <c r="GM28">
        <v>1.4489700000000001</v>
      </c>
      <c r="GN28">
        <v>2.3083499999999999</v>
      </c>
      <c r="GO28">
        <v>1.5466299999999999</v>
      </c>
      <c r="GP28">
        <v>2.4401899999999999</v>
      </c>
      <c r="GQ28">
        <v>26.1279</v>
      </c>
      <c r="GR28">
        <v>15.4717</v>
      </c>
      <c r="GS28">
        <v>18</v>
      </c>
      <c r="GT28">
        <v>346.726</v>
      </c>
      <c r="GU28">
        <v>725.48900000000003</v>
      </c>
      <c r="GV28">
        <v>13.3337</v>
      </c>
      <c r="GW28">
        <v>20.127700000000001</v>
      </c>
      <c r="GX28">
        <v>30.000900000000001</v>
      </c>
      <c r="GY28">
        <v>20.023399999999999</v>
      </c>
      <c r="GZ28">
        <v>19.9803</v>
      </c>
      <c r="HA28">
        <v>20.123799999999999</v>
      </c>
      <c r="HB28">
        <v>0</v>
      </c>
      <c r="HC28">
        <v>-30</v>
      </c>
      <c r="HD28">
        <v>13.3253</v>
      </c>
      <c r="HE28">
        <v>400</v>
      </c>
      <c r="HF28">
        <v>0</v>
      </c>
      <c r="HG28">
        <v>101.129</v>
      </c>
      <c r="HH28">
        <v>96.103700000000003</v>
      </c>
    </row>
    <row r="29" spans="1:216" x14ac:dyDescent="0.2">
      <c r="A29">
        <v>11</v>
      </c>
      <c r="B29">
        <v>1689707402</v>
      </c>
      <c r="C29">
        <v>841</v>
      </c>
      <c r="D29" t="s">
        <v>381</v>
      </c>
      <c r="E29" t="s">
        <v>382</v>
      </c>
      <c r="F29" t="s">
        <v>344</v>
      </c>
      <c r="G29" t="s">
        <v>345</v>
      </c>
      <c r="H29" t="s">
        <v>346</v>
      </c>
      <c r="I29" t="s">
        <v>347</v>
      </c>
      <c r="J29" t="s">
        <v>405</v>
      </c>
      <c r="K29" t="s">
        <v>348</v>
      </c>
      <c r="L29">
        <v>1689707402</v>
      </c>
      <c r="M29">
        <f t="shared" si="0"/>
        <v>8.5964631970948224E-4</v>
      </c>
      <c r="N29">
        <f t="shared" si="1"/>
        <v>0.85964631970948224</v>
      </c>
      <c r="O29">
        <f t="shared" si="2"/>
        <v>9.9424947143063296</v>
      </c>
      <c r="P29">
        <f t="shared" si="3"/>
        <v>469.84100000000001</v>
      </c>
      <c r="Q29">
        <f t="shared" si="4"/>
        <v>308.66715907243031</v>
      </c>
      <c r="R29">
        <f t="shared" si="5"/>
        <v>31.138442398051993</v>
      </c>
      <c r="S29">
        <f t="shared" si="6"/>
        <v>47.397711368802007</v>
      </c>
      <c r="T29">
        <f t="shared" si="7"/>
        <v>0.1031925634153031</v>
      </c>
      <c r="U29">
        <f t="shared" si="8"/>
        <v>4.2769080106776665</v>
      </c>
      <c r="V29">
        <f t="shared" si="9"/>
        <v>0.10182905853608842</v>
      </c>
      <c r="W29">
        <f t="shared" si="10"/>
        <v>6.3764166021395438E-2</v>
      </c>
      <c r="X29">
        <f t="shared" si="11"/>
        <v>297.70084199999997</v>
      </c>
      <c r="Y29">
        <f t="shared" si="12"/>
        <v>18.044598465295145</v>
      </c>
      <c r="Z29">
        <f t="shared" si="13"/>
        <v>18.044598465295145</v>
      </c>
      <c r="AA29">
        <f t="shared" si="14"/>
        <v>2.0770937790816579</v>
      </c>
      <c r="AB29">
        <f t="shared" si="15"/>
        <v>63.873096044981622</v>
      </c>
      <c r="AC29">
        <f t="shared" si="16"/>
        <v>1.2394559882208003</v>
      </c>
      <c r="AD29">
        <f t="shared" si="17"/>
        <v>1.9404977446966605</v>
      </c>
      <c r="AE29">
        <f t="shared" si="18"/>
        <v>0.83763779086085766</v>
      </c>
      <c r="AF29">
        <f t="shared" si="19"/>
        <v>-37.910402699188168</v>
      </c>
      <c r="AG29">
        <f t="shared" si="20"/>
        <v>-248.46905998304834</v>
      </c>
      <c r="AH29">
        <f t="shared" si="21"/>
        <v>-11.384645937182562</v>
      </c>
      <c r="AI29">
        <f t="shared" si="22"/>
        <v>-6.326661941909606E-2</v>
      </c>
      <c r="AJ29">
        <v>43</v>
      </c>
      <c r="AK29">
        <v>11</v>
      </c>
      <c r="AL29">
        <f t="shared" si="23"/>
        <v>1</v>
      </c>
      <c r="AM29">
        <f t="shared" si="24"/>
        <v>0</v>
      </c>
      <c r="AN29">
        <f t="shared" si="25"/>
        <v>55034.282872881704</v>
      </c>
      <c r="AO29">
        <f t="shared" si="26"/>
        <v>1800</v>
      </c>
      <c r="AP29">
        <f t="shared" si="27"/>
        <v>1517.3993999999998</v>
      </c>
      <c r="AQ29">
        <f t="shared" si="28"/>
        <v>0.84299966666666659</v>
      </c>
      <c r="AR29">
        <f t="shared" si="29"/>
        <v>0.16538935666666665</v>
      </c>
      <c r="AS29">
        <v>1689707402</v>
      </c>
      <c r="AT29">
        <v>469.84100000000001</v>
      </c>
      <c r="AU29">
        <v>474.98200000000003</v>
      </c>
      <c r="AV29">
        <v>12.2864</v>
      </c>
      <c r="AW29">
        <v>11.8645</v>
      </c>
      <c r="AX29">
        <v>472.96699999999998</v>
      </c>
      <c r="AY29">
        <v>12.400700000000001</v>
      </c>
      <c r="AZ29">
        <v>400.09</v>
      </c>
      <c r="BA29">
        <v>100.78</v>
      </c>
      <c r="BB29">
        <v>0.10032199999999999</v>
      </c>
      <c r="BC29">
        <v>16.966999999999999</v>
      </c>
      <c r="BD29">
        <v>17.669499999999999</v>
      </c>
      <c r="BE29">
        <v>999.9</v>
      </c>
      <c r="BF29">
        <v>0</v>
      </c>
      <c r="BG29">
        <v>0</v>
      </c>
      <c r="BH29">
        <v>9981.25</v>
      </c>
      <c r="BI29">
        <v>0</v>
      </c>
      <c r="BJ29">
        <v>113.27200000000001</v>
      </c>
      <c r="BK29">
        <v>-5.1414499999999999</v>
      </c>
      <c r="BL29">
        <v>475.685</v>
      </c>
      <c r="BM29">
        <v>480.685</v>
      </c>
      <c r="BN29">
        <v>0.42191099999999998</v>
      </c>
      <c r="BO29">
        <v>474.98200000000003</v>
      </c>
      <c r="BP29">
        <v>11.8645</v>
      </c>
      <c r="BQ29">
        <v>1.2382200000000001</v>
      </c>
      <c r="BR29">
        <v>1.1957</v>
      </c>
      <c r="BS29">
        <v>10.069100000000001</v>
      </c>
      <c r="BT29">
        <v>9.5480800000000006</v>
      </c>
      <c r="BU29">
        <v>1800</v>
      </c>
      <c r="BV29">
        <v>0.90000999999999998</v>
      </c>
      <c r="BW29">
        <v>9.9989599999999998E-2</v>
      </c>
      <c r="BX29">
        <v>0</v>
      </c>
      <c r="BY29">
        <v>2.3409</v>
      </c>
      <c r="BZ29">
        <v>0</v>
      </c>
      <c r="CA29">
        <v>2122.04</v>
      </c>
      <c r="CB29">
        <v>13895</v>
      </c>
      <c r="CC29">
        <v>36.186999999999998</v>
      </c>
      <c r="CD29">
        <v>38.875</v>
      </c>
      <c r="CE29">
        <v>37.686999999999998</v>
      </c>
      <c r="CF29">
        <v>36.561999999999998</v>
      </c>
      <c r="CG29">
        <v>35.686999999999998</v>
      </c>
      <c r="CH29">
        <v>1620.02</v>
      </c>
      <c r="CI29">
        <v>179.98</v>
      </c>
      <c r="CJ29">
        <v>0</v>
      </c>
      <c r="CK29">
        <v>1689707410.2</v>
      </c>
      <c r="CL29">
        <v>0</v>
      </c>
      <c r="CM29">
        <v>1689707374</v>
      </c>
      <c r="CN29" t="s">
        <v>383</v>
      </c>
      <c r="CO29">
        <v>1689707374</v>
      </c>
      <c r="CP29">
        <v>1689707366</v>
      </c>
      <c r="CQ29">
        <v>14</v>
      </c>
      <c r="CR29">
        <v>-0.15</v>
      </c>
      <c r="CS29">
        <v>3.0000000000000001E-3</v>
      </c>
      <c r="CT29">
        <v>-3.1259999999999999</v>
      </c>
      <c r="CU29">
        <v>-0.114</v>
      </c>
      <c r="CV29">
        <v>475</v>
      </c>
      <c r="CW29">
        <v>12</v>
      </c>
      <c r="CX29">
        <v>0.37</v>
      </c>
      <c r="CY29">
        <v>0.12</v>
      </c>
      <c r="CZ29">
        <v>6.6325197337500601</v>
      </c>
      <c r="DA29">
        <v>-8.1456546405832594E-2</v>
      </c>
      <c r="DB29">
        <v>5.7416319548868902E-2</v>
      </c>
      <c r="DC29">
        <v>1</v>
      </c>
      <c r="DD29">
        <v>475.01342857142902</v>
      </c>
      <c r="DE29">
        <v>5.9766233766295203E-2</v>
      </c>
      <c r="DF29">
        <v>3.1887557550405801E-2</v>
      </c>
      <c r="DG29">
        <v>1</v>
      </c>
      <c r="DH29">
        <v>1800.01714285714</v>
      </c>
      <c r="DI29">
        <v>-2.1058533471035999E-2</v>
      </c>
      <c r="DJ29">
        <v>8.8063057185191005E-3</v>
      </c>
      <c r="DK29">
        <v>-1</v>
      </c>
      <c r="DL29">
        <v>2</v>
      </c>
      <c r="DM29">
        <v>2</v>
      </c>
      <c r="DN29" t="s">
        <v>350</v>
      </c>
      <c r="DO29">
        <v>2.7391000000000001</v>
      </c>
      <c r="DP29">
        <v>2.8383099999999999</v>
      </c>
      <c r="DQ29">
        <v>0.111125</v>
      </c>
      <c r="DR29">
        <v>0.110948</v>
      </c>
      <c r="DS29">
        <v>7.6229500000000006E-2</v>
      </c>
      <c r="DT29">
        <v>7.2587700000000005E-2</v>
      </c>
      <c r="DU29">
        <v>26084.7</v>
      </c>
      <c r="DV29">
        <v>27612.6</v>
      </c>
      <c r="DW29">
        <v>27449.8</v>
      </c>
      <c r="DX29">
        <v>29134.9</v>
      </c>
      <c r="DY29">
        <v>33430.5</v>
      </c>
      <c r="DZ29">
        <v>36029.300000000003</v>
      </c>
      <c r="EA29">
        <v>36701.9</v>
      </c>
      <c r="EB29">
        <v>39541.300000000003</v>
      </c>
      <c r="EC29">
        <v>1.8927700000000001</v>
      </c>
      <c r="ED29">
        <v>2.1383800000000002</v>
      </c>
      <c r="EE29">
        <v>5.6315200000000003E-2</v>
      </c>
      <c r="EF29">
        <v>0</v>
      </c>
      <c r="EG29">
        <v>16.733499999999999</v>
      </c>
      <c r="EH29">
        <v>999.9</v>
      </c>
      <c r="EI29">
        <v>45.384999999999998</v>
      </c>
      <c r="EJ29">
        <v>22.315999999999999</v>
      </c>
      <c r="EK29">
        <v>12.1823</v>
      </c>
      <c r="EL29">
        <v>61.995600000000003</v>
      </c>
      <c r="EM29">
        <v>29.254799999999999</v>
      </c>
      <c r="EN29">
        <v>1</v>
      </c>
      <c r="EO29">
        <v>-0.52955799999999997</v>
      </c>
      <c r="EP29">
        <v>2.5390700000000002</v>
      </c>
      <c r="EQ29">
        <v>19.848199999999999</v>
      </c>
      <c r="ER29">
        <v>5.2192400000000001</v>
      </c>
      <c r="ES29">
        <v>11.924300000000001</v>
      </c>
      <c r="ET29">
        <v>4.9553500000000001</v>
      </c>
      <c r="EU29">
        <v>3.2978999999999998</v>
      </c>
      <c r="EV29">
        <v>57.8</v>
      </c>
      <c r="EW29">
        <v>9999</v>
      </c>
      <c r="EX29">
        <v>120.9</v>
      </c>
      <c r="EY29">
        <v>3893.3</v>
      </c>
      <c r="EZ29">
        <v>1.86005</v>
      </c>
      <c r="FA29">
        <v>1.8591599999999999</v>
      </c>
      <c r="FB29">
        <v>1.8650100000000001</v>
      </c>
      <c r="FC29">
        <v>1.86907</v>
      </c>
      <c r="FD29">
        <v>1.86371</v>
      </c>
      <c r="FE29">
        <v>1.86385</v>
      </c>
      <c r="FF29">
        <v>1.86385</v>
      </c>
      <c r="FG29">
        <v>1.8635699999999999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-3.1259999999999999</v>
      </c>
      <c r="FV29">
        <v>-0.1143</v>
      </c>
      <c r="FW29">
        <v>-3.1260999999999499</v>
      </c>
      <c r="FX29">
        <v>0</v>
      </c>
      <c r="FY29">
        <v>0</v>
      </c>
      <c r="FZ29">
        <v>0</v>
      </c>
      <c r="GA29">
        <v>-0.11435000000000201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0.6</v>
      </c>
      <c r="GK29">
        <v>1.15479</v>
      </c>
      <c r="GL29">
        <v>2.5524900000000001</v>
      </c>
      <c r="GM29">
        <v>1.4489700000000001</v>
      </c>
      <c r="GN29">
        <v>2.3071299999999999</v>
      </c>
      <c r="GO29">
        <v>1.5466299999999999</v>
      </c>
      <c r="GP29">
        <v>2.4426299999999999</v>
      </c>
      <c r="GQ29">
        <v>26.354700000000001</v>
      </c>
      <c r="GR29">
        <v>15.4542</v>
      </c>
      <c r="GS29">
        <v>18</v>
      </c>
      <c r="GT29">
        <v>347.29500000000002</v>
      </c>
      <c r="GU29">
        <v>723.69600000000003</v>
      </c>
      <c r="GV29">
        <v>13.476699999999999</v>
      </c>
      <c r="GW29">
        <v>20.282699999999998</v>
      </c>
      <c r="GX29">
        <v>30.000599999999999</v>
      </c>
      <c r="GY29">
        <v>20.1738</v>
      </c>
      <c r="GZ29">
        <v>20.124400000000001</v>
      </c>
      <c r="HA29">
        <v>23.119399999999999</v>
      </c>
      <c r="HB29">
        <v>0</v>
      </c>
      <c r="HC29">
        <v>-30</v>
      </c>
      <c r="HD29">
        <v>13.505000000000001</v>
      </c>
      <c r="HE29">
        <v>475</v>
      </c>
      <c r="HF29">
        <v>0</v>
      </c>
      <c r="HG29">
        <v>101.10899999999999</v>
      </c>
      <c r="HH29">
        <v>96.080200000000005</v>
      </c>
    </row>
    <row r="30" spans="1:216" x14ac:dyDescent="0.2">
      <c r="A30">
        <v>12</v>
      </c>
      <c r="B30">
        <v>1689707492</v>
      </c>
      <c r="C30">
        <v>931</v>
      </c>
      <c r="D30" t="s">
        <v>384</v>
      </c>
      <c r="E30" t="s">
        <v>385</v>
      </c>
      <c r="F30" t="s">
        <v>344</v>
      </c>
      <c r="G30" t="s">
        <v>345</v>
      </c>
      <c r="H30" t="s">
        <v>346</v>
      </c>
      <c r="I30" t="s">
        <v>347</v>
      </c>
      <c r="J30" t="s">
        <v>405</v>
      </c>
      <c r="K30" t="s">
        <v>348</v>
      </c>
      <c r="L30">
        <v>1689707492</v>
      </c>
      <c r="M30">
        <f t="shared" si="0"/>
        <v>8.6579001856178423E-4</v>
      </c>
      <c r="N30">
        <f t="shared" si="1"/>
        <v>0.86579001856178428</v>
      </c>
      <c r="O30">
        <f t="shared" si="2"/>
        <v>11.150723500414284</v>
      </c>
      <c r="P30">
        <f t="shared" si="3"/>
        <v>569.17999999999995</v>
      </c>
      <c r="Q30">
        <f t="shared" si="4"/>
        <v>389.48984782240132</v>
      </c>
      <c r="R30">
        <f t="shared" si="5"/>
        <v>39.292151823481319</v>
      </c>
      <c r="S30">
        <f t="shared" si="6"/>
        <v>57.419486284239994</v>
      </c>
      <c r="T30">
        <f t="shared" si="7"/>
        <v>0.1041758326606623</v>
      </c>
      <c r="U30">
        <f t="shared" si="8"/>
        <v>4.2771340352031517</v>
      </c>
      <c r="V30">
        <f t="shared" si="9"/>
        <v>0.10278648072845117</v>
      </c>
      <c r="W30">
        <f t="shared" si="10"/>
        <v>6.4364834427061812E-2</v>
      </c>
      <c r="X30">
        <f t="shared" si="11"/>
        <v>297.72434400000003</v>
      </c>
      <c r="Y30">
        <f t="shared" si="12"/>
        <v>18.072403676344848</v>
      </c>
      <c r="Z30">
        <f t="shared" si="13"/>
        <v>18.072403676344848</v>
      </c>
      <c r="AA30">
        <f t="shared" si="14"/>
        <v>2.0807272143797522</v>
      </c>
      <c r="AB30">
        <f t="shared" si="15"/>
        <v>64.041041900674941</v>
      </c>
      <c r="AC30">
        <f t="shared" si="16"/>
        <v>1.2449934364016</v>
      </c>
      <c r="AD30">
        <f t="shared" si="17"/>
        <v>1.9440555610143482</v>
      </c>
      <c r="AE30">
        <f t="shared" si="18"/>
        <v>0.83573377797815218</v>
      </c>
      <c r="AF30">
        <f t="shared" si="19"/>
        <v>-38.181339818574685</v>
      </c>
      <c r="AG30">
        <f t="shared" si="20"/>
        <v>-248.22974486310292</v>
      </c>
      <c r="AH30">
        <f t="shared" si="21"/>
        <v>-11.376409862992421</v>
      </c>
      <c r="AI30">
        <f t="shared" si="22"/>
        <v>-6.3150544670008912E-2</v>
      </c>
      <c r="AJ30">
        <v>42</v>
      </c>
      <c r="AK30">
        <v>11</v>
      </c>
      <c r="AL30">
        <f t="shared" si="23"/>
        <v>1</v>
      </c>
      <c r="AM30">
        <f t="shared" si="24"/>
        <v>0</v>
      </c>
      <c r="AN30">
        <f t="shared" si="25"/>
        <v>55032.677308103732</v>
      </c>
      <c r="AO30">
        <f t="shared" si="26"/>
        <v>1800.14</v>
      </c>
      <c r="AP30">
        <f t="shared" si="27"/>
        <v>1517.5175999999999</v>
      </c>
      <c r="AQ30">
        <f t="shared" si="28"/>
        <v>0.84299976668481336</v>
      </c>
      <c r="AR30">
        <f t="shared" si="29"/>
        <v>0.16538954970168987</v>
      </c>
      <c r="AS30">
        <v>1689707492</v>
      </c>
      <c r="AT30">
        <v>569.17999999999995</v>
      </c>
      <c r="AU30">
        <v>574.96699999999998</v>
      </c>
      <c r="AV30">
        <v>12.341200000000001</v>
      </c>
      <c r="AW30">
        <v>11.9162</v>
      </c>
      <c r="AX30">
        <v>572.36800000000005</v>
      </c>
      <c r="AY30">
        <v>12.4534</v>
      </c>
      <c r="AZ30">
        <v>399.988</v>
      </c>
      <c r="BA30">
        <v>100.78100000000001</v>
      </c>
      <c r="BB30">
        <v>0.100068</v>
      </c>
      <c r="BC30">
        <v>16.995899999999999</v>
      </c>
      <c r="BD30">
        <v>17.7044</v>
      </c>
      <c r="BE30">
        <v>999.9</v>
      </c>
      <c r="BF30">
        <v>0</v>
      </c>
      <c r="BG30">
        <v>0</v>
      </c>
      <c r="BH30">
        <v>9981.8799999999992</v>
      </c>
      <c r="BI30">
        <v>0</v>
      </c>
      <c r="BJ30">
        <v>103.536</v>
      </c>
      <c r="BK30">
        <v>-5.7869299999999999</v>
      </c>
      <c r="BL30">
        <v>576.29200000000003</v>
      </c>
      <c r="BM30">
        <v>581.90099999999995</v>
      </c>
      <c r="BN30">
        <v>0.42497499999999999</v>
      </c>
      <c r="BO30">
        <v>574.96699999999998</v>
      </c>
      <c r="BP30">
        <v>11.9162</v>
      </c>
      <c r="BQ30">
        <v>1.2437499999999999</v>
      </c>
      <c r="BR30">
        <v>1.20092</v>
      </c>
      <c r="BS30">
        <v>10.1358</v>
      </c>
      <c r="BT30">
        <v>9.6130200000000006</v>
      </c>
      <c r="BU30">
        <v>1800.14</v>
      </c>
      <c r="BV30">
        <v>0.90000999999999998</v>
      </c>
      <c r="BW30">
        <v>9.9989599999999998E-2</v>
      </c>
      <c r="BX30">
        <v>0</v>
      </c>
      <c r="BY30">
        <v>2.3237999999999999</v>
      </c>
      <c r="BZ30">
        <v>0</v>
      </c>
      <c r="CA30">
        <v>2098.12</v>
      </c>
      <c r="CB30">
        <v>13896.1</v>
      </c>
      <c r="CC30">
        <v>36</v>
      </c>
      <c r="CD30">
        <v>38.625</v>
      </c>
      <c r="CE30">
        <v>37.436999999999998</v>
      </c>
      <c r="CF30">
        <v>36.311999999999998</v>
      </c>
      <c r="CG30">
        <v>35.5</v>
      </c>
      <c r="CH30">
        <v>1620.14</v>
      </c>
      <c r="CI30">
        <v>180</v>
      </c>
      <c r="CJ30">
        <v>0</v>
      </c>
      <c r="CK30">
        <v>1689707500.2</v>
      </c>
      <c r="CL30">
        <v>0</v>
      </c>
      <c r="CM30">
        <v>1689707464</v>
      </c>
      <c r="CN30" t="s">
        <v>386</v>
      </c>
      <c r="CO30">
        <v>1689707464</v>
      </c>
      <c r="CP30">
        <v>1689707457</v>
      </c>
      <c r="CQ30">
        <v>15</v>
      </c>
      <c r="CR30">
        <v>-6.2E-2</v>
      </c>
      <c r="CS30">
        <v>2E-3</v>
      </c>
      <c r="CT30">
        <v>-3.1880000000000002</v>
      </c>
      <c r="CU30">
        <v>-0.112</v>
      </c>
      <c r="CV30">
        <v>575</v>
      </c>
      <c r="CW30">
        <v>12</v>
      </c>
      <c r="CX30">
        <v>0.17</v>
      </c>
      <c r="CY30">
        <v>0.09</v>
      </c>
      <c r="CZ30">
        <v>7.5191290588143396</v>
      </c>
      <c r="DA30">
        <v>-0.57611801164663301</v>
      </c>
      <c r="DB30">
        <v>8.8620762327659197E-2</v>
      </c>
      <c r="DC30">
        <v>1</v>
      </c>
      <c r="DD30">
        <v>575.00028571428595</v>
      </c>
      <c r="DE30">
        <v>3.6623376632139602E-3</v>
      </c>
      <c r="DF30">
        <v>4.1196558868241598E-2</v>
      </c>
      <c r="DG30">
        <v>1</v>
      </c>
      <c r="DH30">
        <v>1800.0180952380999</v>
      </c>
      <c r="DI30">
        <v>-0.121856390901609</v>
      </c>
      <c r="DJ30">
        <v>0.143878885827113</v>
      </c>
      <c r="DK30">
        <v>-1</v>
      </c>
      <c r="DL30">
        <v>2</v>
      </c>
      <c r="DM30">
        <v>2</v>
      </c>
      <c r="DN30" t="s">
        <v>350</v>
      </c>
      <c r="DO30">
        <v>2.7387000000000001</v>
      </c>
      <c r="DP30">
        <v>2.83806</v>
      </c>
      <c r="DQ30">
        <v>0.12743599999999999</v>
      </c>
      <c r="DR30">
        <v>0.12724299999999999</v>
      </c>
      <c r="DS30">
        <v>7.6450599999999994E-2</v>
      </c>
      <c r="DT30">
        <v>7.2802599999999995E-2</v>
      </c>
      <c r="DU30">
        <v>25602.3</v>
      </c>
      <c r="DV30">
        <v>27103.5</v>
      </c>
      <c r="DW30">
        <v>27445.4</v>
      </c>
      <c r="DX30">
        <v>29131.200000000001</v>
      </c>
      <c r="DY30">
        <v>33417.1</v>
      </c>
      <c r="DZ30">
        <v>36016.699999999997</v>
      </c>
      <c r="EA30">
        <v>36696</v>
      </c>
      <c r="EB30">
        <v>39536.5</v>
      </c>
      <c r="EC30">
        <v>1.8915299999999999</v>
      </c>
      <c r="ED30">
        <v>2.1364299999999998</v>
      </c>
      <c r="EE30">
        <v>6.3862699999999994E-2</v>
      </c>
      <c r="EF30">
        <v>0</v>
      </c>
      <c r="EG30">
        <v>16.643000000000001</v>
      </c>
      <c r="EH30">
        <v>999.9</v>
      </c>
      <c r="EI30">
        <v>45.293999999999997</v>
      </c>
      <c r="EJ30">
        <v>22.457000000000001</v>
      </c>
      <c r="EK30">
        <v>12.2631</v>
      </c>
      <c r="EL30">
        <v>62.205599999999997</v>
      </c>
      <c r="EM30">
        <v>29.198699999999999</v>
      </c>
      <c r="EN30">
        <v>1</v>
      </c>
      <c r="EO30">
        <v>-0.52335399999999999</v>
      </c>
      <c r="EP30">
        <v>2.64412</v>
      </c>
      <c r="EQ30">
        <v>19.837499999999999</v>
      </c>
      <c r="ER30">
        <v>5.2216300000000002</v>
      </c>
      <c r="ES30">
        <v>11.9231</v>
      </c>
      <c r="ET30">
        <v>4.9558</v>
      </c>
      <c r="EU30">
        <v>3.29765</v>
      </c>
      <c r="EV30">
        <v>57.8</v>
      </c>
      <c r="EW30">
        <v>9999</v>
      </c>
      <c r="EX30">
        <v>120.9</v>
      </c>
      <c r="EY30">
        <v>3895.2</v>
      </c>
      <c r="EZ30">
        <v>1.86005</v>
      </c>
      <c r="FA30">
        <v>1.8591599999999999</v>
      </c>
      <c r="FB30">
        <v>1.8649800000000001</v>
      </c>
      <c r="FC30">
        <v>1.8690599999999999</v>
      </c>
      <c r="FD30">
        <v>1.86371</v>
      </c>
      <c r="FE30">
        <v>1.8638399999999999</v>
      </c>
      <c r="FF30">
        <v>1.8638300000000001</v>
      </c>
      <c r="FG30">
        <v>1.8635900000000001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-3.1880000000000002</v>
      </c>
      <c r="FV30">
        <v>-0.11219999999999999</v>
      </c>
      <c r="FW30">
        <v>-3.18790909090922</v>
      </c>
      <c r="FX30">
        <v>0</v>
      </c>
      <c r="FY30">
        <v>0</v>
      </c>
      <c r="FZ30">
        <v>0</v>
      </c>
      <c r="GA30">
        <v>-0.112179999999999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0.6</v>
      </c>
      <c r="GK30">
        <v>1.3488800000000001</v>
      </c>
      <c r="GL30">
        <v>2.5463900000000002</v>
      </c>
      <c r="GM30">
        <v>1.4477500000000001</v>
      </c>
      <c r="GN30">
        <v>2.3120099999999999</v>
      </c>
      <c r="GO30">
        <v>1.5466299999999999</v>
      </c>
      <c r="GP30">
        <v>2.4230999999999998</v>
      </c>
      <c r="GQ30">
        <v>26.499199999999998</v>
      </c>
      <c r="GR30">
        <v>15.4367</v>
      </c>
      <c r="GS30">
        <v>18</v>
      </c>
      <c r="GT30">
        <v>347.43599999999998</v>
      </c>
      <c r="GU30">
        <v>723.36699999999996</v>
      </c>
      <c r="GV30">
        <v>13.4922</v>
      </c>
      <c r="GW30">
        <v>20.3704</v>
      </c>
      <c r="GX30">
        <v>30.0002</v>
      </c>
      <c r="GY30">
        <v>20.280100000000001</v>
      </c>
      <c r="GZ30">
        <v>20.2315</v>
      </c>
      <c r="HA30">
        <v>26.995699999999999</v>
      </c>
      <c r="HB30">
        <v>0</v>
      </c>
      <c r="HC30">
        <v>-30</v>
      </c>
      <c r="HD30">
        <v>13.5093</v>
      </c>
      <c r="HE30">
        <v>575</v>
      </c>
      <c r="HF30">
        <v>0</v>
      </c>
      <c r="HG30">
        <v>101.093</v>
      </c>
      <c r="HH30">
        <v>96.068200000000004</v>
      </c>
    </row>
    <row r="31" spans="1:216" x14ac:dyDescent="0.2">
      <c r="A31">
        <v>13</v>
      </c>
      <c r="B31">
        <v>1689707587</v>
      </c>
      <c r="C31">
        <v>1026</v>
      </c>
      <c r="D31" t="s">
        <v>387</v>
      </c>
      <c r="E31" t="s">
        <v>388</v>
      </c>
      <c r="F31" t="s">
        <v>344</v>
      </c>
      <c r="G31" t="s">
        <v>345</v>
      </c>
      <c r="H31" t="s">
        <v>346</v>
      </c>
      <c r="I31" t="s">
        <v>347</v>
      </c>
      <c r="J31" t="s">
        <v>405</v>
      </c>
      <c r="K31" t="s">
        <v>348</v>
      </c>
      <c r="L31">
        <v>1689707587</v>
      </c>
      <c r="M31">
        <f t="shared" si="0"/>
        <v>8.9999937804838997E-4</v>
      </c>
      <c r="N31">
        <f t="shared" si="1"/>
        <v>0.89999937804838992</v>
      </c>
      <c r="O31">
        <f t="shared" si="2"/>
        <v>11.479607060520774</v>
      </c>
      <c r="P31">
        <f t="shared" si="3"/>
        <v>668.94899999999996</v>
      </c>
      <c r="Q31">
        <f t="shared" si="4"/>
        <v>491.9167775771794</v>
      </c>
      <c r="R31">
        <f t="shared" si="5"/>
        <v>49.625948628222929</v>
      </c>
      <c r="S31">
        <f t="shared" si="6"/>
        <v>67.485457341801308</v>
      </c>
      <c r="T31">
        <f t="shared" si="7"/>
        <v>0.10979453686415036</v>
      </c>
      <c r="U31">
        <f t="shared" si="8"/>
        <v>4.2824239293162796</v>
      </c>
      <c r="V31">
        <f t="shared" si="9"/>
        <v>0.10825434671971752</v>
      </c>
      <c r="W31">
        <f t="shared" si="10"/>
        <v>6.7795546681688149E-2</v>
      </c>
      <c r="X31">
        <f t="shared" si="11"/>
        <v>297.69140699999997</v>
      </c>
      <c r="Y31">
        <f t="shared" si="12"/>
        <v>18.052251431859741</v>
      </c>
      <c r="Z31">
        <f t="shared" si="13"/>
        <v>18.052251431859741</v>
      </c>
      <c r="AA31">
        <f t="shared" si="14"/>
        <v>2.0780932720237222</v>
      </c>
      <c r="AB31">
        <f t="shared" si="15"/>
        <v>64.515650542143106</v>
      </c>
      <c r="AC31">
        <f t="shared" si="16"/>
        <v>1.2532268414696199</v>
      </c>
      <c r="AD31">
        <f t="shared" si="17"/>
        <v>1.9425160111359077</v>
      </c>
      <c r="AE31">
        <f t="shared" si="18"/>
        <v>0.82486643055410225</v>
      </c>
      <c r="AF31">
        <f t="shared" si="19"/>
        <v>-39.689972571934</v>
      </c>
      <c r="AG31">
        <f t="shared" si="20"/>
        <v>-246.77004703324292</v>
      </c>
      <c r="AH31">
        <f t="shared" si="21"/>
        <v>-11.293636874122383</v>
      </c>
      <c r="AI31">
        <f t="shared" si="22"/>
        <v>-6.2249479299339328E-2</v>
      </c>
      <c r="AJ31">
        <v>42</v>
      </c>
      <c r="AK31">
        <v>10</v>
      </c>
      <c r="AL31">
        <f t="shared" si="23"/>
        <v>1</v>
      </c>
      <c r="AM31">
        <f t="shared" si="24"/>
        <v>0</v>
      </c>
      <c r="AN31">
        <f t="shared" si="25"/>
        <v>55125.373119692871</v>
      </c>
      <c r="AO31">
        <f t="shared" si="26"/>
        <v>1799.93</v>
      </c>
      <c r="AP31">
        <f t="shared" si="27"/>
        <v>1517.3414999999998</v>
      </c>
      <c r="AQ31">
        <f t="shared" si="28"/>
        <v>0.84300028334435217</v>
      </c>
      <c r="AR31">
        <f t="shared" si="29"/>
        <v>0.16539054685459989</v>
      </c>
      <c r="AS31">
        <v>1689707587</v>
      </c>
      <c r="AT31">
        <v>668.94899999999996</v>
      </c>
      <c r="AU31">
        <v>674.95299999999997</v>
      </c>
      <c r="AV31">
        <v>12.422599999999999</v>
      </c>
      <c r="AW31">
        <v>11.9809</v>
      </c>
      <c r="AX31">
        <v>671.94799999999998</v>
      </c>
      <c r="AY31">
        <v>12.5344</v>
      </c>
      <c r="AZ31">
        <v>400.03899999999999</v>
      </c>
      <c r="BA31">
        <v>100.783</v>
      </c>
      <c r="BB31">
        <v>9.9813700000000005E-2</v>
      </c>
      <c r="BC31">
        <v>16.9834</v>
      </c>
      <c r="BD31">
        <v>17.678899999999999</v>
      </c>
      <c r="BE31">
        <v>999.9</v>
      </c>
      <c r="BF31">
        <v>0</v>
      </c>
      <c r="BG31">
        <v>0</v>
      </c>
      <c r="BH31">
        <v>9998.75</v>
      </c>
      <c r="BI31">
        <v>0</v>
      </c>
      <c r="BJ31">
        <v>86.240899999999996</v>
      </c>
      <c r="BK31">
        <v>-6.0031100000000004</v>
      </c>
      <c r="BL31">
        <v>677.36400000000003</v>
      </c>
      <c r="BM31">
        <v>683.13699999999994</v>
      </c>
      <c r="BN31">
        <v>0.44164500000000001</v>
      </c>
      <c r="BO31">
        <v>674.95299999999997</v>
      </c>
      <c r="BP31">
        <v>11.9809</v>
      </c>
      <c r="BQ31">
        <v>1.2519899999999999</v>
      </c>
      <c r="BR31">
        <v>1.2074800000000001</v>
      </c>
      <c r="BS31">
        <v>10.234500000000001</v>
      </c>
      <c r="BT31">
        <v>9.6940500000000007</v>
      </c>
      <c r="BU31">
        <v>1799.93</v>
      </c>
      <c r="BV31">
        <v>0.89999300000000004</v>
      </c>
      <c r="BW31">
        <v>0.100007</v>
      </c>
      <c r="BX31">
        <v>0</v>
      </c>
      <c r="BY31">
        <v>2.5205000000000002</v>
      </c>
      <c r="BZ31">
        <v>0</v>
      </c>
      <c r="CA31">
        <v>2043.91</v>
      </c>
      <c r="CB31">
        <v>13894.4</v>
      </c>
      <c r="CC31">
        <v>35.811999999999998</v>
      </c>
      <c r="CD31">
        <v>38.5</v>
      </c>
      <c r="CE31">
        <v>37.25</v>
      </c>
      <c r="CF31">
        <v>36.125</v>
      </c>
      <c r="CG31">
        <v>35.375</v>
      </c>
      <c r="CH31">
        <v>1619.92</v>
      </c>
      <c r="CI31">
        <v>180.01</v>
      </c>
      <c r="CJ31">
        <v>0</v>
      </c>
      <c r="CK31">
        <v>1689707595</v>
      </c>
      <c r="CL31">
        <v>0</v>
      </c>
      <c r="CM31">
        <v>1689707557</v>
      </c>
      <c r="CN31" t="s">
        <v>389</v>
      </c>
      <c r="CO31">
        <v>1689707557</v>
      </c>
      <c r="CP31">
        <v>1689707547</v>
      </c>
      <c r="CQ31">
        <v>16</v>
      </c>
      <c r="CR31">
        <v>0.189</v>
      </c>
      <c r="CS31">
        <v>0</v>
      </c>
      <c r="CT31">
        <v>-2.9990000000000001</v>
      </c>
      <c r="CU31">
        <v>-0.112</v>
      </c>
      <c r="CV31">
        <v>675</v>
      </c>
      <c r="CW31">
        <v>12</v>
      </c>
      <c r="CX31">
        <v>0.18</v>
      </c>
      <c r="CY31">
        <v>0.15</v>
      </c>
      <c r="CZ31">
        <v>7.7516903285941599</v>
      </c>
      <c r="DA31">
        <v>-0.66988766807657096</v>
      </c>
      <c r="DB31">
        <v>9.9806205931131597E-2</v>
      </c>
      <c r="DC31">
        <v>1</v>
      </c>
      <c r="DD31">
        <v>674.99189999999999</v>
      </c>
      <c r="DE31">
        <v>-0.16890225563963401</v>
      </c>
      <c r="DF31">
        <v>4.38348035241337E-2</v>
      </c>
      <c r="DG31">
        <v>1</v>
      </c>
      <c r="DH31">
        <v>1799.9860000000001</v>
      </c>
      <c r="DI31">
        <v>-0.22786100886108501</v>
      </c>
      <c r="DJ31">
        <v>0.108738217752527</v>
      </c>
      <c r="DK31">
        <v>-1</v>
      </c>
      <c r="DL31">
        <v>2</v>
      </c>
      <c r="DM31">
        <v>2</v>
      </c>
      <c r="DN31" t="s">
        <v>350</v>
      </c>
      <c r="DO31">
        <v>2.7387700000000001</v>
      </c>
      <c r="DP31">
        <v>2.8379500000000002</v>
      </c>
      <c r="DQ31">
        <v>0.14241699999999999</v>
      </c>
      <c r="DR31">
        <v>0.142181</v>
      </c>
      <c r="DS31">
        <v>7.68065E-2</v>
      </c>
      <c r="DT31">
        <v>7.3079699999999997E-2</v>
      </c>
      <c r="DU31">
        <v>25161</v>
      </c>
      <c r="DV31">
        <v>26638.6</v>
      </c>
      <c r="DW31">
        <v>27443</v>
      </c>
      <c r="DX31">
        <v>29129.5</v>
      </c>
      <c r="DY31">
        <v>33401.5</v>
      </c>
      <c r="DZ31">
        <v>36003.300000000003</v>
      </c>
      <c r="EA31">
        <v>36693.1</v>
      </c>
      <c r="EB31">
        <v>39533.5</v>
      </c>
      <c r="EC31">
        <v>1.89123</v>
      </c>
      <c r="ED31">
        <v>2.1347299999999998</v>
      </c>
      <c r="EE31">
        <v>6.34044E-2</v>
      </c>
      <c r="EF31">
        <v>0</v>
      </c>
      <c r="EG31">
        <v>16.625</v>
      </c>
      <c r="EH31">
        <v>999.9</v>
      </c>
      <c r="EI31">
        <v>45.225999999999999</v>
      </c>
      <c r="EJ31">
        <v>22.597999999999999</v>
      </c>
      <c r="EK31">
        <v>12.3499</v>
      </c>
      <c r="EL31">
        <v>62.1556</v>
      </c>
      <c r="EM31">
        <v>29.186699999999998</v>
      </c>
      <c r="EN31">
        <v>1</v>
      </c>
      <c r="EO31">
        <v>-0.51991900000000002</v>
      </c>
      <c r="EP31">
        <v>2.4182800000000002</v>
      </c>
      <c r="EQ31">
        <v>19.8569</v>
      </c>
      <c r="ER31">
        <v>5.2175900000000004</v>
      </c>
      <c r="ES31">
        <v>11.923400000000001</v>
      </c>
      <c r="ET31">
        <v>4.9554499999999999</v>
      </c>
      <c r="EU31">
        <v>3.2978800000000001</v>
      </c>
      <c r="EV31">
        <v>57.8</v>
      </c>
      <c r="EW31">
        <v>9999</v>
      </c>
      <c r="EX31">
        <v>120.9</v>
      </c>
      <c r="EY31">
        <v>3897.4</v>
      </c>
      <c r="EZ31">
        <v>1.86005</v>
      </c>
      <c r="FA31">
        <v>1.8591599999999999</v>
      </c>
      <c r="FB31">
        <v>1.865</v>
      </c>
      <c r="FC31">
        <v>1.8690500000000001</v>
      </c>
      <c r="FD31">
        <v>1.86371</v>
      </c>
      <c r="FE31">
        <v>1.86385</v>
      </c>
      <c r="FF31">
        <v>1.86385</v>
      </c>
      <c r="FG31">
        <v>1.8635600000000001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-2.9990000000000001</v>
      </c>
      <c r="FV31">
        <v>-0.1118</v>
      </c>
      <c r="FW31">
        <v>-2.9984999999999999</v>
      </c>
      <c r="FX31">
        <v>0</v>
      </c>
      <c r="FY31">
        <v>0</v>
      </c>
      <c r="FZ31">
        <v>0</v>
      </c>
      <c r="GA31">
        <v>-0.11185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0.7</v>
      </c>
      <c r="GK31">
        <v>1.53809</v>
      </c>
      <c r="GL31">
        <v>2.5512700000000001</v>
      </c>
      <c r="GM31">
        <v>1.4489700000000001</v>
      </c>
      <c r="GN31">
        <v>2.3059099999999999</v>
      </c>
      <c r="GO31">
        <v>1.5466299999999999</v>
      </c>
      <c r="GP31">
        <v>2.3950200000000001</v>
      </c>
      <c r="GQ31">
        <v>26.623200000000001</v>
      </c>
      <c r="GR31">
        <v>15.4192</v>
      </c>
      <c r="GS31">
        <v>18</v>
      </c>
      <c r="GT31">
        <v>347.83100000000002</v>
      </c>
      <c r="GU31">
        <v>723.01199999999994</v>
      </c>
      <c r="GV31">
        <v>13.6037</v>
      </c>
      <c r="GW31">
        <v>20.431699999999999</v>
      </c>
      <c r="GX31">
        <v>30.0001</v>
      </c>
      <c r="GY31">
        <v>20.3629</v>
      </c>
      <c r="GZ31">
        <v>20.320399999999999</v>
      </c>
      <c r="HA31">
        <v>30.7791</v>
      </c>
      <c r="HB31">
        <v>0</v>
      </c>
      <c r="HC31">
        <v>-30</v>
      </c>
      <c r="HD31">
        <v>13.6191</v>
      </c>
      <c r="HE31">
        <v>675</v>
      </c>
      <c r="HF31">
        <v>0</v>
      </c>
      <c r="HG31">
        <v>101.084</v>
      </c>
      <c r="HH31">
        <v>96.061700000000002</v>
      </c>
    </row>
    <row r="32" spans="1:216" x14ac:dyDescent="0.2">
      <c r="A32">
        <v>14</v>
      </c>
      <c r="B32">
        <v>1689707674.0999999</v>
      </c>
      <c r="C32">
        <v>1113.0999999046301</v>
      </c>
      <c r="D32" t="s">
        <v>390</v>
      </c>
      <c r="E32" t="s">
        <v>391</v>
      </c>
      <c r="F32" t="s">
        <v>344</v>
      </c>
      <c r="G32" t="s">
        <v>345</v>
      </c>
      <c r="H32" t="s">
        <v>346</v>
      </c>
      <c r="I32" t="s">
        <v>347</v>
      </c>
      <c r="J32" t="s">
        <v>405</v>
      </c>
      <c r="K32" t="s">
        <v>348</v>
      </c>
      <c r="L32">
        <v>1689707674.0999999</v>
      </c>
      <c r="M32">
        <f t="shared" si="0"/>
        <v>9.1256849318272718E-4</v>
      </c>
      <c r="N32">
        <f t="shared" si="1"/>
        <v>0.91256849318272715</v>
      </c>
      <c r="O32">
        <f t="shared" si="2"/>
        <v>11.988894782940546</v>
      </c>
      <c r="P32">
        <f t="shared" si="3"/>
        <v>793.71500000000003</v>
      </c>
      <c r="Q32">
        <f t="shared" si="4"/>
        <v>610.8269673004595</v>
      </c>
      <c r="R32">
        <f t="shared" si="5"/>
        <v>61.621411053737035</v>
      </c>
      <c r="S32">
        <f t="shared" si="6"/>
        <v>80.071511070759001</v>
      </c>
      <c r="T32">
        <f t="shared" si="7"/>
        <v>0.11186314773623557</v>
      </c>
      <c r="U32">
        <f t="shared" si="8"/>
        <v>4.2831522224845262</v>
      </c>
      <c r="V32">
        <f t="shared" si="9"/>
        <v>0.1102650973269339</v>
      </c>
      <c r="W32">
        <f t="shared" si="10"/>
        <v>6.9057362419361376E-2</v>
      </c>
      <c r="X32">
        <f t="shared" si="11"/>
        <v>297.70780500000001</v>
      </c>
      <c r="Y32">
        <f t="shared" si="12"/>
        <v>18.059045124227403</v>
      </c>
      <c r="Z32">
        <f t="shared" si="13"/>
        <v>18.059045124227403</v>
      </c>
      <c r="AA32">
        <f t="shared" si="14"/>
        <v>2.078980895472192</v>
      </c>
      <c r="AB32">
        <f t="shared" si="15"/>
        <v>64.717279490214068</v>
      </c>
      <c r="AC32">
        <f t="shared" si="16"/>
        <v>1.25787676589088</v>
      </c>
      <c r="AD32">
        <f t="shared" si="17"/>
        <v>1.9436490158414097</v>
      </c>
      <c r="AE32">
        <f t="shared" si="18"/>
        <v>0.82110412958131196</v>
      </c>
      <c r="AF32">
        <f t="shared" si="19"/>
        <v>-40.244270549358269</v>
      </c>
      <c r="AG32">
        <f t="shared" si="20"/>
        <v>-246.25636569683769</v>
      </c>
      <c r="AH32">
        <f t="shared" si="21"/>
        <v>-11.269141848519531</v>
      </c>
      <c r="AI32">
        <f t="shared" si="22"/>
        <v>-6.1973094715511934E-2</v>
      </c>
      <c r="AJ32">
        <v>42</v>
      </c>
      <c r="AK32">
        <v>11</v>
      </c>
      <c r="AL32">
        <f t="shared" si="23"/>
        <v>1</v>
      </c>
      <c r="AM32">
        <f t="shared" si="24"/>
        <v>0</v>
      </c>
      <c r="AN32">
        <f t="shared" si="25"/>
        <v>55136.032040755876</v>
      </c>
      <c r="AO32">
        <f t="shared" si="26"/>
        <v>1800.04</v>
      </c>
      <c r="AP32">
        <f t="shared" si="27"/>
        <v>1517.4332999999999</v>
      </c>
      <c r="AQ32">
        <f t="shared" si="28"/>
        <v>0.84299976667185172</v>
      </c>
      <c r="AR32">
        <f t="shared" si="29"/>
        <v>0.16538954967667385</v>
      </c>
      <c r="AS32">
        <v>1689707674.0999999</v>
      </c>
      <c r="AT32">
        <v>793.71500000000003</v>
      </c>
      <c r="AU32">
        <v>800.03499999999997</v>
      </c>
      <c r="AV32">
        <v>12.4688</v>
      </c>
      <c r="AW32">
        <v>12.020799999999999</v>
      </c>
      <c r="AX32">
        <v>796.58299999999997</v>
      </c>
      <c r="AY32">
        <v>12.5786</v>
      </c>
      <c r="AZ32">
        <v>399.90300000000002</v>
      </c>
      <c r="BA32">
        <v>100.782</v>
      </c>
      <c r="BB32">
        <v>9.9942600000000006E-2</v>
      </c>
      <c r="BC32">
        <v>16.992599999999999</v>
      </c>
      <c r="BD32">
        <v>17.685300000000002</v>
      </c>
      <c r="BE32">
        <v>999.9</v>
      </c>
      <c r="BF32">
        <v>0</v>
      </c>
      <c r="BG32">
        <v>0</v>
      </c>
      <c r="BH32">
        <v>10001.200000000001</v>
      </c>
      <c r="BI32">
        <v>0</v>
      </c>
      <c r="BJ32">
        <v>87.251400000000004</v>
      </c>
      <c r="BK32">
        <v>-6.3205600000000004</v>
      </c>
      <c r="BL32">
        <v>803.73599999999999</v>
      </c>
      <c r="BM32">
        <v>809.76900000000001</v>
      </c>
      <c r="BN32">
        <v>0.44793100000000002</v>
      </c>
      <c r="BO32">
        <v>800.03499999999997</v>
      </c>
      <c r="BP32">
        <v>12.020799999999999</v>
      </c>
      <c r="BQ32">
        <v>1.2566299999999999</v>
      </c>
      <c r="BR32">
        <v>1.21149</v>
      </c>
      <c r="BS32">
        <v>10.289899999999999</v>
      </c>
      <c r="BT32">
        <v>9.7434700000000003</v>
      </c>
      <c r="BU32">
        <v>1800.04</v>
      </c>
      <c r="BV32">
        <v>0.90000800000000003</v>
      </c>
      <c r="BW32">
        <v>9.9992399999999995E-2</v>
      </c>
      <c r="BX32">
        <v>0</v>
      </c>
      <c r="BY32">
        <v>2.0516000000000001</v>
      </c>
      <c r="BZ32">
        <v>0</v>
      </c>
      <c r="CA32">
        <v>2081.42</v>
      </c>
      <c r="CB32">
        <v>13895.3</v>
      </c>
      <c r="CC32">
        <v>35.686999999999998</v>
      </c>
      <c r="CD32">
        <v>38.311999999999998</v>
      </c>
      <c r="CE32">
        <v>37.125</v>
      </c>
      <c r="CF32">
        <v>36</v>
      </c>
      <c r="CG32">
        <v>35.25</v>
      </c>
      <c r="CH32">
        <v>1620.05</v>
      </c>
      <c r="CI32">
        <v>179.99</v>
      </c>
      <c r="CJ32">
        <v>0</v>
      </c>
      <c r="CK32">
        <v>1689707682</v>
      </c>
      <c r="CL32">
        <v>0</v>
      </c>
      <c r="CM32">
        <v>1689707646</v>
      </c>
      <c r="CN32" t="s">
        <v>392</v>
      </c>
      <c r="CO32">
        <v>1689707646</v>
      </c>
      <c r="CP32">
        <v>1689707644</v>
      </c>
      <c r="CQ32">
        <v>17</v>
      </c>
      <c r="CR32">
        <v>0.13</v>
      </c>
      <c r="CS32">
        <v>2E-3</v>
      </c>
      <c r="CT32">
        <v>-2.8679999999999999</v>
      </c>
      <c r="CU32">
        <v>-0.11</v>
      </c>
      <c r="CV32">
        <v>800</v>
      </c>
      <c r="CW32">
        <v>12</v>
      </c>
      <c r="CX32">
        <v>0.24</v>
      </c>
      <c r="CY32">
        <v>0.24</v>
      </c>
      <c r="CZ32">
        <v>8.08422764295711</v>
      </c>
      <c r="DA32">
        <v>-0.87606093970594101</v>
      </c>
      <c r="DB32">
        <v>0.104193246272409</v>
      </c>
      <c r="DC32">
        <v>1</v>
      </c>
      <c r="DD32">
        <v>799.98152380952399</v>
      </c>
      <c r="DE32">
        <v>0.25338147757319002</v>
      </c>
      <c r="DF32">
        <v>4.64344074476346E-2</v>
      </c>
      <c r="DG32">
        <v>1</v>
      </c>
      <c r="DH32">
        <v>1800.00238095238</v>
      </c>
      <c r="DI32">
        <v>-0.12683713447051401</v>
      </c>
      <c r="DJ32">
        <v>6.6469094995850894E-2</v>
      </c>
      <c r="DK32">
        <v>-1</v>
      </c>
      <c r="DL32">
        <v>2</v>
      </c>
      <c r="DM32">
        <v>2</v>
      </c>
      <c r="DN32" t="s">
        <v>350</v>
      </c>
      <c r="DO32">
        <v>2.7383500000000001</v>
      </c>
      <c r="DP32">
        <v>2.8381099999999999</v>
      </c>
      <c r="DQ32">
        <v>0.15967899999999999</v>
      </c>
      <c r="DR32">
        <v>0.159387</v>
      </c>
      <c r="DS32">
        <v>7.6998800000000006E-2</v>
      </c>
      <c r="DT32">
        <v>7.3249499999999995E-2</v>
      </c>
      <c r="DU32">
        <v>24656.1</v>
      </c>
      <c r="DV32">
        <v>26105.599999999999</v>
      </c>
      <c r="DW32">
        <v>27443.5</v>
      </c>
      <c r="DX32">
        <v>29129.8</v>
      </c>
      <c r="DY32">
        <v>33395.699999999997</v>
      </c>
      <c r="DZ32">
        <v>35997.599999999999</v>
      </c>
      <c r="EA32">
        <v>36694.400000000001</v>
      </c>
      <c r="EB32">
        <v>39534.400000000001</v>
      </c>
      <c r="EC32">
        <v>1.8909</v>
      </c>
      <c r="ED32">
        <v>2.1342300000000001</v>
      </c>
      <c r="EE32">
        <v>6.4373E-2</v>
      </c>
      <c r="EF32">
        <v>0</v>
      </c>
      <c r="EG32">
        <v>16.615300000000001</v>
      </c>
      <c r="EH32">
        <v>999.9</v>
      </c>
      <c r="EI32">
        <v>45.146999999999998</v>
      </c>
      <c r="EJ32">
        <v>22.719000000000001</v>
      </c>
      <c r="EK32">
        <v>12.4176</v>
      </c>
      <c r="EL32">
        <v>61.997399999999999</v>
      </c>
      <c r="EM32">
        <v>29.1907</v>
      </c>
      <c r="EN32">
        <v>1</v>
      </c>
      <c r="EO32">
        <v>-0.519007</v>
      </c>
      <c r="EP32">
        <v>2.40509</v>
      </c>
      <c r="EQ32">
        <v>19.857399999999998</v>
      </c>
      <c r="ER32">
        <v>5.2210299999999998</v>
      </c>
      <c r="ES32">
        <v>11.9223</v>
      </c>
      <c r="ET32">
        <v>4.9556500000000003</v>
      </c>
      <c r="EU32">
        <v>3.2978800000000001</v>
      </c>
      <c r="EV32">
        <v>57.9</v>
      </c>
      <c r="EW32">
        <v>9999</v>
      </c>
      <c r="EX32">
        <v>120.9</v>
      </c>
      <c r="EY32">
        <v>3899.3</v>
      </c>
      <c r="EZ32">
        <v>1.86005</v>
      </c>
      <c r="FA32">
        <v>1.85917</v>
      </c>
      <c r="FB32">
        <v>1.8650100000000001</v>
      </c>
      <c r="FC32">
        <v>1.8690500000000001</v>
      </c>
      <c r="FD32">
        <v>1.86372</v>
      </c>
      <c r="FE32">
        <v>1.8638399999999999</v>
      </c>
      <c r="FF32">
        <v>1.86385</v>
      </c>
      <c r="FG32">
        <v>1.8635900000000001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-2.8679999999999999</v>
      </c>
      <c r="FV32">
        <v>-0.10979999999999999</v>
      </c>
      <c r="FW32">
        <v>-2.8681999999999999</v>
      </c>
      <c r="FX32">
        <v>0</v>
      </c>
      <c r="FY32">
        <v>0</v>
      </c>
      <c r="FZ32">
        <v>0</v>
      </c>
      <c r="GA32">
        <v>-0.10988000000000001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0.5</v>
      </c>
      <c r="GK32">
        <v>1.7687999999999999</v>
      </c>
      <c r="GL32">
        <v>2.5500500000000001</v>
      </c>
      <c r="GM32">
        <v>1.4489700000000001</v>
      </c>
      <c r="GN32">
        <v>2.3095699999999999</v>
      </c>
      <c r="GO32">
        <v>1.5466299999999999</v>
      </c>
      <c r="GP32">
        <v>2.34741</v>
      </c>
      <c r="GQ32">
        <v>26.685300000000002</v>
      </c>
      <c r="GR32">
        <v>15.392899999999999</v>
      </c>
      <c r="GS32">
        <v>18</v>
      </c>
      <c r="GT32">
        <v>347.97300000000001</v>
      </c>
      <c r="GU32">
        <v>723.25800000000004</v>
      </c>
      <c r="GV32">
        <v>13.634</v>
      </c>
      <c r="GW32">
        <v>20.451599999999999</v>
      </c>
      <c r="GX32">
        <v>30.0001</v>
      </c>
      <c r="GY32">
        <v>20.407299999999999</v>
      </c>
      <c r="GZ32">
        <v>20.370200000000001</v>
      </c>
      <c r="HA32">
        <v>35.375399999999999</v>
      </c>
      <c r="HB32">
        <v>0</v>
      </c>
      <c r="HC32">
        <v>-30</v>
      </c>
      <c r="HD32">
        <v>13.641299999999999</v>
      </c>
      <c r="HE32">
        <v>800</v>
      </c>
      <c r="HF32">
        <v>0</v>
      </c>
      <c r="HG32">
        <v>101.087</v>
      </c>
      <c r="HH32">
        <v>96.063400000000001</v>
      </c>
    </row>
    <row r="33" spans="1:216" x14ac:dyDescent="0.2">
      <c r="A33">
        <v>15</v>
      </c>
      <c r="B33">
        <v>1689707759.0999999</v>
      </c>
      <c r="C33">
        <v>1198.0999999046301</v>
      </c>
      <c r="D33" t="s">
        <v>393</v>
      </c>
      <c r="E33" t="s">
        <v>394</v>
      </c>
      <c r="F33" t="s">
        <v>344</v>
      </c>
      <c r="G33" t="s">
        <v>345</v>
      </c>
      <c r="H33" t="s">
        <v>346</v>
      </c>
      <c r="I33" t="s">
        <v>347</v>
      </c>
      <c r="J33" t="s">
        <v>405</v>
      </c>
      <c r="K33" t="s">
        <v>348</v>
      </c>
      <c r="L33">
        <v>1689707759.0999999</v>
      </c>
      <c r="M33">
        <f t="shared" si="0"/>
        <v>9.0907781214018778E-4</v>
      </c>
      <c r="N33">
        <f t="shared" si="1"/>
        <v>0.90907781214018779</v>
      </c>
      <c r="O33">
        <f t="shared" si="2"/>
        <v>12.222382896033668</v>
      </c>
      <c r="P33">
        <f t="shared" si="3"/>
        <v>993.45799999999997</v>
      </c>
      <c r="Q33">
        <f t="shared" si="4"/>
        <v>804.38123776228917</v>
      </c>
      <c r="R33">
        <f t="shared" si="5"/>
        <v>81.147539604184743</v>
      </c>
      <c r="S33">
        <f t="shared" si="6"/>
        <v>100.22197014982839</v>
      </c>
      <c r="T33">
        <f t="shared" si="7"/>
        <v>0.11171186497063022</v>
      </c>
      <c r="U33">
        <f t="shared" si="8"/>
        <v>4.2796817709336556</v>
      </c>
      <c r="V33">
        <f t="shared" si="9"/>
        <v>0.11011682830812393</v>
      </c>
      <c r="W33">
        <f t="shared" si="10"/>
        <v>6.8964428109163631E-2</v>
      </c>
      <c r="X33">
        <f t="shared" si="11"/>
        <v>297.67167599999999</v>
      </c>
      <c r="Y33">
        <f t="shared" si="12"/>
        <v>18.078251993920869</v>
      </c>
      <c r="Z33">
        <f t="shared" si="13"/>
        <v>18.078251993920869</v>
      </c>
      <c r="AA33">
        <f t="shared" si="14"/>
        <v>2.0814921502773474</v>
      </c>
      <c r="AB33">
        <f t="shared" si="15"/>
        <v>64.879279236051204</v>
      </c>
      <c r="AC33">
        <f t="shared" si="16"/>
        <v>1.26245677104516</v>
      </c>
      <c r="AD33">
        <f t="shared" si="17"/>
        <v>1.9458551110778306</v>
      </c>
      <c r="AE33">
        <f t="shared" si="18"/>
        <v>0.81903537923218739</v>
      </c>
      <c r="AF33">
        <f t="shared" si="19"/>
        <v>-40.090331515382282</v>
      </c>
      <c r="AG33">
        <f t="shared" si="20"/>
        <v>-246.35836398061008</v>
      </c>
      <c r="AH33">
        <f t="shared" si="21"/>
        <v>-11.285113427823415</v>
      </c>
      <c r="AI33">
        <f t="shared" si="22"/>
        <v>-6.2132923815795493E-2</v>
      </c>
      <c r="AJ33">
        <v>42</v>
      </c>
      <c r="AK33">
        <v>11</v>
      </c>
      <c r="AL33">
        <f t="shared" si="23"/>
        <v>1</v>
      </c>
      <c r="AM33">
        <f t="shared" si="24"/>
        <v>0</v>
      </c>
      <c r="AN33">
        <f t="shared" si="25"/>
        <v>55073.403434815074</v>
      </c>
      <c r="AO33">
        <f t="shared" si="26"/>
        <v>1799.81</v>
      </c>
      <c r="AP33">
        <f t="shared" si="27"/>
        <v>1517.2403999999999</v>
      </c>
      <c r="AQ33">
        <f t="shared" si="28"/>
        <v>0.84300031670009612</v>
      </c>
      <c r="AR33">
        <f t="shared" si="29"/>
        <v>0.16539061123118551</v>
      </c>
      <c r="AS33">
        <v>1689707759.0999999</v>
      </c>
      <c r="AT33">
        <v>993.45799999999997</v>
      </c>
      <c r="AU33">
        <v>999.98199999999997</v>
      </c>
      <c r="AV33">
        <v>12.514200000000001</v>
      </c>
      <c r="AW33">
        <v>12.068</v>
      </c>
      <c r="AX33">
        <v>996.202</v>
      </c>
      <c r="AY33">
        <v>12.6236</v>
      </c>
      <c r="AZ33">
        <v>399.96199999999999</v>
      </c>
      <c r="BA33">
        <v>100.782</v>
      </c>
      <c r="BB33">
        <v>9.9939799999999995E-2</v>
      </c>
      <c r="BC33">
        <v>17.0105</v>
      </c>
      <c r="BD33">
        <v>17.712199999999999</v>
      </c>
      <c r="BE33">
        <v>999.9</v>
      </c>
      <c r="BF33">
        <v>0</v>
      </c>
      <c r="BG33">
        <v>0</v>
      </c>
      <c r="BH33">
        <v>9990</v>
      </c>
      <c r="BI33">
        <v>0</v>
      </c>
      <c r="BJ33">
        <v>98.7303</v>
      </c>
      <c r="BK33">
        <v>-6.5241100000000003</v>
      </c>
      <c r="BL33">
        <v>1006.05</v>
      </c>
      <c r="BM33">
        <v>1012.2</v>
      </c>
      <c r="BN33">
        <v>0.44619599999999998</v>
      </c>
      <c r="BO33">
        <v>999.98199999999997</v>
      </c>
      <c r="BP33">
        <v>12.068</v>
      </c>
      <c r="BQ33">
        <v>1.2612099999999999</v>
      </c>
      <c r="BR33">
        <v>1.21624</v>
      </c>
      <c r="BS33">
        <v>10.3443</v>
      </c>
      <c r="BT33">
        <v>9.8018000000000001</v>
      </c>
      <c r="BU33">
        <v>1799.81</v>
      </c>
      <c r="BV33">
        <v>0.89998999999999996</v>
      </c>
      <c r="BW33">
        <v>0.10001</v>
      </c>
      <c r="BX33">
        <v>0</v>
      </c>
      <c r="BY33">
        <v>2.4234</v>
      </c>
      <c r="BZ33">
        <v>0</v>
      </c>
      <c r="CA33">
        <v>2118.7600000000002</v>
      </c>
      <c r="CB33">
        <v>13893.4</v>
      </c>
      <c r="CC33">
        <v>35.561999999999998</v>
      </c>
      <c r="CD33">
        <v>38.125</v>
      </c>
      <c r="CE33">
        <v>37</v>
      </c>
      <c r="CF33">
        <v>35.811999999999998</v>
      </c>
      <c r="CG33">
        <v>35.125</v>
      </c>
      <c r="CH33">
        <v>1619.81</v>
      </c>
      <c r="CI33">
        <v>180</v>
      </c>
      <c r="CJ33">
        <v>0</v>
      </c>
      <c r="CK33">
        <v>1689707767.2</v>
      </c>
      <c r="CL33">
        <v>0</v>
      </c>
      <c r="CM33">
        <v>1689707731.0999999</v>
      </c>
      <c r="CN33" t="s">
        <v>395</v>
      </c>
      <c r="CO33">
        <v>1689707731.0999999</v>
      </c>
      <c r="CP33">
        <v>1689707731.0999999</v>
      </c>
      <c r="CQ33">
        <v>18</v>
      </c>
      <c r="CR33">
        <v>0.125</v>
      </c>
      <c r="CS33">
        <v>0</v>
      </c>
      <c r="CT33">
        <v>-2.7450000000000001</v>
      </c>
      <c r="CU33">
        <v>-0.109</v>
      </c>
      <c r="CV33">
        <v>1000</v>
      </c>
      <c r="CW33">
        <v>12</v>
      </c>
      <c r="CX33">
        <v>0.31</v>
      </c>
      <c r="CY33">
        <v>0.31</v>
      </c>
      <c r="CZ33">
        <v>8.3149387886960007</v>
      </c>
      <c r="DA33">
        <v>-0.80830517847422301</v>
      </c>
      <c r="DB33">
        <v>0.168877644915266</v>
      </c>
      <c r="DC33">
        <v>1</v>
      </c>
      <c r="DD33">
        <v>999.98285714285703</v>
      </c>
      <c r="DE33">
        <v>0.27015584415819799</v>
      </c>
      <c r="DF33">
        <v>0.109444173946749</v>
      </c>
      <c r="DG33">
        <v>1</v>
      </c>
      <c r="DH33">
        <v>1800.0039999999999</v>
      </c>
      <c r="DI33">
        <v>5.0677286915834403E-2</v>
      </c>
      <c r="DJ33">
        <v>0.145821809068441</v>
      </c>
      <c r="DK33">
        <v>-1</v>
      </c>
      <c r="DL33">
        <v>2</v>
      </c>
      <c r="DM33">
        <v>2</v>
      </c>
      <c r="DN33" t="s">
        <v>350</v>
      </c>
      <c r="DO33">
        <v>2.7385299999999999</v>
      </c>
      <c r="DP33">
        <v>2.8380000000000001</v>
      </c>
      <c r="DQ33">
        <v>0.18470500000000001</v>
      </c>
      <c r="DR33">
        <v>0.18429599999999999</v>
      </c>
      <c r="DS33">
        <v>7.7200599999999994E-2</v>
      </c>
      <c r="DT33">
        <v>7.3457499999999995E-2</v>
      </c>
      <c r="DU33">
        <v>23924.7</v>
      </c>
      <c r="DV33">
        <v>25335.3</v>
      </c>
      <c r="DW33">
        <v>27444.6</v>
      </c>
      <c r="DX33">
        <v>29131.1</v>
      </c>
      <c r="DY33">
        <v>33389.599999999999</v>
      </c>
      <c r="DZ33">
        <v>35991.1</v>
      </c>
      <c r="EA33">
        <v>36695.800000000003</v>
      </c>
      <c r="EB33">
        <v>39536.1</v>
      </c>
      <c r="EC33">
        <v>1.8905799999999999</v>
      </c>
      <c r="ED33">
        <v>2.1346500000000002</v>
      </c>
      <c r="EE33">
        <v>6.7874799999999999E-2</v>
      </c>
      <c r="EF33">
        <v>0</v>
      </c>
      <c r="EG33">
        <v>16.584</v>
      </c>
      <c r="EH33">
        <v>999.9</v>
      </c>
      <c r="EI33">
        <v>45.085999999999999</v>
      </c>
      <c r="EJ33">
        <v>22.809000000000001</v>
      </c>
      <c r="EK33">
        <v>12.468999999999999</v>
      </c>
      <c r="EL33">
        <v>62.377400000000002</v>
      </c>
      <c r="EM33">
        <v>29.318899999999999</v>
      </c>
      <c r="EN33">
        <v>1</v>
      </c>
      <c r="EO33">
        <v>-0.52008900000000002</v>
      </c>
      <c r="EP33">
        <v>2.4642200000000001</v>
      </c>
      <c r="EQ33">
        <v>19.8552</v>
      </c>
      <c r="ER33">
        <v>5.2175900000000004</v>
      </c>
      <c r="ES33">
        <v>11.920999999999999</v>
      </c>
      <c r="ET33">
        <v>4.9554499999999999</v>
      </c>
      <c r="EU33">
        <v>3.2978499999999999</v>
      </c>
      <c r="EV33">
        <v>57.9</v>
      </c>
      <c r="EW33">
        <v>9999</v>
      </c>
      <c r="EX33">
        <v>120.9</v>
      </c>
      <c r="EY33">
        <v>3901</v>
      </c>
      <c r="EZ33">
        <v>1.86005</v>
      </c>
      <c r="FA33">
        <v>1.8591599999999999</v>
      </c>
      <c r="FB33">
        <v>1.865</v>
      </c>
      <c r="FC33">
        <v>1.8690500000000001</v>
      </c>
      <c r="FD33">
        <v>1.86371</v>
      </c>
      <c r="FE33">
        <v>1.8638300000000001</v>
      </c>
      <c r="FF33">
        <v>1.86381</v>
      </c>
      <c r="FG33">
        <v>1.8635699999999999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-2.7440000000000002</v>
      </c>
      <c r="FV33">
        <v>-0.1094</v>
      </c>
      <c r="FW33">
        <v>-2.7445454545455701</v>
      </c>
      <c r="FX33">
        <v>0</v>
      </c>
      <c r="FY33">
        <v>0</v>
      </c>
      <c r="FZ33">
        <v>0</v>
      </c>
      <c r="GA33">
        <v>-0.109381818181816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0.5</v>
      </c>
      <c r="GK33">
        <v>2.1276899999999999</v>
      </c>
      <c r="GL33">
        <v>2.5524900000000001</v>
      </c>
      <c r="GM33">
        <v>1.4489700000000001</v>
      </c>
      <c r="GN33">
        <v>2.3071299999999999</v>
      </c>
      <c r="GO33">
        <v>1.5466299999999999</v>
      </c>
      <c r="GP33">
        <v>2.3962400000000001</v>
      </c>
      <c r="GQ33">
        <v>26.747399999999999</v>
      </c>
      <c r="GR33">
        <v>15.392899999999999</v>
      </c>
      <c r="GS33">
        <v>18</v>
      </c>
      <c r="GT33">
        <v>347.91399999999999</v>
      </c>
      <c r="GU33">
        <v>723.97900000000004</v>
      </c>
      <c r="GV33">
        <v>13.6715</v>
      </c>
      <c r="GW33">
        <v>20.441199999999998</v>
      </c>
      <c r="GX33">
        <v>30.0002</v>
      </c>
      <c r="GY33">
        <v>20.419899999999998</v>
      </c>
      <c r="GZ33">
        <v>20.390599999999999</v>
      </c>
      <c r="HA33">
        <v>42.526899999999998</v>
      </c>
      <c r="HB33">
        <v>0</v>
      </c>
      <c r="HC33">
        <v>-30</v>
      </c>
      <c r="HD33">
        <v>13.666700000000001</v>
      </c>
      <c r="HE33">
        <v>1000</v>
      </c>
      <c r="HF33">
        <v>0</v>
      </c>
      <c r="HG33">
        <v>101.09099999999999</v>
      </c>
      <c r="HH33">
        <v>96.067599999999999</v>
      </c>
    </row>
    <row r="34" spans="1:216" x14ac:dyDescent="0.2">
      <c r="A34">
        <v>16</v>
      </c>
      <c r="B34">
        <v>1689707857.0999999</v>
      </c>
      <c r="C34">
        <v>1296.0999999046301</v>
      </c>
      <c r="D34" t="s">
        <v>396</v>
      </c>
      <c r="E34" t="s">
        <v>397</v>
      </c>
      <c r="F34" t="s">
        <v>344</v>
      </c>
      <c r="G34" t="s">
        <v>345</v>
      </c>
      <c r="H34" t="s">
        <v>346</v>
      </c>
      <c r="I34" t="s">
        <v>347</v>
      </c>
      <c r="J34" t="s">
        <v>405</v>
      </c>
      <c r="K34" t="s">
        <v>348</v>
      </c>
      <c r="L34">
        <v>1689707857.0999999</v>
      </c>
      <c r="M34">
        <f t="shared" si="0"/>
        <v>9.0862993770719129E-4</v>
      </c>
      <c r="N34">
        <f t="shared" si="1"/>
        <v>0.90862993770719125</v>
      </c>
      <c r="O34">
        <f t="shared" si="2"/>
        <v>12.839026969796459</v>
      </c>
      <c r="P34">
        <f t="shared" si="3"/>
        <v>1393.1</v>
      </c>
      <c r="Q34">
        <f t="shared" si="4"/>
        <v>1192.377064943028</v>
      </c>
      <c r="R34">
        <f t="shared" si="5"/>
        <v>120.28800193522824</v>
      </c>
      <c r="S34">
        <f t="shared" si="6"/>
        <v>140.53710057226999</v>
      </c>
      <c r="T34">
        <f t="shared" si="7"/>
        <v>0.1131057131270196</v>
      </c>
      <c r="U34">
        <f t="shared" si="8"/>
        <v>4.2877669935811742</v>
      </c>
      <c r="V34">
        <f t="shared" si="9"/>
        <v>0.11147397376298256</v>
      </c>
      <c r="W34">
        <f t="shared" si="10"/>
        <v>6.9815877782228475E-2</v>
      </c>
      <c r="X34">
        <f t="shared" si="11"/>
        <v>297.74247899999995</v>
      </c>
      <c r="Y34">
        <f t="shared" si="12"/>
        <v>18.051812796598988</v>
      </c>
      <c r="Z34">
        <f t="shared" si="13"/>
        <v>18.051812796598988</v>
      </c>
      <c r="AA34">
        <f t="shared" si="14"/>
        <v>2.0780359739747594</v>
      </c>
      <c r="AB34">
        <f t="shared" si="15"/>
        <v>65.338803907011197</v>
      </c>
      <c r="AC34">
        <f t="shared" si="16"/>
        <v>1.26939371919527</v>
      </c>
      <c r="AD34">
        <f t="shared" si="17"/>
        <v>1.9427868942961433</v>
      </c>
      <c r="AE34">
        <f t="shared" si="18"/>
        <v>0.80864225477948937</v>
      </c>
      <c r="AF34">
        <f t="shared" si="19"/>
        <v>-40.070580252887133</v>
      </c>
      <c r="AG34">
        <f t="shared" si="20"/>
        <v>-246.46798287982418</v>
      </c>
      <c r="AH34">
        <f t="shared" si="21"/>
        <v>-11.265858943028794</v>
      </c>
      <c r="AI34">
        <f t="shared" si="22"/>
        <v>-6.1943075740146014E-2</v>
      </c>
      <c r="AJ34">
        <v>42</v>
      </c>
      <c r="AK34">
        <v>10</v>
      </c>
      <c r="AL34">
        <f t="shared" si="23"/>
        <v>1</v>
      </c>
      <c r="AM34">
        <f t="shared" si="24"/>
        <v>0</v>
      </c>
      <c r="AN34">
        <f t="shared" si="25"/>
        <v>55216.111450500779</v>
      </c>
      <c r="AO34">
        <f t="shared" si="26"/>
        <v>1800.25</v>
      </c>
      <c r="AP34">
        <f t="shared" si="27"/>
        <v>1517.6103000000001</v>
      </c>
      <c r="AQ34">
        <f t="shared" si="28"/>
        <v>0.84299975003471739</v>
      </c>
      <c r="AR34">
        <f t="shared" si="29"/>
        <v>0.16538951756700457</v>
      </c>
      <c r="AS34">
        <v>1689707857.0999999</v>
      </c>
      <c r="AT34">
        <v>1393.1</v>
      </c>
      <c r="AU34">
        <v>1400.11</v>
      </c>
      <c r="AV34">
        <v>12.5831</v>
      </c>
      <c r="AW34">
        <v>12.1372</v>
      </c>
      <c r="AX34">
        <v>1395.53</v>
      </c>
      <c r="AY34">
        <v>12.6892</v>
      </c>
      <c r="AZ34">
        <v>400.00599999999997</v>
      </c>
      <c r="BA34">
        <v>100.78100000000001</v>
      </c>
      <c r="BB34">
        <v>9.9841700000000005E-2</v>
      </c>
      <c r="BC34">
        <v>16.985600000000002</v>
      </c>
      <c r="BD34">
        <v>17.671199999999999</v>
      </c>
      <c r="BE34">
        <v>999.9</v>
      </c>
      <c r="BF34">
        <v>0</v>
      </c>
      <c r="BG34">
        <v>0</v>
      </c>
      <c r="BH34">
        <v>10016.200000000001</v>
      </c>
      <c r="BI34">
        <v>0</v>
      </c>
      <c r="BJ34">
        <v>115.07</v>
      </c>
      <c r="BK34">
        <v>-7.0152599999999996</v>
      </c>
      <c r="BL34">
        <v>1410.85</v>
      </c>
      <c r="BM34">
        <v>1417.31</v>
      </c>
      <c r="BN34">
        <v>0.445907</v>
      </c>
      <c r="BO34">
        <v>1400.11</v>
      </c>
      <c r="BP34">
        <v>12.1372</v>
      </c>
      <c r="BQ34">
        <v>1.26814</v>
      </c>
      <c r="BR34">
        <v>1.2232000000000001</v>
      </c>
      <c r="BS34">
        <v>10.426500000000001</v>
      </c>
      <c r="BT34">
        <v>9.8869799999999994</v>
      </c>
      <c r="BU34">
        <v>1800.25</v>
      </c>
      <c r="BV34">
        <v>0.90000800000000003</v>
      </c>
      <c r="BW34">
        <v>9.9992399999999995E-2</v>
      </c>
      <c r="BX34">
        <v>0</v>
      </c>
      <c r="BY34">
        <v>2.0485000000000002</v>
      </c>
      <c r="BZ34">
        <v>0</v>
      </c>
      <c r="CA34">
        <v>2156.86</v>
      </c>
      <c r="CB34">
        <v>13896.9</v>
      </c>
      <c r="CC34">
        <v>35.436999999999998</v>
      </c>
      <c r="CD34">
        <v>38</v>
      </c>
      <c r="CE34">
        <v>36.875</v>
      </c>
      <c r="CF34">
        <v>35.75</v>
      </c>
      <c r="CG34">
        <v>35</v>
      </c>
      <c r="CH34">
        <v>1620.24</v>
      </c>
      <c r="CI34">
        <v>180.01</v>
      </c>
      <c r="CJ34">
        <v>0</v>
      </c>
      <c r="CK34">
        <v>1689707865</v>
      </c>
      <c r="CL34">
        <v>0</v>
      </c>
      <c r="CM34">
        <v>1689707829.0999999</v>
      </c>
      <c r="CN34" t="s">
        <v>398</v>
      </c>
      <c r="CO34">
        <v>1689707829.0999999</v>
      </c>
      <c r="CP34">
        <v>1689707813.0999999</v>
      </c>
      <c r="CQ34">
        <v>19</v>
      </c>
      <c r="CR34">
        <v>0.313</v>
      </c>
      <c r="CS34">
        <v>3.0000000000000001E-3</v>
      </c>
      <c r="CT34">
        <v>-2.4300000000000002</v>
      </c>
      <c r="CU34">
        <v>-0.106</v>
      </c>
      <c r="CV34">
        <v>1400</v>
      </c>
      <c r="CW34">
        <v>12</v>
      </c>
      <c r="CX34">
        <v>0.13</v>
      </c>
      <c r="CY34">
        <v>0.12</v>
      </c>
      <c r="CZ34">
        <v>8.6255783967204405</v>
      </c>
      <c r="DA34">
        <v>-0.58800852866387499</v>
      </c>
      <c r="DB34">
        <v>0.128038798506145</v>
      </c>
      <c r="DC34">
        <v>1</v>
      </c>
      <c r="DD34">
        <v>1400.00476190476</v>
      </c>
      <c r="DE34">
        <v>-4.3636363638276401E-2</v>
      </c>
      <c r="DF34">
        <v>8.1918603481568195E-2</v>
      </c>
      <c r="DG34">
        <v>1</v>
      </c>
      <c r="DH34">
        <v>1800.0009523809499</v>
      </c>
      <c r="DI34">
        <v>-0.27349826653926301</v>
      </c>
      <c r="DJ34">
        <v>0.13373409160056701</v>
      </c>
      <c r="DK34">
        <v>-1</v>
      </c>
      <c r="DL34">
        <v>2</v>
      </c>
      <c r="DM34">
        <v>2</v>
      </c>
      <c r="DN34" t="s">
        <v>350</v>
      </c>
      <c r="DO34">
        <v>2.7386699999999999</v>
      </c>
      <c r="DP34">
        <v>2.83813</v>
      </c>
      <c r="DQ34">
        <v>0.22789599999999999</v>
      </c>
      <c r="DR34">
        <v>0.22733800000000001</v>
      </c>
      <c r="DS34">
        <v>7.7495700000000001E-2</v>
      </c>
      <c r="DT34">
        <v>7.3763700000000001E-2</v>
      </c>
      <c r="DU34">
        <v>22662.400000000001</v>
      </c>
      <c r="DV34">
        <v>24003</v>
      </c>
      <c r="DW34">
        <v>27445.7</v>
      </c>
      <c r="DX34">
        <v>29131.1</v>
      </c>
      <c r="DY34">
        <v>33379.599999999999</v>
      </c>
      <c r="DZ34">
        <v>35978.9</v>
      </c>
      <c r="EA34">
        <v>36696.6</v>
      </c>
      <c r="EB34">
        <v>39535.800000000003</v>
      </c>
      <c r="EC34">
        <v>1.8906000000000001</v>
      </c>
      <c r="ED34">
        <v>2.13503</v>
      </c>
      <c r="EE34">
        <v>6.3702499999999995E-2</v>
      </c>
      <c r="EF34">
        <v>0</v>
      </c>
      <c r="EG34">
        <v>16.612300000000001</v>
      </c>
      <c r="EH34">
        <v>999.9</v>
      </c>
      <c r="EI34">
        <v>45.073999999999998</v>
      </c>
      <c r="EJ34">
        <v>22.9</v>
      </c>
      <c r="EK34">
        <v>12.535600000000001</v>
      </c>
      <c r="EL34">
        <v>62.147399999999998</v>
      </c>
      <c r="EM34">
        <v>29.0745</v>
      </c>
      <c r="EN34">
        <v>1</v>
      </c>
      <c r="EO34">
        <v>-0.52058400000000005</v>
      </c>
      <c r="EP34">
        <v>2.41296</v>
      </c>
      <c r="EQ34">
        <v>19.860199999999999</v>
      </c>
      <c r="ER34">
        <v>5.2223800000000002</v>
      </c>
      <c r="ES34">
        <v>11.922000000000001</v>
      </c>
      <c r="ET34">
        <v>4.9558</v>
      </c>
      <c r="EU34">
        <v>3.2977300000000001</v>
      </c>
      <c r="EV34">
        <v>57.9</v>
      </c>
      <c r="EW34">
        <v>9999</v>
      </c>
      <c r="EX34">
        <v>120.9</v>
      </c>
      <c r="EY34">
        <v>3903.1</v>
      </c>
      <c r="EZ34">
        <v>1.86005</v>
      </c>
      <c r="FA34">
        <v>1.85914</v>
      </c>
      <c r="FB34">
        <v>1.8649800000000001</v>
      </c>
      <c r="FC34">
        <v>1.8690500000000001</v>
      </c>
      <c r="FD34">
        <v>1.86371</v>
      </c>
      <c r="FE34">
        <v>1.8638399999999999</v>
      </c>
      <c r="FF34">
        <v>1.8638300000000001</v>
      </c>
      <c r="FG34">
        <v>1.8635699999999999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-2.4300000000000002</v>
      </c>
      <c r="FV34">
        <v>-0.1061</v>
      </c>
      <c r="FW34">
        <v>-2.4300000000000601</v>
      </c>
      <c r="FX34">
        <v>0</v>
      </c>
      <c r="FY34">
        <v>0</v>
      </c>
      <c r="FZ34">
        <v>0</v>
      </c>
      <c r="GA34">
        <v>-0.10609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0.7</v>
      </c>
      <c r="GK34">
        <v>2.81128</v>
      </c>
      <c r="GL34">
        <v>2.5439500000000002</v>
      </c>
      <c r="GM34">
        <v>1.4489700000000001</v>
      </c>
      <c r="GN34">
        <v>2.3083499999999999</v>
      </c>
      <c r="GO34">
        <v>1.5466299999999999</v>
      </c>
      <c r="GP34">
        <v>2.4267599999999998</v>
      </c>
      <c r="GQ34">
        <v>26.788799999999998</v>
      </c>
      <c r="GR34">
        <v>15.375400000000001</v>
      </c>
      <c r="GS34">
        <v>18</v>
      </c>
      <c r="GT34">
        <v>348.00099999999998</v>
      </c>
      <c r="GU34">
        <v>724.63199999999995</v>
      </c>
      <c r="GV34">
        <v>13.655900000000001</v>
      </c>
      <c r="GW34">
        <v>20.4377</v>
      </c>
      <c r="GX34">
        <v>30.0001</v>
      </c>
      <c r="GY34">
        <v>20.432099999999998</v>
      </c>
      <c r="GZ34">
        <v>20.409600000000001</v>
      </c>
      <c r="HA34">
        <v>56.194499999999998</v>
      </c>
      <c r="HB34">
        <v>0</v>
      </c>
      <c r="HC34">
        <v>-30</v>
      </c>
      <c r="HD34">
        <v>13.6655</v>
      </c>
      <c r="HE34">
        <v>1400</v>
      </c>
      <c r="HF34">
        <v>0</v>
      </c>
      <c r="HG34">
        <v>101.09399999999999</v>
      </c>
      <c r="HH34">
        <v>96.067300000000003</v>
      </c>
    </row>
    <row r="35" spans="1:216" x14ac:dyDescent="0.2">
      <c r="A35">
        <v>17</v>
      </c>
      <c r="B35">
        <v>1689707965.0999999</v>
      </c>
      <c r="C35">
        <v>1404.0999999046301</v>
      </c>
      <c r="D35" t="s">
        <v>399</v>
      </c>
      <c r="E35" t="s">
        <v>400</v>
      </c>
      <c r="F35" t="s">
        <v>344</v>
      </c>
      <c r="G35" t="s">
        <v>345</v>
      </c>
      <c r="H35" t="s">
        <v>346</v>
      </c>
      <c r="I35" t="s">
        <v>347</v>
      </c>
      <c r="J35" t="s">
        <v>405</v>
      </c>
      <c r="K35" t="s">
        <v>348</v>
      </c>
      <c r="L35">
        <v>1689707965.0999999</v>
      </c>
      <c r="M35">
        <f t="shared" si="0"/>
        <v>9.0440003015754397E-4</v>
      </c>
      <c r="N35">
        <f t="shared" si="1"/>
        <v>0.904400030157544</v>
      </c>
      <c r="O35">
        <f t="shared" si="2"/>
        <v>14.234091873177533</v>
      </c>
      <c r="P35">
        <f t="shared" si="3"/>
        <v>1792.26</v>
      </c>
      <c r="Q35">
        <f t="shared" si="4"/>
        <v>1566.7747111167735</v>
      </c>
      <c r="R35">
        <f t="shared" si="5"/>
        <v>158.06086957054021</v>
      </c>
      <c r="S35">
        <f t="shared" si="6"/>
        <v>180.808492814244</v>
      </c>
      <c r="T35">
        <f t="shared" si="7"/>
        <v>0.11318461710270372</v>
      </c>
      <c r="U35">
        <f t="shared" si="8"/>
        <v>4.2822287369099925</v>
      </c>
      <c r="V35">
        <f t="shared" si="9"/>
        <v>0.11154853770375094</v>
      </c>
      <c r="W35">
        <f t="shared" si="10"/>
        <v>6.9862861112650193E-2</v>
      </c>
      <c r="X35">
        <f t="shared" si="11"/>
        <v>297.70098300000001</v>
      </c>
      <c r="Y35">
        <f t="shared" si="12"/>
        <v>18.077621122296151</v>
      </c>
      <c r="Z35">
        <f t="shared" si="13"/>
        <v>18.077621122296151</v>
      </c>
      <c r="AA35">
        <f t="shared" si="14"/>
        <v>2.0814096229948622</v>
      </c>
      <c r="AB35">
        <f t="shared" si="15"/>
        <v>65.635847378702337</v>
      </c>
      <c r="AC35">
        <f t="shared" si="16"/>
        <v>1.2770975596364802</v>
      </c>
      <c r="AD35">
        <f t="shared" si="17"/>
        <v>1.9457318076019472</v>
      </c>
      <c r="AE35">
        <f t="shared" si="18"/>
        <v>0.80431206335838201</v>
      </c>
      <c r="AF35">
        <f t="shared" si="19"/>
        <v>-39.884041329947692</v>
      </c>
      <c r="AG35">
        <f t="shared" si="20"/>
        <v>-246.59019744857821</v>
      </c>
      <c r="AH35">
        <f t="shared" si="21"/>
        <v>-11.288919736646355</v>
      </c>
      <c r="AI35">
        <f t="shared" si="22"/>
        <v>-6.2175515172242513E-2</v>
      </c>
      <c r="AJ35">
        <v>42</v>
      </c>
      <c r="AK35">
        <v>11</v>
      </c>
      <c r="AL35">
        <f t="shared" si="23"/>
        <v>1</v>
      </c>
      <c r="AM35">
        <f t="shared" si="24"/>
        <v>0</v>
      </c>
      <c r="AN35">
        <f t="shared" si="25"/>
        <v>55117.080795152229</v>
      </c>
      <c r="AO35">
        <f t="shared" si="26"/>
        <v>1799.99</v>
      </c>
      <c r="AP35">
        <f t="shared" si="27"/>
        <v>1517.3919000000001</v>
      </c>
      <c r="AQ35">
        <f t="shared" si="28"/>
        <v>0.84300018333435189</v>
      </c>
      <c r="AR35">
        <f t="shared" si="29"/>
        <v>0.1653903538352991</v>
      </c>
      <c r="AS35">
        <v>1689707965.0999999</v>
      </c>
      <c r="AT35">
        <v>1792.26</v>
      </c>
      <c r="AU35">
        <v>1800.14</v>
      </c>
      <c r="AV35">
        <v>12.6592</v>
      </c>
      <c r="AW35">
        <v>12.215400000000001</v>
      </c>
      <c r="AX35">
        <v>1794.69</v>
      </c>
      <c r="AY35">
        <v>12.7658</v>
      </c>
      <c r="AZ35">
        <v>399.99700000000001</v>
      </c>
      <c r="BA35">
        <v>100.783</v>
      </c>
      <c r="BB35">
        <v>9.9959400000000004E-2</v>
      </c>
      <c r="BC35">
        <v>17.009499999999999</v>
      </c>
      <c r="BD35">
        <v>17.7242</v>
      </c>
      <c r="BE35">
        <v>999.9</v>
      </c>
      <c r="BF35">
        <v>0</v>
      </c>
      <c r="BG35">
        <v>0</v>
      </c>
      <c r="BH35">
        <v>9998.1200000000008</v>
      </c>
      <c r="BI35">
        <v>0</v>
      </c>
      <c r="BJ35">
        <v>116.37</v>
      </c>
      <c r="BK35">
        <v>-7.88049</v>
      </c>
      <c r="BL35">
        <v>1815.24</v>
      </c>
      <c r="BM35">
        <v>1822.4</v>
      </c>
      <c r="BN35">
        <v>0.44385200000000002</v>
      </c>
      <c r="BO35">
        <v>1800.14</v>
      </c>
      <c r="BP35">
        <v>12.215400000000001</v>
      </c>
      <c r="BQ35">
        <v>1.27583</v>
      </c>
      <c r="BR35">
        <v>1.2311000000000001</v>
      </c>
      <c r="BS35">
        <v>10.517099999999999</v>
      </c>
      <c r="BT35">
        <v>9.9830299999999994</v>
      </c>
      <c r="BU35">
        <v>1799.99</v>
      </c>
      <c r="BV35">
        <v>0.89999600000000002</v>
      </c>
      <c r="BW35">
        <v>0.100004</v>
      </c>
      <c r="BX35">
        <v>0</v>
      </c>
      <c r="BY35">
        <v>2.1284999999999998</v>
      </c>
      <c r="BZ35">
        <v>0</v>
      </c>
      <c r="CA35">
        <v>2111.4899999999998</v>
      </c>
      <c r="CB35">
        <v>13894.9</v>
      </c>
      <c r="CC35">
        <v>35.936999999999998</v>
      </c>
      <c r="CD35">
        <v>38.436999999999998</v>
      </c>
      <c r="CE35">
        <v>37.311999999999998</v>
      </c>
      <c r="CF35">
        <v>36.5</v>
      </c>
      <c r="CG35">
        <v>35.375</v>
      </c>
      <c r="CH35">
        <v>1619.98</v>
      </c>
      <c r="CI35">
        <v>180.01</v>
      </c>
      <c r="CJ35">
        <v>0</v>
      </c>
      <c r="CK35">
        <v>1689707973</v>
      </c>
      <c r="CL35">
        <v>0</v>
      </c>
      <c r="CM35">
        <v>1689707932.0999999</v>
      </c>
      <c r="CN35" t="s">
        <v>401</v>
      </c>
      <c r="CO35">
        <v>1689707829.0999999</v>
      </c>
      <c r="CP35">
        <v>1689707911.0999999</v>
      </c>
      <c r="CQ35">
        <v>20</v>
      </c>
      <c r="CR35">
        <v>0.313</v>
      </c>
      <c r="CS35">
        <v>0</v>
      </c>
      <c r="CT35">
        <v>-2.4300000000000002</v>
      </c>
      <c r="CU35">
        <v>-0.107</v>
      </c>
      <c r="CV35">
        <v>1400</v>
      </c>
      <c r="CW35">
        <v>12</v>
      </c>
      <c r="CX35">
        <v>0.13</v>
      </c>
      <c r="CY35">
        <v>0.17</v>
      </c>
      <c r="CZ35">
        <v>9.3343668095425691</v>
      </c>
      <c r="DA35">
        <v>-0.105366392981738</v>
      </c>
      <c r="DB35">
        <v>0.19792013515618601</v>
      </c>
      <c r="DC35">
        <v>1</v>
      </c>
      <c r="DD35">
        <v>1799.9719047619001</v>
      </c>
      <c r="DE35">
        <v>-0.16831168831128099</v>
      </c>
      <c r="DF35">
        <v>0.13120754361366299</v>
      </c>
      <c r="DG35">
        <v>1</v>
      </c>
      <c r="DH35">
        <v>1799.9784999999999</v>
      </c>
      <c r="DI35">
        <v>0.147592142869197</v>
      </c>
      <c r="DJ35">
        <v>0.122811847962621</v>
      </c>
      <c r="DK35">
        <v>-1</v>
      </c>
      <c r="DL35">
        <v>2</v>
      </c>
      <c r="DM35">
        <v>2</v>
      </c>
      <c r="DN35" t="s">
        <v>350</v>
      </c>
      <c r="DO35">
        <v>2.7386400000000002</v>
      </c>
      <c r="DP35">
        <v>2.8380899999999998</v>
      </c>
      <c r="DQ35">
        <v>0.26449600000000001</v>
      </c>
      <c r="DR35">
        <v>0.26384200000000002</v>
      </c>
      <c r="DS35">
        <v>7.7841499999999994E-2</v>
      </c>
      <c r="DT35">
        <v>7.4111700000000003E-2</v>
      </c>
      <c r="DU35">
        <v>21592.3</v>
      </c>
      <c r="DV35">
        <v>22873.4</v>
      </c>
      <c r="DW35">
        <v>27445</v>
      </c>
      <c r="DX35">
        <v>29130.5</v>
      </c>
      <c r="DY35">
        <v>33366.699999999997</v>
      </c>
      <c r="DZ35">
        <v>35964.9</v>
      </c>
      <c r="EA35">
        <v>36696.5</v>
      </c>
      <c r="EB35">
        <v>39535.199999999997</v>
      </c>
      <c r="EC35">
        <v>1.89097</v>
      </c>
      <c r="ED35">
        <v>2.1353499999999999</v>
      </c>
      <c r="EE35">
        <v>6.6265500000000005E-2</v>
      </c>
      <c r="EF35">
        <v>0</v>
      </c>
      <c r="EG35">
        <v>16.622800000000002</v>
      </c>
      <c r="EH35">
        <v>999.9</v>
      </c>
      <c r="EI35">
        <v>45.055999999999997</v>
      </c>
      <c r="EJ35">
        <v>23.010999999999999</v>
      </c>
      <c r="EK35">
        <v>12.6134</v>
      </c>
      <c r="EL35">
        <v>62.057400000000001</v>
      </c>
      <c r="EM35">
        <v>29.3309</v>
      </c>
      <c r="EN35">
        <v>1</v>
      </c>
      <c r="EO35">
        <v>-0.52047299999999996</v>
      </c>
      <c r="EP35">
        <v>2.5432700000000001</v>
      </c>
      <c r="EQ35">
        <v>19.846399999999999</v>
      </c>
      <c r="ER35">
        <v>5.2144399999999997</v>
      </c>
      <c r="ES35">
        <v>11.921099999999999</v>
      </c>
      <c r="ET35">
        <v>4.9553000000000003</v>
      </c>
      <c r="EU35">
        <v>3.2970799999999998</v>
      </c>
      <c r="EV35">
        <v>57.9</v>
      </c>
      <c r="EW35">
        <v>9999</v>
      </c>
      <c r="EX35">
        <v>120.9</v>
      </c>
      <c r="EY35">
        <v>3905.5</v>
      </c>
      <c r="EZ35">
        <v>1.86005</v>
      </c>
      <c r="FA35">
        <v>1.8591599999999999</v>
      </c>
      <c r="FB35">
        <v>1.86504</v>
      </c>
      <c r="FC35">
        <v>1.8690500000000001</v>
      </c>
      <c r="FD35">
        <v>1.86372</v>
      </c>
      <c r="FE35">
        <v>1.8638300000000001</v>
      </c>
      <c r="FF35">
        <v>1.8638399999999999</v>
      </c>
      <c r="FG35">
        <v>1.8635699999999999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-2.4300000000000002</v>
      </c>
      <c r="FV35">
        <v>-0.1066</v>
      </c>
      <c r="FW35">
        <v>-2.4300000000000601</v>
      </c>
      <c r="FX35">
        <v>0</v>
      </c>
      <c r="FY35">
        <v>0</v>
      </c>
      <c r="FZ35">
        <v>0</v>
      </c>
      <c r="GA35">
        <v>-0.106539999999999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2.2999999999999998</v>
      </c>
      <c r="GJ35">
        <v>0.9</v>
      </c>
      <c r="GK35">
        <v>3.4521500000000001</v>
      </c>
      <c r="GL35">
        <v>2.5415000000000001</v>
      </c>
      <c r="GM35">
        <v>1.4489700000000001</v>
      </c>
      <c r="GN35">
        <v>2.3071299999999999</v>
      </c>
      <c r="GO35">
        <v>1.5466299999999999</v>
      </c>
      <c r="GP35">
        <v>2.4267599999999998</v>
      </c>
      <c r="GQ35">
        <v>26.871700000000001</v>
      </c>
      <c r="GR35">
        <v>15.357900000000001</v>
      </c>
      <c r="GS35">
        <v>18</v>
      </c>
      <c r="GT35">
        <v>348.23</v>
      </c>
      <c r="GU35">
        <v>725.15800000000002</v>
      </c>
      <c r="GV35">
        <v>13.6211</v>
      </c>
      <c r="GW35">
        <v>20.439499999999999</v>
      </c>
      <c r="GX35">
        <v>30.0002</v>
      </c>
      <c r="GY35">
        <v>20.443100000000001</v>
      </c>
      <c r="GZ35">
        <v>20.423500000000001</v>
      </c>
      <c r="HA35">
        <v>69.030299999999997</v>
      </c>
      <c r="HB35">
        <v>0</v>
      </c>
      <c r="HC35">
        <v>-30</v>
      </c>
      <c r="HD35">
        <v>13.613799999999999</v>
      </c>
      <c r="HE35">
        <v>1800</v>
      </c>
      <c r="HF35">
        <v>0</v>
      </c>
      <c r="HG35">
        <v>101.093</v>
      </c>
      <c r="HH35">
        <v>96.0655</v>
      </c>
    </row>
    <row r="36" spans="1:216" x14ac:dyDescent="0.2">
      <c r="A36">
        <v>18</v>
      </c>
      <c r="B36">
        <v>1689708065.0999999</v>
      </c>
      <c r="C36">
        <v>1504.0999999046301</v>
      </c>
      <c r="D36" t="s">
        <v>402</v>
      </c>
      <c r="E36" t="s">
        <v>403</v>
      </c>
      <c r="F36" t="s">
        <v>344</v>
      </c>
      <c r="G36" t="s">
        <v>345</v>
      </c>
      <c r="H36" t="s">
        <v>346</v>
      </c>
      <c r="I36" t="s">
        <v>347</v>
      </c>
      <c r="J36" t="s">
        <v>405</v>
      </c>
      <c r="K36" t="s">
        <v>348</v>
      </c>
      <c r="L36">
        <v>1689708065.0999999</v>
      </c>
      <c r="M36">
        <f t="shared" si="0"/>
        <v>8.9013269816412251E-4</v>
      </c>
      <c r="N36">
        <f t="shared" si="1"/>
        <v>0.89013269816412255</v>
      </c>
      <c r="O36">
        <f t="shared" si="2"/>
        <v>6.980307073985899</v>
      </c>
      <c r="P36">
        <f t="shared" si="3"/>
        <v>396.28699999999998</v>
      </c>
      <c r="Q36">
        <f t="shared" si="4"/>
        <v>291.29528183857531</v>
      </c>
      <c r="R36">
        <f t="shared" si="5"/>
        <v>29.387371406825046</v>
      </c>
      <c r="S36">
        <f t="shared" si="6"/>
        <v>39.979477797206997</v>
      </c>
      <c r="T36">
        <f t="shared" si="7"/>
        <v>0.11242605461662092</v>
      </c>
      <c r="U36">
        <f t="shared" si="8"/>
        <v>4.2755111779370001</v>
      </c>
      <c r="V36">
        <f t="shared" si="9"/>
        <v>0.11080916591730865</v>
      </c>
      <c r="W36">
        <f t="shared" si="10"/>
        <v>6.9399062492287097E-2</v>
      </c>
      <c r="X36">
        <f t="shared" si="11"/>
        <v>297.67907700000001</v>
      </c>
      <c r="Y36">
        <f t="shared" si="12"/>
        <v>18.077347985167197</v>
      </c>
      <c r="Z36">
        <f t="shared" si="13"/>
        <v>18.077347985167197</v>
      </c>
      <c r="AA36">
        <f t="shared" si="14"/>
        <v>2.0813738935335229</v>
      </c>
      <c r="AB36">
        <f t="shared" si="15"/>
        <v>66.033672036994602</v>
      </c>
      <c r="AC36">
        <f t="shared" si="16"/>
        <v>1.2844799583681001</v>
      </c>
      <c r="AD36">
        <f t="shared" si="17"/>
        <v>1.9451893537716409</v>
      </c>
      <c r="AE36">
        <f t="shared" si="18"/>
        <v>0.79689393516542273</v>
      </c>
      <c r="AF36">
        <f t="shared" si="19"/>
        <v>-39.254851989037803</v>
      </c>
      <c r="AG36">
        <f t="shared" si="20"/>
        <v>-247.15461736389329</v>
      </c>
      <c r="AH36">
        <f t="shared" si="21"/>
        <v>-11.332263236328018</v>
      </c>
      <c r="AI36">
        <f t="shared" si="22"/>
        <v>-6.2655589259094313E-2</v>
      </c>
      <c r="AJ36">
        <v>41</v>
      </c>
      <c r="AK36">
        <v>10</v>
      </c>
      <c r="AL36">
        <f t="shared" si="23"/>
        <v>1</v>
      </c>
      <c r="AM36">
        <f t="shared" si="24"/>
        <v>0</v>
      </c>
      <c r="AN36">
        <f t="shared" si="25"/>
        <v>55003.32844386463</v>
      </c>
      <c r="AO36">
        <f t="shared" si="26"/>
        <v>1799.86</v>
      </c>
      <c r="AP36">
        <f t="shared" si="27"/>
        <v>1517.2820999999999</v>
      </c>
      <c r="AQ36">
        <f t="shared" si="28"/>
        <v>0.84300006667185223</v>
      </c>
      <c r="AR36">
        <f t="shared" si="29"/>
        <v>0.16539012867667485</v>
      </c>
      <c r="AS36">
        <v>1689708065.0999999</v>
      </c>
      <c r="AT36">
        <v>396.28699999999998</v>
      </c>
      <c r="AU36">
        <v>399.93099999999998</v>
      </c>
      <c r="AV36">
        <v>12.732100000000001</v>
      </c>
      <c r="AW36">
        <v>12.295400000000001</v>
      </c>
      <c r="AX36">
        <v>399.35300000000001</v>
      </c>
      <c r="AY36">
        <v>12.8392</v>
      </c>
      <c r="AZ36">
        <v>400.05799999999999</v>
      </c>
      <c r="BA36">
        <v>100.785</v>
      </c>
      <c r="BB36">
        <v>0.100161</v>
      </c>
      <c r="BC36">
        <v>17.005099999999999</v>
      </c>
      <c r="BD36">
        <v>17.701799999999999</v>
      </c>
      <c r="BE36">
        <v>999.9</v>
      </c>
      <c r="BF36">
        <v>0</v>
      </c>
      <c r="BG36">
        <v>0</v>
      </c>
      <c r="BH36">
        <v>9976.25</v>
      </c>
      <c r="BI36">
        <v>0</v>
      </c>
      <c r="BJ36">
        <v>103.458</v>
      </c>
      <c r="BK36">
        <v>-3.6438299999999999</v>
      </c>
      <c r="BL36">
        <v>401.39800000000002</v>
      </c>
      <c r="BM36">
        <v>404.91</v>
      </c>
      <c r="BN36">
        <v>0.43669000000000002</v>
      </c>
      <c r="BO36">
        <v>399.93099999999998</v>
      </c>
      <c r="BP36">
        <v>12.295400000000001</v>
      </c>
      <c r="BQ36">
        <v>1.28321</v>
      </c>
      <c r="BR36">
        <v>1.2392000000000001</v>
      </c>
      <c r="BS36">
        <v>10.6036</v>
      </c>
      <c r="BT36">
        <v>10.081</v>
      </c>
      <c r="BU36">
        <v>1799.86</v>
      </c>
      <c r="BV36">
        <v>0.89999899999999999</v>
      </c>
      <c r="BW36">
        <v>0.10000100000000001</v>
      </c>
      <c r="BX36">
        <v>0</v>
      </c>
      <c r="BY36">
        <v>2.2187000000000001</v>
      </c>
      <c r="BZ36">
        <v>0</v>
      </c>
      <c r="CA36">
        <v>2050.15</v>
      </c>
      <c r="CB36">
        <v>13893.8</v>
      </c>
      <c r="CC36">
        <v>36.625</v>
      </c>
      <c r="CD36">
        <v>39.061999999999998</v>
      </c>
      <c r="CE36">
        <v>37.936999999999998</v>
      </c>
      <c r="CF36">
        <v>37.186999999999998</v>
      </c>
      <c r="CG36">
        <v>36</v>
      </c>
      <c r="CH36">
        <v>1619.87</v>
      </c>
      <c r="CI36">
        <v>179.99</v>
      </c>
      <c r="CJ36">
        <v>0</v>
      </c>
      <c r="CK36">
        <v>1689708073.2</v>
      </c>
      <c r="CL36">
        <v>0</v>
      </c>
      <c r="CM36">
        <v>1689708031.0999999</v>
      </c>
      <c r="CN36" t="s">
        <v>404</v>
      </c>
      <c r="CO36">
        <v>1689708031.0999999</v>
      </c>
      <c r="CP36">
        <v>1689708027.0999999</v>
      </c>
      <c r="CQ36">
        <v>21</v>
      </c>
      <c r="CR36">
        <v>-0.63600000000000001</v>
      </c>
      <c r="CS36">
        <v>-1E-3</v>
      </c>
      <c r="CT36">
        <v>-3.0659999999999998</v>
      </c>
      <c r="CU36">
        <v>-0.107</v>
      </c>
      <c r="CV36">
        <v>399</v>
      </c>
      <c r="CW36">
        <v>12</v>
      </c>
      <c r="CX36">
        <v>0.1</v>
      </c>
      <c r="CY36">
        <v>0.12</v>
      </c>
      <c r="CZ36">
        <v>4.3274108180370403</v>
      </c>
      <c r="DA36">
        <v>1.9683797250350099</v>
      </c>
      <c r="DB36">
        <v>0.19653468194207699</v>
      </c>
      <c r="DC36">
        <v>1</v>
      </c>
      <c r="DD36">
        <v>399.95295238095201</v>
      </c>
      <c r="DE36">
        <v>0.21701298701371899</v>
      </c>
      <c r="DF36">
        <v>3.0035655304479599E-2</v>
      </c>
      <c r="DG36">
        <v>1</v>
      </c>
      <c r="DH36">
        <v>1799.9585</v>
      </c>
      <c r="DI36">
        <v>5.7849680345791396E-3</v>
      </c>
      <c r="DJ36">
        <v>9.4618972727440104E-2</v>
      </c>
      <c r="DK36">
        <v>-1</v>
      </c>
      <c r="DL36">
        <v>2</v>
      </c>
      <c r="DM36">
        <v>2</v>
      </c>
      <c r="DN36" t="s">
        <v>350</v>
      </c>
      <c r="DO36">
        <v>2.7387700000000001</v>
      </c>
      <c r="DP36">
        <v>2.8380999999999998</v>
      </c>
      <c r="DQ36">
        <v>9.7845000000000001E-2</v>
      </c>
      <c r="DR36">
        <v>9.7484699999999994E-2</v>
      </c>
      <c r="DS36">
        <v>7.8169199999999994E-2</v>
      </c>
      <c r="DT36">
        <v>7.4464299999999997E-2</v>
      </c>
      <c r="DU36">
        <v>26467.7</v>
      </c>
      <c r="DV36">
        <v>28023.4</v>
      </c>
      <c r="DW36">
        <v>27444.1</v>
      </c>
      <c r="DX36">
        <v>29128.7</v>
      </c>
      <c r="DY36">
        <v>33353</v>
      </c>
      <c r="DZ36">
        <v>35949.1</v>
      </c>
      <c r="EA36">
        <v>36694.9</v>
      </c>
      <c r="EB36">
        <v>39533.300000000003</v>
      </c>
      <c r="EC36">
        <v>1.8912</v>
      </c>
      <c r="ED36">
        <v>2.1300300000000001</v>
      </c>
      <c r="EE36">
        <v>6.3531099999999993E-2</v>
      </c>
      <c r="EF36">
        <v>0</v>
      </c>
      <c r="EG36">
        <v>16.645900000000001</v>
      </c>
      <c r="EH36">
        <v>999.9</v>
      </c>
      <c r="EI36">
        <v>45.073999999999998</v>
      </c>
      <c r="EJ36">
        <v>23.111000000000001</v>
      </c>
      <c r="EK36">
        <v>12.695600000000001</v>
      </c>
      <c r="EL36">
        <v>62.017400000000002</v>
      </c>
      <c r="EM36">
        <v>29.274799999999999</v>
      </c>
      <c r="EN36">
        <v>1</v>
      </c>
      <c r="EO36">
        <v>-0.51743600000000001</v>
      </c>
      <c r="EP36">
        <v>2.53424</v>
      </c>
      <c r="EQ36">
        <v>19.848700000000001</v>
      </c>
      <c r="ER36">
        <v>5.2178899999999997</v>
      </c>
      <c r="ES36">
        <v>11.9217</v>
      </c>
      <c r="ET36">
        <v>4.9553000000000003</v>
      </c>
      <c r="EU36">
        <v>3.2971499999999998</v>
      </c>
      <c r="EV36">
        <v>58</v>
      </c>
      <c r="EW36">
        <v>9999</v>
      </c>
      <c r="EX36">
        <v>120.9</v>
      </c>
      <c r="EY36">
        <v>3907.7</v>
      </c>
      <c r="EZ36">
        <v>1.86005</v>
      </c>
      <c r="FA36">
        <v>1.85924</v>
      </c>
      <c r="FB36">
        <v>1.8650500000000001</v>
      </c>
      <c r="FC36">
        <v>1.8690500000000001</v>
      </c>
      <c r="FD36">
        <v>1.86375</v>
      </c>
      <c r="FE36">
        <v>1.86385</v>
      </c>
      <c r="FF36">
        <v>1.8638600000000001</v>
      </c>
      <c r="FG36">
        <v>1.8635999999999999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-3.0659999999999998</v>
      </c>
      <c r="FV36">
        <v>-0.1071</v>
      </c>
      <c r="FW36">
        <v>-3.0656999999999401</v>
      </c>
      <c r="FX36">
        <v>0</v>
      </c>
      <c r="FY36">
        <v>0</v>
      </c>
      <c r="FZ36">
        <v>0</v>
      </c>
      <c r="GA36">
        <v>-0.107109999999999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0.6</v>
      </c>
      <c r="GJ36">
        <v>0.6</v>
      </c>
      <c r="GK36">
        <v>1.0083</v>
      </c>
      <c r="GL36">
        <v>2.5378400000000001</v>
      </c>
      <c r="GM36">
        <v>1.4477500000000001</v>
      </c>
      <c r="GN36">
        <v>2.3046899999999999</v>
      </c>
      <c r="GO36">
        <v>1.5466299999999999</v>
      </c>
      <c r="GP36">
        <v>2.4133300000000002</v>
      </c>
      <c r="GQ36">
        <v>26.9131</v>
      </c>
      <c r="GR36">
        <v>15.3316</v>
      </c>
      <c r="GS36">
        <v>18</v>
      </c>
      <c r="GT36">
        <v>348.53100000000001</v>
      </c>
      <c r="GU36">
        <v>720.42200000000003</v>
      </c>
      <c r="GV36">
        <v>13.567</v>
      </c>
      <c r="GW36">
        <v>20.477399999999999</v>
      </c>
      <c r="GX36">
        <v>30.000399999999999</v>
      </c>
      <c r="GY36">
        <v>20.4758</v>
      </c>
      <c r="GZ36">
        <v>20.457899999999999</v>
      </c>
      <c r="HA36">
        <v>20.174199999999999</v>
      </c>
      <c r="HB36">
        <v>0</v>
      </c>
      <c r="HC36">
        <v>-30</v>
      </c>
      <c r="HD36">
        <v>13.5616</v>
      </c>
      <c r="HE36">
        <v>400</v>
      </c>
      <c r="HF36">
        <v>0</v>
      </c>
      <c r="HG36">
        <v>101.089</v>
      </c>
      <c r="HH36">
        <v>96.060299999999998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2023-07-18T11:21:51Z</dcterms:created>
  <dcterms:modified xsi:type="dcterms:W3CDTF">2023-07-25T18:04:51Z</dcterms:modified>
</cp:coreProperties>
</file>