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E35AD994-3675-F64F-8F52-FDD9C2D6FB0D}" xr6:coauthVersionLast="47" xr6:coauthVersionMax="47" xr10:uidLastSave="{00000000-0000-0000-0000-000000000000}"/>
  <bookViews>
    <workbookView xWindow="240" yWindow="760" windowWidth="19940" windowHeight="129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P36" i="1" s="1"/>
  <c r="AD36" i="1"/>
  <c r="AC36" i="1"/>
  <c r="AB36" i="1"/>
  <c r="U36" i="1"/>
  <c r="S36" i="1"/>
  <c r="AR35" i="1"/>
  <c r="AQ35" i="1"/>
  <c r="AO35" i="1"/>
  <c r="AP35" i="1" s="1"/>
  <c r="AN35" i="1"/>
  <c r="AL35" i="1"/>
  <c r="P35" i="1" s="1"/>
  <c r="AD35" i="1"/>
  <c r="AC35" i="1"/>
  <c r="AB35" i="1"/>
  <c r="U35" i="1"/>
  <c r="AR34" i="1"/>
  <c r="AQ34" i="1"/>
  <c r="AO34" i="1"/>
  <c r="AP34" i="1" s="1"/>
  <c r="AN34" i="1"/>
  <c r="AL34" i="1"/>
  <c r="N34" i="1" s="1"/>
  <c r="M34" i="1" s="1"/>
  <c r="AD34" i="1"/>
  <c r="AC34" i="1"/>
  <c r="AB34" i="1"/>
  <c r="U34" i="1"/>
  <c r="S34" i="1"/>
  <c r="P34" i="1"/>
  <c r="O34" i="1"/>
  <c r="AR33" i="1"/>
  <c r="AQ33" i="1"/>
  <c r="AP33" i="1"/>
  <c r="AO33" i="1"/>
  <c r="AN33" i="1"/>
  <c r="AL33" i="1" s="1"/>
  <c r="AD33" i="1"/>
  <c r="AC33" i="1"/>
  <c r="AB33" i="1" s="1"/>
  <c r="X33" i="1"/>
  <c r="U33" i="1"/>
  <c r="AR32" i="1"/>
  <c r="AQ32" i="1"/>
  <c r="AO32" i="1"/>
  <c r="AP32" i="1" s="1"/>
  <c r="AN32" i="1"/>
  <c r="AL32" i="1"/>
  <c r="P32" i="1" s="1"/>
  <c r="AD32" i="1"/>
  <c r="AC32" i="1"/>
  <c r="AB32" i="1"/>
  <c r="U32" i="1"/>
  <c r="S32" i="1"/>
  <c r="AR31" i="1"/>
  <c r="AQ31" i="1"/>
  <c r="AO31" i="1"/>
  <c r="AP31" i="1" s="1"/>
  <c r="AN31" i="1"/>
  <c r="AL31" i="1"/>
  <c r="P31" i="1" s="1"/>
  <c r="AD31" i="1"/>
  <c r="AC31" i="1"/>
  <c r="AB31" i="1"/>
  <c r="U31" i="1"/>
  <c r="AR30" i="1"/>
  <c r="AQ30" i="1"/>
  <c r="AO30" i="1"/>
  <c r="AP30" i="1" s="1"/>
  <c r="AN30" i="1"/>
  <c r="AM30" i="1"/>
  <c r="AL30" i="1"/>
  <c r="N30" i="1" s="1"/>
  <c r="M30" i="1" s="1"/>
  <c r="AD30" i="1"/>
  <c r="AC30" i="1"/>
  <c r="AB30" i="1" s="1"/>
  <c r="U30" i="1"/>
  <c r="S30" i="1"/>
  <c r="P30" i="1"/>
  <c r="O30" i="1"/>
  <c r="AR29" i="1"/>
  <c r="AQ29" i="1"/>
  <c r="AP29" i="1"/>
  <c r="AO29" i="1"/>
  <c r="AN29" i="1"/>
  <c r="AL29" i="1" s="1"/>
  <c r="AD29" i="1"/>
  <c r="AC29" i="1"/>
  <c r="AB29" i="1" s="1"/>
  <c r="X29" i="1"/>
  <c r="U29" i="1"/>
  <c r="AR28" i="1"/>
  <c r="AQ28" i="1"/>
  <c r="AO28" i="1"/>
  <c r="AP28" i="1" s="1"/>
  <c r="AN28" i="1"/>
  <c r="AL28" i="1"/>
  <c r="P28" i="1" s="1"/>
  <c r="AD28" i="1"/>
  <c r="AC28" i="1"/>
  <c r="AB28" i="1"/>
  <c r="U28" i="1"/>
  <c r="S28" i="1"/>
  <c r="AR27" i="1"/>
  <c r="AQ27" i="1"/>
  <c r="AO27" i="1"/>
  <c r="AP27" i="1" s="1"/>
  <c r="AN27" i="1"/>
  <c r="AL27" i="1"/>
  <c r="P27" i="1" s="1"/>
  <c r="AD27" i="1"/>
  <c r="AC27" i="1"/>
  <c r="AB27" i="1"/>
  <c r="U27" i="1"/>
  <c r="AR26" i="1"/>
  <c r="AQ26" i="1"/>
  <c r="AO26" i="1"/>
  <c r="AP26" i="1" s="1"/>
  <c r="AN26" i="1"/>
  <c r="AM26" i="1"/>
  <c r="AL26" i="1"/>
  <c r="N26" i="1" s="1"/>
  <c r="M26" i="1" s="1"/>
  <c r="AD26" i="1"/>
  <c r="AC26" i="1"/>
  <c r="AB26" i="1" s="1"/>
  <c r="U26" i="1"/>
  <c r="S26" i="1"/>
  <c r="P26" i="1"/>
  <c r="O26" i="1"/>
  <c r="AR25" i="1"/>
  <c r="AQ25" i="1"/>
  <c r="AP25" i="1"/>
  <c r="AO25" i="1"/>
  <c r="AN25" i="1"/>
  <c r="AL25" i="1" s="1"/>
  <c r="AD25" i="1"/>
  <c r="AC25" i="1"/>
  <c r="AB25" i="1" s="1"/>
  <c r="X25" i="1"/>
  <c r="U25" i="1"/>
  <c r="AR24" i="1"/>
  <c r="AQ24" i="1"/>
  <c r="AO24" i="1"/>
  <c r="AP24" i="1" s="1"/>
  <c r="AN24" i="1"/>
  <c r="AL24" i="1"/>
  <c r="P24" i="1" s="1"/>
  <c r="AD24" i="1"/>
  <c r="AC24" i="1"/>
  <c r="AB24" i="1"/>
  <c r="U24" i="1"/>
  <c r="S24" i="1"/>
  <c r="AR23" i="1"/>
  <c r="AQ23" i="1"/>
  <c r="AO23" i="1"/>
  <c r="AP23" i="1" s="1"/>
  <c r="AN23" i="1"/>
  <c r="AL23" i="1"/>
  <c r="P23" i="1" s="1"/>
  <c r="AD23" i="1"/>
  <c r="AC23" i="1"/>
  <c r="AB23" i="1"/>
  <c r="U23" i="1"/>
  <c r="AR22" i="1"/>
  <c r="AQ22" i="1"/>
  <c r="AO22" i="1"/>
  <c r="AP22" i="1" s="1"/>
  <c r="AN22" i="1"/>
  <c r="AM22" i="1"/>
  <c r="AL22" i="1"/>
  <c r="N22" i="1" s="1"/>
  <c r="M22" i="1" s="1"/>
  <c r="AD22" i="1"/>
  <c r="AC22" i="1"/>
  <c r="AB22" i="1" s="1"/>
  <c r="U22" i="1"/>
  <c r="S22" i="1"/>
  <c r="P22" i="1"/>
  <c r="O22" i="1"/>
  <c r="AR21" i="1"/>
  <c r="AQ21" i="1"/>
  <c r="AP21" i="1"/>
  <c r="AO21" i="1"/>
  <c r="AN21" i="1"/>
  <c r="AL21" i="1" s="1"/>
  <c r="AD21" i="1"/>
  <c r="AC21" i="1"/>
  <c r="AB21" i="1" s="1"/>
  <c r="X21" i="1"/>
  <c r="U21" i="1"/>
  <c r="AR20" i="1"/>
  <c r="AQ20" i="1"/>
  <c r="AO20" i="1"/>
  <c r="AP20" i="1" s="1"/>
  <c r="AN20" i="1"/>
  <c r="AL20" i="1"/>
  <c r="P20" i="1" s="1"/>
  <c r="AD20" i="1"/>
  <c r="AC20" i="1"/>
  <c r="AB20" i="1"/>
  <c r="U20" i="1"/>
  <c r="S20" i="1"/>
  <c r="AR19" i="1"/>
  <c r="AQ19" i="1"/>
  <c r="AO19" i="1"/>
  <c r="AP19" i="1" s="1"/>
  <c r="AN19" i="1"/>
  <c r="AL19" i="1"/>
  <c r="P19" i="1" s="1"/>
  <c r="AD19" i="1"/>
  <c r="AC19" i="1"/>
  <c r="AB19" i="1"/>
  <c r="U19" i="1"/>
  <c r="AF34" i="1" l="1"/>
  <c r="AF22" i="1"/>
  <c r="S21" i="1"/>
  <c r="N21" i="1"/>
  <c r="M21" i="1" s="1"/>
  <c r="P21" i="1"/>
  <c r="O21" i="1"/>
  <c r="S25" i="1"/>
  <c r="P25" i="1"/>
  <c r="N25" i="1"/>
  <c r="M25" i="1" s="1"/>
  <c r="AM25" i="1"/>
  <c r="O25" i="1"/>
  <c r="S29" i="1"/>
  <c r="N29" i="1"/>
  <c r="M29" i="1" s="1"/>
  <c r="P29" i="1"/>
  <c r="O29" i="1"/>
  <c r="AM29" i="1"/>
  <c r="N33" i="1"/>
  <c r="M33" i="1" s="1"/>
  <c r="S33" i="1"/>
  <c r="P33" i="1"/>
  <c r="O33" i="1"/>
  <c r="AM33" i="1"/>
  <c r="AM21" i="1"/>
  <c r="AF26" i="1"/>
  <c r="AF30" i="1"/>
  <c r="X22" i="1"/>
  <c r="X26" i="1"/>
  <c r="X34" i="1"/>
  <c r="S19" i="1"/>
  <c r="AM20" i="1"/>
  <c r="S23" i="1"/>
  <c r="AM24" i="1"/>
  <c r="S27" i="1"/>
  <c r="AM28" i="1"/>
  <c r="S31" i="1"/>
  <c r="AM32" i="1"/>
  <c r="S35" i="1"/>
  <c r="AM36" i="1"/>
  <c r="N24" i="1"/>
  <c r="M24" i="1" s="1"/>
  <c r="N28" i="1"/>
  <c r="M28" i="1" s="1"/>
  <c r="N32" i="1"/>
  <c r="M32" i="1" s="1"/>
  <c r="N36" i="1"/>
  <c r="M36" i="1" s="1"/>
  <c r="N20" i="1"/>
  <c r="M20" i="1" s="1"/>
  <c r="AM19" i="1"/>
  <c r="O20" i="1"/>
  <c r="Y21" i="1"/>
  <c r="Z21" i="1" s="1"/>
  <c r="AG21" i="1" s="1"/>
  <c r="AM23" i="1"/>
  <c r="O24" i="1"/>
  <c r="AM27" i="1"/>
  <c r="O28" i="1"/>
  <c r="AM31" i="1"/>
  <c r="O32" i="1"/>
  <c r="Y33" i="1"/>
  <c r="Z33" i="1" s="1"/>
  <c r="AG33" i="1" s="1"/>
  <c r="AM35" i="1"/>
  <c r="O36" i="1"/>
  <c r="N19" i="1"/>
  <c r="M19" i="1" s="1"/>
  <c r="X20" i="1"/>
  <c r="N23" i="1"/>
  <c r="M23" i="1" s="1"/>
  <c r="X24" i="1"/>
  <c r="N27" i="1"/>
  <c r="M27" i="1" s="1"/>
  <c r="X28" i="1"/>
  <c r="N31" i="1"/>
  <c r="M31" i="1" s="1"/>
  <c r="X32" i="1"/>
  <c r="N35" i="1"/>
  <c r="M35" i="1" s="1"/>
  <c r="X36" i="1"/>
  <c r="X30" i="1"/>
  <c r="O23" i="1"/>
  <c r="O27" i="1"/>
  <c r="O31" i="1"/>
  <c r="AM34" i="1"/>
  <c r="O35" i="1"/>
  <c r="O19" i="1"/>
  <c r="X19" i="1"/>
  <c r="X23" i="1"/>
  <c r="X27" i="1"/>
  <c r="X31" i="1"/>
  <c r="X35" i="1"/>
  <c r="AF24" i="1" l="1"/>
  <c r="Y31" i="1"/>
  <c r="Z31" i="1" s="1"/>
  <c r="AA33" i="1"/>
  <c r="AE33" i="1" s="1"/>
  <c r="AH33" i="1"/>
  <c r="AI33" i="1" s="1"/>
  <c r="Y24" i="1"/>
  <c r="Z24" i="1" s="1"/>
  <c r="V24" i="1" s="1"/>
  <c r="T24" i="1" s="1"/>
  <c r="W24" i="1" s="1"/>
  <c r="Q24" i="1" s="1"/>
  <c r="R24" i="1" s="1"/>
  <c r="AF29" i="1"/>
  <c r="AF27" i="1"/>
  <c r="Y30" i="1"/>
  <c r="Z30" i="1" s="1"/>
  <c r="AF31" i="1"/>
  <c r="V31" i="1"/>
  <c r="T31" i="1" s="1"/>
  <c r="W31" i="1" s="1"/>
  <c r="Q31" i="1" s="1"/>
  <c r="R31" i="1" s="1"/>
  <c r="Y35" i="1"/>
  <c r="Z35" i="1" s="1"/>
  <c r="Y29" i="1"/>
  <c r="Z29" i="1" s="1"/>
  <c r="Y19" i="1"/>
  <c r="Z19" i="1" s="1"/>
  <c r="Y36" i="1"/>
  <c r="Z36" i="1" s="1"/>
  <c r="V36" i="1" s="1"/>
  <c r="T36" i="1" s="1"/>
  <c r="W36" i="1" s="1"/>
  <c r="Q36" i="1" s="1"/>
  <c r="R36" i="1" s="1"/>
  <c r="AF20" i="1"/>
  <c r="Y26" i="1"/>
  <c r="Z26" i="1" s="1"/>
  <c r="V33" i="1"/>
  <c r="T33" i="1" s="1"/>
  <c r="W33" i="1" s="1"/>
  <c r="Q33" i="1" s="1"/>
  <c r="R33" i="1" s="1"/>
  <c r="AF33" i="1"/>
  <c r="AF25" i="1"/>
  <c r="AF28" i="1"/>
  <c r="Y28" i="1"/>
  <c r="Z28" i="1" s="1"/>
  <c r="Y27" i="1"/>
  <c r="Z27" i="1" s="1"/>
  <c r="V27" i="1" s="1"/>
  <c r="T27" i="1" s="1"/>
  <c r="W27" i="1" s="1"/>
  <c r="Q27" i="1" s="1"/>
  <c r="R27" i="1" s="1"/>
  <c r="AF23" i="1"/>
  <c r="Y34" i="1"/>
  <c r="Z34" i="1" s="1"/>
  <c r="AF36" i="1"/>
  <c r="AA21" i="1"/>
  <c r="AE21" i="1" s="1"/>
  <c r="AH21" i="1"/>
  <c r="Y23" i="1"/>
  <c r="Z23" i="1" s="1"/>
  <c r="Y20" i="1"/>
  <c r="Z20" i="1" s="1"/>
  <c r="AF35" i="1"/>
  <c r="V35" i="1"/>
  <c r="T35" i="1" s="1"/>
  <c r="W35" i="1" s="1"/>
  <c r="Q35" i="1" s="1"/>
  <c r="R35" i="1" s="1"/>
  <c r="AF19" i="1"/>
  <c r="Y22" i="1"/>
  <c r="Z22" i="1" s="1"/>
  <c r="V21" i="1"/>
  <c r="T21" i="1" s="1"/>
  <c r="W21" i="1" s="1"/>
  <c r="Q21" i="1" s="1"/>
  <c r="R21" i="1" s="1"/>
  <c r="AF21" i="1"/>
  <c r="Y32" i="1"/>
  <c r="Z32" i="1" s="1"/>
  <c r="Y25" i="1"/>
  <c r="Z25" i="1" s="1"/>
  <c r="V25" i="1" s="1"/>
  <c r="T25" i="1" s="1"/>
  <c r="W25" i="1" s="1"/>
  <c r="Q25" i="1" s="1"/>
  <c r="R25" i="1" s="1"/>
  <c r="AF32" i="1"/>
  <c r="V32" i="1"/>
  <c r="T32" i="1" s="1"/>
  <c r="W32" i="1" s="1"/>
  <c r="Q32" i="1" s="1"/>
  <c r="R32" i="1" s="1"/>
  <c r="AI21" i="1" l="1"/>
  <c r="AH20" i="1"/>
  <c r="AA20" i="1"/>
  <c r="AE20" i="1" s="1"/>
  <c r="AG20" i="1"/>
  <c r="AH23" i="1"/>
  <c r="AG23" i="1"/>
  <c r="AA23" i="1"/>
  <c r="AE23" i="1" s="1"/>
  <c r="AH19" i="1"/>
  <c r="AI19" i="1" s="1"/>
  <c r="AA19" i="1"/>
  <c r="AE19" i="1" s="1"/>
  <c r="AG19" i="1"/>
  <c r="AA26" i="1"/>
  <c r="AE26" i="1" s="1"/>
  <c r="AH26" i="1"/>
  <c r="AG26" i="1"/>
  <c r="V26" i="1"/>
  <c r="T26" i="1" s="1"/>
  <c r="W26" i="1" s="1"/>
  <c r="Q26" i="1" s="1"/>
  <c r="R26" i="1" s="1"/>
  <c r="AA29" i="1"/>
  <c r="AE29" i="1" s="1"/>
  <c r="AH29" i="1"/>
  <c r="AG29" i="1"/>
  <c r="AH31" i="1"/>
  <c r="AG31" i="1"/>
  <c r="AA31" i="1"/>
  <c r="AE31" i="1" s="1"/>
  <c r="AA22" i="1"/>
  <c r="AE22" i="1" s="1"/>
  <c r="AH22" i="1"/>
  <c r="AG22" i="1"/>
  <c r="V22" i="1"/>
  <c r="T22" i="1" s="1"/>
  <c r="W22" i="1" s="1"/>
  <c r="Q22" i="1" s="1"/>
  <c r="R22" i="1" s="1"/>
  <c r="V23" i="1"/>
  <c r="T23" i="1" s="1"/>
  <c r="W23" i="1" s="1"/>
  <c r="Q23" i="1" s="1"/>
  <c r="R23" i="1" s="1"/>
  <c r="V19" i="1"/>
  <c r="T19" i="1" s="1"/>
  <c r="W19" i="1" s="1"/>
  <c r="Q19" i="1" s="1"/>
  <c r="R19" i="1" s="1"/>
  <c r="AH32" i="1"/>
  <c r="AA32" i="1"/>
  <c r="AE32" i="1" s="1"/>
  <c r="AG32" i="1"/>
  <c r="AH28" i="1"/>
  <c r="AA28" i="1"/>
  <c r="AE28" i="1" s="1"/>
  <c r="AG28" i="1"/>
  <c r="AH24" i="1"/>
  <c r="AA24" i="1"/>
  <c r="AE24" i="1" s="1"/>
  <c r="AG24" i="1"/>
  <c r="AH36" i="1"/>
  <c r="AA36" i="1"/>
  <c r="AE36" i="1" s="1"/>
  <c r="AG36" i="1"/>
  <c r="AA30" i="1"/>
  <c r="AE30" i="1" s="1"/>
  <c r="AH30" i="1"/>
  <c r="AG30" i="1"/>
  <c r="V30" i="1"/>
  <c r="T30" i="1" s="1"/>
  <c r="W30" i="1" s="1"/>
  <c r="Q30" i="1" s="1"/>
  <c r="R30" i="1" s="1"/>
  <c r="AG27" i="1"/>
  <c r="AA27" i="1"/>
  <c r="AE27" i="1" s="1"/>
  <c r="AH27" i="1"/>
  <c r="AA25" i="1"/>
  <c r="AE25" i="1" s="1"/>
  <c r="AH25" i="1"/>
  <c r="AG25" i="1"/>
  <c r="AA34" i="1"/>
  <c r="AE34" i="1" s="1"/>
  <c r="AH34" i="1"/>
  <c r="AG34" i="1"/>
  <c r="V34" i="1"/>
  <c r="T34" i="1" s="1"/>
  <c r="W34" i="1" s="1"/>
  <c r="Q34" i="1" s="1"/>
  <c r="R34" i="1" s="1"/>
  <c r="V28" i="1"/>
  <c r="T28" i="1" s="1"/>
  <c r="W28" i="1" s="1"/>
  <c r="Q28" i="1" s="1"/>
  <c r="R28" i="1" s="1"/>
  <c r="V20" i="1"/>
  <c r="T20" i="1" s="1"/>
  <c r="W20" i="1" s="1"/>
  <c r="Q20" i="1" s="1"/>
  <c r="R20" i="1" s="1"/>
  <c r="AG35" i="1"/>
  <c r="AA35" i="1"/>
  <c r="AE35" i="1" s="1"/>
  <c r="AH35" i="1"/>
  <c r="V29" i="1"/>
  <c r="T29" i="1" s="1"/>
  <c r="W29" i="1" s="1"/>
  <c r="Q29" i="1" s="1"/>
  <c r="R29" i="1" s="1"/>
  <c r="AI35" i="1" l="1"/>
  <c r="AI24" i="1"/>
  <c r="AI26" i="1"/>
  <c r="AI32" i="1"/>
  <c r="AI31" i="1"/>
  <c r="AI34" i="1"/>
  <c r="AI30" i="1"/>
  <c r="AI25" i="1"/>
  <c r="AI28" i="1"/>
  <c r="AI22" i="1"/>
  <c r="AI27" i="1"/>
  <c r="AI23" i="1"/>
  <c r="AI29" i="1"/>
  <c r="AI36" i="1"/>
  <c r="AI20" i="1"/>
</calcChain>
</file>

<file path=xl/sharedStrings.xml><?xml version="1.0" encoding="utf-8"?>
<sst xmlns="http://schemas.openxmlformats.org/spreadsheetml/2006/main" count="980" uniqueCount="407">
  <si>
    <t>File opened</t>
  </si>
  <si>
    <t>2023-07-19 13:14:19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</si>
  <si>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</si>
  <si>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</si>
  <si>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</si>
  <si>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</si>
  <si>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</si>
  <si>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</si>
  <si>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</si>
  <si>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</si>
  <si>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</si>
  <si>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</si>
  <si>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</si>
  <si>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{"co2bzero": "0.928369", "co2aspan2a": "0.292292", "tbzero": "-0.243059", "h2obspan2": "0", "h2oaspanconc1": "11.65", "co2aspanconc2": "301.4", "h2obspan1": "1.00489", "h2oaspanconc2": "0", "co2bspanconc2": "301.4", "flowazero": "0.29744", "co2bspan2b": "0.29074", "h2oaspan2": "0", "co2bspan2": "-0.0342144", "oxygen": "21", "ssb_ref": "37125.5", "h2oaspan2b": "0.0685964", "co2aspan2": "-0.0349502", "co2aspan2b": "0.289966", "ssa_ref": "34842.2", "h2oaspan1": "1.00591", "flowbzero": "0.38674", "co2bspanconc1": "2473", "h2obspanconc2": "0", "h2obspanconc1": "11.65", "co2azero": "0.925242", "tazero": "-0.14134", "co2bspan1": "1.0021", "h2obspan2a": "0.0687607", "chamberpressurezero": "2.68235", "h2obspan2b": "0.0690967", "co2bspan2a": "0.293064", "h2obzero": "1.0566", "flowmeterzero": "0.996167", "co2aspan1": "1.00226", "h2oazero": "1.04545", "co2aspanconc1": "2473", "h2oaspan2a": "0.0681933"}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</si>
  <si>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</si>
  <si>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</si>
  <si>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</si>
  <si>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</si>
  <si>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</si>
  <si>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</si>
  <si>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</si>
  <si>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</si>
  <si>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</si>
  <si>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</si>
  <si>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</si>
  <si>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</si>
  <si>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</si>
  <si>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13:14:19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</si>
  <si>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</si>
  <si>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</si>
  <si>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</si>
  <si>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</si>
  <si>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</si>
  <si>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</si>
  <si>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</si>
  <si>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</si>
  <si>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</si>
  <si>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</si>
  <si>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</si>
  <si>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</si>
  <si>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</si>
  <si>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</si>
  <si>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</si>
  <si>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</si>
  <si>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</si>
  <si>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</si>
  <si>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</si>
  <si>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</si>
  <si>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</si>
  <si>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</si>
  <si>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</si>
  <si>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</si>
  <si>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</si>
  <si>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</si>
  <si>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</si>
  <si>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</si>
  <si>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</si>
  <si>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</si>
  <si>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</si>
  <si>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</si>
  <si>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</si>
  <si>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</si>
  <si>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</si>
  <si>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</si>
  <si>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</si>
  <si>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</si>
  <si>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</si>
  <si>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</si>
  <si>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</si>
  <si>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</si>
  <si>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</si>
  <si>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</si>
  <si>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</si>
  <si>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</si>
  <si>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</si>
  <si>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</si>
  <si>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</si>
  <si>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</si>
  <si>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</si>
  <si>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</si>
  <si>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</si>
  <si>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</si>
  <si>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</si>
  <si>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</si>
  <si>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</si>
  <si>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</si>
  <si>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</si>
  <si>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4.21283 88.4088 383.197 622.888 854.515 1071.07 1254.15 1351.65</t>
  </si>
  <si>
    <t>Fs_true</t>
  </si>
  <si>
    <t>0.0866402 101.219 403.365 601.184 802.335 1001.14 1202.52 1401.06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</si>
  <si>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</si>
  <si>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</si>
  <si>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</si>
  <si>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</si>
  <si>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</si>
  <si>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</si>
  <si>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</si>
  <si>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</si>
  <si>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</si>
  <si>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</si>
  <si>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</si>
  <si>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</si>
  <si>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</si>
  <si>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</si>
  <si>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</si>
  <si>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</si>
  <si>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</si>
  <si>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</si>
  <si>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</si>
  <si>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</si>
  <si>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</si>
  <si>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</si>
  <si>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</si>
  <si>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</si>
  <si>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</si>
  <si>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</si>
  <si>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</si>
  <si>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</si>
  <si>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</si>
  <si>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</si>
  <si>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</si>
  <si>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</si>
  <si>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</si>
  <si>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</si>
  <si>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</si>
  <si>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</si>
  <si>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</si>
  <si>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</si>
  <si>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</si>
  <si>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</si>
  <si>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</si>
  <si>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</si>
  <si>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</si>
  <si>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</si>
  <si>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</si>
  <si>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</si>
  <si>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</si>
  <si>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</si>
  <si>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</si>
  <si>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</si>
  <si>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</si>
  <si>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</si>
  <si>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</si>
  <si>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</si>
  <si>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</si>
  <si>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</si>
  <si>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</si>
  <si>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</si>
  <si>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</si>
  <si>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</si>
  <si>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</si>
  <si>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</si>
  <si>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</si>
  <si>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</si>
  <si>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</si>
  <si>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</si>
  <si>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</si>
  <si>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</si>
  <si>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</si>
  <si>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</si>
  <si>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</si>
  <si>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</si>
  <si>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</si>
  <si>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</si>
  <si>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</si>
  <si>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</si>
  <si>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</si>
  <si>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</si>
  <si>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</si>
  <si>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</si>
  <si>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</si>
  <si>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</si>
  <si>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</si>
  <si>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</si>
  <si>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</si>
  <si>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</si>
  <si>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</si>
  <si>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</si>
  <si>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</si>
  <si>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</si>
  <si>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</si>
  <si>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</si>
  <si>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</si>
  <si>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</si>
  <si>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</si>
  <si>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</si>
  <si>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</si>
  <si>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</si>
  <si>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</si>
  <si>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</si>
  <si>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</si>
  <si>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</si>
  <si>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</si>
  <si>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</si>
  <si>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</si>
  <si>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</si>
  <si>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</si>
  <si>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</si>
  <si>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</si>
  <si>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</si>
  <si>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</si>
  <si>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</si>
  <si>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</si>
  <si>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</si>
  <si>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</si>
  <si>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</si>
  <si>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</si>
  <si>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</si>
  <si>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</si>
  <si>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</si>
  <si>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</si>
  <si>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</si>
  <si>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</si>
  <si>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</si>
  <si>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</si>
  <si>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</si>
  <si>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</si>
  <si>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</si>
  <si>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</si>
  <si>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</si>
  <si>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</si>
  <si>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</si>
  <si>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</si>
  <si>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</si>
  <si>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</si>
  <si>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</si>
  <si>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</si>
  <si>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</si>
  <si>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</si>
  <si>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</si>
  <si>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</si>
  <si>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</si>
  <si>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</si>
  <si>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</si>
  <si>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</si>
  <si>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</si>
  <si>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</si>
  <si>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</si>
  <si>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</si>
  <si>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</si>
  <si>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</si>
  <si>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</si>
  <si>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</si>
  <si>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</si>
  <si>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</si>
  <si>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</si>
  <si>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</si>
  <si>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</si>
  <si>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</si>
  <si>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</si>
  <si>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</si>
  <si>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</si>
  <si>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</si>
  <si>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</si>
  <si>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</si>
  <si>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</si>
  <si>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</si>
  <si>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</si>
  <si>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</si>
  <si>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</si>
  <si>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</si>
  <si>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</si>
  <si>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</si>
  <si>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</si>
  <si>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</si>
  <si>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</si>
  <si>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</si>
  <si>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</si>
  <si>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</si>
  <si>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</si>
  <si>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</si>
  <si>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</si>
  <si>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</si>
  <si>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</si>
  <si>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</si>
  <si>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</si>
  <si>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</si>
  <si>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</si>
  <si>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</si>
  <si>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</si>
  <si>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</si>
  <si>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</si>
  <si>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</si>
  <si>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</si>
  <si>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</si>
  <si>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</si>
  <si>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</si>
  <si>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</si>
  <si>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</si>
  <si>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</si>
  <si>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</si>
  <si>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</si>
  <si>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</si>
  <si>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</si>
  <si>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</si>
  <si>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</si>
  <si>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</si>
  <si>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</si>
  <si>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</si>
  <si>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</si>
  <si>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</si>
  <si>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</si>
  <si>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</si>
  <si>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</si>
  <si>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</si>
  <si>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</si>
  <si>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</si>
  <si>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</si>
  <si>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</si>
  <si>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</si>
  <si>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</si>
  <si>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</si>
  <si>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</si>
  <si>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</si>
  <si>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</si>
  <si>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</si>
  <si>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</si>
  <si>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</si>
  <si>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</si>
  <si>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</si>
  <si>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</si>
  <si>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</si>
  <si>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</si>
  <si>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</si>
  <si>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</si>
  <si>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</si>
  <si>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</si>
  <si>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</si>
  <si>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</si>
  <si>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</si>
  <si>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</si>
  <si>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</si>
  <si>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</si>
  <si>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</si>
  <si>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</si>
  <si>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</si>
  <si>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</si>
  <si>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</si>
  <si>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</si>
  <si>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</si>
  <si>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</si>
  <si>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</si>
  <si>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20230719 13:35:07</t>
  </si>
  <si>
    <t>13:35:07</t>
  </si>
  <si>
    <t>none</t>
  </si>
  <si>
    <t>Lindsey</t>
  </si>
  <si>
    <t>20230719</t>
  </si>
  <si>
    <t>kse</t>
  </si>
  <si>
    <t>LEPA11</t>
  </si>
  <si>
    <t>BNL21866</t>
  </si>
  <si>
    <t>13:34:37</t>
  </si>
  <si>
    <t>2/2</t>
  </si>
  <si>
    <t>00000000</t>
  </si>
  <si>
    <t>iiiiiiii</t>
  </si>
  <si>
    <t>off</t>
  </si>
  <si>
    <t>20230719 13:36:39</t>
  </si>
  <si>
    <t>13:36:39</t>
  </si>
  <si>
    <t>13:36:09</t>
  </si>
  <si>
    <t>20230719 13:38:09</t>
  </si>
  <si>
    <t>13:38:09</t>
  </si>
  <si>
    <t>13:37:39</t>
  </si>
  <si>
    <t>20230719 13:39:43</t>
  </si>
  <si>
    <t>13:39:43</t>
  </si>
  <si>
    <t>13:39:13</t>
  </si>
  <si>
    <t>20230719 13:41:14</t>
  </si>
  <si>
    <t>13:41:14</t>
  </si>
  <si>
    <t>13:40:45</t>
  </si>
  <si>
    <t>20230719 13:42:45</t>
  </si>
  <si>
    <t>13:42:45</t>
  </si>
  <si>
    <t>13:42:18</t>
  </si>
  <si>
    <t>20230719 13:43:54</t>
  </si>
  <si>
    <t>13:43:54</t>
  </si>
  <si>
    <t>13:43:43</t>
  </si>
  <si>
    <t>20230719 13:45:27</t>
  </si>
  <si>
    <t>13:45:27</t>
  </si>
  <si>
    <t>13:44:58</t>
  </si>
  <si>
    <t>20230719 13:46:48</t>
  </si>
  <si>
    <t>13:46:48</t>
  </si>
  <si>
    <t>13:46:19</t>
  </si>
  <si>
    <t>20230719 13:48:10</t>
  </si>
  <si>
    <t>13:48:10</t>
  </si>
  <si>
    <t>13:47:41</t>
  </si>
  <si>
    <t>20230719 13:49:50</t>
  </si>
  <si>
    <t>13:49:50</t>
  </si>
  <si>
    <t>13:49:21</t>
  </si>
  <si>
    <t>20230719 13:51:19</t>
  </si>
  <si>
    <t>13:51:19</t>
  </si>
  <si>
    <t>13:50:49</t>
  </si>
  <si>
    <t>20230719 13:52:58</t>
  </si>
  <si>
    <t>13:52:58</t>
  </si>
  <si>
    <t>13:52:28</t>
  </si>
  <si>
    <t>20230719 13:54:29</t>
  </si>
  <si>
    <t>13:54:29</t>
  </si>
  <si>
    <t>13:53:59</t>
  </si>
  <si>
    <t>20230719 13:55:56</t>
  </si>
  <si>
    <t>13:55:56</t>
  </si>
  <si>
    <t>13:55:25</t>
  </si>
  <si>
    <t>20230719 13:57:56</t>
  </si>
  <si>
    <t>13:57:56</t>
  </si>
  <si>
    <t>13:57:11</t>
  </si>
  <si>
    <t>20230719 13:59:57</t>
  </si>
  <si>
    <t>13:59:57</t>
  </si>
  <si>
    <t>13:59:03</t>
  </si>
  <si>
    <t>1/2</t>
  </si>
  <si>
    <t>20230719 14:01:42</t>
  </si>
  <si>
    <t>14:01:42</t>
  </si>
  <si>
    <t>14:01:07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</si>
</sst>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2.4420000000000002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340</v>
      </c>
      <c r="EX18" t="s">
        <v>340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1689802507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1689802507</v>
      </c>
      <c r="M19">
        <f t="shared" ref="M19:M36" si="0">(N19)/1000</f>
        <v>1.6870825762627807E-3</v>
      </c>
      <c r="N19">
        <f t="shared" ref="N19:N36" si="1">1000*AZ19*AL19*(AV19-AW19)/(100*$B$7*(1000-AL19*AV19))</f>
        <v>1.6870825762627806</v>
      </c>
      <c r="O19">
        <f t="shared" ref="O19:O36" si="2">AZ19*AL19*(AU19-AT19*(1000-AL19*AW19)/(1000-AL19*AV19))/(100*$B$7)</f>
        <v>15.77698086314137</v>
      </c>
      <c r="P19">
        <f t="shared" ref="P19:P36" si="3">AT19 - IF(AL19&gt;1, O19*$B$7*100/(AN19*BH19), 0)</f>
        <v>389.94299999999998</v>
      </c>
      <c r="Q19">
        <f t="shared" ref="Q19:Q36" si="4">((W19-M19/2)*P19-O19)/(W19+M19/2)</f>
        <v>251.63019760531773</v>
      </c>
      <c r="R19">
        <f t="shared" ref="R19:R36" si="5">Q19*(BA19+BB19)/1000</f>
        <v>25.508888989963047</v>
      </c>
      <c r="S19">
        <f t="shared" ref="S19:S36" si="6">(AT19 - IF(AL19&gt;1, O19*$B$7*100/(AN19*BH19), 0))*(BA19+BB19)/1000</f>
        <v>39.530282112701997</v>
      </c>
      <c r="T19">
        <f t="shared" ref="T19:T36" si="7">2/((1/V19-1/U19)+SIGN(V19)*SQRT((1/V19-1/U19)*(1/V19-1/U19) + 4*$C$7/(($C$7+1)*($C$7+1))*(2*1/V19*1/U19-1/U19*1/U19)))</f>
        <v>0.19300999877339439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4.0788058324189755</v>
      </c>
      <c r="V19">
        <f t="shared" ref="V19:V36" si="9">M19*(1000-(1000*0.61365*EXP(17.502*Z19/(240.97+Z19))/(BA19+BB19)+AV19)/2)/(1000*0.61365*EXP(17.502*Z19/(240.97+Z19))/(BA19+BB19)-AV19)</f>
        <v>0.1880758546314539</v>
      </c>
      <c r="W19">
        <f t="shared" ref="W19:W36" si="10">1/(($C$7+1)/(T19/1.6)+1/(U19/1.37)) + $C$7/(($C$7+1)/(T19/1.6) + $C$7/(U19/1.37))</f>
        <v>0.11798021630792527</v>
      </c>
      <c r="X19">
        <f t="shared" ref="X19:X36" si="11">(AO19*AR19)</f>
        <v>297.71694299999996</v>
      </c>
      <c r="Y19">
        <f t="shared" ref="Y19:Y36" si="12">(BC19+(X19+2*0.95*0.0000000567*(((BC19+$B$9)+273)^4-(BC19+273)^4)-44100*M19)/(1.84*29.3*U19+8*0.95*0.0000000567*(BC19+273)^3))</f>
        <v>19.95181712339085</v>
      </c>
      <c r="Z19">
        <f t="shared" ref="Z19:Z36" si="13">($C$9*BD19+$D$9*BE19+$E$9*Y19)</f>
        <v>19.95181712339085</v>
      </c>
      <c r="AA19">
        <f t="shared" ref="AA19:AA36" si="14">0.61365*EXP(17.502*Z19/(240.97+Z19))</f>
        <v>2.339620537377352</v>
      </c>
      <c r="AB19">
        <f t="shared" ref="AB19:AB36" si="15">(AC19/AD19*100)</f>
        <v>65.697298245276443</v>
      </c>
      <c r="AC19">
        <f t="shared" ref="AC19:AC36" si="16">AV19*(BA19+BB19)/1000</f>
        <v>1.4472529742182001</v>
      </c>
      <c r="AD19">
        <f t="shared" ref="AD19:AD36" si="17">0.61365*EXP(17.502*BC19/(240.97+BC19))</f>
        <v>2.20291094591893</v>
      </c>
      <c r="AE19">
        <f t="shared" ref="AE19:AE36" si="18">(AA19-AV19*(BA19+BB19)/1000)</f>
        <v>0.89236756315915189</v>
      </c>
      <c r="AF19">
        <f t="shared" ref="AF19:AF36" si="19">(-M19*44100)</f>
        <v>-74.40034161318863</v>
      </c>
      <c r="AG19">
        <f t="shared" ref="AG19:AG36" si="20">2*29.3*U19*0.92*(BC19-Z19)</f>
        <v>-212.92962382527375</v>
      </c>
      <c r="AH19">
        <f t="shared" ref="AH19:AH36" si="21">2*0.95*0.0000000567*(((BC19+$B$9)+273)^4-(Z19+273)^4)</f>
        <v>-10.438762047306673</v>
      </c>
      <c r="AI19">
        <f t="shared" ref="AI19:AI36" si="22">X19+AH19+AF19+AG19</f>
        <v>-5.1784485769104549E-2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54955.104259004605</v>
      </c>
      <c r="AO19">
        <f t="shared" ref="AO19:AO36" si="26">$B$13*BI19+$C$13*BJ19+$F$13*BU19*(1-BX19)</f>
        <v>1800.09</v>
      </c>
      <c r="AP19">
        <f t="shared" ref="AP19:AP36" si="27">AO19*AQ19</f>
        <v>1517.4758999999999</v>
      </c>
      <c r="AQ19">
        <f t="shared" ref="AQ19:AQ36" si="28">($B$13*$D$11+$C$13*$D$11+$F$13*((CH19+BZ19)/MAX(CH19+BZ19+CI19, 0.1)*$I$11+CI19/MAX(CH19+BZ19+CI19, 0.1)*$J$11))/($B$13+$C$13+$F$13)</f>
        <v>0.84300001666583335</v>
      </c>
      <c r="AR19">
        <f t="shared" ref="AR19:AR36" si="29">($B$13*$K$11+$C$13*$K$11+$F$13*((CH19+BZ19)/MAX(CH19+BZ19+CI19, 0.1)*$P$11+CI19/MAX(CH19+BZ19+CI19, 0.1)*$Q$11))/($B$13+$C$13+$F$13)</f>
        <v>0.1653900321650584</v>
      </c>
      <c r="AS19">
        <v>1689802507</v>
      </c>
      <c r="AT19">
        <v>389.94299999999998</v>
      </c>
      <c r="AU19">
        <v>399.96600000000001</v>
      </c>
      <c r="AV19">
        <v>14.276300000000001</v>
      </c>
      <c r="AW19">
        <v>13.2621</v>
      </c>
      <c r="AX19">
        <v>394.08499999999998</v>
      </c>
      <c r="AY19">
        <v>14.3744</v>
      </c>
      <c r="AZ19">
        <v>400.41800000000001</v>
      </c>
      <c r="BA19">
        <v>101.274</v>
      </c>
      <c r="BB19">
        <v>0.10051400000000001</v>
      </c>
      <c r="BC19">
        <v>18.983499999999999</v>
      </c>
      <c r="BD19">
        <v>19.171900000000001</v>
      </c>
      <c r="BE19">
        <v>999.9</v>
      </c>
      <c r="BF19">
        <v>0</v>
      </c>
      <c r="BG19">
        <v>0</v>
      </c>
      <c r="BH19">
        <v>9987.5</v>
      </c>
      <c r="BI19">
        <v>0</v>
      </c>
      <c r="BJ19">
        <v>428.61500000000001</v>
      </c>
      <c r="BK19">
        <v>-10.022500000000001</v>
      </c>
      <c r="BL19">
        <v>395.59100000000001</v>
      </c>
      <c r="BM19">
        <v>405.34100000000001</v>
      </c>
      <c r="BN19">
        <v>1.0141899999999999</v>
      </c>
      <c r="BO19">
        <v>399.96600000000001</v>
      </c>
      <c r="BP19">
        <v>13.2621</v>
      </c>
      <c r="BQ19">
        <v>1.4458200000000001</v>
      </c>
      <c r="BR19">
        <v>1.34311</v>
      </c>
      <c r="BS19">
        <v>12.4069</v>
      </c>
      <c r="BT19">
        <v>11.290100000000001</v>
      </c>
      <c r="BU19">
        <v>1800.09</v>
      </c>
      <c r="BV19">
        <v>0.90000199999999997</v>
      </c>
      <c r="BW19">
        <v>9.9998199999999995E-2</v>
      </c>
      <c r="BX19">
        <v>0</v>
      </c>
      <c r="BY19">
        <v>2.3582999999999998</v>
      </c>
      <c r="BZ19">
        <v>0</v>
      </c>
      <c r="CA19">
        <v>5983.93</v>
      </c>
      <c r="CB19">
        <v>17200.400000000001</v>
      </c>
      <c r="CC19">
        <v>37.311999999999998</v>
      </c>
      <c r="CD19">
        <v>39.311999999999998</v>
      </c>
      <c r="CE19">
        <v>38.75</v>
      </c>
      <c r="CF19">
        <v>37.25</v>
      </c>
      <c r="CG19">
        <v>36.5</v>
      </c>
      <c r="CH19">
        <v>1620.08</v>
      </c>
      <c r="CI19">
        <v>180.01</v>
      </c>
      <c r="CJ19">
        <v>0</v>
      </c>
      <c r="CK19">
        <v>1689802510.7</v>
      </c>
      <c r="CL19">
        <v>0</v>
      </c>
      <c r="CM19">
        <v>1689802477</v>
      </c>
      <c r="CN19" t="s">
        <v>350</v>
      </c>
      <c r="CO19">
        <v>1689802471</v>
      </c>
      <c r="CP19">
        <v>1689802477</v>
      </c>
      <c r="CQ19">
        <v>24</v>
      </c>
      <c r="CR19">
        <v>-2.5000000000000001E-2</v>
      </c>
      <c r="CS19">
        <v>3.0000000000000001E-3</v>
      </c>
      <c r="CT19">
        <v>-4.1429999999999998</v>
      </c>
      <c r="CU19">
        <v>-9.8000000000000004E-2</v>
      </c>
      <c r="CV19">
        <v>400</v>
      </c>
      <c r="CW19">
        <v>13</v>
      </c>
      <c r="CX19">
        <v>7.0000000000000007E-2</v>
      </c>
      <c r="CY19">
        <v>0.03</v>
      </c>
      <c r="CZ19">
        <v>15.4970975760016</v>
      </c>
      <c r="DA19">
        <v>0.13744018179085399</v>
      </c>
      <c r="DB19">
        <v>3.9086187994072999E-2</v>
      </c>
      <c r="DC19">
        <v>1</v>
      </c>
      <c r="DD19">
        <v>399.98955000000001</v>
      </c>
      <c r="DE19">
        <v>8.9909774435967996E-2</v>
      </c>
      <c r="DF19">
        <v>3.27451904865401E-2</v>
      </c>
      <c r="DG19">
        <v>1</v>
      </c>
      <c r="DH19">
        <v>1800.0504761904799</v>
      </c>
      <c r="DI19">
        <v>1.14718761456927E-2</v>
      </c>
      <c r="DJ19">
        <v>0.116188524573782</v>
      </c>
      <c r="DK19">
        <v>-1</v>
      </c>
      <c r="DL19">
        <v>2</v>
      </c>
      <c r="DM19">
        <v>2</v>
      </c>
      <c r="DN19" t="s">
        <v>351</v>
      </c>
      <c r="DO19">
        <v>2.6565099999999999</v>
      </c>
      <c r="DP19">
        <v>2.8301799999999999</v>
      </c>
      <c r="DQ19">
        <v>9.4617099999999996E-2</v>
      </c>
      <c r="DR19">
        <v>9.6030900000000002E-2</v>
      </c>
      <c r="DS19">
        <v>8.4147600000000003E-2</v>
      </c>
      <c r="DT19">
        <v>7.9698099999999994E-2</v>
      </c>
      <c r="DU19">
        <v>28849.599999999999</v>
      </c>
      <c r="DV19">
        <v>30089.7</v>
      </c>
      <c r="DW19">
        <v>29592.6</v>
      </c>
      <c r="DX19">
        <v>31021.1</v>
      </c>
      <c r="DY19">
        <v>35508.1</v>
      </c>
      <c r="DZ19">
        <v>37401.599999999999</v>
      </c>
      <c r="EA19">
        <v>40613.9</v>
      </c>
      <c r="EB19">
        <v>43009.2</v>
      </c>
      <c r="EC19">
        <v>1.8731800000000001</v>
      </c>
      <c r="ED19">
        <v>2.3457300000000001</v>
      </c>
      <c r="EE19">
        <v>-7.2680399999999999E-3</v>
      </c>
      <c r="EF19">
        <v>0</v>
      </c>
      <c r="EG19">
        <v>19.292300000000001</v>
      </c>
      <c r="EH19">
        <v>999.9</v>
      </c>
      <c r="EI19">
        <v>45.732999999999997</v>
      </c>
      <c r="EJ19">
        <v>23.867000000000001</v>
      </c>
      <c r="EK19">
        <v>13.416</v>
      </c>
      <c r="EL19">
        <v>61.2819</v>
      </c>
      <c r="EM19">
        <v>17.556100000000001</v>
      </c>
      <c r="EN19">
        <v>1</v>
      </c>
      <c r="EO19">
        <v>-0.40221000000000001</v>
      </c>
      <c r="EP19">
        <v>2.06846</v>
      </c>
      <c r="EQ19">
        <v>20.276900000000001</v>
      </c>
      <c r="ER19">
        <v>5.2416999999999998</v>
      </c>
      <c r="ES19">
        <v>11.8277</v>
      </c>
      <c r="ET19">
        <v>4.9826499999999996</v>
      </c>
      <c r="EU19">
        <v>3.2989999999999999</v>
      </c>
      <c r="EV19">
        <v>66.400000000000006</v>
      </c>
      <c r="EW19">
        <v>9999</v>
      </c>
      <c r="EX19">
        <v>4444.7</v>
      </c>
      <c r="EY19">
        <v>184.8</v>
      </c>
      <c r="EZ19">
        <v>1.87331</v>
      </c>
      <c r="FA19">
        <v>1.87897</v>
      </c>
      <c r="FB19">
        <v>1.87927</v>
      </c>
      <c r="FC19">
        <v>1.87988</v>
      </c>
      <c r="FD19">
        <v>1.87758</v>
      </c>
      <c r="FE19">
        <v>1.8767799999999999</v>
      </c>
      <c r="FF19">
        <v>1.8772899999999999</v>
      </c>
      <c r="FG19">
        <v>1.87486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-4.1420000000000003</v>
      </c>
      <c r="FV19">
        <v>-9.8100000000000007E-2</v>
      </c>
      <c r="FW19">
        <v>-4.1439669493350699</v>
      </c>
      <c r="FX19">
        <v>1.4527828764109799E-4</v>
      </c>
      <c r="FY19">
        <v>-4.3579519040863002E-7</v>
      </c>
      <c r="FZ19">
        <v>2.0799061152897499E-10</v>
      </c>
      <c r="GA19">
        <v>-9.8090000000002703E-2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0.6</v>
      </c>
      <c r="GJ19">
        <v>0.5</v>
      </c>
      <c r="GK19">
        <v>1.0351600000000001</v>
      </c>
      <c r="GL19">
        <v>2.5305200000000001</v>
      </c>
      <c r="GM19">
        <v>1.54541</v>
      </c>
      <c r="GN19">
        <v>2.2888199999999999</v>
      </c>
      <c r="GO19">
        <v>1.5979000000000001</v>
      </c>
      <c r="GP19">
        <v>2.3168899999999999</v>
      </c>
      <c r="GQ19">
        <v>27.557700000000001</v>
      </c>
      <c r="GR19">
        <v>14.8062</v>
      </c>
      <c r="GS19">
        <v>18</v>
      </c>
      <c r="GT19">
        <v>387.27499999999998</v>
      </c>
      <c r="GU19">
        <v>667.08799999999997</v>
      </c>
      <c r="GV19">
        <v>16.6645</v>
      </c>
      <c r="GW19">
        <v>21.546800000000001</v>
      </c>
      <c r="GX19">
        <v>30.0002</v>
      </c>
      <c r="GY19">
        <v>21.5548</v>
      </c>
      <c r="GZ19">
        <v>21.4924</v>
      </c>
      <c r="HA19">
        <v>20.786100000000001</v>
      </c>
      <c r="HB19">
        <v>0</v>
      </c>
      <c r="HC19">
        <v>-30</v>
      </c>
      <c r="HD19">
        <v>16.674099999999999</v>
      </c>
      <c r="HE19">
        <v>400</v>
      </c>
      <c r="HF19">
        <v>0</v>
      </c>
      <c r="HG19">
        <v>100.749</v>
      </c>
      <c r="HH19">
        <v>99.702699999999993</v>
      </c>
    </row>
    <row r="20" spans="1:216" x14ac:dyDescent="0.2">
      <c r="A20">
        <v>2</v>
      </c>
      <c r="B20">
        <v>1689802599</v>
      </c>
      <c r="C20">
        <v>92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1689802599</v>
      </c>
      <c r="M20">
        <f t="shared" si="0"/>
        <v>1.6703292755878177E-3</v>
      </c>
      <c r="N20">
        <f t="shared" si="1"/>
        <v>1.6703292755878176</v>
      </c>
      <c r="O20">
        <f t="shared" si="2"/>
        <v>11.77765798878141</v>
      </c>
      <c r="P20">
        <f t="shared" si="3"/>
        <v>292.48599999999999</v>
      </c>
      <c r="Q20">
        <f t="shared" si="4"/>
        <v>188.42506197644843</v>
      </c>
      <c r="R20">
        <f t="shared" si="5"/>
        <v>19.101248666374971</v>
      </c>
      <c r="S20">
        <f t="shared" si="6"/>
        <v>29.650237387909996</v>
      </c>
      <c r="T20">
        <f t="shared" si="7"/>
        <v>0.19143397893357489</v>
      </c>
      <c r="U20">
        <f t="shared" si="8"/>
        <v>4.0823929687526377</v>
      </c>
      <c r="V20">
        <f t="shared" si="9"/>
        <v>0.18658314316470012</v>
      </c>
      <c r="W20">
        <f t="shared" si="10"/>
        <v>0.11704005492350626</v>
      </c>
      <c r="X20">
        <f t="shared" si="11"/>
        <v>297.71317199999999</v>
      </c>
      <c r="Y20">
        <f t="shared" si="12"/>
        <v>19.96458555731299</v>
      </c>
      <c r="Z20">
        <f t="shared" si="13"/>
        <v>19.96458555731299</v>
      </c>
      <c r="AA20">
        <f t="shared" si="14"/>
        <v>2.3414717804117964</v>
      </c>
      <c r="AB20">
        <f t="shared" si="15"/>
        <v>65.821666914459215</v>
      </c>
      <c r="AC20">
        <f t="shared" si="16"/>
        <v>1.4509341222679999</v>
      </c>
      <c r="AD20">
        <f t="shared" si="17"/>
        <v>2.2043411999176667</v>
      </c>
      <c r="AE20">
        <f t="shared" si="18"/>
        <v>0.89053765814379648</v>
      </c>
      <c r="AF20">
        <f t="shared" si="19"/>
        <v>-73.66152105342276</v>
      </c>
      <c r="AG20">
        <f t="shared" si="20"/>
        <v>-213.63815492771556</v>
      </c>
      <c r="AH20">
        <f t="shared" si="21"/>
        <v>-10.465538120943599</v>
      </c>
      <c r="AI20">
        <f t="shared" si="22"/>
        <v>-5.2042102081941266E-2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55018.578605871327</v>
      </c>
      <c r="AO20">
        <f t="shared" si="26"/>
        <v>1800.07</v>
      </c>
      <c r="AP20">
        <f t="shared" si="27"/>
        <v>1517.4588000000001</v>
      </c>
      <c r="AQ20">
        <f t="shared" si="28"/>
        <v>0.84299988333787024</v>
      </c>
      <c r="AR20">
        <f t="shared" si="29"/>
        <v>0.16538977484208947</v>
      </c>
      <c r="AS20">
        <v>1689802599</v>
      </c>
      <c r="AT20">
        <v>292.48599999999999</v>
      </c>
      <c r="AU20">
        <v>299.96899999999999</v>
      </c>
      <c r="AV20">
        <v>14.312799999999999</v>
      </c>
      <c r="AW20">
        <v>13.308400000000001</v>
      </c>
      <c r="AX20">
        <v>296.20600000000002</v>
      </c>
      <c r="AY20">
        <v>14.4145</v>
      </c>
      <c r="AZ20">
        <v>400.29500000000002</v>
      </c>
      <c r="BA20">
        <v>101.273</v>
      </c>
      <c r="BB20">
        <v>0.100185</v>
      </c>
      <c r="BC20">
        <v>18.9939</v>
      </c>
      <c r="BD20">
        <v>19.173500000000001</v>
      </c>
      <c r="BE20">
        <v>999.9</v>
      </c>
      <c r="BF20">
        <v>0</v>
      </c>
      <c r="BG20">
        <v>0</v>
      </c>
      <c r="BH20">
        <v>10000</v>
      </c>
      <c r="BI20">
        <v>0</v>
      </c>
      <c r="BJ20">
        <v>432.95800000000003</v>
      </c>
      <c r="BK20">
        <v>-7.4821799999999996</v>
      </c>
      <c r="BL20">
        <v>296.733</v>
      </c>
      <c r="BM20">
        <v>304.01499999999999</v>
      </c>
      <c r="BN20">
        <v>1.00437</v>
      </c>
      <c r="BO20">
        <v>299.96899999999999</v>
      </c>
      <c r="BP20">
        <v>13.308400000000001</v>
      </c>
      <c r="BQ20">
        <v>1.4494899999999999</v>
      </c>
      <c r="BR20">
        <v>1.34778</v>
      </c>
      <c r="BS20">
        <v>12.445499999999999</v>
      </c>
      <c r="BT20">
        <v>11.342499999999999</v>
      </c>
      <c r="BU20">
        <v>1800.07</v>
      </c>
      <c r="BV20">
        <v>0.90000199999999997</v>
      </c>
      <c r="BW20">
        <v>9.9998199999999995E-2</v>
      </c>
      <c r="BX20">
        <v>0</v>
      </c>
      <c r="BY20">
        <v>2.5670999999999999</v>
      </c>
      <c r="BZ20">
        <v>0</v>
      </c>
      <c r="CA20">
        <v>5942.25</v>
      </c>
      <c r="CB20">
        <v>17200.3</v>
      </c>
      <c r="CC20">
        <v>37.375</v>
      </c>
      <c r="CD20">
        <v>39.311999999999998</v>
      </c>
      <c r="CE20">
        <v>38.875</v>
      </c>
      <c r="CF20">
        <v>37.25</v>
      </c>
      <c r="CG20">
        <v>36.5</v>
      </c>
      <c r="CH20">
        <v>1620.07</v>
      </c>
      <c r="CI20">
        <v>180</v>
      </c>
      <c r="CJ20">
        <v>0</v>
      </c>
      <c r="CK20">
        <v>1689802603.0999999</v>
      </c>
      <c r="CL20">
        <v>0</v>
      </c>
      <c r="CM20">
        <v>1689802569</v>
      </c>
      <c r="CN20" t="s">
        <v>357</v>
      </c>
      <c r="CO20">
        <v>1689802568</v>
      </c>
      <c r="CP20">
        <v>1689802569</v>
      </c>
      <c r="CQ20">
        <v>25</v>
      </c>
      <c r="CR20">
        <v>0.41399999999999998</v>
      </c>
      <c r="CS20">
        <v>-4.0000000000000001E-3</v>
      </c>
      <c r="CT20">
        <v>-3.72</v>
      </c>
      <c r="CU20">
        <v>-0.10199999999999999</v>
      </c>
      <c r="CV20">
        <v>300</v>
      </c>
      <c r="CW20">
        <v>13</v>
      </c>
      <c r="CX20">
        <v>0.41</v>
      </c>
      <c r="CY20">
        <v>0.04</v>
      </c>
      <c r="CZ20">
        <v>11.556971123256901</v>
      </c>
      <c r="DA20">
        <v>0.50158111119020998</v>
      </c>
      <c r="DB20">
        <v>0.103359821280124</v>
      </c>
      <c r="DC20">
        <v>1</v>
      </c>
      <c r="DD20">
        <v>299.99990000000003</v>
      </c>
      <c r="DE20">
        <v>-2.30075187969991E-2</v>
      </c>
      <c r="DF20">
        <v>5.0198505953865297E-2</v>
      </c>
      <c r="DG20">
        <v>1</v>
      </c>
      <c r="DH20">
        <v>1800.0138095238101</v>
      </c>
      <c r="DI20">
        <v>0.27105023025362501</v>
      </c>
      <c r="DJ20">
        <v>0.15679760051848499</v>
      </c>
      <c r="DK20">
        <v>-1</v>
      </c>
      <c r="DL20">
        <v>2</v>
      </c>
      <c r="DM20">
        <v>2</v>
      </c>
      <c r="DN20" t="s">
        <v>351</v>
      </c>
      <c r="DO20">
        <v>2.6561300000000001</v>
      </c>
      <c r="DP20">
        <v>2.8299599999999998</v>
      </c>
      <c r="DQ20">
        <v>7.5573699999999994E-2</v>
      </c>
      <c r="DR20">
        <v>7.6633800000000002E-2</v>
      </c>
      <c r="DS20">
        <v>8.4312799999999993E-2</v>
      </c>
      <c r="DT20">
        <v>7.9894900000000005E-2</v>
      </c>
      <c r="DU20">
        <v>29455</v>
      </c>
      <c r="DV20">
        <v>30732.400000000001</v>
      </c>
      <c r="DW20">
        <v>29591.1</v>
      </c>
      <c r="DX20">
        <v>31018.1</v>
      </c>
      <c r="DY20">
        <v>35499.1</v>
      </c>
      <c r="DZ20">
        <v>37387.9</v>
      </c>
      <c r="EA20">
        <v>40613.199999999997</v>
      </c>
      <c r="EB20">
        <v>43005.1</v>
      </c>
      <c r="EC20">
        <v>1.8731800000000001</v>
      </c>
      <c r="ED20">
        <v>2.34483</v>
      </c>
      <c r="EE20">
        <v>-4.3325100000000004E-3</v>
      </c>
      <c r="EF20">
        <v>0</v>
      </c>
      <c r="EG20">
        <v>19.2453</v>
      </c>
      <c r="EH20">
        <v>999.9</v>
      </c>
      <c r="EI20">
        <v>45.744999999999997</v>
      </c>
      <c r="EJ20">
        <v>23.937000000000001</v>
      </c>
      <c r="EK20">
        <v>13.4785</v>
      </c>
      <c r="EL20">
        <v>61.381900000000002</v>
      </c>
      <c r="EM20">
        <v>16.318100000000001</v>
      </c>
      <c r="EN20">
        <v>1</v>
      </c>
      <c r="EO20">
        <v>-0.39906999999999998</v>
      </c>
      <c r="EP20">
        <v>2.1479300000000001</v>
      </c>
      <c r="EQ20">
        <v>20.275600000000001</v>
      </c>
      <c r="ER20">
        <v>5.242</v>
      </c>
      <c r="ES20">
        <v>11.8283</v>
      </c>
      <c r="ET20">
        <v>4.9829999999999997</v>
      </c>
      <c r="EU20">
        <v>3.2989999999999999</v>
      </c>
      <c r="EV20">
        <v>66.5</v>
      </c>
      <c r="EW20">
        <v>9999</v>
      </c>
      <c r="EX20">
        <v>4446.8</v>
      </c>
      <c r="EY20">
        <v>184.8</v>
      </c>
      <c r="EZ20">
        <v>1.8733200000000001</v>
      </c>
      <c r="FA20">
        <v>1.8789800000000001</v>
      </c>
      <c r="FB20">
        <v>1.87927</v>
      </c>
      <c r="FC20">
        <v>1.87988</v>
      </c>
      <c r="FD20">
        <v>1.8775900000000001</v>
      </c>
      <c r="FE20">
        <v>1.8768100000000001</v>
      </c>
      <c r="FF20">
        <v>1.8772899999999999</v>
      </c>
      <c r="FG20">
        <v>1.8748899999999999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-3.72</v>
      </c>
      <c r="FV20">
        <v>-0.1017</v>
      </c>
      <c r="FW20">
        <v>-3.7300291263257499</v>
      </c>
      <c r="FX20">
        <v>1.4527828764109799E-4</v>
      </c>
      <c r="FY20">
        <v>-4.3579519040863002E-7</v>
      </c>
      <c r="FZ20">
        <v>2.0799061152897499E-10</v>
      </c>
      <c r="GA20">
        <v>-0.101759999999999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0.5</v>
      </c>
      <c r="GJ20">
        <v>0.5</v>
      </c>
      <c r="GK20">
        <v>0.82641600000000004</v>
      </c>
      <c r="GL20">
        <v>2.5427200000000001</v>
      </c>
      <c r="GM20">
        <v>1.54541</v>
      </c>
      <c r="GN20">
        <v>2.2888199999999999</v>
      </c>
      <c r="GO20">
        <v>1.5979000000000001</v>
      </c>
      <c r="GP20">
        <v>2.3913600000000002</v>
      </c>
      <c r="GQ20">
        <v>27.6203</v>
      </c>
      <c r="GR20">
        <v>14.7887</v>
      </c>
      <c r="GS20">
        <v>18</v>
      </c>
      <c r="GT20">
        <v>387.63</v>
      </c>
      <c r="GU20">
        <v>667.00900000000001</v>
      </c>
      <c r="GV20">
        <v>16.604099999999999</v>
      </c>
      <c r="GW20">
        <v>21.586400000000001</v>
      </c>
      <c r="GX20">
        <v>30.0002</v>
      </c>
      <c r="GY20">
        <v>21.604299999999999</v>
      </c>
      <c r="GZ20">
        <v>21.5425</v>
      </c>
      <c r="HA20">
        <v>16.5867</v>
      </c>
      <c r="HB20">
        <v>0</v>
      </c>
      <c r="HC20">
        <v>-30</v>
      </c>
      <c r="HD20">
        <v>16.606100000000001</v>
      </c>
      <c r="HE20">
        <v>300</v>
      </c>
      <c r="HF20">
        <v>0</v>
      </c>
      <c r="HG20">
        <v>100.746</v>
      </c>
      <c r="HH20">
        <v>99.693299999999994</v>
      </c>
    </row>
    <row r="21" spans="1:216" x14ac:dyDescent="0.2">
      <c r="A21">
        <v>3</v>
      </c>
      <c r="B21">
        <v>1689802689</v>
      </c>
      <c r="C21">
        <v>182</v>
      </c>
      <c r="D21" t="s">
        <v>358</v>
      </c>
      <c r="E21" t="s">
        <v>359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1689802689</v>
      </c>
      <c r="M21">
        <f t="shared" si="0"/>
        <v>1.6579093741373389E-3</v>
      </c>
      <c r="N21">
        <f t="shared" si="1"/>
        <v>1.657909374137339</v>
      </c>
      <c r="O21">
        <f t="shared" si="2"/>
        <v>9.7416041657698536</v>
      </c>
      <c r="P21">
        <f t="shared" si="3"/>
        <v>243.82499999999999</v>
      </c>
      <c r="Q21">
        <f t="shared" si="4"/>
        <v>157.64785847199514</v>
      </c>
      <c r="R21">
        <f t="shared" si="5"/>
        <v>15.981816658648597</v>
      </c>
      <c r="S21">
        <f t="shared" si="6"/>
        <v>24.718169244824995</v>
      </c>
      <c r="T21">
        <f t="shared" si="7"/>
        <v>0.19121514445482804</v>
      </c>
      <c r="U21">
        <f t="shared" si="8"/>
        <v>4.0732532835989934</v>
      </c>
      <c r="V21">
        <f t="shared" si="9"/>
        <v>0.18636467844277904</v>
      </c>
      <c r="W21">
        <f t="shared" si="10"/>
        <v>0.11690347109340138</v>
      </c>
      <c r="X21">
        <f t="shared" si="11"/>
        <v>297.71476799999999</v>
      </c>
      <c r="Y21">
        <f t="shared" si="12"/>
        <v>19.949656162255561</v>
      </c>
      <c r="Z21">
        <f t="shared" si="13"/>
        <v>19.949656162255561</v>
      </c>
      <c r="AA21">
        <f t="shared" si="14"/>
        <v>2.3393073553887418</v>
      </c>
      <c r="AB21">
        <f t="shared" si="15"/>
        <v>66.055631654062836</v>
      </c>
      <c r="AC21">
        <f t="shared" si="16"/>
        <v>1.4543295902897999</v>
      </c>
      <c r="AD21">
        <f t="shared" si="17"/>
        <v>2.2016738828662001</v>
      </c>
      <c r="AE21">
        <f t="shared" si="18"/>
        <v>0.88497776509894188</v>
      </c>
      <c r="AF21">
        <f t="shared" si="19"/>
        <v>-73.113803399456643</v>
      </c>
      <c r="AG21">
        <f t="shared" si="20"/>
        <v>-214.14159304866632</v>
      </c>
      <c r="AH21">
        <f t="shared" si="21"/>
        <v>-10.511887694295492</v>
      </c>
      <c r="AI21">
        <f t="shared" si="22"/>
        <v>-5.251614241842617E-2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54855.539517385856</v>
      </c>
      <c r="AO21">
        <f t="shared" si="26"/>
        <v>1800.08</v>
      </c>
      <c r="AP21">
        <f t="shared" si="27"/>
        <v>1517.4671999999998</v>
      </c>
      <c r="AQ21">
        <f t="shared" si="28"/>
        <v>0.8429998666725923</v>
      </c>
      <c r="AR21">
        <f t="shared" si="29"/>
        <v>0.16538974267810319</v>
      </c>
      <c r="AS21">
        <v>1689802689</v>
      </c>
      <c r="AT21">
        <v>243.82499999999999</v>
      </c>
      <c r="AU21">
        <v>250.012</v>
      </c>
      <c r="AV21">
        <v>14.345800000000001</v>
      </c>
      <c r="AW21">
        <v>13.349299999999999</v>
      </c>
      <c r="AX21">
        <v>247.351</v>
      </c>
      <c r="AY21">
        <v>14.4499</v>
      </c>
      <c r="AZ21">
        <v>400.45499999999998</v>
      </c>
      <c r="BA21">
        <v>101.276</v>
      </c>
      <c r="BB21">
        <v>0.10068100000000001</v>
      </c>
      <c r="BC21">
        <v>18.974499999999999</v>
      </c>
      <c r="BD21">
        <v>19.134499999999999</v>
      </c>
      <c r="BE21">
        <v>999.9</v>
      </c>
      <c r="BF21">
        <v>0</v>
      </c>
      <c r="BG21">
        <v>0</v>
      </c>
      <c r="BH21">
        <v>9968.1200000000008</v>
      </c>
      <c r="BI21">
        <v>0</v>
      </c>
      <c r="BJ21">
        <v>431.99900000000002</v>
      </c>
      <c r="BK21">
        <v>-6.1875</v>
      </c>
      <c r="BL21">
        <v>247.374</v>
      </c>
      <c r="BM21">
        <v>253.39500000000001</v>
      </c>
      <c r="BN21">
        <v>0.99648199999999998</v>
      </c>
      <c r="BO21">
        <v>250.012</v>
      </c>
      <c r="BP21">
        <v>13.349299999999999</v>
      </c>
      <c r="BQ21">
        <v>1.4528799999999999</v>
      </c>
      <c r="BR21">
        <v>1.3519600000000001</v>
      </c>
      <c r="BS21">
        <v>12.4811</v>
      </c>
      <c r="BT21">
        <v>11.389200000000001</v>
      </c>
      <c r="BU21">
        <v>1800.08</v>
      </c>
      <c r="BV21">
        <v>0.90000199999999997</v>
      </c>
      <c r="BW21">
        <v>9.9998199999999995E-2</v>
      </c>
      <c r="BX21">
        <v>0</v>
      </c>
      <c r="BY21">
        <v>2.177</v>
      </c>
      <c r="BZ21">
        <v>0</v>
      </c>
      <c r="CA21">
        <v>5844.78</v>
      </c>
      <c r="CB21">
        <v>17200.400000000001</v>
      </c>
      <c r="CC21">
        <v>37.436999999999998</v>
      </c>
      <c r="CD21">
        <v>39.436999999999998</v>
      </c>
      <c r="CE21">
        <v>38.875</v>
      </c>
      <c r="CF21">
        <v>37.25</v>
      </c>
      <c r="CG21">
        <v>36.561999999999998</v>
      </c>
      <c r="CH21">
        <v>1620.08</v>
      </c>
      <c r="CI21">
        <v>180</v>
      </c>
      <c r="CJ21">
        <v>0</v>
      </c>
      <c r="CK21">
        <v>1689802693.0999999</v>
      </c>
      <c r="CL21">
        <v>0</v>
      </c>
      <c r="CM21">
        <v>1689802659</v>
      </c>
      <c r="CN21" t="s">
        <v>360</v>
      </c>
      <c r="CO21">
        <v>1689802659</v>
      </c>
      <c r="CP21">
        <v>1689802657</v>
      </c>
      <c r="CQ21">
        <v>26</v>
      </c>
      <c r="CR21">
        <v>0.192</v>
      </c>
      <c r="CS21">
        <v>-2E-3</v>
      </c>
      <c r="CT21">
        <v>-3.5259999999999998</v>
      </c>
      <c r="CU21">
        <v>-0.104</v>
      </c>
      <c r="CV21">
        <v>250</v>
      </c>
      <c r="CW21">
        <v>13</v>
      </c>
      <c r="CX21">
        <v>0.28000000000000003</v>
      </c>
      <c r="CY21">
        <v>7.0000000000000007E-2</v>
      </c>
      <c r="CZ21">
        <v>9.4727514206625703</v>
      </c>
      <c r="DA21">
        <v>0.48548586862903798</v>
      </c>
      <c r="DB21">
        <v>8.1025839167235603E-2</v>
      </c>
      <c r="DC21">
        <v>1</v>
      </c>
      <c r="DD21">
        <v>249.99225000000001</v>
      </c>
      <c r="DE21">
        <v>-5.1924812030322502E-2</v>
      </c>
      <c r="DF21">
        <v>1.7023146007712198E-2</v>
      </c>
      <c r="DG21">
        <v>1</v>
      </c>
      <c r="DH21">
        <v>1799.9819047619001</v>
      </c>
      <c r="DI21">
        <v>-0.245289764239042</v>
      </c>
      <c r="DJ21">
        <v>0.14080107709340201</v>
      </c>
      <c r="DK21">
        <v>-1</v>
      </c>
      <c r="DL21">
        <v>2</v>
      </c>
      <c r="DM21">
        <v>2</v>
      </c>
      <c r="DN21" t="s">
        <v>351</v>
      </c>
      <c r="DO21">
        <v>2.6565500000000002</v>
      </c>
      <c r="DP21">
        <v>2.8301799999999999</v>
      </c>
      <c r="DQ21">
        <v>6.5117300000000003E-2</v>
      </c>
      <c r="DR21">
        <v>6.5956299999999995E-2</v>
      </c>
      <c r="DS21">
        <v>8.4462599999999999E-2</v>
      </c>
      <c r="DT21">
        <v>8.0072299999999999E-2</v>
      </c>
      <c r="DU21">
        <v>29785.200000000001</v>
      </c>
      <c r="DV21">
        <v>31083.9</v>
      </c>
      <c r="DW21">
        <v>29588.1</v>
      </c>
      <c r="DX21">
        <v>31014.3</v>
      </c>
      <c r="DY21">
        <v>35489.199999999997</v>
      </c>
      <c r="DZ21">
        <v>37375.300000000003</v>
      </c>
      <c r="EA21">
        <v>40609.9</v>
      </c>
      <c r="EB21">
        <v>43000.4</v>
      </c>
      <c r="EC21">
        <v>1.8735299999999999</v>
      </c>
      <c r="ED21">
        <v>2.34328</v>
      </c>
      <c r="EE21">
        <v>-5.84871E-3</v>
      </c>
      <c r="EF21">
        <v>0</v>
      </c>
      <c r="EG21">
        <v>19.231400000000001</v>
      </c>
      <c r="EH21">
        <v>999.9</v>
      </c>
      <c r="EI21">
        <v>45.744999999999997</v>
      </c>
      <c r="EJ21">
        <v>24.007999999999999</v>
      </c>
      <c r="EK21">
        <v>13.5352</v>
      </c>
      <c r="EL21">
        <v>61.561900000000001</v>
      </c>
      <c r="EM21">
        <v>16.538499999999999</v>
      </c>
      <c r="EN21">
        <v>1</v>
      </c>
      <c r="EO21">
        <v>-0.39696100000000001</v>
      </c>
      <c r="EP21">
        <v>2.1062500000000002</v>
      </c>
      <c r="EQ21">
        <v>20.276599999999998</v>
      </c>
      <c r="ER21">
        <v>5.2421499999999996</v>
      </c>
      <c r="ES21">
        <v>11.8264</v>
      </c>
      <c r="ET21">
        <v>4.9827500000000002</v>
      </c>
      <c r="EU21">
        <v>3.2989999999999999</v>
      </c>
      <c r="EV21">
        <v>66.5</v>
      </c>
      <c r="EW21">
        <v>9999</v>
      </c>
      <c r="EX21">
        <v>4448.7</v>
      </c>
      <c r="EY21">
        <v>184.8</v>
      </c>
      <c r="EZ21">
        <v>1.8733200000000001</v>
      </c>
      <c r="FA21">
        <v>1.87897</v>
      </c>
      <c r="FB21">
        <v>1.87927</v>
      </c>
      <c r="FC21">
        <v>1.87988</v>
      </c>
      <c r="FD21">
        <v>1.87757</v>
      </c>
      <c r="FE21">
        <v>1.8767499999999999</v>
      </c>
      <c r="FF21">
        <v>1.8772899999999999</v>
      </c>
      <c r="FG21">
        <v>1.87486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-3.5259999999999998</v>
      </c>
      <c r="FV21">
        <v>-0.1041</v>
      </c>
      <c r="FW21">
        <v>-3.5383121007715501</v>
      </c>
      <c r="FX21">
        <v>1.4527828764109799E-4</v>
      </c>
      <c r="FY21">
        <v>-4.3579519040863002E-7</v>
      </c>
      <c r="FZ21">
        <v>2.0799061152897499E-10</v>
      </c>
      <c r="GA21">
        <v>-0.104129999999998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0.5</v>
      </c>
      <c r="GJ21">
        <v>0.5</v>
      </c>
      <c r="GK21">
        <v>0.71777299999999999</v>
      </c>
      <c r="GL21">
        <v>2.5427200000000001</v>
      </c>
      <c r="GM21">
        <v>1.54541</v>
      </c>
      <c r="GN21">
        <v>2.2888199999999999</v>
      </c>
      <c r="GO21">
        <v>1.5979000000000001</v>
      </c>
      <c r="GP21">
        <v>2.4291999999999998</v>
      </c>
      <c r="GQ21">
        <v>27.703700000000001</v>
      </c>
      <c r="GR21">
        <v>14.78</v>
      </c>
      <c r="GS21">
        <v>18</v>
      </c>
      <c r="GT21">
        <v>388.07499999999999</v>
      </c>
      <c r="GU21">
        <v>666.26499999999999</v>
      </c>
      <c r="GV21">
        <v>16.633400000000002</v>
      </c>
      <c r="GW21">
        <v>21.616599999999998</v>
      </c>
      <c r="GX21">
        <v>30.0001</v>
      </c>
      <c r="GY21">
        <v>21.642900000000001</v>
      </c>
      <c r="GZ21">
        <v>21.584399999999999</v>
      </c>
      <c r="HA21">
        <v>14.4298</v>
      </c>
      <c r="HB21">
        <v>0</v>
      </c>
      <c r="HC21">
        <v>-30</v>
      </c>
      <c r="HD21">
        <v>16.6402</v>
      </c>
      <c r="HE21">
        <v>250</v>
      </c>
      <c r="HF21">
        <v>0</v>
      </c>
      <c r="HG21">
        <v>100.73699999999999</v>
      </c>
      <c r="HH21">
        <v>99.681700000000006</v>
      </c>
    </row>
    <row r="22" spans="1:216" x14ac:dyDescent="0.2">
      <c r="A22">
        <v>4</v>
      </c>
      <c r="B22">
        <v>1689802783</v>
      </c>
      <c r="C22">
        <v>276</v>
      </c>
      <c r="D22" t="s">
        <v>361</v>
      </c>
      <c r="E22" t="s">
        <v>362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1689802783</v>
      </c>
      <c r="M22">
        <f t="shared" si="0"/>
        <v>1.6576761993791786E-3</v>
      </c>
      <c r="N22">
        <f t="shared" si="1"/>
        <v>1.6576761993791786</v>
      </c>
      <c r="O22">
        <f t="shared" si="2"/>
        <v>6.1884905255782696</v>
      </c>
      <c r="P22">
        <f t="shared" si="3"/>
        <v>171.08500000000001</v>
      </c>
      <c r="Q22">
        <f t="shared" si="4"/>
        <v>116.03932044414448</v>
      </c>
      <c r="R22">
        <f t="shared" si="5"/>
        <v>11.763258208799794</v>
      </c>
      <c r="S22">
        <f t="shared" si="6"/>
        <v>17.343405864060003</v>
      </c>
      <c r="T22">
        <f t="shared" si="7"/>
        <v>0.19093944083833131</v>
      </c>
      <c r="U22">
        <f t="shared" si="8"/>
        <v>4.0883474155042272</v>
      </c>
      <c r="V22">
        <f t="shared" si="9"/>
        <v>0.18612013300986677</v>
      </c>
      <c r="W22">
        <f t="shared" si="10"/>
        <v>0.11674794740591482</v>
      </c>
      <c r="X22">
        <f t="shared" si="11"/>
        <v>297.70998000000003</v>
      </c>
      <c r="Y22">
        <f t="shared" si="12"/>
        <v>19.976432746181541</v>
      </c>
      <c r="Z22">
        <f t="shared" si="13"/>
        <v>19.976432746181541</v>
      </c>
      <c r="AA22">
        <f t="shared" si="14"/>
        <v>2.3431906037458337</v>
      </c>
      <c r="AB22">
        <f t="shared" si="15"/>
        <v>66.06307646002945</v>
      </c>
      <c r="AC22">
        <f t="shared" si="16"/>
        <v>1.4572373925</v>
      </c>
      <c r="AD22">
        <f t="shared" si="17"/>
        <v>2.2058273253164065</v>
      </c>
      <c r="AE22">
        <f t="shared" si="18"/>
        <v>0.8859532112458337</v>
      </c>
      <c r="AF22">
        <f t="shared" si="19"/>
        <v>-73.103520392621775</v>
      </c>
      <c r="AG22">
        <f t="shared" si="20"/>
        <v>-214.18057258285063</v>
      </c>
      <c r="AH22">
        <f t="shared" si="21"/>
        <v>-10.478045453152657</v>
      </c>
      <c r="AI22">
        <f t="shared" si="22"/>
        <v>-5.2158428625034503E-2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55125.212839467087</v>
      </c>
      <c r="AO22">
        <f t="shared" si="26"/>
        <v>1800.05</v>
      </c>
      <c r="AP22">
        <f t="shared" si="27"/>
        <v>1517.442</v>
      </c>
      <c r="AQ22">
        <f t="shared" si="28"/>
        <v>0.84299991666898144</v>
      </c>
      <c r="AR22">
        <f t="shared" si="29"/>
        <v>0.16538983917113415</v>
      </c>
      <c r="AS22">
        <v>1689802783</v>
      </c>
      <c r="AT22">
        <v>171.08500000000001</v>
      </c>
      <c r="AU22">
        <v>175.03200000000001</v>
      </c>
      <c r="AV22">
        <v>14.375</v>
      </c>
      <c r="AW22">
        <v>13.3786</v>
      </c>
      <c r="AX22">
        <v>174.29599999999999</v>
      </c>
      <c r="AY22">
        <v>14.4777</v>
      </c>
      <c r="AZ22">
        <v>400.42700000000002</v>
      </c>
      <c r="BA22">
        <v>101.273</v>
      </c>
      <c r="BB22">
        <v>0.100036</v>
      </c>
      <c r="BC22">
        <v>19.0047</v>
      </c>
      <c r="BD22">
        <v>19.127099999999999</v>
      </c>
      <c r="BE22">
        <v>999.9</v>
      </c>
      <c r="BF22">
        <v>0</v>
      </c>
      <c r="BG22">
        <v>0</v>
      </c>
      <c r="BH22">
        <v>10020.6</v>
      </c>
      <c r="BI22">
        <v>0</v>
      </c>
      <c r="BJ22">
        <v>432.34199999999998</v>
      </c>
      <c r="BK22">
        <v>-3.9463200000000001</v>
      </c>
      <c r="BL22">
        <v>173.58</v>
      </c>
      <c r="BM22">
        <v>177.405</v>
      </c>
      <c r="BN22">
        <v>0.99640300000000004</v>
      </c>
      <c r="BO22">
        <v>175.03200000000001</v>
      </c>
      <c r="BP22">
        <v>13.3786</v>
      </c>
      <c r="BQ22">
        <v>1.45581</v>
      </c>
      <c r="BR22">
        <v>1.3549</v>
      </c>
      <c r="BS22">
        <v>12.511699999999999</v>
      </c>
      <c r="BT22">
        <v>11.422000000000001</v>
      </c>
      <c r="BU22">
        <v>1800.05</v>
      </c>
      <c r="BV22">
        <v>0.90000199999999997</v>
      </c>
      <c r="BW22">
        <v>9.9998199999999995E-2</v>
      </c>
      <c r="BX22">
        <v>0</v>
      </c>
      <c r="BY22">
        <v>2.6320999999999999</v>
      </c>
      <c r="BZ22">
        <v>0</v>
      </c>
      <c r="CA22">
        <v>5775.28</v>
      </c>
      <c r="CB22">
        <v>17200.099999999999</v>
      </c>
      <c r="CC22">
        <v>37.436999999999998</v>
      </c>
      <c r="CD22">
        <v>39.436999999999998</v>
      </c>
      <c r="CE22">
        <v>39</v>
      </c>
      <c r="CF22">
        <v>37.25</v>
      </c>
      <c r="CG22">
        <v>36.625</v>
      </c>
      <c r="CH22">
        <v>1620.05</v>
      </c>
      <c r="CI22">
        <v>180</v>
      </c>
      <c r="CJ22">
        <v>0</v>
      </c>
      <c r="CK22">
        <v>1689802786.7</v>
      </c>
      <c r="CL22">
        <v>0</v>
      </c>
      <c r="CM22">
        <v>1689802753</v>
      </c>
      <c r="CN22" t="s">
        <v>363</v>
      </c>
      <c r="CO22">
        <v>1689802751</v>
      </c>
      <c r="CP22">
        <v>1689802753</v>
      </c>
      <c r="CQ22">
        <v>27</v>
      </c>
      <c r="CR22">
        <v>0.314</v>
      </c>
      <c r="CS22">
        <v>1E-3</v>
      </c>
      <c r="CT22">
        <v>-3.2109999999999999</v>
      </c>
      <c r="CU22">
        <v>-0.10299999999999999</v>
      </c>
      <c r="CV22">
        <v>175</v>
      </c>
      <c r="CW22">
        <v>13</v>
      </c>
      <c r="CX22">
        <v>0.23</v>
      </c>
      <c r="CY22">
        <v>0.11</v>
      </c>
      <c r="CZ22">
        <v>5.9585770991672797</v>
      </c>
      <c r="DA22">
        <v>0.58908382655973102</v>
      </c>
      <c r="DB22">
        <v>8.6285110088584402E-2</v>
      </c>
      <c r="DC22">
        <v>1</v>
      </c>
      <c r="DD22">
        <v>174.97114999999999</v>
      </c>
      <c r="DE22">
        <v>0.105248120300657</v>
      </c>
      <c r="DF22">
        <v>2.2168164109821E-2</v>
      </c>
      <c r="DG22">
        <v>1</v>
      </c>
      <c r="DH22">
        <v>1799.9966666666701</v>
      </c>
      <c r="DI22">
        <v>-0.32165864626766499</v>
      </c>
      <c r="DJ22">
        <v>0.155696081650361</v>
      </c>
      <c r="DK22">
        <v>-1</v>
      </c>
      <c r="DL22">
        <v>2</v>
      </c>
      <c r="DM22">
        <v>2</v>
      </c>
      <c r="DN22" t="s">
        <v>351</v>
      </c>
      <c r="DO22">
        <v>2.65646</v>
      </c>
      <c r="DP22">
        <v>2.82999</v>
      </c>
      <c r="DQ22">
        <v>4.8054800000000002E-2</v>
      </c>
      <c r="DR22">
        <v>4.8430300000000003E-2</v>
      </c>
      <c r="DS22">
        <v>8.45799E-2</v>
      </c>
      <c r="DT22">
        <v>8.0198400000000003E-2</v>
      </c>
      <c r="DU22">
        <v>30330.6</v>
      </c>
      <c r="DV22">
        <v>31668.2</v>
      </c>
      <c r="DW22">
        <v>29589.5</v>
      </c>
      <c r="DX22">
        <v>31014.9</v>
      </c>
      <c r="DY22">
        <v>35484</v>
      </c>
      <c r="DZ22">
        <v>37369</v>
      </c>
      <c r="EA22">
        <v>40611.300000000003</v>
      </c>
      <c r="EB22">
        <v>43001.3</v>
      </c>
      <c r="EC22">
        <v>1.87355</v>
      </c>
      <c r="ED22">
        <v>2.3431999999999999</v>
      </c>
      <c r="EE22">
        <v>8.6054199999999995E-4</v>
      </c>
      <c r="EF22">
        <v>0</v>
      </c>
      <c r="EG22">
        <v>19.1128</v>
      </c>
      <c r="EH22">
        <v>999.9</v>
      </c>
      <c r="EI22">
        <v>45.732999999999997</v>
      </c>
      <c r="EJ22">
        <v>24.068000000000001</v>
      </c>
      <c r="EK22">
        <v>13.579800000000001</v>
      </c>
      <c r="EL22">
        <v>61.251899999999999</v>
      </c>
      <c r="EM22">
        <v>16.654599999999999</v>
      </c>
      <c r="EN22">
        <v>1</v>
      </c>
      <c r="EO22">
        <v>-0.396951</v>
      </c>
      <c r="EP22">
        <v>2.13876</v>
      </c>
      <c r="EQ22">
        <v>20.2759</v>
      </c>
      <c r="ER22">
        <v>5.2421499999999996</v>
      </c>
      <c r="ES22">
        <v>11.827299999999999</v>
      </c>
      <c r="ET22">
        <v>4.9831500000000002</v>
      </c>
      <c r="EU22">
        <v>3.2989999999999999</v>
      </c>
      <c r="EV22">
        <v>66.5</v>
      </c>
      <c r="EW22">
        <v>9999</v>
      </c>
      <c r="EX22">
        <v>4450.8</v>
      </c>
      <c r="EY22">
        <v>184.8</v>
      </c>
      <c r="EZ22">
        <v>1.8733200000000001</v>
      </c>
      <c r="FA22">
        <v>1.8789899999999999</v>
      </c>
      <c r="FB22">
        <v>1.8793299999999999</v>
      </c>
      <c r="FC22">
        <v>1.87992</v>
      </c>
      <c r="FD22">
        <v>1.8775900000000001</v>
      </c>
      <c r="FE22">
        <v>1.87683</v>
      </c>
      <c r="FF22">
        <v>1.8772899999999999</v>
      </c>
      <c r="FG22">
        <v>1.87493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-3.2109999999999999</v>
      </c>
      <c r="FV22">
        <v>-0.1027</v>
      </c>
      <c r="FW22">
        <v>-3.2241264011830002</v>
      </c>
      <c r="FX22">
        <v>1.4527828764109799E-4</v>
      </c>
      <c r="FY22">
        <v>-4.3579519040863002E-7</v>
      </c>
      <c r="FZ22">
        <v>2.0799061152897499E-10</v>
      </c>
      <c r="GA22">
        <v>-0.102700000000002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0.5</v>
      </c>
      <c r="GJ22">
        <v>0.5</v>
      </c>
      <c r="GK22">
        <v>0.552979</v>
      </c>
      <c r="GL22">
        <v>2.5549300000000001</v>
      </c>
      <c r="GM22">
        <v>1.54541</v>
      </c>
      <c r="GN22">
        <v>2.2888199999999999</v>
      </c>
      <c r="GO22">
        <v>1.5979000000000001</v>
      </c>
      <c r="GP22">
        <v>2.2741699999999998</v>
      </c>
      <c r="GQ22">
        <v>27.766400000000001</v>
      </c>
      <c r="GR22">
        <v>14.7537</v>
      </c>
      <c r="GS22">
        <v>18</v>
      </c>
      <c r="GT22">
        <v>388.19600000000003</v>
      </c>
      <c r="GU22">
        <v>666.44399999999996</v>
      </c>
      <c r="GV22">
        <v>16.669599999999999</v>
      </c>
      <c r="GW22">
        <v>21.613800000000001</v>
      </c>
      <c r="GX22">
        <v>29.9999</v>
      </c>
      <c r="GY22">
        <v>21.657599999999999</v>
      </c>
      <c r="GZ22">
        <v>21.601900000000001</v>
      </c>
      <c r="HA22">
        <v>11.114699999999999</v>
      </c>
      <c r="HB22">
        <v>0</v>
      </c>
      <c r="HC22">
        <v>-30</v>
      </c>
      <c r="HD22">
        <v>16.667999999999999</v>
      </c>
      <c r="HE22">
        <v>175</v>
      </c>
      <c r="HF22">
        <v>0</v>
      </c>
      <c r="HG22">
        <v>100.741</v>
      </c>
      <c r="HH22">
        <v>99.683700000000002</v>
      </c>
    </row>
    <row r="23" spans="1:216" x14ac:dyDescent="0.2">
      <c r="A23">
        <v>5</v>
      </c>
      <c r="B23">
        <v>1689802874</v>
      </c>
      <c r="C23">
        <v>367</v>
      </c>
      <c r="D23" t="s">
        <v>364</v>
      </c>
      <c r="E23" t="s">
        <v>365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1689802874</v>
      </c>
      <c r="M23">
        <f t="shared" si="0"/>
        <v>1.636842363344619E-3</v>
      </c>
      <c r="N23">
        <f t="shared" si="1"/>
        <v>1.636842363344619</v>
      </c>
      <c r="O23">
        <f t="shared" si="2"/>
        <v>3.6715878997943556</v>
      </c>
      <c r="P23">
        <f t="shared" si="3"/>
        <v>122.60599999999999</v>
      </c>
      <c r="Q23">
        <f t="shared" si="4"/>
        <v>89.317658451144041</v>
      </c>
      <c r="R23">
        <f t="shared" si="5"/>
        <v>9.0549293226966441</v>
      </c>
      <c r="S23">
        <f t="shared" si="6"/>
        <v>12.4296660233856</v>
      </c>
      <c r="T23">
        <f t="shared" si="7"/>
        <v>0.18887689529852153</v>
      </c>
      <c r="U23">
        <f t="shared" si="8"/>
        <v>4.0767781033280945</v>
      </c>
      <c r="V23">
        <f t="shared" si="9"/>
        <v>0.18414673161667602</v>
      </c>
      <c r="W23">
        <f t="shared" si="10"/>
        <v>0.11550682707112533</v>
      </c>
      <c r="X23">
        <f t="shared" si="11"/>
        <v>297.69503700000001</v>
      </c>
      <c r="Y23">
        <f t="shared" si="12"/>
        <v>19.97748549390478</v>
      </c>
      <c r="Z23">
        <f t="shared" si="13"/>
        <v>19.97748549390478</v>
      </c>
      <c r="AA23">
        <f t="shared" si="14"/>
        <v>2.3433433928073888</v>
      </c>
      <c r="AB23">
        <f t="shared" si="15"/>
        <v>66.170517833957788</v>
      </c>
      <c r="AC23">
        <f t="shared" si="16"/>
        <v>1.45910649730176</v>
      </c>
      <c r="AD23">
        <f t="shared" si="17"/>
        <v>2.2050703924716255</v>
      </c>
      <c r="AE23">
        <f t="shared" si="18"/>
        <v>0.88423689550562878</v>
      </c>
      <c r="AF23">
        <f t="shared" si="19"/>
        <v>-72.184748223497706</v>
      </c>
      <c r="AG23">
        <f t="shared" si="20"/>
        <v>-215.01468928567309</v>
      </c>
      <c r="AH23">
        <f t="shared" si="21"/>
        <v>-10.548462539019848</v>
      </c>
      <c r="AI23">
        <f t="shared" si="22"/>
        <v>-5.2863048190630479E-2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54915.264743774191</v>
      </c>
      <c r="AO23">
        <f t="shared" si="26"/>
        <v>1799.96</v>
      </c>
      <c r="AP23">
        <f t="shared" si="27"/>
        <v>1517.3661</v>
      </c>
      <c r="AQ23">
        <f t="shared" si="28"/>
        <v>0.84299989999777769</v>
      </c>
      <c r="AR23">
        <f t="shared" si="29"/>
        <v>0.16538980699571101</v>
      </c>
      <c r="AS23">
        <v>1689802874</v>
      </c>
      <c r="AT23">
        <v>122.60599999999999</v>
      </c>
      <c r="AU23">
        <v>124.97</v>
      </c>
      <c r="AV23">
        <v>14.3926</v>
      </c>
      <c r="AW23">
        <v>13.4077</v>
      </c>
      <c r="AX23">
        <v>125.613</v>
      </c>
      <c r="AY23">
        <v>14.4945</v>
      </c>
      <c r="AZ23">
        <v>400.00400000000002</v>
      </c>
      <c r="BA23">
        <v>101.279</v>
      </c>
      <c r="BB23">
        <v>9.9937600000000001E-2</v>
      </c>
      <c r="BC23">
        <v>18.999199999999998</v>
      </c>
      <c r="BD23">
        <v>19.1465</v>
      </c>
      <c r="BE23">
        <v>999.9</v>
      </c>
      <c r="BF23">
        <v>0</v>
      </c>
      <c r="BG23">
        <v>0</v>
      </c>
      <c r="BH23">
        <v>9980</v>
      </c>
      <c r="BI23">
        <v>0</v>
      </c>
      <c r="BJ23">
        <v>433.31</v>
      </c>
      <c r="BK23">
        <v>-2.36374</v>
      </c>
      <c r="BL23">
        <v>124.39700000000001</v>
      </c>
      <c r="BM23">
        <v>126.66800000000001</v>
      </c>
      <c r="BN23">
        <v>0.98495600000000005</v>
      </c>
      <c r="BO23">
        <v>124.97</v>
      </c>
      <c r="BP23">
        <v>13.4077</v>
      </c>
      <c r="BQ23">
        <v>1.45767</v>
      </c>
      <c r="BR23">
        <v>1.35792</v>
      </c>
      <c r="BS23">
        <v>12.5312</v>
      </c>
      <c r="BT23">
        <v>11.4557</v>
      </c>
      <c r="BU23">
        <v>1799.96</v>
      </c>
      <c r="BV23">
        <v>0.90000199999999997</v>
      </c>
      <c r="BW23">
        <v>9.9998199999999995E-2</v>
      </c>
      <c r="BX23">
        <v>0</v>
      </c>
      <c r="BY23">
        <v>2.5964</v>
      </c>
      <c r="BZ23">
        <v>0</v>
      </c>
      <c r="CA23">
        <v>5718.34</v>
      </c>
      <c r="CB23">
        <v>17199.2</v>
      </c>
      <c r="CC23">
        <v>37.561999999999998</v>
      </c>
      <c r="CD23">
        <v>39.5</v>
      </c>
      <c r="CE23">
        <v>39.061999999999998</v>
      </c>
      <c r="CF23">
        <v>37.375</v>
      </c>
      <c r="CG23">
        <v>36.686999999999998</v>
      </c>
      <c r="CH23">
        <v>1619.97</v>
      </c>
      <c r="CI23">
        <v>179.99</v>
      </c>
      <c r="CJ23">
        <v>0</v>
      </c>
      <c r="CK23">
        <v>1689802877.9000001</v>
      </c>
      <c r="CL23">
        <v>0</v>
      </c>
      <c r="CM23">
        <v>1689802845</v>
      </c>
      <c r="CN23" t="s">
        <v>366</v>
      </c>
      <c r="CO23">
        <v>1689802843</v>
      </c>
      <c r="CP23">
        <v>1689802845</v>
      </c>
      <c r="CQ23">
        <v>28</v>
      </c>
      <c r="CR23">
        <v>0.20599999999999999</v>
      </c>
      <c r="CS23">
        <v>1E-3</v>
      </c>
      <c r="CT23">
        <v>-3.0070000000000001</v>
      </c>
      <c r="CU23">
        <v>-0.10199999999999999</v>
      </c>
      <c r="CV23">
        <v>125</v>
      </c>
      <c r="CW23">
        <v>13</v>
      </c>
      <c r="CX23">
        <v>0.15</v>
      </c>
      <c r="CY23">
        <v>0.08</v>
      </c>
      <c r="CZ23">
        <v>3.5898615478178302</v>
      </c>
      <c r="DA23">
        <v>0.35585867099920199</v>
      </c>
      <c r="DB23">
        <v>5.5912066171156502E-2</v>
      </c>
      <c r="DC23">
        <v>1</v>
      </c>
      <c r="DD23">
        <v>124.984476190476</v>
      </c>
      <c r="DE23">
        <v>1.7064935065081901E-2</v>
      </c>
      <c r="DF23">
        <v>2.6174540606546701E-2</v>
      </c>
      <c r="DG23">
        <v>1</v>
      </c>
      <c r="DH23">
        <v>1799.9970000000001</v>
      </c>
      <c r="DI23">
        <v>-0.11599655210137801</v>
      </c>
      <c r="DJ23">
        <v>0.13259336333312899</v>
      </c>
      <c r="DK23">
        <v>-1</v>
      </c>
      <c r="DL23">
        <v>2</v>
      </c>
      <c r="DM23">
        <v>2</v>
      </c>
      <c r="DN23" t="s">
        <v>351</v>
      </c>
      <c r="DO23">
        <v>2.6552600000000002</v>
      </c>
      <c r="DP23">
        <v>2.8295400000000002</v>
      </c>
      <c r="DQ23">
        <v>3.5626699999999997E-2</v>
      </c>
      <c r="DR23">
        <v>3.5605900000000003E-2</v>
      </c>
      <c r="DS23">
        <v>8.4656300000000004E-2</v>
      </c>
      <c r="DT23">
        <v>8.0330100000000002E-2</v>
      </c>
      <c r="DU23">
        <v>30727.4</v>
      </c>
      <c r="DV23">
        <v>32096.400000000001</v>
      </c>
      <c r="DW23">
        <v>29589.8</v>
      </c>
      <c r="DX23">
        <v>31015.8</v>
      </c>
      <c r="DY23">
        <v>35480.5</v>
      </c>
      <c r="DZ23">
        <v>37362.9</v>
      </c>
      <c r="EA23">
        <v>40612.199999999997</v>
      </c>
      <c r="EB23">
        <v>43002.1</v>
      </c>
      <c r="EC23">
        <v>1.87202</v>
      </c>
      <c r="ED23">
        <v>2.3432499999999998</v>
      </c>
      <c r="EE23">
        <v>-3.20747E-3</v>
      </c>
      <c r="EF23">
        <v>0</v>
      </c>
      <c r="EG23">
        <v>19.1996</v>
      </c>
      <c r="EH23">
        <v>999.9</v>
      </c>
      <c r="EI23">
        <v>45.720999999999997</v>
      </c>
      <c r="EJ23">
        <v>24.138999999999999</v>
      </c>
      <c r="EK23">
        <v>13.6343</v>
      </c>
      <c r="EL23">
        <v>61.241999999999997</v>
      </c>
      <c r="EM23">
        <v>16.979199999999999</v>
      </c>
      <c r="EN23">
        <v>1</v>
      </c>
      <c r="EO23">
        <v>-0.39678600000000003</v>
      </c>
      <c r="EP23">
        <v>2.38009</v>
      </c>
      <c r="EQ23">
        <v>20.272600000000001</v>
      </c>
      <c r="ER23">
        <v>5.2424499999999998</v>
      </c>
      <c r="ES23">
        <v>11.8262</v>
      </c>
      <c r="ET23">
        <v>4.9831000000000003</v>
      </c>
      <c r="EU23">
        <v>3.2989999999999999</v>
      </c>
      <c r="EV23">
        <v>66.5</v>
      </c>
      <c r="EW23">
        <v>9999</v>
      </c>
      <c r="EX23">
        <v>4452.7</v>
      </c>
      <c r="EY23">
        <v>184.8</v>
      </c>
      <c r="EZ23">
        <v>1.8733200000000001</v>
      </c>
      <c r="FA23">
        <v>1.8789800000000001</v>
      </c>
      <c r="FB23">
        <v>1.8793</v>
      </c>
      <c r="FC23">
        <v>1.8798900000000001</v>
      </c>
      <c r="FD23">
        <v>1.8775900000000001</v>
      </c>
      <c r="FE23">
        <v>1.87679</v>
      </c>
      <c r="FF23">
        <v>1.8772899999999999</v>
      </c>
      <c r="FG23">
        <v>1.8749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-3.0070000000000001</v>
      </c>
      <c r="FV23">
        <v>-0.1019</v>
      </c>
      <c r="FW23">
        <v>-3.0187918721557598</v>
      </c>
      <c r="FX23">
        <v>1.4527828764109799E-4</v>
      </c>
      <c r="FY23">
        <v>-4.3579519040863002E-7</v>
      </c>
      <c r="FZ23">
        <v>2.0799061152897499E-10</v>
      </c>
      <c r="GA23">
        <v>-0.10185000000000199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0.5</v>
      </c>
      <c r="GJ23">
        <v>0.5</v>
      </c>
      <c r="GK23">
        <v>0.43945299999999998</v>
      </c>
      <c r="GL23">
        <v>2.5671400000000002</v>
      </c>
      <c r="GM23">
        <v>1.54541</v>
      </c>
      <c r="GN23">
        <v>2.2888199999999999</v>
      </c>
      <c r="GO23">
        <v>1.5979000000000001</v>
      </c>
      <c r="GP23">
        <v>2.2863799999999999</v>
      </c>
      <c r="GQ23">
        <v>27.808199999999999</v>
      </c>
      <c r="GR23">
        <v>14.727399999999999</v>
      </c>
      <c r="GS23">
        <v>18</v>
      </c>
      <c r="GT23">
        <v>387.52100000000002</v>
      </c>
      <c r="GU23">
        <v>666.69100000000003</v>
      </c>
      <c r="GV23">
        <v>16.465699999999998</v>
      </c>
      <c r="GW23">
        <v>21.6111</v>
      </c>
      <c r="GX23">
        <v>30</v>
      </c>
      <c r="GY23">
        <v>21.666799999999999</v>
      </c>
      <c r="GZ23">
        <v>21.616700000000002</v>
      </c>
      <c r="HA23">
        <v>8.86191</v>
      </c>
      <c r="HB23">
        <v>0</v>
      </c>
      <c r="HC23">
        <v>-30</v>
      </c>
      <c r="HD23">
        <v>16.470300000000002</v>
      </c>
      <c r="HE23">
        <v>125</v>
      </c>
      <c r="HF23">
        <v>0</v>
      </c>
      <c r="HG23">
        <v>100.74299999999999</v>
      </c>
      <c r="HH23">
        <v>99.686000000000007</v>
      </c>
    </row>
    <row r="24" spans="1:216" x14ac:dyDescent="0.2">
      <c r="A24">
        <v>6</v>
      </c>
      <c r="B24">
        <v>1689802965</v>
      </c>
      <c r="C24">
        <v>458</v>
      </c>
      <c r="D24" t="s">
        <v>367</v>
      </c>
      <c r="E24" t="s">
        <v>368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1689802965</v>
      </c>
      <c r="M24">
        <f t="shared" si="0"/>
        <v>1.6753931499255304E-3</v>
      </c>
      <c r="N24">
        <f t="shared" si="1"/>
        <v>1.6753931499255303</v>
      </c>
      <c r="O24">
        <f t="shared" si="2"/>
        <v>1.0486886955650048</v>
      </c>
      <c r="P24">
        <f t="shared" si="3"/>
        <v>69.307199999999995</v>
      </c>
      <c r="Q24">
        <f t="shared" si="4"/>
        <v>59.538267544348834</v>
      </c>
      <c r="R24">
        <f t="shared" si="5"/>
        <v>6.0359085558792636</v>
      </c>
      <c r="S24">
        <f t="shared" si="6"/>
        <v>7.0262696366236792</v>
      </c>
      <c r="T24">
        <f t="shared" si="7"/>
        <v>0.19370312369605996</v>
      </c>
      <c r="U24">
        <f t="shared" si="8"/>
        <v>4.0841835462633078</v>
      </c>
      <c r="V24">
        <f t="shared" si="9"/>
        <v>0.18874033132867837</v>
      </c>
      <c r="W24">
        <f t="shared" si="10"/>
        <v>0.11839800384301941</v>
      </c>
      <c r="X24">
        <f t="shared" si="11"/>
        <v>297.69344100000001</v>
      </c>
      <c r="Y24">
        <f t="shared" si="12"/>
        <v>19.999710283791234</v>
      </c>
      <c r="Z24">
        <f t="shared" si="13"/>
        <v>19.999710283791234</v>
      </c>
      <c r="AA24">
        <f t="shared" si="14"/>
        <v>2.3465709946291553</v>
      </c>
      <c r="AB24">
        <f t="shared" si="15"/>
        <v>66.243574879887419</v>
      </c>
      <c r="AC24">
        <f t="shared" si="16"/>
        <v>1.46357300342598</v>
      </c>
      <c r="AD24">
        <f t="shared" si="17"/>
        <v>2.2093810699071184</v>
      </c>
      <c r="AE24">
        <f t="shared" si="18"/>
        <v>0.88299799120317535</v>
      </c>
      <c r="AF24">
        <f t="shared" si="19"/>
        <v>-73.884837911715891</v>
      </c>
      <c r="AG24">
        <f t="shared" si="20"/>
        <v>-213.40702339511918</v>
      </c>
      <c r="AH24">
        <f t="shared" si="21"/>
        <v>-10.453476544076992</v>
      </c>
      <c r="AI24">
        <f t="shared" si="22"/>
        <v>-5.1896850912044101E-2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55044.489104011103</v>
      </c>
      <c r="AO24">
        <f t="shared" si="26"/>
        <v>1799.95</v>
      </c>
      <c r="AP24">
        <f t="shared" si="27"/>
        <v>1517.3577</v>
      </c>
      <c r="AQ24">
        <f t="shared" si="28"/>
        <v>0.84299991666435181</v>
      </c>
      <c r="AR24">
        <f t="shared" si="29"/>
        <v>0.16538983916219896</v>
      </c>
      <c r="AS24">
        <v>1689802965</v>
      </c>
      <c r="AT24">
        <v>69.307199999999995</v>
      </c>
      <c r="AU24">
        <v>70.018199999999993</v>
      </c>
      <c r="AV24">
        <v>14.4367</v>
      </c>
      <c r="AW24">
        <v>13.428800000000001</v>
      </c>
      <c r="AX24">
        <v>72.188199999999995</v>
      </c>
      <c r="AY24">
        <v>14.54</v>
      </c>
      <c r="AZ24">
        <v>400.06400000000002</v>
      </c>
      <c r="BA24">
        <v>101.279</v>
      </c>
      <c r="BB24">
        <v>9.9639400000000003E-2</v>
      </c>
      <c r="BC24">
        <v>19.0305</v>
      </c>
      <c r="BD24">
        <v>19.137599999999999</v>
      </c>
      <c r="BE24">
        <v>999.9</v>
      </c>
      <c r="BF24">
        <v>0</v>
      </c>
      <c r="BG24">
        <v>0</v>
      </c>
      <c r="BH24">
        <v>10005.6</v>
      </c>
      <c r="BI24">
        <v>0</v>
      </c>
      <c r="BJ24">
        <v>431.38299999999998</v>
      </c>
      <c r="BK24">
        <v>-0.71106000000000003</v>
      </c>
      <c r="BL24">
        <v>70.322400000000002</v>
      </c>
      <c r="BM24">
        <v>70.971299999999999</v>
      </c>
      <c r="BN24">
        <v>1.0079499999999999</v>
      </c>
      <c r="BO24">
        <v>70.018199999999993</v>
      </c>
      <c r="BP24">
        <v>13.428800000000001</v>
      </c>
      <c r="BQ24">
        <v>1.4621299999999999</v>
      </c>
      <c r="BR24">
        <v>1.36005</v>
      </c>
      <c r="BS24">
        <v>12.5778</v>
      </c>
      <c r="BT24">
        <v>11.4794</v>
      </c>
      <c r="BU24">
        <v>1799.95</v>
      </c>
      <c r="BV24">
        <v>0.90000199999999997</v>
      </c>
      <c r="BW24">
        <v>9.9998199999999995E-2</v>
      </c>
      <c r="BX24">
        <v>0</v>
      </c>
      <c r="BY24">
        <v>2.3544999999999998</v>
      </c>
      <c r="BZ24">
        <v>0</v>
      </c>
      <c r="CA24">
        <v>5678.98</v>
      </c>
      <c r="CB24">
        <v>17199.2</v>
      </c>
      <c r="CC24">
        <v>37.625</v>
      </c>
      <c r="CD24">
        <v>39.5</v>
      </c>
      <c r="CE24">
        <v>39.061999999999998</v>
      </c>
      <c r="CF24">
        <v>37.375</v>
      </c>
      <c r="CG24">
        <v>36.686999999999998</v>
      </c>
      <c r="CH24">
        <v>1619.96</v>
      </c>
      <c r="CI24">
        <v>179.99</v>
      </c>
      <c r="CJ24">
        <v>0</v>
      </c>
      <c r="CK24">
        <v>1689802969.0999999</v>
      </c>
      <c r="CL24">
        <v>0</v>
      </c>
      <c r="CM24">
        <v>1689802938</v>
      </c>
      <c r="CN24" t="s">
        <v>369</v>
      </c>
      <c r="CO24">
        <v>1689802938</v>
      </c>
      <c r="CP24">
        <v>1689802934</v>
      </c>
      <c r="CQ24">
        <v>29</v>
      </c>
      <c r="CR24">
        <v>0.129</v>
      </c>
      <c r="CS24">
        <v>-1E-3</v>
      </c>
      <c r="CT24">
        <v>-2.8809999999999998</v>
      </c>
      <c r="CU24">
        <v>-0.10299999999999999</v>
      </c>
      <c r="CV24">
        <v>70</v>
      </c>
      <c r="CW24">
        <v>13</v>
      </c>
      <c r="CX24">
        <v>0.26</v>
      </c>
      <c r="CY24">
        <v>0.05</v>
      </c>
      <c r="CZ24">
        <v>0.910659521870818</v>
      </c>
      <c r="DA24">
        <v>1.11062690251527</v>
      </c>
      <c r="DB24">
        <v>0.151593590340693</v>
      </c>
      <c r="DC24">
        <v>1</v>
      </c>
      <c r="DD24">
        <v>69.99127</v>
      </c>
      <c r="DE24">
        <v>5.4631578947245102E-2</v>
      </c>
      <c r="DF24">
        <v>2.1439778450347901E-2</v>
      </c>
      <c r="DG24">
        <v>1</v>
      </c>
      <c r="DH24">
        <v>1800.00285714286</v>
      </c>
      <c r="DI24">
        <v>-0.42115149313723599</v>
      </c>
      <c r="DJ24">
        <v>9.8132216793381397E-2</v>
      </c>
      <c r="DK24">
        <v>-1</v>
      </c>
      <c r="DL24">
        <v>2</v>
      </c>
      <c r="DM24">
        <v>2</v>
      </c>
      <c r="DN24" t="s">
        <v>351</v>
      </c>
      <c r="DO24">
        <v>2.65544</v>
      </c>
      <c r="DP24">
        <v>2.8294600000000001</v>
      </c>
      <c r="DQ24">
        <v>2.09991E-2</v>
      </c>
      <c r="DR24">
        <v>2.04762E-2</v>
      </c>
      <c r="DS24">
        <v>8.4855600000000003E-2</v>
      </c>
      <c r="DT24">
        <v>8.0423700000000001E-2</v>
      </c>
      <c r="DU24">
        <v>31194.3</v>
      </c>
      <c r="DV24">
        <v>32601.7</v>
      </c>
      <c r="DW24">
        <v>29590</v>
      </c>
      <c r="DX24">
        <v>31016.799999999999</v>
      </c>
      <c r="DY24">
        <v>35471</v>
      </c>
      <c r="DZ24">
        <v>37359</v>
      </c>
      <c r="EA24">
        <v>40612.1</v>
      </c>
      <c r="EB24">
        <v>43004.1</v>
      </c>
      <c r="EC24">
        <v>1.8725799999999999</v>
      </c>
      <c r="ED24">
        <v>2.3426499999999999</v>
      </c>
      <c r="EE24">
        <v>7.8566399999999998E-3</v>
      </c>
      <c r="EF24">
        <v>0</v>
      </c>
      <c r="EG24">
        <v>19.007400000000001</v>
      </c>
      <c r="EH24">
        <v>999.9</v>
      </c>
      <c r="EI24">
        <v>45.695999999999998</v>
      </c>
      <c r="EJ24">
        <v>24.199000000000002</v>
      </c>
      <c r="EK24">
        <v>13.6738</v>
      </c>
      <c r="EL24">
        <v>61.231900000000003</v>
      </c>
      <c r="EM24">
        <v>17.303699999999999</v>
      </c>
      <c r="EN24">
        <v>1</v>
      </c>
      <c r="EO24">
        <v>-0.39715699999999998</v>
      </c>
      <c r="EP24">
        <v>2.4940799999999999</v>
      </c>
      <c r="EQ24">
        <v>20.270399999999999</v>
      </c>
      <c r="ER24">
        <v>5.2416999999999998</v>
      </c>
      <c r="ES24">
        <v>11.825900000000001</v>
      </c>
      <c r="ET24">
        <v>4.98285</v>
      </c>
      <c r="EU24">
        <v>3.2989999999999999</v>
      </c>
      <c r="EV24">
        <v>66.599999999999994</v>
      </c>
      <c r="EW24">
        <v>9999</v>
      </c>
      <c r="EX24">
        <v>4454.6000000000004</v>
      </c>
      <c r="EY24">
        <v>184.8</v>
      </c>
      <c r="EZ24">
        <v>1.8733200000000001</v>
      </c>
      <c r="FA24">
        <v>1.8790100000000001</v>
      </c>
      <c r="FB24">
        <v>1.8793500000000001</v>
      </c>
      <c r="FC24">
        <v>1.8799600000000001</v>
      </c>
      <c r="FD24">
        <v>1.8775900000000001</v>
      </c>
      <c r="FE24">
        <v>1.87683</v>
      </c>
      <c r="FF24">
        <v>1.8772899999999999</v>
      </c>
      <c r="FG24">
        <v>1.87497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-2.8809999999999998</v>
      </c>
      <c r="FV24">
        <v>-0.1033</v>
      </c>
      <c r="FW24">
        <v>-2.8893217452040698</v>
      </c>
      <c r="FX24">
        <v>1.4527828764109799E-4</v>
      </c>
      <c r="FY24">
        <v>-4.3579519040863002E-7</v>
      </c>
      <c r="FZ24">
        <v>2.0799061152897499E-10</v>
      </c>
      <c r="GA24">
        <v>-0.10332999999999599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0.5</v>
      </c>
      <c r="GJ24">
        <v>0.5</v>
      </c>
      <c r="GK24">
        <v>0.31494100000000003</v>
      </c>
      <c r="GL24">
        <v>2.5781200000000002</v>
      </c>
      <c r="GM24">
        <v>1.54541</v>
      </c>
      <c r="GN24">
        <v>2.2888199999999999</v>
      </c>
      <c r="GO24">
        <v>1.5979000000000001</v>
      </c>
      <c r="GP24">
        <v>2.3083499999999999</v>
      </c>
      <c r="GQ24">
        <v>27.8291</v>
      </c>
      <c r="GR24">
        <v>14.7187</v>
      </c>
      <c r="GS24">
        <v>18</v>
      </c>
      <c r="GT24">
        <v>387.81200000000001</v>
      </c>
      <c r="GU24">
        <v>666.22799999999995</v>
      </c>
      <c r="GV24">
        <v>16.851500000000001</v>
      </c>
      <c r="GW24">
        <v>21.5992</v>
      </c>
      <c r="GX24">
        <v>30.001300000000001</v>
      </c>
      <c r="GY24">
        <v>21.670400000000001</v>
      </c>
      <c r="GZ24">
        <v>21.6203</v>
      </c>
      <c r="HA24">
        <v>6.3585099999999999</v>
      </c>
      <c r="HB24">
        <v>0</v>
      </c>
      <c r="HC24">
        <v>-30</v>
      </c>
      <c r="HD24">
        <v>16.7498</v>
      </c>
      <c r="HE24">
        <v>70</v>
      </c>
      <c r="HF24">
        <v>0</v>
      </c>
      <c r="HG24">
        <v>100.74299999999999</v>
      </c>
      <c r="HH24">
        <v>99.690100000000001</v>
      </c>
    </row>
    <row r="25" spans="1:216" x14ac:dyDescent="0.2">
      <c r="A25">
        <v>7</v>
      </c>
      <c r="B25">
        <v>1689803034</v>
      </c>
      <c r="C25">
        <v>527</v>
      </c>
      <c r="D25" t="s">
        <v>370</v>
      </c>
      <c r="E25" t="s">
        <v>371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1689803034</v>
      </c>
      <c r="M25">
        <f t="shared" si="0"/>
        <v>1.6476848172652463E-3</v>
      </c>
      <c r="N25">
        <f t="shared" si="1"/>
        <v>1.6476848172652463</v>
      </c>
      <c r="O25">
        <f t="shared" si="2"/>
        <v>-5.1680648294361364E-2</v>
      </c>
      <c r="P25">
        <f t="shared" si="3"/>
        <v>49.976399999999998</v>
      </c>
      <c r="Q25">
        <f t="shared" si="4"/>
        <v>49.717737223497998</v>
      </c>
      <c r="R25">
        <f t="shared" si="5"/>
        <v>5.039916852988326</v>
      </c>
      <c r="S25">
        <f t="shared" si="6"/>
        <v>5.0661376538400003</v>
      </c>
      <c r="T25">
        <f t="shared" si="7"/>
        <v>0.19258842847671301</v>
      </c>
      <c r="U25">
        <f t="shared" si="8"/>
        <v>4.0770654962348827</v>
      </c>
      <c r="V25">
        <f t="shared" si="9"/>
        <v>0.18767348005979215</v>
      </c>
      <c r="W25">
        <f t="shared" si="10"/>
        <v>0.11772706631470133</v>
      </c>
      <c r="X25">
        <f t="shared" si="11"/>
        <v>297.67370999999997</v>
      </c>
      <c r="Y25">
        <f t="shared" si="12"/>
        <v>19.923677177387862</v>
      </c>
      <c r="Z25">
        <f t="shared" si="13"/>
        <v>19.923677177387862</v>
      </c>
      <c r="AA25">
        <f t="shared" si="14"/>
        <v>2.335545168998066</v>
      </c>
      <c r="AB25">
        <f t="shared" si="15"/>
        <v>66.52609719048148</v>
      </c>
      <c r="AC25">
        <f t="shared" si="16"/>
        <v>1.4622303567599999</v>
      </c>
      <c r="AD25">
        <f t="shared" si="17"/>
        <v>2.1979800687439321</v>
      </c>
      <c r="AE25">
        <f t="shared" si="18"/>
        <v>0.87331481223806606</v>
      </c>
      <c r="AF25">
        <f t="shared" si="19"/>
        <v>-72.662900441397369</v>
      </c>
      <c r="AG25">
        <f t="shared" si="20"/>
        <v>-214.54445271470075</v>
      </c>
      <c r="AH25">
        <f t="shared" si="21"/>
        <v>-10.518962660776875</v>
      </c>
      <c r="AI25">
        <f t="shared" si="22"/>
        <v>-5.2605816875029632E-2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54930.01739645889</v>
      </c>
      <c r="AO25">
        <f t="shared" si="26"/>
        <v>1799.83</v>
      </c>
      <c r="AP25">
        <f t="shared" si="27"/>
        <v>1517.2565999999997</v>
      </c>
      <c r="AQ25">
        <f t="shared" si="28"/>
        <v>0.84299994999527716</v>
      </c>
      <c r="AR25">
        <f t="shared" si="29"/>
        <v>0.16538990349088523</v>
      </c>
      <c r="AS25">
        <v>1689803034</v>
      </c>
      <c r="AT25">
        <v>49.976399999999998</v>
      </c>
      <c r="AU25">
        <v>49.995100000000001</v>
      </c>
      <c r="AV25">
        <v>14.4246</v>
      </c>
      <c r="AW25">
        <v>13.4343</v>
      </c>
      <c r="AX25">
        <v>52.807499999999997</v>
      </c>
      <c r="AY25">
        <v>14.526400000000001</v>
      </c>
      <c r="AZ25">
        <v>400.44499999999999</v>
      </c>
      <c r="BA25">
        <v>101.27</v>
      </c>
      <c r="BB25">
        <v>0.10059999999999999</v>
      </c>
      <c r="BC25">
        <v>18.947600000000001</v>
      </c>
      <c r="BD25">
        <v>19.025700000000001</v>
      </c>
      <c r="BE25">
        <v>999.9</v>
      </c>
      <c r="BF25">
        <v>0</v>
      </c>
      <c r="BG25">
        <v>0</v>
      </c>
      <c r="BH25">
        <v>9981.8799999999992</v>
      </c>
      <c r="BI25">
        <v>0</v>
      </c>
      <c r="BJ25">
        <v>426.97</v>
      </c>
      <c r="BK25">
        <v>-1.87721E-2</v>
      </c>
      <c r="BL25">
        <v>50.707799999999999</v>
      </c>
      <c r="BM25">
        <v>50.675899999999999</v>
      </c>
      <c r="BN25">
        <v>0.99030799999999997</v>
      </c>
      <c r="BO25">
        <v>49.995100000000001</v>
      </c>
      <c r="BP25">
        <v>13.4343</v>
      </c>
      <c r="BQ25">
        <v>1.46078</v>
      </c>
      <c r="BR25">
        <v>1.36049</v>
      </c>
      <c r="BS25">
        <v>12.563700000000001</v>
      </c>
      <c r="BT25">
        <v>11.484299999999999</v>
      </c>
      <c r="BU25">
        <v>1799.83</v>
      </c>
      <c r="BV25">
        <v>0.90000400000000003</v>
      </c>
      <c r="BW25">
        <v>9.9996399999999999E-2</v>
      </c>
      <c r="BX25">
        <v>0</v>
      </c>
      <c r="BY25">
        <v>2.5804999999999998</v>
      </c>
      <c r="BZ25">
        <v>0</v>
      </c>
      <c r="CA25">
        <v>5652.53</v>
      </c>
      <c r="CB25">
        <v>17198</v>
      </c>
      <c r="CC25">
        <v>37.561999999999998</v>
      </c>
      <c r="CD25">
        <v>39.561999999999998</v>
      </c>
      <c r="CE25">
        <v>39.061999999999998</v>
      </c>
      <c r="CF25">
        <v>37.061999999999998</v>
      </c>
      <c r="CG25">
        <v>36.686999999999998</v>
      </c>
      <c r="CH25">
        <v>1619.85</v>
      </c>
      <c r="CI25">
        <v>179.98</v>
      </c>
      <c r="CJ25">
        <v>0</v>
      </c>
      <c r="CK25">
        <v>1689803038.0999999</v>
      </c>
      <c r="CL25">
        <v>0</v>
      </c>
      <c r="CM25">
        <v>1689803023</v>
      </c>
      <c r="CN25" t="s">
        <v>372</v>
      </c>
      <c r="CO25">
        <v>1689803023</v>
      </c>
      <c r="CP25">
        <v>1689803021</v>
      </c>
      <c r="CQ25">
        <v>30</v>
      </c>
      <c r="CR25">
        <v>5.1999999999999998E-2</v>
      </c>
      <c r="CS25">
        <v>2E-3</v>
      </c>
      <c r="CT25">
        <v>-2.831</v>
      </c>
      <c r="CU25">
        <v>-0.10199999999999999</v>
      </c>
      <c r="CV25">
        <v>50</v>
      </c>
      <c r="CW25">
        <v>13</v>
      </c>
      <c r="CX25">
        <v>0.28999999999999998</v>
      </c>
      <c r="CY25">
        <v>0.06</v>
      </c>
      <c r="CZ25">
        <v>1.7371961331321999E-2</v>
      </c>
      <c r="DA25">
        <v>-0.63104902296611498</v>
      </c>
      <c r="DB25">
        <v>8.8394688548870601E-2</v>
      </c>
      <c r="DC25">
        <v>1</v>
      </c>
      <c r="DD25">
        <v>49.974209523809499</v>
      </c>
      <c r="DE25">
        <v>1.3893506493495101E-2</v>
      </c>
      <c r="DF25">
        <v>2.70568520458387E-2</v>
      </c>
      <c r="DG25">
        <v>1</v>
      </c>
      <c r="DH25">
        <v>1800.0290476190501</v>
      </c>
      <c r="DI25">
        <v>0.27223978356433098</v>
      </c>
      <c r="DJ25">
        <v>0.112457600979832</v>
      </c>
      <c r="DK25">
        <v>-1</v>
      </c>
      <c r="DL25">
        <v>2</v>
      </c>
      <c r="DM25">
        <v>2</v>
      </c>
      <c r="DN25" t="s">
        <v>351</v>
      </c>
      <c r="DO25">
        <v>2.6565599999999998</v>
      </c>
      <c r="DP25">
        <v>2.8302200000000002</v>
      </c>
      <c r="DQ25">
        <v>1.5466499999999999E-2</v>
      </c>
      <c r="DR25">
        <v>1.4722499999999999E-2</v>
      </c>
      <c r="DS25">
        <v>8.4790099999999993E-2</v>
      </c>
      <c r="DT25">
        <v>8.0442700000000006E-2</v>
      </c>
      <c r="DU25">
        <v>31372.7</v>
      </c>
      <c r="DV25">
        <v>32794</v>
      </c>
      <c r="DW25">
        <v>29591.5</v>
      </c>
      <c r="DX25">
        <v>31017.1</v>
      </c>
      <c r="DY25">
        <v>35474.699999999997</v>
      </c>
      <c r="DZ25">
        <v>37357.5</v>
      </c>
      <c r="EA25">
        <v>40614.1</v>
      </c>
      <c r="EB25">
        <v>43004</v>
      </c>
      <c r="EC25">
        <v>1.8725799999999999</v>
      </c>
      <c r="ED25">
        <v>2.3403499999999999</v>
      </c>
      <c r="EE25">
        <v>9.3802799999999995E-3</v>
      </c>
      <c r="EF25">
        <v>0</v>
      </c>
      <c r="EG25">
        <v>18.870200000000001</v>
      </c>
      <c r="EH25">
        <v>999.9</v>
      </c>
      <c r="EI25">
        <v>45.695999999999998</v>
      </c>
      <c r="EJ25">
        <v>24.239000000000001</v>
      </c>
      <c r="EK25">
        <v>13.708600000000001</v>
      </c>
      <c r="EL25">
        <v>61.681899999999999</v>
      </c>
      <c r="EM25">
        <v>16.506399999999999</v>
      </c>
      <c r="EN25">
        <v>1</v>
      </c>
      <c r="EO25">
        <v>-0.40123700000000001</v>
      </c>
      <c r="EP25">
        <v>1.64882</v>
      </c>
      <c r="EQ25">
        <v>20.280799999999999</v>
      </c>
      <c r="ER25">
        <v>5.2389999999999999</v>
      </c>
      <c r="ES25">
        <v>11.8262</v>
      </c>
      <c r="ET25">
        <v>4.9820500000000001</v>
      </c>
      <c r="EU25">
        <v>3.2984</v>
      </c>
      <c r="EV25">
        <v>66.599999999999994</v>
      </c>
      <c r="EW25">
        <v>9999</v>
      </c>
      <c r="EX25">
        <v>4455.8999999999996</v>
      </c>
      <c r="EY25">
        <v>184.8</v>
      </c>
      <c r="EZ25">
        <v>1.8733200000000001</v>
      </c>
      <c r="FA25">
        <v>1.8789899999999999</v>
      </c>
      <c r="FB25">
        <v>1.8793299999999999</v>
      </c>
      <c r="FC25">
        <v>1.8799300000000001</v>
      </c>
      <c r="FD25">
        <v>1.8775900000000001</v>
      </c>
      <c r="FE25">
        <v>1.8768100000000001</v>
      </c>
      <c r="FF25">
        <v>1.8772899999999999</v>
      </c>
      <c r="FG25">
        <v>1.8749400000000001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-2.831</v>
      </c>
      <c r="FV25">
        <v>-0.1018</v>
      </c>
      <c r="FW25">
        <v>-2.8376363053572802</v>
      </c>
      <c r="FX25">
        <v>1.4527828764109799E-4</v>
      </c>
      <c r="FY25">
        <v>-4.3579519040863002E-7</v>
      </c>
      <c r="FZ25">
        <v>2.0799061152897499E-10</v>
      </c>
      <c r="GA25">
        <v>-0.101769999999998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0.2</v>
      </c>
      <c r="GJ25">
        <v>0.2</v>
      </c>
      <c r="GK25">
        <v>0.26977499999999999</v>
      </c>
      <c r="GL25">
        <v>2.5756800000000002</v>
      </c>
      <c r="GM25">
        <v>1.54541</v>
      </c>
      <c r="GN25">
        <v>2.2888199999999999</v>
      </c>
      <c r="GO25">
        <v>1.5979000000000001</v>
      </c>
      <c r="GP25">
        <v>2.4389599999999998</v>
      </c>
      <c r="GQ25">
        <v>27.8291</v>
      </c>
      <c r="GR25">
        <v>14.727399999999999</v>
      </c>
      <c r="GS25">
        <v>18</v>
      </c>
      <c r="GT25">
        <v>387.74799999999999</v>
      </c>
      <c r="GU25">
        <v>664.18299999999999</v>
      </c>
      <c r="GV25">
        <v>16.883299999999998</v>
      </c>
      <c r="GW25">
        <v>21.570900000000002</v>
      </c>
      <c r="GX25">
        <v>29.9999</v>
      </c>
      <c r="GY25">
        <v>21.6616</v>
      </c>
      <c r="GZ25">
        <v>21.614000000000001</v>
      </c>
      <c r="HA25">
        <v>5.4600600000000004</v>
      </c>
      <c r="HB25">
        <v>0</v>
      </c>
      <c r="HC25">
        <v>-30</v>
      </c>
      <c r="HD25">
        <v>16.8965</v>
      </c>
      <c r="HE25">
        <v>50</v>
      </c>
      <c r="HF25">
        <v>0</v>
      </c>
      <c r="HG25">
        <v>100.748</v>
      </c>
      <c r="HH25">
        <v>99.690399999999997</v>
      </c>
    </row>
    <row r="26" spans="1:216" x14ac:dyDescent="0.2">
      <c r="A26">
        <v>8</v>
      </c>
      <c r="B26">
        <v>1689803127</v>
      </c>
      <c r="C26">
        <v>620</v>
      </c>
      <c r="D26" t="s">
        <v>373</v>
      </c>
      <c r="E26" t="s">
        <v>374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1689803127</v>
      </c>
      <c r="M26">
        <f t="shared" si="0"/>
        <v>1.6544211034147367E-3</v>
      </c>
      <c r="N26">
        <f t="shared" si="1"/>
        <v>1.6544211034147367</v>
      </c>
      <c r="O26">
        <f t="shared" si="2"/>
        <v>15.759527475004568</v>
      </c>
      <c r="P26">
        <f t="shared" si="3"/>
        <v>389.95400000000001</v>
      </c>
      <c r="Q26">
        <f t="shared" si="4"/>
        <v>252.28842268654049</v>
      </c>
      <c r="R26">
        <f t="shared" si="5"/>
        <v>25.576529774053164</v>
      </c>
      <c r="S26">
        <f t="shared" si="6"/>
        <v>39.532809255789999</v>
      </c>
      <c r="T26">
        <f t="shared" si="7"/>
        <v>0.19359409605640973</v>
      </c>
      <c r="U26">
        <f t="shared" si="8"/>
        <v>4.0892126480200783</v>
      </c>
      <c r="V26">
        <f t="shared" si="9"/>
        <v>0.18864274058263678</v>
      </c>
      <c r="W26">
        <f t="shared" si="10"/>
        <v>0.11833602489249309</v>
      </c>
      <c r="X26">
        <f t="shared" si="11"/>
        <v>297.696774</v>
      </c>
      <c r="Y26">
        <f t="shared" si="12"/>
        <v>19.954111003575257</v>
      </c>
      <c r="Z26">
        <f t="shared" si="13"/>
        <v>19.954111003575257</v>
      </c>
      <c r="AA26">
        <f t="shared" si="14"/>
        <v>2.3399530231469745</v>
      </c>
      <c r="AB26">
        <f t="shared" si="15"/>
        <v>66.624902768307138</v>
      </c>
      <c r="AC26">
        <f t="shared" si="16"/>
        <v>1.4675498822599999</v>
      </c>
      <c r="AD26">
        <f t="shared" si="17"/>
        <v>2.2027047264346629</v>
      </c>
      <c r="AE26">
        <f t="shared" si="18"/>
        <v>0.87240314088697457</v>
      </c>
      <c r="AF26">
        <f t="shared" si="19"/>
        <v>-72.959970660589889</v>
      </c>
      <c r="AG26">
        <f t="shared" si="20"/>
        <v>-214.30929016159271</v>
      </c>
      <c r="AH26">
        <f t="shared" si="21"/>
        <v>-10.479704159415821</v>
      </c>
      <c r="AI26">
        <f t="shared" si="22"/>
        <v>-5.2190981598386088E-2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55145.405581387255</v>
      </c>
      <c r="AO26">
        <f t="shared" si="26"/>
        <v>1799.96</v>
      </c>
      <c r="AP26">
        <f t="shared" si="27"/>
        <v>1517.367</v>
      </c>
      <c r="AQ26">
        <f t="shared" si="28"/>
        <v>0.84300040000888909</v>
      </c>
      <c r="AR26">
        <f t="shared" si="29"/>
        <v>0.16539077201715593</v>
      </c>
      <c r="AS26">
        <v>1689803127</v>
      </c>
      <c r="AT26">
        <v>389.95400000000001</v>
      </c>
      <c r="AU26">
        <v>399.96499999999997</v>
      </c>
      <c r="AV26">
        <v>14.476000000000001</v>
      </c>
      <c r="AW26">
        <v>13.481</v>
      </c>
      <c r="AX26">
        <v>394.02499999999998</v>
      </c>
      <c r="AY26">
        <v>14.571899999999999</v>
      </c>
      <c r="AZ26">
        <v>400.16199999999998</v>
      </c>
      <c r="BA26">
        <v>101.27800000000001</v>
      </c>
      <c r="BB26">
        <v>0.100135</v>
      </c>
      <c r="BC26">
        <v>18.981999999999999</v>
      </c>
      <c r="BD26">
        <v>19.0654</v>
      </c>
      <c r="BE26">
        <v>999.9</v>
      </c>
      <c r="BF26">
        <v>0</v>
      </c>
      <c r="BG26">
        <v>0</v>
      </c>
      <c r="BH26">
        <v>10023.1</v>
      </c>
      <c r="BI26">
        <v>0</v>
      </c>
      <c r="BJ26">
        <v>421.48099999999999</v>
      </c>
      <c r="BK26">
        <v>-10.0113</v>
      </c>
      <c r="BL26">
        <v>395.68200000000002</v>
      </c>
      <c r="BM26">
        <v>405.43099999999998</v>
      </c>
      <c r="BN26">
        <v>0.99506099999999997</v>
      </c>
      <c r="BO26">
        <v>399.96499999999997</v>
      </c>
      <c r="BP26">
        <v>13.481</v>
      </c>
      <c r="BQ26">
        <v>1.4661</v>
      </c>
      <c r="BR26">
        <v>1.3653200000000001</v>
      </c>
      <c r="BS26">
        <v>12.6191</v>
      </c>
      <c r="BT26">
        <v>11.5379</v>
      </c>
      <c r="BU26">
        <v>1799.96</v>
      </c>
      <c r="BV26">
        <v>0.89998500000000003</v>
      </c>
      <c r="BW26">
        <v>0.10001500000000001</v>
      </c>
      <c r="BX26">
        <v>0</v>
      </c>
      <c r="BY26">
        <v>2.5028999999999999</v>
      </c>
      <c r="BZ26">
        <v>0</v>
      </c>
      <c r="CA26">
        <v>5609.22</v>
      </c>
      <c r="CB26">
        <v>17199.2</v>
      </c>
      <c r="CC26">
        <v>37.5</v>
      </c>
      <c r="CD26">
        <v>39.561999999999998</v>
      </c>
      <c r="CE26">
        <v>39.061999999999998</v>
      </c>
      <c r="CF26">
        <v>36.625</v>
      </c>
      <c r="CG26">
        <v>36.625</v>
      </c>
      <c r="CH26">
        <v>1619.94</v>
      </c>
      <c r="CI26">
        <v>180.02</v>
      </c>
      <c r="CJ26">
        <v>0</v>
      </c>
      <c r="CK26">
        <v>1689803131.0999999</v>
      </c>
      <c r="CL26">
        <v>0</v>
      </c>
      <c r="CM26">
        <v>1689803098</v>
      </c>
      <c r="CN26" t="s">
        <v>375</v>
      </c>
      <c r="CO26">
        <v>1689803094</v>
      </c>
      <c r="CP26">
        <v>1689803098</v>
      </c>
      <c r="CQ26">
        <v>31</v>
      </c>
      <c r="CR26">
        <v>-1.2350000000000001</v>
      </c>
      <c r="CS26">
        <v>6.0000000000000001E-3</v>
      </c>
      <c r="CT26">
        <v>-4.0720000000000001</v>
      </c>
      <c r="CU26">
        <v>-9.6000000000000002E-2</v>
      </c>
      <c r="CV26">
        <v>400</v>
      </c>
      <c r="CW26">
        <v>13</v>
      </c>
      <c r="CX26">
        <v>7.0000000000000007E-2</v>
      </c>
      <c r="CY26">
        <v>7.0000000000000007E-2</v>
      </c>
      <c r="CZ26">
        <v>15.513259057432601</v>
      </c>
      <c r="DA26">
        <v>-0.154337312682402</v>
      </c>
      <c r="DB26">
        <v>0.139825148071299</v>
      </c>
      <c r="DC26">
        <v>1</v>
      </c>
      <c r="DD26">
        <v>400.04354999999998</v>
      </c>
      <c r="DE26">
        <v>-0.30681203007457503</v>
      </c>
      <c r="DF26">
        <v>4.4531421490899198E-2</v>
      </c>
      <c r="DG26">
        <v>1</v>
      </c>
      <c r="DH26">
        <v>1800.00761904762</v>
      </c>
      <c r="DI26">
        <v>-8.8982241329248396E-2</v>
      </c>
      <c r="DJ26">
        <v>0.128467329992041</v>
      </c>
      <c r="DK26">
        <v>-1</v>
      </c>
      <c r="DL26">
        <v>2</v>
      </c>
      <c r="DM26">
        <v>2</v>
      </c>
      <c r="DN26" t="s">
        <v>351</v>
      </c>
      <c r="DO26">
        <v>2.65577</v>
      </c>
      <c r="DP26">
        <v>2.8301099999999999</v>
      </c>
      <c r="DQ26">
        <v>9.4593999999999998E-2</v>
      </c>
      <c r="DR26">
        <v>9.6013200000000007E-2</v>
      </c>
      <c r="DS26">
        <v>8.5004200000000002E-2</v>
      </c>
      <c r="DT26">
        <v>8.0663499999999999E-2</v>
      </c>
      <c r="DU26">
        <v>28851.9</v>
      </c>
      <c r="DV26">
        <v>30090.1</v>
      </c>
      <c r="DW26">
        <v>29594</v>
      </c>
      <c r="DX26">
        <v>31020.7</v>
      </c>
      <c r="DY26">
        <v>35476.800000000003</v>
      </c>
      <c r="DZ26">
        <v>37360.699999999997</v>
      </c>
      <c r="EA26">
        <v>40617.1</v>
      </c>
      <c r="EB26">
        <v>43008.1</v>
      </c>
      <c r="EC26">
        <v>1.8726700000000001</v>
      </c>
      <c r="ED26">
        <v>2.3444799999999999</v>
      </c>
      <c r="EE26">
        <v>1.35116E-2</v>
      </c>
      <c r="EF26">
        <v>0</v>
      </c>
      <c r="EG26">
        <v>18.8415</v>
      </c>
      <c r="EH26">
        <v>999.9</v>
      </c>
      <c r="EI26">
        <v>45.66</v>
      </c>
      <c r="EJ26">
        <v>24.28</v>
      </c>
      <c r="EK26">
        <v>13.7316</v>
      </c>
      <c r="EL26">
        <v>61.081899999999997</v>
      </c>
      <c r="EM26">
        <v>17.191500000000001</v>
      </c>
      <c r="EN26">
        <v>1</v>
      </c>
      <c r="EO26">
        <v>-0.40483200000000003</v>
      </c>
      <c r="EP26">
        <v>1.8500799999999999</v>
      </c>
      <c r="EQ26">
        <v>20.2789</v>
      </c>
      <c r="ER26">
        <v>5.2424499999999998</v>
      </c>
      <c r="ES26">
        <v>11.827</v>
      </c>
      <c r="ET26">
        <v>4.9813999999999998</v>
      </c>
      <c r="EU26">
        <v>3.2989999999999999</v>
      </c>
      <c r="EV26">
        <v>66.599999999999994</v>
      </c>
      <c r="EW26">
        <v>9999</v>
      </c>
      <c r="EX26">
        <v>4458.1000000000004</v>
      </c>
      <c r="EY26">
        <v>184.8</v>
      </c>
      <c r="EZ26">
        <v>1.8733200000000001</v>
      </c>
      <c r="FA26">
        <v>1.8789800000000001</v>
      </c>
      <c r="FB26">
        <v>1.87927</v>
      </c>
      <c r="FC26">
        <v>1.87988</v>
      </c>
      <c r="FD26">
        <v>1.87758</v>
      </c>
      <c r="FE26">
        <v>1.8767499999999999</v>
      </c>
      <c r="FF26">
        <v>1.8772899999999999</v>
      </c>
      <c r="FG26">
        <v>1.8748499999999999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-4.0709999999999997</v>
      </c>
      <c r="FV26">
        <v>-9.5899999999999999E-2</v>
      </c>
      <c r="FW26">
        <v>-4.0730577987671399</v>
      </c>
      <c r="FX26">
        <v>1.4527828764109799E-4</v>
      </c>
      <c r="FY26">
        <v>-4.3579519040863002E-7</v>
      </c>
      <c r="FZ26">
        <v>2.0799061152897499E-10</v>
      </c>
      <c r="GA26">
        <v>-9.5860000000001805E-2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0.6</v>
      </c>
      <c r="GJ26">
        <v>0.5</v>
      </c>
      <c r="GK26">
        <v>1.0363800000000001</v>
      </c>
      <c r="GL26">
        <v>2.5512700000000001</v>
      </c>
      <c r="GM26">
        <v>1.54541</v>
      </c>
      <c r="GN26">
        <v>2.2888199999999999</v>
      </c>
      <c r="GO26">
        <v>1.5979000000000001</v>
      </c>
      <c r="GP26">
        <v>2.4389599999999998</v>
      </c>
      <c r="GQ26">
        <v>27.808199999999999</v>
      </c>
      <c r="GR26">
        <v>14.709899999999999</v>
      </c>
      <c r="GS26">
        <v>18</v>
      </c>
      <c r="GT26">
        <v>387.54599999999999</v>
      </c>
      <c r="GU26">
        <v>667.30700000000002</v>
      </c>
      <c r="GV26">
        <v>16.816199999999998</v>
      </c>
      <c r="GW26">
        <v>21.519400000000001</v>
      </c>
      <c r="GX26">
        <v>29.9999</v>
      </c>
      <c r="GY26">
        <v>21.625399999999999</v>
      </c>
      <c r="GZ26">
        <v>21.5853</v>
      </c>
      <c r="HA26">
        <v>20.794899999999998</v>
      </c>
      <c r="HB26">
        <v>0</v>
      </c>
      <c r="HC26">
        <v>-30</v>
      </c>
      <c r="HD26">
        <v>16.817599999999999</v>
      </c>
      <c r="HE26">
        <v>400</v>
      </c>
      <c r="HF26">
        <v>0</v>
      </c>
      <c r="HG26">
        <v>100.756</v>
      </c>
      <c r="HH26">
        <v>99.700699999999998</v>
      </c>
    </row>
    <row r="27" spans="1:216" x14ac:dyDescent="0.2">
      <c r="A27">
        <v>9</v>
      </c>
      <c r="B27">
        <v>1689803208</v>
      </c>
      <c r="C27">
        <v>701</v>
      </c>
      <c r="D27" t="s">
        <v>376</v>
      </c>
      <c r="E27" t="s">
        <v>377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1689803208</v>
      </c>
      <c r="M27">
        <f t="shared" si="0"/>
        <v>1.6563842043530862E-3</v>
      </c>
      <c r="N27">
        <f t="shared" si="1"/>
        <v>1.6563842043530863</v>
      </c>
      <c r="O27">
        <f t="shared" si="2"/>
        <v>15.072605089721357</v>
      </c>
      <c r="P27">
        <f t="shared" si="3"/>
        <v>390.43400000000003</v>
      </c>
      <c r="Q27">
        <f t="shared" si="4"/>
        <v>258.14120494250966</v>
      </c>
      <c r="R27">
        <f t="shared" si="5"/>
        <v>26.169135639878277</v>
      </c>
      <c r="S27">
        <f t="shared" si="6"/>
        <v>39.580354119350005</v>
      </c>
      <c r="T27">
        <f t="shared" si="7"/>
        <v>0.19303313702018382</v>
      </c>
      <c r="U27">
        <f t="shared" si="8"/>
        <v>4.0786549767537723</v>
      </c>
      <c r="V27">
        <f t="shared" si="9"/>
        <v>0.18809764856318711</v>
      </c>
      <c r="W27">
        <f t="shared" si="10"/>
        <v>0.11799395383050723</v>
      </c>
      <c r="X27">
        <f t="shared" si="11"/>
        <v>297.696774</v>
      </c>
      <c r="Y27">
        <f t="shared" si="12"/>
        <v>19.974326414964203</v>
      </c>
      <c r="Z27">
        <f t="shared" si="13"/>
        <v>19.974326414964203</v>
      </c>
      <c r="AA27">
        <f t="shared" si="14"/>
        <v>2.3428849305292649</v>
      </c>
      <c r="AB27">
        <f t="shared" si="15"/>
        <v>66.522111161265627</v>
      </c>
      <c r="AC27">
        <f t="shared" si="16"/>
        <v>1.4669509168874999</v>
      </c>
      <c r="AD27">
        <f t="shared" si="17"/>
        <v>2.2052079996848826</v>
      </c>
      <c r="AE27">
        <f t="shared" si="18"/>
        <v>0.87593401364176504</v>
      </c>
      <c r="AF27">
        <f t="shared" si="19"/>
        <v>-73.046543411971101</v>
      </c>
      <c r="AG27">
        <f t="shared" si="20"/>
        <v>-214.19914467214366</v>
      </c>
      <c r="AH27">
        <f t="shared" si="21"/>
        <v>-10.503500297221713</v>
      </c>
      <c r="AI27">
        <f t="shared" si="22"/>
        <v>-5.2414381336461702E-2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54949.230941066802</v>
      </c>
      <c r="AO27">
        <f t="shared" si="26"/>
        <v>1799.96</v>
      </c>
      <c r="AP27">
        <f t="shared" si="27"/>
        <v>1517.367</v>
      </c>
      <c r="AQ27">
        <f t="shared" si="28"/>
        <v>0.84300040000888909</v>
      </c>
      <c r="AR27">
        <f t="shared" si="29"/>
        <v>0.16539077201715593</v>
      </c>
      <c r="AS27">
        <v>1689803208</v>
      </c>
      <c r="AT27">
        <v>390.43400000000003</v>
      </c>
      <c r="AU27">
        <v>400.024</v>
      </c>
      <c r="AV27">
        <v>14.470499999999999</v>
      </c>
      <c r="AW27">
        <v>13.474600000000001</v>
      </c>
      <c r="AX27">
        <v>394.404</v>
      </c>
      <c r="AY27">
        <v>14.565</v>
      </c>
      <c r="AZ27">
        <v>400.27699999999999</v>
      </c>
      <c r="BA27">
        <v>101.27500000000001</v>
      </c>
      <c r="BB27">
        <v>0.100275</v>
      </c>
      <c r="BC27">
        <v>19.0002</v>
      </c>
      <c r="BD27">
        <v>19.045100000000001</v>
      </c>
      <c r="BE27">
        <v>999.9</v>
      </c>
      <c r="BF27">
        <v>0</v>
      </c>
      <c r="BG27">
        <v>0</v>
      </c>
      <c r="BH27">
        <v>9986.8799999999992</v>
      </c>
      <c r="BI27">
        <v>0</v>
      </c>
      <c r="BJ27">
        <v>418.48399999999998</v>
      </c>
      <c r="BK27">
        <v>-9.5901800000000001</v>
      </c>
      <c r="BL27">
        <v>396.16699999999997</v>
      </c>
      <c r="BM27">
        <v>405.488</v>
      </c>
      <c r="BN27">
        <v>0.99590100000000004</v>
      </c>
      <c r="BO27">
        <v>400.024</v>
      </c>
      <c r="BP27">
        <v>13.474600000000001</v>
      </c>
      <c r="BQ27">
        <v>1.4655</v>
      </c>
      <c r="BR27">
        <v>1.3646400000000001</v>
      </c>
      <c r="BS27">
        <v>12.6129</v>
      </c>
      <c r="BT27">
        <v>11.5303</v>
      </c>
      <c r="BU27">
        <v>1799.96</v>
      </c>
      <c r="BV27">
        <v>0.89998500000000003</v>
      </c>
      <c r="BW27">
        <v>0.10001500000000001</v>
      </c>
      <c r="BX27">
        <v>0</v>
      </c>
      <c r="BY27">
        <v>2.5973000000000002</v>
      </c>
      <c r="BZ27">
        <v>0</v>
      </c>
      <c r="CA27">
        <v>5618.35</v>
      </c>
      <c r="CB27">
        <v>17199.099999999999</v>
      </c>
      <c r="CC27">
        <v>37.375</v>
      </c>
      <c r="CD27">
        <v>39.375</v>
      </c>
      <c r="CE27">
        <v>38.875</v>
      </c>
      <c r="CF27">
        <v>36.875</v>
      </c>
      <c r="CG27">
        <v>36.5</v>
      </c>
      <c r="CH27">
        <v>1619.94</v>
      </c>
      <c r="CI27">
        <v>180.02</v>
      </c>
      <c r="CJ27">
        <v>0</v>
      </c>
      <c r="CK27">
        <v>1689803212.0999999</v>
      </c>
      <c r="CL27">
        <v>0</v>
      </c>
      <c r="CM27">
        <v>1689803179</v>
      </c>
      <c r="CN27" t="s">
        <v>378</v>
      </c>
      <c r="CO27">
        <v>1689803176</v>
      </c>
      <c r="CP27">
        <v>1689803179</v>
      </c>
      <c r="CQ27">
        <v>32</v>
      </c>
      <c r="CR27">
        <v>0.10100000000000001</v>
      </c>
      <c r="CS27">
        <v>1E-3</v>
      </c>
      <c r="CT27">
        <v>-3.9710000000000001</v>
      </c>
      <c r="CU27">
        <v>-9.5000000000000001E-2</v>
      </c>
      <c r="CV27">
        <v>400</v>
      </c>
      <c r="CW27">
        <v>13</v>
      </c>
      <c r="CX27">
        <v>0.22</v>
      </c>
      <c r="CY27">
        <v>0.06</v>
      </c>
      <c r="CZ27">
        <v>14.724451912069901</v>
      </c>
      <c r="DA27">
        <v>-0.143964452909883</v>
      </c>
      <c r="DB27">
        <v>9.4802400387980101E-2</v>
      </c>
      <c r="DC27">
        <v>1</v>
      </c>
      <c r="DD27">
        <v>400.00028571428601</v>
      </c>
      <c r="DE27">
        <v>-5.2519480519303399E-2</v>
      </c>
      <c r="DF27">
        <v>3.7845730534999997E-2</v>
      </c>
      <c r="DG27">
        <v>1</v>
      </c>
      <c r="DH27">
        <v>1800.05238095238</v>
      </c>
      <c r="DI27">
        <v>0.23010766209233299</v>
      </c>
      <c r="DJ27">
        <v>0.157719001539809</v>
      </c>
      <c r="DK27">
        <v>-1</v>
      </c>
      <c r="DL27">
        <v>2</v>
      </c>
      <c r="DM27">
        <v>2</v>
      </c>
      <c r="DN27" t="s">
        <v>351</v>
      </c>
      <c r="DO27">
        <v>2.6561900000000001</v>
      </c>
      <c r="DP27">
        <v>2.8299400000000001</v>
      </c>
      <c r="DQ27">
        <v>9.4669799999999998E-2</v>
      </c>
      <c r="DR27">
        <v>9.6029500000000004E-2</v>
      </c>
      <c r="DS27">
        <v>8.4979700000000005E-2</v>
      </c>
      <c r="DT27">
        <v>8.0639299999999997E-2</v>
      </c>
      <c r="DU27">
        <v>28853</v>
      </c>
      <c r="DV27">
        <v>30091.1</v>
      </c>
      <c r="DW27">
        <v>29597.3</v>
      </c>
      <c r="DX27">
        <v>31022.1</v>
      </c>
      <c r="DY27">
        <v>35481.199999999997</v>
      </c>
      <c r="DZ27">
        <v>37363.800000000003</v>
      </c>
      <c r="EA27">
        <v>40621.1</v>
      </c>
      <c r="EB27">
        <v>43010.6</v>
      </c>
      <c r="EC27">
        <v>1.8747199999999999</v>
      </c>
      <c r="ED27">
        <v>2.3446500000000001</v>
      </c>
      <c r="EE27">
        <v>2.0455600000000001E-2</v>
      </c>
      <c r="EF27">
        <v>0</v>
      </c>
      <c r="EG27">
        <v>18.706</v>
      </c>
      <c r="EH27">
        <v>999.9</v>
      </c>
      <c r="EI27">
        <v>45.598999999999997</v>
      </c>
      <c r="EJ27">
        <v>24.31</v>
      </c>
      <c r="EK27">
        <v>13.738300000000001</v>
      </c>
      <c r="EL27">
        <v>61.651899999999998</v>
      </c>
      <c r="EM27">
        <v>17.3277</v>
      </c>
      <c r="EN27">
        <v>1</v>
      </c>
      <c r="EO27">
        <v>-0.40818300000000002</v>
      </c>
      <c r="EP27">
        <v>1.80721</v>
      </c>
      <c r="EQ27">
        <v>20.2791</v>
      </c>
      <c r="ER27">
        <v>5.2433500000000004</v>
      </c>
      <c r="ES27">
        <v>11.8262</v>
      </c>
      <c r="ET27">
        <v>4.9828000000000001</v>
      </c>
      <c r="EU27">
        <v>3.2989999999999999</v>
      </c>
      <c r="EV27">
        <v>66.599999999999994</v>
      </c>
      <c r="EW27">
        <v>9999</v>
      </c>
      <c r="EX27">
        <v>4459.7</v>
      </c>
      <c r="EY27">
        <v>184.8</v>
      </c>
      <c r="EZ27">
        <v>1.8733200000000001</v>
      </c>
      <c r="FA27">
        <v>1.87897</v>
      </c>
      <c r="FB27">
        <v>1.8792800000000001</v>
      </c>
      <c r="FC27">
        <v>1.87988</v>
      </c>
      <c r="FD27">
        <v>1.87757</v>
      </c>
      <c r="FE27">
        <v>1.8767499999999999</v>
      </c>
      <c r="FF27">
        <v>1.8772899999999999</v>
      </c>
      <c r="FG27">
        <v>1.87486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-3.97</v>
      </c>
      <c r="FV27">
        <v>-9.4500000000000001E-2</v>
      </c>
      <c r="FW27">
        <v>-3.97258380387512</v>
      </c>
      <c r="FX27">
        <v>1.4527828764109799E-4</v>
      </c>
      <c r="FY27">
        <v>-4.3579519040863002E-7</v>
      </c>
      <c r="FZ27">
        <v>2.0799061152897499E-10</v>
      </c>
      <c r="GA27">
        <v>-9.4581818181817198E-2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0.5</v>
      </c>
      <c r="GJ27">
        <v>0.5</v>
      </c>
      <c r="GK27">
        <v>1.0351600000000001</v>
      </c>
      <c r="GL27">
        <v>2.5573700000000001</v>
      </c>
      <c r="GM27">
        <v>1.54541</v>
      </c>
      <c r="GN27">
        <v>2.2888199999999999</v>
      </c>
      <c r="GO27">
        <v>1.5979000000000001</v>
      </c>
      <c r="GP27">
        <v>2.4377399999999998</v>
      </c>
      <c r="GQ27">
        <v>27.766400000000001</v>
      </c>
      <c r="GR27">
        <v>14.692399999999999</v>
      </c>
      <c r="GS27">
        <v>18</v>
      </c>
      <c r="GT27">
        <v>388.27800000000002</v>
      </c>
      <c r="GU27">
        <v>667.01400000000001</v>
      </c>
      <c r="GV27">
        <v>16.925899999999999</v>
      </c>
      <c r="GW27">
        <v>21.463999999999999</v>
      </c>
      <c r="GX27">
        <v>29.999700000000001</v>
      </c>
      <c r="GY27">
        <v>21.59</v>
      </c>
      <c r="GZ27">
        <v>21.553599999999999</v>
      </c>
      <c r="HA27">
        <v>20.7897</v>
      </c>
      <c r="HB27">
        <v>0</v>
      </c>
      <c r="HC27">
        <v>-30</v>
      </c>
      <c r="HD27">
        <v>16.9343</v>
      </c>
      <c r="HE27">
        <v>400</v>
      </c>
      <c r="HF27">
        <v>0</v>
      </c>
      <c r="HG27">
        <v>100.76600000000001</v>
      </c>
      <c r="HH27">
        <v>99.706000000000003</v>
      </c>
    </row>
    <row r="28" spans="1:216" x14ac:dyDescent="0.2">
      <c r="A28">
        <v>10</v>
      </c>
      <c r="B28">
        <v>1689803290</v>
      </c>
      <c r="C28">
        <v>783</v>
      </c>
      <c r="D28" t="s">
        <v>379</v>
      </c>
      <c r="E28" t="s">
        <v>380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1689803290</v>
      </c>
      <c r="M28">
        <f t="shared" si="0"/>
        <v>1.6577188808898221E-3</v>
      </c>
      <c r="N28">
        <f t="shared" si="1"/>
        <v>1.657718880889822</v>
      </c>
      <c r="O28">
        <f t="shared" si="2"/>
        <v>15.285393405964678</v>
      </c>
      <c r="P28">
        <f t="shared" si="3"/>
        <v>390.3</v>
      </c>
      <c r="Q28">
        <f t="shared" si="4"/>
        <v>257.2975027108514</v>
      </c>
      <c r="R28">
        <f t="shared" si="5"/>
        <v>26.084710444197452</v>
      </c>
      <c r="S28">
        <f t="shared" si="6"/>
        <v>39.5684465613</v>
      </c>
      <c r="T28">
        <f t="shared" si="7"/>
        <v>0.19464914456931917</v>
      </c>
      <c r="U28">
        <f t="shared" si="8"/>
        <v>4.0809388680217165</v>
      </c>
      <c r="V28">
        <f t="shared" si="9"/>
        <v>0.18963456046387159</v>
      </c>
      <c r="W28">
        <f t="shared" si="10"/>
        <v>0.11896138066714347</v>
      </c>
      <c r="X28">
        <f t="shared" si="11"/>
        <v>297.73507799999999</v>
      </c>
      <c r="Y28">
        <f t="shared" si="12"/>
        <v>19.924040621145277</v>
      </c>
      <c r="Z28">
        <f t="shared" si="13"/>
        <v>19.924040621145277</v>
      </c>
      <c r="AA28">
        <f t="shared" si="14"/>
        <v>2.3355977650709896</v>
      </c>
      <c r="AB28">
        <f t="shared" si="15"/>
        <v>66.68503468101413</v>
      </c>
      <c r="AC28">
        <f t="shared" si="16"/>
        <v>1.4659891484884</v>
      </c>
      <c r="AD28">
        <f t="shared" si="17"/>
        <v>2.1983780251459946</v>
      </c>
      <c r="AE28">
        <f t="shared" si="18"/>
        <v>0.86960861658258959</v>
      </c>
      <c r="AF28">
        <f t="shared" si="19"/>
        <v>-73.105402647241149</v>
      </c>
      <c r="AG28">
        <f t="shared" si="20"/>
        <v>-214.19020660428922</v>
      </c>
      <c r="AH28">
        <f t="shared" si="21"/>
        <v>-10.491802240061601</v>
      </c>
      <c r="AI28">
        <f t="shared" si="22"/>
        <v>-5.2333491591951997E-2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55000.352277582293</v>
      </c>
      <c r="AO28">
        <f t="shared" si="26"/>
        <v>1800.2</v>
      </c>
      <c r="AP28">
        <f t="shared" si="27"/>
        <v>1517.5686000000001</v>
      </c>
      <c r="AQ28">
        <f t="shared" si="28"/>
        <v>0.84299999999999997</v>
      </c>
      <c r="AR28">
        <f t="shared" si="29"/>
        <v>0.16538999999999998</v>
      </c>
      <c r="AS28">
        <v>1689803290</v>
      </c>
      <c r="AT28">
        <v>390.3</v>
      </c>
      <c r="AU28">
        <v>400.01499999999999</v>
      </c>
      <c r="AV28">
        <v>14.4604</v>
      </c>
      <c r="AW28">
        <v>13.4642</v>
      </c>
      <c r="AX28">
        <v>394.29500000000002</v>
      </c>
      <c r="AY28">
        <v>14.555199999999999</v>
      </c>
      <c r="AZ28">
        <v>400.483</v>
      </c>
      <c r="BA28">
        <v>101.279</v>
      </c>
      <c r="BB28">
        <v>0.10057099999999999</v>
      </c>
      <c r="BC28">
        <v>18.950500000000002</v>
      </c>
      <c r="BD28">
        <v>18.998200000000001</v>
      </c>
      <c r="BE28">
        <v>999.9</v>
      </c>
      <c r="BF28">
        <v>0</v>
      </c>
      <c r="BG28">
        <v>0</v>
      </c>
      <c r="BH28">
        <v>9994.3799999999992</v>
      </c>
      <c r="BI28">
        <v>0</v>
      </c>
      <c r="BJ28">
        <v>418.81700000000001</v>
      </c>
      <c r="BK28">
        <v>-9.7143899999999999</v>
      </c>
      <c r="BL28">
        <v>396.02699999999999</v>
      </c>
      <c r="BM28">
        <v>405.47399999999999</v>
      </c>
      <c r="BN28">
        <v>0.99621199999999999</v>
      </c>
      <c r="BO28">
        <v>400.01499999999999</v>
      </c>
      <c r="BP28">
        <v>13.4642</v>
      </c>
      <c r="BQ28">
        <v>1.46454</v>
      </c>
      <c r="BR28">
        <v>1.36365</v>
      </c>
      <c r="BS28">
        <v>12.6029</v>
      </c>
      <c r="BT28">
        <v>11.519299999999999</v>
      </c>
      <c r="BU28">
        <v>1800.2</v>
      </c>
      <c r="BV28">
        <v>0.90000199999999997</v>
      </c>
      <c r="BW28">
        <v>9.9998199999999995E-2</v>
      </c>
      <c r="BX28">
        <v>0</v>
      </c>
      <c r="BY28">
        <v>2.5575000000000001</v>
      </c>
      <c r="BZ28">
        <v>0</v>
      </c>
      <c r="CA28">
        <v>5651.11</v>
      </c>
      <c r="CB28">
        <v>17201.5</v>
      </c>
      <c r="CC28">
        <v>37.436999999999998</v>
      </c>
      <c r="CD28">
        <v>39.436999999999998</v>
      </c>
      <c r="CE28">
        <v>39</v>
      </c>
      <c r="CF28">
        <v>37</v>
      </c>
      <c r="CG28">
        <v>36.561999999999998</v>
      </c>
      <c r="CH28">
        <v>1620.18</v>
      </c>
      <c r="CI28">
        <v>180.02</v>
      </c>
      <c r="CJ28">
        <v>0</v>
      </c>
      <c r="CK28">
        <v>1689803293.7</v>
      </c>
      <c r="CL28">
        <v>0</v>
      </c>
      <c r="CM28">
        <v>1689803261</v>
      </c>
      <c r="CN28" t="s">
        <v>381</v>
      </c>
      <c r="CO28">
        <v>1689803260</v>
      </c>
      <c r="CP28">
        <v>1689803261</v>
      </c>
      <c r="CQ28">
        <v>33</v>
      </c>
      <c r="CR28">
        <v>-2.5000000000000001E-2</v>
      </c>
      <c r="CS28">
        <v>0</v>
      </c>
      <c r="CT28">
        <v>-3.996</v>
      </c>
      <c r="CU28">
        <v>-9.5000000000000001E-2</v>
      </c>
      <c r="CV28">
        <v>400</v>
      </c>
      <c r="CW28">
        <v>13</v>
      </c>
      <c r="CX28">
        <v>0.28999999999999998</v>
      </c>
      <c r="CY28">
        <v>0.04</v>
      </c>
      <c r="CZ28">
        <v>14.957025066391701</v>
      </c>
      <c r="DA28">
        <v>-0.109819755160132</v>
      </c>
      <c r="DB28">
        <v>6.9181945901316294E-2</v>
      </c>
      <c r="DC28">
        <v>1</v>
      </c>
      <c r="DD28">
        <v>400.00523809523798</v>
      </c>
      <c r="DE28">
        <v>-4.40259740261622E-2</v>
      </c>
      <c r="DF28">
        <v>3.8969957613162298E-2</v>
      </c>
      <c r="DG28">
        <v>1</v>
      </c>
      <c r="DH28">
        <v>1799.98</v>
      </c>
      <c r="DI28">
        <v>-7.5648472040990095E-2</v>
      </c>
      <c r="DJ28">
        <v>0.11122692377040699</v>
      </c>
      <c r="DK28">
        <v>-1</v>
      </c>
      <c r="DL28">
        <v>2</v>
      </c>
      <c r="DM28">
        <v>2</v>
      </c>
      <c r="DN28" t="s">
        <v>351</v>
      </c>
      <c r="DO28">
        <v>2.6568399999999999</v>
      </c>
      <c r="DP28">
        <v>2.8303099999999999</v>
      </c>
      <c r="DQ28">
        <v>9.4664300000000007E-2</v>
      </c>
      <c r="DR28">
        <v>9.6041500000000002E-2</v>
      </c>
      <c r="DS28">
        <v>8.4949399999999994E-2</v>
      </c>
      <c r="DT28">
        <v>8.0604499999999996E-2</v>
      </c>
      <c r="DU28">
        <v>28855.599999999999</v>
      </c>
      <c r="DV28">
        <v>30092.799999999999</v>
      </c>
      <c r="DW28">
        <v>29599.599999999999</v>
      </c>
      <c r="DX28">
        <v>31023.9</v>
      </c>
      <c r="DY28">
        <v>35485</v>
      </c>
      <c r="DZ28">
        <v>37367.1</v>
      </c>
      <c r="EA28">
        <v>40624.199999999997</v>
      </c>
      <c r="EB28">
        <v>43012.9</v>
      </c>
      <c r="EC28">
        <v>1.87503</v>
      </c>
      <c r="ED28">
        <v>2.3452500000000001</v>
      </c>
      <c r="EE28">
        <v>1.8205499999999999E-2</v>
      </c>
      <c r="EF28">
        <v>0</v>
      </c>
      <c r="EG28">
        <v>18.696400000000001</v>
      </c>
      <c r="EH28">
        <v>999.9</v>
      </c>
      <c r="EI28">
        <v>45.573999999999998</v>
      </c>
      <c r="EJ28">
        <v>24.32</v>
      </c>
      <c r="EK28">
        <v>13.7378</v>
      </c>
      <c r="EL28">
        <v>61.161900000000003</v>
      </c>
      <c r="EM28">
        <v>16.458300000000001</v>
      </c>
      <c r="EN28">
        <v>1</v>
      </c>
      <c r="EO28">
        <v>-0.41308699999999998</v>
      </c>
      <c r="EP28">
        <v>1.58873</v>
      </c>
      <c r="EQ28">
        <v>20.281700000000001</v>
      </c>
      <c r="ER28">
        <v>5.24125</v>
      </c>
      <c r="ES28">
        <v>11.8261</v>
      </c>
      <c r="ET28">
        <v>4.9831000000000003</v>
      </c>
      <c r="EU28">
        <v>3.2989999999999999</v>
      </c>
      <c r="EV28">
        <v>66.7</v>
      </c>
      <c r="EW28">
        <v>9999</v>
      </c>
      <c r="EX28">
        <v>4461.5</v>
      </c>
      <c r="EY28">
        <v>184.8</v>
      </c>
      <c r="EZ28">
        <v>1.8733200000000001</v>
      </c>
      <c r="FA28">
        <v>1.8789899999999999</v>
      </c>
      <c r="FB28">
        <v>1.8792899999999999</v>
      </c>
      <c r="FC28">
        <v>1.8798900000000001</v>
      </c>
      <c r="FD28">
        <v>1.87758</v>
      </c>
      <c r="FE28">
        <v>1.8768100000000001</v>
      </c>
      <c r="FF28">
        <v>1.8772899999999999</v>
      </c>
      <c r="FG28">
        <v>1.8748499999999999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-3.9950000000000001</v>
      </c>
      <c r="FV28">
        <v>-9.4799999999999995E-2</v>
      </c>
      <c r="FW28">
        <v>-3.99728421235258</v>
      </c>
      <c r="FX28">
        <v>1.4527828764109799E-4</v>
      </c>
      <c r="FY28">
        <v>-4.3579519040863002E-7</v>
      </c>
      <c r="FZ28">
        <v>2.0799061152897499E-10</v>
      </c>
      <c r="GA28">
        <v>-9.4770000000000507E-2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0.5</v>
      </c>
      <c r="GJ28">
        <v>0.5</v>
      </c>
      <c r="GK28">
        <v>1.0351600000000001</v>
      </c>
      <c r="GL28">
        <v>2.5671400000000002</v>
      </c>
      <c r="GM28">
        <v>1.54541</v>
      </c>
      <c r="GN28">
        <v>2.2875999999999999</v>
      </c>
      <c r="GO28">
        <v>1.5979000000000001</v>
      </c>
      <c r="GP28">
        <v>2.2644000000000002</v>
      </c>
      <c r="GQ28">
        <v>27.724599999999999</v>
      </c>
      <c r="GR28">
        <v>14.6661</v>
      </c>
      <c r="GS28">
        <v>18</v>
      </c>
      <c r="GT28">
        <v>388.108</v>
      </c>
      <c r="GU28">
        <v>666.97</v>
      </c>
      <c r="GV28">
        <v>16.937200000000001</v>
      </c>
      <c r="GW28">
        <v>21.409099999999999</v>
      </c>
      <c r="GX28">
        <v>29.999700000000001</v>
      </c>
      <c r="GY28">
        <v>21.545999999999999</v>
      </c>
      <c r="GZ28">
        <v>21.513200000000001</v>
      </c>
      <c r="HA28">
        <v>20.792899999999999</v>
      </c>
      <c r="HB28">
        <v>0</v>
      </c>
      <c r="HC28">
        <v>-30</v>
      </c>
      <c r="HD28">
        <v>16.9756</v>
      </c>
      <c r="HE28">
        <v>400</v>
      </c>
      <c r="HF28">
        <v>0</v>
      </c>
      <c r="HG28">
        <v>100.774</v>
      </c>
      <c r="HH28">
        <v>99.711500000000001</v>
      </c>
    </row>
    <row r="29" spans="1:216" x14ac:dyDescent="0.2">
      <c r="A29">
        <v>11</v>
      </c>
      <c r="B29">
        <v>1689803390</v>
      </c>
      <c r="C29">
        <v>883</v>
      </c>
      <c r="D29" t="s">
        <v>382</v>
      </c>
      <c r="E29" t="s">
        <v>383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1689803390</v>
      </c>
      <c r="M29">
        <f t="shared" si="0"/>
        <v>1.6670631988604432E-3</v>
      </c>
      <c r="N29">
        <f t="shared" si="1"/>
        <v>1.6670631988604432</v>
      </c>
      <c r="O29">
        <f t="shared" si="2"/>
        <v>17.748198128503567</v>
      </c>
      <c r="P29">
        <f t="shared" si="3"/>
        <v>463.67399999999998</v>
      </c>
      <c r="Q29">
        <f t="shared" si="4"/>
        <v>309.31695506731461</v>
      </c>
      <c r="R29">
        <f t="shared" si="5"/>
        <v>31.357952520514573</v>
      </c>
      <c r="S29">
        <f t="shared" si="6"/>
        <v>47.006370128766001</v>
      </c>
      <c r="T29">
        <f t="shared" si="7"/>
        <v>0.19497362166827137</v>
      </c>
      <c r="U29">
        <f t="shared" si="8"/>
        <v>4.0814512074782483</v>
      </c>
      <c r="V29">
        <f t="shared" si="9"/>
        <v>0.18994315186048227</v>
      </c>
      <c r="W29">
        <f t="shared" si="10"/>
        <v>0.11915562729026616</v>
      </c>
      <c r="X29">
        <f t="shared" si="11"/>
        <v>297.67385100000001</v>
      </c>
      <c r="Y29">
        <f t="shared" si="12"/>
        <v>19.939964619951443</v>
      </c>
      <c r="Z29">
        <f t="shared" si="13"/>
        <v>19.939964619951443</v>
      </c>
      <c r="AA29">
        <f t="shared" si="14"/>
        <v>2.3379032393324852</v>
      </c>
      <c r="AB29">
        <f t="shared" si="15"/>
        <v>66.55714980027993</v>
      </c>
      <c r="AC29">
        <f t="shared" si="16"/>
        <v>1.4648318501027999</v>
      </c>
      <c r="AD29">
        <f t="shared" si="17"/>
        <v>2.2008632498512415</v>
      </c>
      <c r="AE29">
        <f t="shared" si="18"/>
        <v>0.8730713892296853</v>
      </c>
      <c r="AF29">
        <f t="shared" si="19"/>
        <v>-73.517487069745542</v>
      </c>
      <c r="AG29">
        <f t="shared" si="20"/>
        <v>-213.7382914516453</v>
      </c>
      <c r="AH29">
        <f t="shared" si="21"/>
        <v>-10.470178480437033</v>
      </c>
      <c r="AI29">
        <f t="shared" si="22"/>
        <v>-5.2106001827837645E-2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55006.270266860891</v>
      </c>
      <c r="AO29">
        <f t="shared" si="26"/>
        <v>1799.82</v>
      </c>
      <c r="AP29">
        <f t="shared" si="27"/>
        <v>1517.2490999999998</v>
      </c>
      <c r="AQ29">
        <f t="shared" si="28"/>
        <v>0.84300046671333795</v>
      </c>
      <c r="AR29">
        <f t="shared" si="29"/>
        <v>0.16539090075674234</v>
      </c>
      <c r="AS29">
        <v>1689803390</v>
      </c>
      <c r="AT29">
        <v>463.67399999999998</v>
      </c>
      <c r="AU29">
        <v>474.97399999999999</v>
      </c>
      <c r="AV29">
        <v>14.449199999999999</v>
      </c>
      <c r="AW29">
        <v>13.4468</v>
      </c>
      <c r="AX29">
        <v>467.96199999999999</v>
      </c>
      <c r="AY29">
        <v>14.5427</v>
      </c>
      <c r="AZ29">
        <v>400.25400000000002</v>
      </c>
      <c r="BA29">
        <v>101.27800000000001</v>
      </c>
      <c r="BB29">
        <v>0.100059</v>
      </c>
      <c r="BC29">
        <v>18.968599999999999</v>
      </c>
      <c r="BD29">
        <v>18.9663</v>
      </c>
      <c r="BE29">
        <v>999.9</v>
      </c>
      <c r="BF29">
        <v>0</v>
      </c>
      <c r="BG29">
        <v>0</v>
      </c>
      <c r="BH29">
        <v>9996.25</v>
      </c>
      <c r="BI29">
        <v>0</v>
      </c>
      <c r="BJ29">
        <v>423.79899999999998</v>
      </c>
      <c r="BK29">
        <v>-11.2997</v>
      </c>
      <c r="BL29">
        <v>470.47199999999998</v>
      </c>
      <c r="BM29">
        <v>481.447</v>
      </c>
      <c r="BN29">
        <v>1.00244</v>
      </c>
      <c r="BO29">
        <v>474.97399999999999</v>
      </c>
      <c r="BP29">
        <v>13.4468</v>
      </c>
      <c r="BQ29">
        <v>1.46339</v>
      </c>
      <c r="BR29">
        <v>1.3618699999999999</v>
      </c>
      <c r="BS29">
        <v>12.590999999999999</v>
      </c>
      <c r="BT29">
        <v>11.499599999999999</v>
      </c>
      <c r="BU29">
        <v>1799.82</v>
      </c>
      <c r="BV29">
        <v>0.89998699999999998</v>
      </c>
      <c r="BW29">
        <v>0.100013</v>
      </c>
      <c r="BX29">
        <v>0</v>
      </c>
      <c r="BY29">
        <v>2.4567999999999999</v>
      </c>
      <c r="BZ29">
        <v>0</v>
      </c>
      <c r="CA29">
        <v>5715.51</v>
      </c>
      <c r="CB29">
        <v>17197.900000000001</v>
      </c>
      <c r="CC29">
        <v>37.25</v>
      </c>
      <c r="CD29">
        <v>39.311999999999998</v>
      </c>
      <c r="CE29">
        <v>38.875</v>
      </c>
      <c r="CF29">
        <v>36.686999999999998</v>
      </c>
      <c r="CG29">
        <v>36.436999999999998</v>
      </c>
      <c r="CH29">
        <v>1619.81</v>
      </c>
      <c r="CI29">
        <v>180.01</v>
      </c>
      <c r="CJ29">
        <v>0</v>
      </c>
      <c r="CK29">
        <v>1689803393.9000001</v>
      </c>
      <c r="CL29">
        <v>0</v>
      </c>
      <c r="CM29">
        <v>1689803361</v>
      </c>
      <c r="CN29" t="s">
        <v>384</v>
      </c>
      <c r="CO29">
        <v>1689803361</v>
      </c>
      <c r="CP29">
        <v>1689803348</v>
      </c>
      <c r="CQ29">
        <v>34</v>
      </c>
      <c r="CR29">
        <v>-0.28499999999999998</v>
      </c>
      <c r="CS29">
        <v>1E-3</v>
      </c>
      <c r="CT29">
        <v>-4.2889999999999997</v>
      </c>
      <c r="CU29">
        <v>-9.2999999999999999E-2</v>
      </c>
      <c r="CV29">
        <v>475</v>
      </c>
      <c r="CW29">
        <v>13</v>
      </c>
      <c r="CX29">
        <v>0.17</v>
      </c>
      <c r="CY29">
        <v>0.05</v>
      </c>
      <c r="CZ29">
        <v>17.385339151263199</v>
      </c>
      <c r="DA29">
        <v>0.11871199239001801</v>
      </c>
      <c r="DB29">
        <v>7.2759434800563197E-2</v>
      </c>
      <c r="DC29">
        <v>1</v>
      </c>
      <c r="DD29">
        <v>475.01019047619002</v>
      </c>
      <c r="DE29">
        <v>-0.18303896103873499</v>
      </c>
      <c r="DF29">
        <v>4.3414523626067097E-2</v>
      </c>
      <c r="DG29">
        <v>1</v>
      </c>
      <c r="DH29">
        <v>1799.9780000000001</v>
      </c>
      <c r="DI29">
        <v>-0.39756902876887201</v>
      </c>
      <c r="DJ29">
        <v>0.147566933965635</v>
      </c>
      <c r="DK29">
        <v>-1</v>
      </c>
      <c r="DL29">
        <v>2</v>
      </c>
      <c r="DM29">
        <v>2</v>
      </c>
      <c r="DN29" t="s">
        <v>351</v>
      </c>
      <c r="DO29">
        <v>2.6562600000000001</v>
      </c>
      <c r="DP29">
        <v>2.8298100000000002</v>
      </c>
      <c r="DQ29">
        <v>0.107638</v>
      </c>
      <c r="DR29">
        <v>0.10918799999999999</v>
      </c>
      <c r="DS29">
        <v>8.4909399999999996E-2</v>
      </c>
      <c r="DT29">
        <v>8.0539899999999998E-2</v>
      </c>
      <c r="DU29">
        <v>28447.1</v>
      </c>
      <c r="DV29">
        <v>29662.7</v>
      </c>
      <c r="DW29">
        <v>29604.3</v>
      </c>
      <c r="DX29">
        <v>31031.3</v>
      </c>
      <c r="DY29">
        <v>35492.6</v>
      </c>
      <c r="DZ29">
        <v>37379.199999999997</v>
      </c>
      <c r="EA29">
        <v>40629.800000000003</v>
      </c>
      <c r="EB29">
        <v>43022.400000000001</v>
      </c>
      <c r="EC29">
        <v>1.8756999999999999</v>
      </c>
      <c r="ED29">
        <v>2.3469000000000002</v>
      </c>
      <c r="EE29">
        <v>2.7708699999999999E-2</v>
      </c>
      <c r="EF29">
        <v>0</v>
      </c>
      <c r="EG29">
        <v>18.506900000000002</v>
      </c>
      <c r="EH29">
        <v>999.9</v>
      </c>
      <c r="EI29">
        <v>45.494999999999997</v>
      </c>
      <c r="EJ29">
        <v>24.34</v>
      </c>
      <c r="EK29">
        <v>13.730600000000001</v>
      </c>
      <c r="EL29">
        <v>61.481900000000003</v>
      </c>
      <c r="EM29">
        <v>17.636199999999999</v>
      </c>
      <c r="EN29">
        <v>1</v>
      </c>
      <c r="EO29">
        <v>-0.42033799999999999</v>
      </c>
      <c r="EP29">
        <v>1.4521299999999999</v>
      </c>
      <c r="EQ29">
        <v>20.282800000000002</v>
      </c>
      <c r="ER29">
        <v>5.2416999999999998</v>
      </c>
      <c r="ES29">
        <v>11.8262</v>
      </c>
      <c r="ET29">
        <v>4.9822499999999996</v>
      </c>
      <c r="EU29">
        <v>3.2989999999999999</v>
      </c>
      <c r="EV29">
        <v>66.7</v>
      </c>
      <c r="EW29">
        <v>9999</v>
      </c>
      <c r="EX29">
        <v>4463.6000000000004</v>
      </c>
      <c r="EY29">
        <v>184.8</v>
      </c>
      <c r="EZ29">
        <v>1.8733200000000001</v>
      </c>
      <c r="FA29">
        <v>1.87897</v>
      </c>
      <c r="FB29">
        <v>1.8792800000000001</v>
      </c>
      <c r="FC29">
        <v>1.8798900000000001</v>
      </c>
      <c r="FD29">
        <v>1.8775900000000001</v>
      </c>
      <c r="FE29">
        <v>1.8768100000000001</v>
      </c>
      <c r="FF29">
        <v>1.8772899999999999</v>
      </c>
      <c r="FG29">
        <v>1.8748800000000001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-4.2880000000000003</v>
      </c>
      <c r="FV29">
        <v>-9.35E-2</v>
      </c>
      <c r="FW29">
        <v>-4.2817782856000699</v>
      </c>
      <c r="FX29">
        <v>1.4527828764109799E-4</v>
      </c>
      <c r="FY29">
        <v>-4.3579519040863002E-7</v>
      </c>
      <c r="FZ29">
        <v>2.0799061152897499E-10</v>
      </c>
      <c r="GA29">
        <v>-9.3479999999999605E-2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0.5</v>
      </c>
      <c r="GJ29">
        <v>0.7</v>
      </c>
      <c r="GK29">
        <v>1.18774</v>
      </c>
      <c r="GL29">
        <v>2.5524900000000001</v>
      </c>
      <c r="GM29">
        <v>1.54541</v>
      </c>
      <c r="GN29">
        <v>2.2888199999999999</v>
      </c>
      <c r="GO29">
        <v>1.5979000000000001</v>
      </c>
      <c r="GP29">
        <v>2.4304199999999998</v>
      </c>
      <c r="GQ29">
        <v>27.641100000000002</v>
      </c>
      <c r="GR29">
        <v>14.657400000000001</v>
      </c>
      <c r="GS29">
        <v>18</v>
      </c>
      <c r="GT29">
        <v>387.91300000000001</v>
      </c>
      <c r="GU29">
        <v>667.41499999999996</v>
      </c>
      <c r="GV29">
        <v>17.078299999999999</v>
      </c>
      <c r="GW29">
        <v>21.314699999999998</v>
      </c>
      <c r="GX29">
        <v>29.999600000000001</v>
      </c>
      <c r="GY29">
        <v>21.473299999999998</v>
      </c>
      <c r="GZ29">
        <v>21.4435</v>
      </c>
      <c r="HA29">
        <v>23.843599999999999</v>
      </c>
      <c r="HB29">
        <v>0</v>
      </c>
      <c r="HC29">
        <v>-30</v>
      </c>
      <c r="HD29">
        <v>17.104600000000001</v>
      </c>
      <c r="HE29">
        <v>475</v>
      </c>
      <c r="HF29">
        <v>0</v>
      </c>
      <c r="HG29">
        <v>100.789</v>
      </c>
      <c r="HH29">
        <v>99.734200000000001</v>
      </c>
    </row>
    <row r="30" spans="1:216" x14ac:dyDescent="0.2">
      <c r="A30">
        <v>12</v>
      </c>
      <c r="B30">
        <v>1689803479</v>
      </c>
      <c r="C30">
        <v>972</v>
      </c>
      <c r="D30" t="s">
        <v>385</v>
      </c>
      <c r="E30" t="s">
        <v>386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1689803479</v>
      </c>
      <c r="M30">
        <f t="shared" si="0"/>
        <v>1.6800574768411122E-3</v>
      </c>
      <c r="N30">
        <f t="shared" si="1"/>
        <v>1.6800574768411121</v>
      </c>
      <c r="O30">
        <f t="shared" si="2"/>
        <v>19.722043744858286</v>
      </c>
      <c r="P30">
        <f t="shared" si="3"/>
        <v>562.30499999999995</v>
      </c>
      <c r="Q30">
        <f t="shared" si="4"/>
        <v>390.24674548800539</v>
      </c>
      <c r="R30">
        <f t="shared" si="5"/>
        <v>39.56333162427687</v>
      </c>
      <c r="S30">
        <f t="shared" si="6"/>
        <v>57.006648860503503</v>
      </c>
      <c r="T30">
        <f t="shared" si="7"/>
        <v>0.19515948464069588</v>
      </c>
      <c r="U30">
        <f t="shared" si="8"/>
        <v>4.0940059799527821</v>
      </c>
      <c r="V30">
        <f t="shared" si="9"/>
        <v>0.19013457992268179</v>
      </c>
      <c r="W30">
        <f t="shared" si="10"/>
        <v>0.1192748040139523</v>
      </c>
      <c r="X30">
        <f t="shared" si="11"/>
        <v>297.70513410096493</v>
      </c>
      <c r="Y30">
        <f t="shared" si="12"/>
        <v>19.974664663502288</v>
      </c>
      <c r="Z30">
        <f t="shared" si="13"/>
        <v>19.974664663502288</v>
      </c>
      <c r="AA30">
        <f t="shared" si="14"/>
        <v>2.3429340151922498</v>
      </c>
      <c r="AB30">
        <f t="shared" si="15"/>
        <v>66.351275447881235</v>
      </c>
      <c r="AC30">
        <f t="shared" si="16"/>
        <v>1.46394165125787</v>
      </c>
      <c r="AD30">
        <f t="shared" si="17"/>
        <v>2.2063504301553216</v>
      </c>
      <c r="AE30">
        <f t="shared" si="18"/>
        <v>0.87899236393437974</v>
      </c>
      <c r="AF30">
        <f t="shared" si="19"/>
        <v>-74.090534728693044</v>
      </c>
      <c r="AG30">
        <f t="shared" si="20"/>
        <v>-213.24804855578148</v>
      </c>
      <c r="AH30">
        <f t="shared" si="21"/>
        <v>-10.418113901682712</v>
      </c>
      <c r="AI30">
        <f t="shared" si="22"/>
        <v>-5.1563085192327662E-2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55227.973318196011</v>
      </c>
      <c r="AO30">
        <f t="shared" si="26"/>
        <v>1800.02</v>
      </c>
      <c r="AP30">
        <f t="shared" si="27"/>
        <v>1517.4167700004998</v>
      </c>
      <c r="AQ30">
        <f t="shared" si="28"/>
        <v>0.84299995000083328</v>
      </c>
      <c r="AR30">
        <f t="shared" si="29"/>
        <v>0.16538990350160829</v>
      </c>
      <c r="AS30">
        <v>1689803479</v>
      </c>
      <c r="AT30">
        <v>562.30499999999995</v>
      </c>
      <c r="AU30">
        <v>574.91999999999996</v>
      </c>
      <c r="AV30">
        <v>14.440099999999999</v>
      </c>
      <c r="AW30">
        <v>13.429399999999999</v>
      </c>
      <c r="AX30">
        <v>566.63900000000001</v>
      </c>
      <c r="AY30">
        <v>14.5335</v>
      </c>
      <c r="AZ30">
        <v>400.065</v>
      </c>
      <c r="BA30">
        <v>101.28100000000001</v>
      </c>
      <c r="BB30">
        <v>9.9298700000000004E-2</v>
      </c>
      <c r="BC30">
        <v>19.008500000000002</v>
      </c>
      <c r="BD30">
        <v>19.0169</v>
      </c>
      <c r="BE30">
        <v>999.9</v>
      </c>
      <c r="BF30">
        <v>0</v>
      </c>
      <c r="BG30">
        <v>0</v>
      </c>
      <c r="BH30">
        <v>10039.4</v>
      </c>
      <c r="BI30">
        <v>0</v>
      </c>
      <c r="BJ30">
        <v>430.69099999999997</v>
      </c>
      <c r="BK30">
        <v>-12.614699999999999</v>
      </c>
      <c r="BL30">
        <v>570.54399999999998</v>
      </c>
      <c r="BM30">
        <v>582.74599999999998</v>
      </c>
      <c r="BN30">
        <v>1.0107200000000001</v>
      </c>
      <c r="BO30">
        <v>574.91999999999996</v>
      </c>
      <c r="BP30">
        <v>13.429399999999999</v>
      </c>
      <c r="BQ30">
        <v>1.46251</v>
      </c>
      <c r="BR30">
        <v>1.3601399999999999</v>
      </c>
      <c r="BS30">
        <v>12.5817</v>
      </c>
      <c r="BT30">
        <v>11.480399999999999</v>
      </c>
      <c r="BU30">
        <v>1800.02</v>
      </c>
      <c r="BV30">
        <v>0.90000400000000003</v>
      </c>
      <c r="BW30">
        <v>9.9996399999999999E-2</v>
      </c>
      <c r="BX30">
        <v>0</v>
      </c>
      <c r="BY30">
        <v>2.4641000000000002</v>
      </c>
      <c r="BZ30">
        <v>0</v>
      </c>
      <c r="CA30">
        <v>5776.38</v>
      </c>
      <c r="CB30">
        <v>17199.8</v>
      </c>
      <c r="CC30">
        <v>37.311999999999998</v>
      </c>
      <c r="CD30">
        <v>39.25</v>
      </c>
      <c r="CE30">
        <v>38.811999999999998</v>
      </c>
      <c r="CF30">
        <v>36.811999999999998</v>
      </c>
      <c r="CG30">
        <v>36.436999999999998</v>
      </c>
      <c r="CH30">
        <v>1620.03</v>
      </c>
      <c r="CI30">
        <v>180</v>
      </c>
      <c r="CJ30">
        <v>0</v>
      </c>
      <c r="CK30">
        <v>1689803482.7</v>
      </c>
      <c r="CL30">
        <v>0</v>
      </c>
      <c r="CM30">
        <v>1689803449</v>
      </c>
      <c r="CN30" t="s">
        <v>387</v>
      </c>
      <c r="CO30">
        <v>1689803449</v>
      </c>
      <c r="CP30">
        <v>1689803448</v>
      </c>
      <c r="CQ30">
        <v>35</v>
      </c>
      <c r="CR30">
        <v>-3.3000000000000002E-2</v>
      </c>
      <c r="CS30">
        <v>0</v>
      </c>
      <c r="CT30">
        <v>-4.3360000000000003</v>
      </c>
      <c r="CU30">
        <v>-9.2999999999999999E-2</v>
      </c>
      <c r="CV30">
        <v>575</v>
      </c>
      <c r="CW30">
        <v>13</v>
      </c>
      <c r="CX30">
        <v>0.13</v>
      </c>
      <c r="CY30">
        <v>0.05</v>
      </c>
      <c r="CZ30">
        <v>19.468748389389201</v>
      </c>
      <c r="DA30">
        <v>-0.75853177371875602</v>
      </c>
      <c r="DB30">
        <v>0.10887435130079599</v>
      </c>
      <c r="DC30">
        <v>1</v>
      </c>
      <c r="DD30">
        <v>574.98545000000001</v>
      </c>
      <c r="DE30">
        <v>-0.35742857142901602</v>
      </c>
      <c r="DF30">
        <v>4.3494223754418998E-2</v>
      </c>
      <c r="DG30">
        <v>1</v>
      </c>
      <c r="DH30">
        <v>1800.0142857142901</v>
      </c>
      <c r="DI30">
        <v>-1.46504536888683E-2</v>
      </c>
      <c r="DJ30">
        <v>0.117537083451946</v>
      </c>
      <c r="DK30">
        <v>-1</v>
      </c>
      <c r="DL30">
        <v>2</v>
      </c>
      <c r="DM30">
        <v>2</v>
      </c>
      <c r="DN30" t="s">
        <v>351</v>
      </c>
      <c r="DO30">
        <v>2.65578</v>
      </c>
      <c r="DP30">
        <v>2.8294299999999999</v>
      </c>
      <c r="DQ30">
        <v>0.12357700000000001</v>
      </c>
      <c r="DR30">
        <v>0.12525900000000001</v>
      </c>
      <c r="DS30">
        <v>8.4886699999999995E-2</v>
      </c>
      <c r="DT30">
        <v>8.0477599999999996E-2</v>
      </c>
      <c r="DU30">
        <v>27944.400000000001</v>
      </c>
      <c r="DV30">
        <v>29133.1</v>
      </c>
      <c r="DW30">
        <v>29609.5</v>
      </c>
      <c r="DX30">
        <v>31036.5</v>
      </c>
      <c r="DY30">
        <v>35500.1</v>
      </c>
      <c r="DZ30">
        <v>37388.300000000003</v>
      </c>
      <c r="EA30">
        <v>40635.699999999997</v>
      </c>
      <c r="EB30">
        <v>43028.1</v>
      </c>
      <c r="EC30">
        <v>1.8759300000000001</v>
      </c>
      <c r="ED30">
        <v>2.3488799999999999</v>
      </c>
      <c r="EE30">
        <v>2.5592699999999999E-2</v>
      </c>
      <c r="EF30">
        <v>0</v>
      </c>
      <c r="EG30">
        <v>18.592600000000001</v>
      </c>
      <c r="EH30">
        <v>999.9</v>
      </c>
      <c r="EI30">
        <v>45.445999999999998</v>
      </c>
      <c r="EJ30">
        <v>24.34</v>
      </c>
      <c r="EK30">
        <v>13.7156</v>
      </c>
      <c r="EL30">
        <v>59.931899999999999</v>
      </c>
      <c r="EM30">
        <v>17.752400000000002</v>
      </c>
      <c r="EN30">
        <v>1</v>
      </c>
      <c r="EO30">
        <v>-0.425645</v>
      </c>
      <c r="EP30">
        <v>1.83205</v>
      </c>
      <c r="EQ30">
        <v>20.278700000000001</v>
      </c>
      <c r="ER30">
        <v>5.24125</v>
      </c>
      <c r="ES30">
        <v>11.8277</v>
      </c>
      <c r="ET30">
        <v>4.9831500000000002</v>
      </c>
      <c r="EU30">
        <v>3.2989999999999999</v>
      </c>
      <c r="EV30">
        <v>66.7</v>
      </c>
      <c r="EW30">
        <v>9999</v>
      </c>
      <c r="EX30">
        <v>4465.5</v>
      </c>
      <c r="EY30">
        <v>184.8</v>
      </c>
      <c r="EZ30">
        <v>1.87331</v>
      </c>
      <c r="FA30">
        <v>1.87897</v>
      </c>
      <c r="FB30">
        <v>1.87927</v>
      </c>
      <c r="FC30">
        <v>1.87988</v>
      </c>
      <c r="FD30">
        <v>1.8775599999999999</v>
      </c>
      <c r="FE30">
        <v>1.8767499999999999</v>
      </c>
      <c r="FF30">
        <v>1.8772800000000001</v>
      </c>
      <c r="FG30">
        <v>1.8748499999999999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-4.3339999999999996</v>
      </c>
      <c r="FV30">
        <v>-9.3399999999999997E-2</v>
      </c>
      <c r="FW30">
        <v>-4.3142411972688501</v>
      </c>
      <c r="FX30">
        <v>1.4527828764109799E-4</v>
      </c>
      <c r="FY30">
        <v>-4.3579519040863002E-7</v>
      </c>
      <c r="FZ30">
        <v>2.0799061152897499E-10</v>
      </c>
      <c r="GA30">
        <v>-9.3410000000000395E-2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0.5</v>
      </c>
      <c r="GJ30">
        <v>0.5</v>
      </c>
      <c r="GK30">
        <v>1.3855</v>
      </c>
      <c r="GL30">
        <v>2.5524900000000001</v>
      </c>
      <c r="GM30">
        <v>1.54541</v>
      </c>
      <c r="GN30">
        <v>2.2888199999999999</v>
      </c>
      <c r="GO30">
        <v>1.5979000000000001</v>
      </c>
      <c r="GP30">
        <v>2.4072300000000002</v>
      </c>
      <c r="GQ30">
        <v>27.599399999999999</v>
      </c>
      <c r="GR30">
        <v>14.639900000000001</v>
      </c>
      <c r="GS30">
        <v>18</v>
      </c>
      <c r="GT30">
        <v>387.50599999999997</v>
      </c>
      <c r="GU30">
        <v>668.17600000000004</v>
      </c>
      <c r="GV30">
        <v>16.8627</v>
      </c>
      <c r="GW30">
        <v>21.234300000000001</v>
      </c>
      <c r="GX30">
        <v>29.9999</v>
      </c>
      <c r="GY30">
        <v>21.401299999999999</v>
      </c>
      <c r="GZ30">
        <v>21.3767</v>
      </c>
      <c r="HA30">
        <v>27.790500000000002</v>
      </c>
      <c r="HB30">
        <v>0</v>
      </c>
      <c r="HC30">
        <v>-30</v>
      </c>
      <c r="HD30">
        <v>16.860900000000001</v>
      </c>
      <c r="HE30">
        <v>575</v>
      </c>
      <c r="HF30">
        <v>0</v>
      </c>
      <c r="HG30">
        <v>100.80500000000001</v>
      </c>
      <c r="HH30">
        <v>99.748900000000006</v>
      </c>
    </row>
    <row r="31" spans="1:216" x14ac:dyDescent="0.2">
      <c r="A31">
        <v>13</v>
      </c>
      <c r="B31">
        <v>1689803578.0999999</v>
      </c>
      <c r="C31">
        <v>1071.0999999046301</v>
      </c>
      <c r="D31" t="s">
        <v>388</v>
      </c>
      <c r="E31" t="s">
        <v>389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1689803578.0999999</v>
      </c>
      <c r="M31">
        <f t="shared" si="0"/>
        <v>1.6808712850929365E-3</v>
      </c>
      <c r="N31">
        <f t="shared" si="1"/>
        <v>1.6808712850929364</v>
      </c>
      <c r="O31">
        <f t="shared" si="2"/>
        <v>20.429998142478791</v>
      </c>
      <c r="P31">
        <f t="shared" si="3"/>
        <v>661.86199999999997</v>
      </c>
      <c r="Q31">
        <f t="shared" si="4"/>
        <v>482.99062484099682</v>
      </c>
      <c r="R31">
        <f t="shared" si="5"/>
        <v>48.963959936012039</v>
      </c>
      <c r="S31">
        <f t="shared" si="6"/>
        <v>67.097336437612</v>
      </c>
      <c r="T31">
        <f t="shared" si="7"/>
        <v>0.19571023224972142</v>
      </c>
      <c r="U31">
        <f t="shared" si="8"/>
        <v>4.0806710043258052</v>
      </c>
      <c r="V31">
        <f t="shared" si="9"/>
        <v>0.19064127050573879</v>
      </c>
      <c r="W31">
        <f t="shared" si="10"/>
        <v>0.11959528501886919</v>
      </c>
      <c r="X31">
        <f t="shared" si="11"/>
        <v>297.71636399999994</v>
      </c>
      <c r="Y31">
        <f t="shared" si="12"/>
        <v>19.956178141697801</v>
      </c>
      <c r="Z31">
        <f t="shared" si="13"/>
        <v>19.956178141697801</v>
      </c>
      <c r="AA31">
        <f t="shared" si="14"/>
        <v>2.3402526793230614</v>
      </c>
      <c r="AB31">
        <f t="shared" si="15"/>
        <v>66.405789812202613</v>
      </c>
      <c r="AC31">
        <f t="shared" si="16"/>
        <v>1.4631891183832</v>
      </c>
      <c r="AD31">
        <f t="shared" si="17"/>
        <v>2.2034059417426382</v>
      </c>
      <c r="AE31">
        <f t="shared" si="18"/>
        <v>0.87706356093986138</v>
      </c>
      <c r="AF31">
        <f t="shared" si="19"/>
        <v>-74.126423672598492</v>
      </c>
      <c r="AG31">
        <f t="shared" si="20"/>
        <v>-213.19441494412573</v>
      </c>
      <c r="AH31">
        <f t="shared" si="21"/>
        <v>-10.447392665423557</v>
      </c>
      <c r="AI31">
        <f t="shared" si="22"/>
        <v>-5.1867282147810556E-2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54988.503873388276</v>
      </c>
      <c r="AO31">
        <f t="shared" si="26"/>
        <v>1800.09</v>
      </c>
      <c r="AP31">
        <f t="shared" si="27"/>
        <v>1517.4755999999998</v>
      </c>
      <c r="AQ31">
        <f t="shared" si="28"/>
        <v>0.84299985000749955</v>
      </c>
      <c r="AR31">
        <f t="shared" si="29"/>
        <v>0.16538971051447426</v>
      </c>
      <c r="AS31">
        <v>1689803578.0999999</v>
      </c>
      <c r="AT31">
        <v>661.86199999999997</v>
      </c>
      <c r="AU31">
        <v>674.99599999999998</v>
      </c>
      <c r="AV31">
        <v>14.433199999999999</v>
      </c>
      <c r="AW31">
        <v>13.4232</v>
      </c>
      <c r="AX31">
        <v>666.298</v>
      </c>
      <c r="AY31">
        <v>14.527699999999999</v>
      </c>
      <c r="AZ31">
        <v>400.53899999999999</v>
      </c>
      <c r="BA31">
        <v>101.276</v>
      </c>
      <c r="BB31">
        <v>0.10062599999999999</v>
      </c>
      <c r="BC31">
        <v>18.987100000000002</v>
      </c>
      <c r="BD31">
        <v>19.008400000000002</v>
      </c>
      <c r="BE31">
        <v>999.9</v>
      </c>
      <c r="BF31">
        <v>0</v>
      </c>
      <c r="BG31">
        <v>0</v>
      </c>
      <c r="BH31">
        <v>9993.75</v>
      </c>
      <c r="BI31">
        <v>0</v>
      </c>
      <c r="BJ31">
        <v>434.22399999999999</v>
      </c>
      <c r="BK31">
        <v>-13.133800000000001</v>
      </c>
      <c r="BL31">
        <v>671.55499999999995</v>
      </c>
      <c r="BM31">
        <v>684.18</v>
      </c>
      <c r="BN31">
        <v>1.01</v>
      </c>
      <c r="BO31">
        <v>674.99599999999998</v>
      </c>
      <c r="BP31">
        <v>13.4232</v>
      </c>
      <c r="BQ31">
        <v>1.46173</v>
      </c>
      <c r="BR31">
        <v>1.35944</v>
      </c>
      <c r="BS31">
        <v>12.573600000000001</v>
      </c>
      <c r="BT31">
        <v>11.4727</v>
      </c>
      <c r="BU31">
        <v>1800.09</v>
      </c>
      <c r="BV31">
        <v>0.90000400000000003</v>
      </c>
      <c r="BW31">
        <v>9.9996399999999999E-2</v>
      </c>
      <c r="BX31">
        <v>0</v>
      </c>
      <c r="BY31">
        <v>2.4981</v>
      </c>
      <c r="BZ31">
        <v>0</v>
      </c>
      <c r="CA31">
        <v>5817.53</v>
      </c>
      <c r="CB31">
        <v>17200.5</v>
      </c>
      <c r="CC31">
        <v>37.311999999999998</v>
      </c>
      <c r="CD31">
        <v>39.311999999999998</v>
      </c>
      <c r="CE31">
        <v>38.811999999999998</v>
      </c>
      <c r="CF31">
        <v>36.936999999999998</v>
      </c>
      <c r="CG31">
        <v>36.436999999999998</v>
      </c>
      <c r="CH31">
        <v>1620.09</v>
      </c>
      <c r="CI31">
        <v>180</v>
      </c>
      <c r="CJ31">
        <v>0</v>
      </c>
      <c r="CK31">
        <v>1689803582.3</v>
      </c>
      <c r="CL31">
        <v>0</v>
      </c>
      <c r="CM31">
        <v>1689803548.0999999</v>
      </c>
      <c r="CN31" t="s">
        <v>390</v>
      </c>
      <c r="CO31">
        <v>1689803548.0999999</v>
      </c>
      <c r="CP31">
        <v>1689803533.0999999</v>
      </c>
      <c r="CQ31">
        <v>36</v>
      </c>
      <c r="CR31">
        <v>-8.5999999999999993E-2</v>
      </c>
      <c r="CS31">
        <v>-1E-3</v>
      </c>
      <c r="CT31">
        <v>-4.4379999999999997</v>
      </c>
      <c r="CU31">
        <v>-9.5000000000000001E-2</v>
      </c>
      <c r="CV31">
        <v>675</v>
      </c>
      <c r="CW31">
        <v>13</v>
      </c>
      <c r="CX31">
        <v>0.13</v>
      </c>
      <c r="CY31">
        <v>0.08</v>
      </c>
      <c r="CZ31">
        <v>19.856354314579399</v>
      </c>
      <c r="DA31">
        <v>-0.32088597623752402</v>
      </c>
      <c r="DB31">
        <v>8.99520756038487E-2</v>
      </c>
      <c r="DC31">
        <v>1</v>
      </c>
      <c r="DD31">
        <v>675.02395000000001</v>
      </c>
      <c r="DE31">
        <v>-0.62648120300823895</v>
      </c>
      <c r="DF31">
        <v>6.4924167303099495E-2</v>
      </c>
      <c r="DG31">
        <v>1</v>
      </c>
      <c r="DH31">
        <v>1800.00952380952</v>
      </c>
      <c r="DI31">
        <v>8.8906305176819897E-2</v>
      </c>
      <c r="DJ31">
        <v>2.12639176778531E-2</v>
      </c>
      <c r="DK31">
        <v>-1</v>
      </c>
      <c r="DL31">
        <v>2</v>
      </c>
      <c r="DM31">
        <v>2</v>
      </c>
      <c r="DN31" t="s">
        <v>351</v>
      </c>
      <c r="DO31">
        <v>2.6572</v>
      </c>
      <c r="DP31">
        <v>2.8303500000000001</v>
      </c>
      <c r="DQ31">
        <v>0.138323</v>
      </c>
      <c r="DR31">
        <v>0.14000399999999999</v>
      </c>
      <c r="DS31">
        <v>8.4868899999999997E-2</v>
      </c>
      <c r="DT31">
        <v>8.0457000000000001E-2</v>
      </c>
      <c r="DU31">
        <v>27479.1</v>
      </c>
      <c r="DV31">
        <v>28645.200000000001</v>
      </c>
      <c r="DW31">
        <v>29614.2</v>
      </c>
      <c r="DX31">
        <v>31039.3</v>
      </c>
      <c r="DY31">
        <v>35507.699999999997</v>
      </c>
      <c r="DZ31">
        <v>37393.300000000003</v>
      </c>
      <c r="EA31">
        <v>40642</v>
      </c>
      <c r="EB31">
        <v>43031</v>
      </c>
      <c r="EC31">
        <v>1.8775200000000001</v>
      </c>
      <c r="ED31">
        <v>2.3492500000000001</v>
      </c>
      <c r="EE31">
        <v>1.93007E-2</v>
      </c>
      <c r="EF31">
        <v>0</v>
      </c>
      <c r="EG31">
        <v>18.688500000000001</v>
      </c>
      <c r="EH31">
        <v>999.9</v>
      </c>
      <c r="EI31">
        <v>45.372999999999998</v>
      </c>
      <c r="EJ31">
        <v>24.35</v>
      </c>
      <c r="EK31">
        <v>13.7033</v>
      </c>
      <c r="EL31">
        <v>61.423699999999997</v>
      </c>
      <c r="EM31">
        <v>16.590499999999999</v>
      </c>
      <c r="EN31">
        <v>1</v>
      </c>
      <c r="EO31">
        <v>-0.429759</v>
      </c>
      <c r="EP31">
        <v>1.59799</v>
      </c>
      <c r="EQ31">
        <v>20.281600000000001</v>
      </c>
      <c r="ER31">
        <v>5.2428999999999997</v>
      </c>
      <c r="ES31">
        <v>11.8285</v>
      </c>
      <c r="ET31">
        <v>4.9820000000000002</v>
      </c>
      <c r="EU31">
        <v>3.2989999999999999</v>
      </c>
      <c r="EV31">
        <v>66.7</v>
      </c>
      <c r="EW31">
        <v>9999</v>
      </c>
      <c r="EX31">
        <v>4467.5</v>
      </c>
      <c r="EY31">
        <v>184.8</v>
      </c>
      <c r="EZ31">
        <v>1.8733200000000001</v>
      </c>
      <c r="FA31">
        <v>1.87897</v>
      </c>
      <c r="FB31">
        <v>1.8793</v>
      </c>
      <c r="FC31">
        <v>1.87988</v>
      </c>
      <c r="FD31">
        <v>1.87757</v>
      </c>
      <c r="FE31">
        <v>1.8767799999999999</v>
      </c>
      <c r="FF31">
        <v>1.8772899999999999</v>
      </c>
      <c r="FG31">
        <v>1.87487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-4.4359999999999999</v>
      </c>
      <c r="FV31">
        <v>-9.4500000000000001E-2</v>
      </c>
      <c r="FW31">
        <v>-4.4005215164426099</v>
      </c>
      <c r="FX31">
        <v>1.4527828764109799E-4</v>
      </c>
      <c r="FY31">
        <v>-4.3579519040863002E-7</v>
      </c>
      <c r="FZ31">
        <v>2.0799061152897499E-10</v>
      </c>
      <c r="GA31">
        <v>-9.4527272727271197E-2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0.5</v>
      </c>
      <c r="GJ31">
        <v>0.8</v>
      </c>
      <c r="GK31">
        <v>1.5783700000000001</v>
      </c>
      <c r="GL31">
        <v>2.5415000000000001</v>
      </c>
      <c r="GM31">
        <v>1.54541</v>
      </c>
      <c r="GN31">
        <v>2.2888199999999999</v>
      </c>
      <c r="GO31">
        <v>1.5979000000000001</v>
      </c>
      <c r="GP31">
        <v>2.4304199999999998</v>
      </c>
      <c r="GQ31">
        <v>27.557700000000001</v>
      </c>
      <c r="GR31">
        <v>14.622400000000001</v>
      </c>
      <c r="GS31">
        <v>18</v>
      </c>
      <c r="GT31">
        <v>387.88900000000001</v>
      </c>
      <c r="GU31">
        <v>667.74300000000005</v>
      </c>
      <c r="GV31">
        <v>16.9223</v>
      </c>
      <c r="GW31">
        <v>21.183499999999999</v>
      </c>
      <c r="GX31">
        <v>29.999700000000001</v>
      </c>
      <c r="GY31">
        <v>21.347200000000001</v>
      </c>
      <c r="GZ31">
        <v>21.322399999999998</v>
      </c>
      <c r="HA31">
        <v>31.637799999999999</v>
      </c>
      <c r="HB31">
        <v>0</v>
      </c>
      <c r="HC31">
        <v>-30</v>
      </c>
      <c r="HD31">
        <v>16.929200000000002</v>
      </c>
      <c r="HE31">
        <v>675</v>
      </c>
      <c r="HF31">
        <v>0</v>
      </c>
      <c r="HG31">
        <v>100.82</v>
      </c>
      <c r="HH31">
        <v>99.756699999999995</v>
      </c>
    </row>
    <row r="32" spans="1:216" x14ac:dyDescent="0.2">
      <c r="A32">
        <v>14</v>
      </c>
      <c r="B32">
        <v>1689803669.0999999</v>
      </c>
      <c r="C32">
        <v>1162.0999999046301</v>
      </c>
      <c r="D32" t="s">
        <v>391</v>
      </c>
      <c r="E32" t="s">
        <v>392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1689803669.0999999</v>
      </c>
      <c r="M32">
        <f t="shared" si="0"/>
        <v>1.6911835099858886E-3</v>
      </c>
      <c r="N32">
        <f t="shared" si="1"/>
        <v>1.6911835099858885</v>
      </c>
      <c r="O32">
        <f t="shared" si="2"/>
        <v>20.828221308690061</v>
      </c>
      <c r="P32">
        <f t="shared" si="3"/>
        <v>786.45500000000004</v>
      </c>
      <c r="Q32">
        <f t="shared" si="4"/>
        <v>603.42292059039403</v>
      </c>
      <c r="R32">
        <f t="shared" si="5"/>
        <v>61.172044434993161</v>
      </c>
      <c r="S32">
        <f t="shared" si="6"/>
        <v>79.72693539558</v>
      </c>
      <c r="T32">
        <f t="shared" si="7"/>
        <v>0.19674148265227887</v>
      </c>
      <c r="U32">
        <f t="shared" si="8"/>
        <v>4.0885779459028608</v>
      </c>
      <c r="V32">
        <f t="shared" si="9"/>
        <v>0.19162934136914345</v>
      </c>
      <c r="W32">
        <f t="shared" si="10"/>
        <v>0.12021658001025388</v>
      </c>
      <c r="X32">
        <f t="shared" si="11"/>
        <v>297.69996600000002</v>
      </c>
      <c r="Y32">
        <f t="shared" si="12"/>
        <v>19.973342984484592</v>
      </c>
      <c r="Z32">
        <f t="shared" si="13"/>
        <v>19.973342984484592</v>
      </c>
      <c r="AA32">
        <f t="shared" si="14"/>
        <v>2.3427422259290558</v>
      </c>
      <c r="AB32">
        <f t="shared" si="15"/>
        <v>66.395461430875869</v>
      </c>
      <c r="AC32">
        <f t="shared" si="16"/>
        <v>1.4648799857076</v>
      </c>
      <c r="AD32">
        <f t="shared" si="17"/>
        <v>2.2062953613669549</v>
      </c>
      <c r="AE32">
        <f t="shared" si="18"/>
        <v>0.87786224022145576</v>
      </c>
      <c r="AF32">
        <f t="shared" si="19"/>
        <v>-74.581192790377685</v>
      </c>
      <c r="AG32">
        <f t="shared" si="20"/>
        <v>-212.76215419152845</v>
      </c>
      <c r="AH32">
        <f t="shared" si="21"/>
        <v>-10.408083523260853</v>
      </c>
      <c r="AI32">
        <f t="shared" si="22"/>
        <v>-5.1464505166990193E-2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55128.823788474176</v>
      </c>
      <c r="AO32">
        <f t="shared" si="26"/>
        <v>1799.98</v>
      </c>
      <c r="AP32">
        <f t="shared" si="27"/>
        <v>1517.3838000000001</v>
      </c>
      <c r="AQ32">
        <f t="shared" si="28"/>
        <v>0.84300036667074085</v>
      </c>
      <c r="AR32">
        <f t="shared" si="29"/>
        <v>0.16539070767452974</v>
      </c>
      <c r="AS32">
        <v>1689803669.0999999</v>
      </c>
      <c r="AT32">
        <v>786.45500000000004</v>
      </c>
      <c r="AU32">
        <v>799.97400000000005</v>
      </c>
      <c r="AV32">
        <v>14.450100000000001</v>
      </c>
      <c r="AW32">
        <v>13.433199999999999</v>
      </c>
      <c r="AX32">
        <v>791.34900000000005</v>
      </c>
      <c r="AY32">
        <v>14.542999999999999</v>
      </c>
      <c r="AZ32">
        <v>400.255</v>
      </c>
      <c r="BA32">
        <v>101.27500000000001</v>
      </c>
      <c r="BB32">
        <v>0.100076</v>
      </c>
      <c r="BC32">
        <v>19.008099999999999</v>
      </c>
      <c r="BD32">
        <v>19.035699999999999</v>
      </c>
      <c r="BE32">
        <v>999.9</v>
      </c>
      <c r="BF32">
        <v>0</v>
      </c>
      <c r="BG32">
        <v>0</v>
      </c>
      <c r="BH32">
        <v>10021.200000000001</v>
      </c>
      <c r="BI32">
        <v>0</v>
      </c>
      <c r="BJ32">
        <v>438.36599999999999</v>
      </c>
      <c r="BK32">
        <v>-13.518599999999999</v>
      </c>
      <c r="BL32">
        <v>797.98599999999999</v>
      </c>
      <c r="BM32">
        <v>810.86599999999999</v>
      </c>
      <c r="BN32">
        <v>1.0168900000000001</v>
      </c>
      <c r="BO32">
        <v>799.97400000000005</v>
      </c>
      <c r="BP32">
        <v>13.433199999999999</v>
      </c>
      <c r="BQ32">
        <v>1.4634400000000001</v>
      </c>
      <c r="BR32">
        <v>1.36046</v>
      </c>
      <c r="BS32">
        <v>12.5915</v>
      </c>
      <c r="BT32">
        <v>11.4839</v>
      </c>
      <c r="BU32">
        <v>1799.98</v>
      </c>
      <c r="BV32">
        <v>0.89998500000000003</v>
      </c>
      <c r="BW32">
        <v>0.10001500000000001</v>
      </c>
      <c r="BX32">
        <v>0</v>
      </c>
      <c r="BY32">
        <v>2.7433999999999998</v>
      </c>
      <c r="BZ32">
        <v>0</v>
      </c>
      <c r="CA32">
        <v>5816.65</v>
      </c>
      <c r="CB32">
        <v>17199.400000000001</v>
      </c>
      <c r="CC32">
        <v>37.436999999999998</v>
      </c>
      <c r="CD32">
        <v>39.25</v>
      </c>
      <c r="CE32">
        <v>38.811999999999998</v>
      </c>
      <c r="CF32">
        <v>37.186999999999998</v>
      </c>
      <c r="CG32">
        <v>36.5</v>
      </c>
      <c r="CH32">
        <v>1619.96</v>
      </c>
      <c r="CI32">
        <v>180.02</v>
      </c>
      <c r="CJ32">
        <v>0</v>
      </c>
      <c r="CK32">
        <v>1689803672.9000001</v>
      </c>
      <c r="CL32">
        <v>0</v>
      </c>
      <c r="CM32">
        <v>1689803639.0999999</v>
      </c>
      <c r="CN32" t="s">
        <v>393</v>
      </c>
      <c r="CO32">
        <v>1689803639.0999999</v>
      </c>
      <c r="CP32">
        <v>1689803637.0999999</v>
      </c>
      <c r="CQ32">
        <v>37</v>
      </c>
      <c r="CR32">
        <v>-0.438</v>
      </c>
      <c r="CS32">
        <v>2E-3</v>
      </c>
      <c r="CT32">
        <v>-4.8959999999999999</v>
      </c>
      <c r="CU32">
        <v>-9.2999999999999999E-2</v>
      </c>
      <c r="CV32">
        <v>800</v>
      </c>
      <c r="CW32">
        <v>13</v>
      </c>
      <c r="CX32">
        <v>0.08</v>
      </c>
      <c r="CY32">
        <v>0.06</v>
      </c>
      <c r="CZ32">
        <v>20.607167295167802</v>
      </c>
      <c r="DA32">
        <v>-1.6233310799340399</v>
      </c>
      <c r="DB32">
        <v>0.18739650146040701</v>
      </c>
      <c r="DC32">
        <v>1</v>
      </c>
      <c r="DD32">
        <v>799.90495238095195</v>
      </c>
      <c r="DE32">
        <v>-2.4467532466744199E-2</v>
      </c>
      <c r="DF32">
        <v>6.1841176135006302E-2</v>
      </c>
      <c r="DG32">
        <v>1</v>
      </c>
      <c r="DH32">
        <v>1799.9935</v>
      </c>
      <c r="DI32">
        <v>9.3423919543913006E-2</v>
      </c>
      <c r="DJ32">
        <v>6.9229690162514804E-2</v>
      </c>
      <c r="DK32">
        <v>-1</v>
      </c>
      <c r="DL32">
        <v>2</v>
      </c>
      <c r="DM32">
        <v>2</v>
      </c>
      <c r="DN32" t="s">
        <v>351</v>
      </c>
      <c r="DO32">
        <v>2.6564199999999998</v>
      </c>
      <c r="DP32">
        <v>2.83006</v>
      </c>
      <c r="DQ32">
        <v>0.15532599999999999</v>
      </c>
      <c r="DR32">
        <v>0.15693699999999999</v>
      </c>
      <c r="DS32">
        <v>8.4944900000000004E-2</v>
      </c>
      <c r="DT32">
        <v>8.0510600000000002E-2</v>
      </c>
      <c r="DU32">
        <v>26938.3</v>
      </c>
      <c r="DV32">
        <v>28081.3</v>
      </c>
      <c r="DW32">
        <v>29614.799999999999</v>
      </c>
      <c r="DX32">
        <v>31038.5</v>
      </c>
      <c r="DY32">
        <v>35507.4</v>
      </c>
      <c r="DZ32">
        <v>37393</v>
      </c>
      <c r="EA32">
        <v>40643.1</v>
      </c>
      <c r="EB32">
        <v>43031.3</v>
      </c>
      <c r="EC32">
        <v>1.87768</v>
      </c>
      <c r="ED32">
        <v>2.3504999999999998</v>
      </c>
      <c r="EE32">
        <v>1.98744E-2</v>
      </c>
      <c r="EF32">
        <v>0</v>
      </c>
      <c r="EG32">
        <v>18.706299999999999</v>
      </c>
      <c r="EH32">
        <v>999.9</v>
      </c>
      <c r="EI32">
        <v>45.323999999999998</v>
      </c>
      <c r="EJ32">
        <v>24.35</v>
      </c>
      <c r="EK32">
        <v>13.686199999999999</v>
      </c>
      <c r="EL32">
        <v>60.993699999999997</v>
      </c>
      <c r="EM32">
        <v>16.9391</v>
      </c>
      <c r="EN32">
        <v>1</v>
      </c>
      <c r="EO32">
        <v>-0.43169200000000002</v>
      </c>
      <c r="EP32">
        <v>1.7639199999999999</v>
      </c>
      <c r="EQ32">
        <v>20.279499999999999</v>
      </c>
      <c r="ER32">
        <v>5.2413999999999996</v>
      </c>
      <c r="ES32">
        <v>11.8277</v>
      </c>
      <c r="ET32">
        <v>4.9829499999999998</v>
      </c>
      <c r="EU32">
        <v>3.2989999999999999</v>
      </c>
      <c r="EV32">
        <v>66.8</v>
      </c>
      <c r="EW32">
        <v>9999</v>
      </c>
      <c r="EX32">
        <v>4469.3</v>
      </c>
      <c r="EY32">
        <v>184.8</v>
      </c>
      <c r="EZ32">
        <v>1.8733200000000001</v>
      </c>
      <c r="FA32">
        <v>1.87897</v>
      </c>
      <c r="FB32">
        <v>1.8792800000000001</v>
      </c>
      <c r="FC32">
        <v>1.87988</v>
      </c>
      <c r="FD32">
        <v>1.87758</v>
      </c>
      <c r="FE32">
        <v>1.87676</v>
      </c>
      <c r="FF32">
        <v>1.8772899999999999</v>
      </c>
      <c r="FG32">
        <v>1.87486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-4.8940000000000001</v>
      </c>
      <c r="FV32">
        <v>-9.2899999999999996E-2</v>
      </c>
      <c r="FW32">
        <v>-4.8385493471076604</v>
      </c>
      <c r="FX32">
        <v>1.4527828764109799E-4</v>
      </c>
      <c r="FY32">
        <v>-4.3579519040863002E-7</v>
      </c>
      <c r="FZ32">
        <v>2.0799061152897499E-10</v>
      </c>
      <c r="GA32">
        <v>-9.2900000000000205E-2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0.5</v>
      </c>
      <c r="GJ32">
        <v>0.5</v>
      </c>
      <c r="GK32">
        <v>1.8151900000000001</v>
      </c>
      <c r="GL32">
        <v>2.5500500000000001</v>
      </c>
      <c r="GM32">
        <v>1.54541</v>
      </c>
      <c r="GN32">
        <v>2.2888199999999999</v>
      </c>
      <c r="GO32">
        <v>1.5979000000000001</v>
      </c>
      <c r="GP32">
        <v>2.34863</v>
      </c>
      <c r="GQ32">
        <v>27.515999999999998</v>
      </c>
      <c r="GR32">
        <v>14.604900000000001</v>
      </c>
      <c r="GS32">
        <v>18</v>
      </c>
      <c r="GT32">
        <v>387.65899999999999</v>
      </c>
      <c r="GU32">
        <v>668.202</v>
      </c>
      <c r="GV32">
        <v>16.902899999999999</v>
      </c>
      <c r="GW32">
        <v>21.1508</v>
      </c>
      <c r="GX32">
        <v>29.9999</v>
      </c>
      <c r="GY32">
        <v>21.305499999999999</v>
      </c>
      <c r="GZ32">
        <v>21.278700000000001</v>
      </c>
      <c r="HA32">
        <v>36.357100000000003</v>
      </c>
      <c r="HB32">
        <v>0</v>
      </c>
      <c r="HC32">
        <v>-30</v>
      </c>
      <c r="HD32">
        <v>16.901299999999999</v>
      </c>
      <c r="HE32">
        <v>800</v>
      </c>
      <c r="HF32">
        <v>0</v>
      </c>
      <c r="HG32">
        <v>100.82299999999999</v>
      </c>
      <c r="HH32">
        <v>99.755899999999997</v>
      </c>
    </row>
    <row r="33" spans="1:216" x14ac:dyDescent="0.2">
      <c r="A33">
        <v>15</v>
      </c>
      <c r="B33">
        <v>1689803756.0999999</v>
      </c>
      <c r="C33">
        <v>1249.0999999046301</v>
      </c>
      <c r="D33" t="s">
        <v>394</v>
      </c>
      <c r="E33" t="s">
        <v>395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1689803756.0999999</v>
      </c>
      <c r="M33">
        <f t="shared" si="0"/>
        <v>1.6912622916604501E-3</v>
      </c>
      <c r="N33">
        <f t="shared" si="1"/>
        <v>1.6912622916604501</v>
      </c>
      <c r="O33">
        <f t="shared" si="2"/>
        <v>20.969642651638232</v>
      </c>
      <c r="P33">
        <f t="shared" si="3"/>
        <v>986.21900000000005</v>
      </c>
      <c r="Q33">
        <f t="shared" si="4"/>
        <v>800.37661922029224</v>
      </c>
      <c r="R33">
        <f t="shared" si="5"/>
        <v>81.139801336487665</v>
      </c>
      <c r="S33">
        <f t="shared" si="6"/>
        <v>99.979949204693995</v>
      </c>
      <c r="T33">
        <f t="shared" si="7"/>
        <v>0.19799994897505624</v>
      </c>
      <c r="U33">
        <f t="shared" si="8"/>
        <v>4.0837794738296358</v>
      </c>
      <c r="V33">
        <f t="shared" si="9"/>
        <v>0.19281721376340721</v>
      </c>
      <c r="W33">
        <f t="shared" si="10"/>
        <v>0.12096510740950106</v>
      </c>
      <c r="X33">
        <f t="shared" si="11"/>
        <v>297.72492299999999</v>
      </c>
      <c r="Y33">
        <f t="shared" si="12"/>
        <v>19.946430453257321</v>
      </c>
      <c r="Z33">
        <f t="shared" si="13"/>
        <v>19.946430453257321</v>
      </c>
      <c r="AA33">
        <f t="shared" si="14"/>
        <v>2.3388399308471648</v>
      </c>
      <c r="AB33">
        <f t="shared" si="15"/>
        <v>66.577255194457891</v>
      </c>
      <c r="AC33">
        <f t="shared" si="16"/>
        <v>1.4663173040640001</v>
      </c>
      <c r="AD33">
        <f t="shared" si="17"/>
        <v>2.2024297934500323</v>
      </c>
      <c r="AE33">
        <f t="shared" si="18"/>
        <v>0.87252262678316472</v>
      </c>
      <c r="AF33">
        <f t="shared" si="19"/>
        <v>-74.584667062225847</v>
      </c>
      <c r="AG33">
        <f t="shared" si="20"/>
        <v>-212.77388916777542</v>
      </c>
      <c r="AH33">
        <f t="shared" si="21"/>
        <v>-10.417948201108887</v>
      </c>
      <c r="AI33">
        <f t="shared" si="22"/>
        <v>-5.158143111017921E-2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55046.59025562826</v>
      </c>
      <c r="AO33">
        <f t="shared" si="26"/>
        <v>1800.14</v>
      </c>
      <c r="AP33">
        <f t="shared" si="27"/>
        <v>1517.5179000000001</v>
      </c>
      <c r="AQ33">
        <f t="shared" si="28"/>
        <v>0.84299993333851808</v>
      </c>
      <c r="AR33">
        <f t="shared" si="29"/>
        <v>0.16538987134333996</v>
      </c>
      <c r="AS33">
        <v>1689803756.0999999</v>
      </c>
      <c r="AT33">
        <v>986.21900000000005</v>
      </c>
      <c r="AU33">
        <v>1000.03</v>
      </c>
      <c r="AV33">
        <v>14.464</v>
      </c>
      <c r="AW33">
        <v>13.447100000000001</v>
      </c>
      <c r="AX33">
        <v>991.87400000000002</v>
      </c>
      <c r="AY33">
        <v>14.558299999999999</v>
      </c>
      <c r="AZ33">
        <v>400.26799999999997</v>
      </c>
      <c r="BA33">
        <v>101.277</v>
      </c>
      <c r="BB33">
        <v>0.100026</v>
      </c>
      <c r="BC33">
        <v>18.98</v>
      </c>
      <c r="BD33">
        <v>19.006499999999999</v>
      </c>
      <c r="BE33">
        <v>999.9</v>
      </c>
      <c r="BF33">
        <v>0</v>
      </c>
      <c r="BG33">
        <v>0</v>
      </c>
      <c r="BH33">
        <v>10004.4</v>
      </c>
      <c r="BI33">
        <v>0</v>
      </c>
      <c r="BJ33">
        <v>447.84500000000003</v>
      </c>
      <c r="BK33">
        <v>-13.807399999999999</v>
      </c>
      <c r="BL33">
        <v>1000.69</v>
      </c>
      <c r="BM33">
        <v>1013.66</v>
      </c>
      <c r="BN33">
        <v>1.0169299999999999</v>
      </c>
      <c r="BO33">
        <v>1000.03</v>
      </c>
      <c r="BP33">
        <v>13.447100000000001</v>
      </c>
      <c r="BQ33">
        <v>1.4648699999999999</v>
      </c>
      <c r="BR33">
        <v>1.36188</v>
      </c>
      <c r="BS33">
        <v>12.606299999999999</v>
      </c>
      <c r="BT33">
        <v>11.499700000000001</v>
      </c>
      <c r="BU33">
        <v>1800.14</v>
      </c>
      <c r="BV33">
        <v>0.90000400000000003</v>
      </c>
      <c r="BW33">
        <v>9.9996299999999996E-2</v>
      </c>
      <c r="BX33">
        <v>0</v>
      </c>
      <c r="BY33">
        <v>2.6232000000000002</v>
      </c>
      <c r="BZ33">
        <v>0</v>
      </c>
      <c r="CA33">
        <v>5819.36</v>
      </c>
      <c r="CB33">
        <v>17201</v>
      </c>
      <c r="CC33">
        <v>37.311999999999998</v>
      </c>
      <c r="CD33">
        <v>39.311999999999998</v>
      </c>
      <c r="CE33">
        <v>38.875</v>
      </c>
      <c r="CF33">
        <v>36.811999999999998</v>
      </c>
      <c r="CG33">
        <v>36.436999999999998</v>
      </c>
      <c r="CH33">
        <v>1620.13</v>
      </c>
      <c r="CI33">
        <v>180.01</v>
      </c>
      <c r="CJ33">
        <v>0</v>
      </c>
      <c r="CK33">
        <v>1689803759.9000001</v>
      </c>
      <c r="CL33">
        <v>0</v>
      </c>
      <c r="CM33">
        <v>1689803725.0999999</v>
      </c>
      <c r="CN33" t="s">
        <v>396</v>
      </c>
      <c r="CO33">
        <v>1689803725.0999999</v>
      </c>
      <c r="CP33">
        <v>1689803725.0999999</v>
      </c>
      <c r="CQ33">
        <v>38</v>
      </c>
      <c r="CR33">
        <v>-0.73499999999999999</v>
      </c>
      <c r="CS33">
        <v>-1E-3</v>
      </c>
      <c r="CT33">
        <v>-5.6559999999999997</v>
      </c>
      <c r="CU33">
        <v>-9.4E-2</v>
      </c>
      <c r="CV33">
        <v>1000</v>
      </c>
      <c r="CW33">
        <v>13</v>
      </c>
      <c r="CX33">
        <v>0.12</v>
      </c>
      <c r="CY33">
        <v>0.08</v>
      </c>
      <c r="CZ33">
        <v>20.8276102938115</v>
      </c>
      <c r="DA33">
        <v>-1.68498172213708</v>
      </c>
      <c r="DB33">
        <v>0.19716468835339901</v>
      </c>
      <c r="DC33">
        <v>1</v>
      </c>
      <c r="DD33">
        <v>1000.03095</v>
      </c>
      <c r="DE33">
        <v>6.9789473684564701E-2</v>
      </c>
      <c r="DF33">
        <v>4.46211552965773E-2</v>
      </c>
      <c r="DG33">
        <v>1</v>
      </c>
      <c r="DH33">
        <v>1800.0385000000001</v>
      </c>
      <c r="DI33">
        <v>0.20153132337027899</v>
      </c>
      <c r="DJ33">
        <v>0.13506572474172801</v>
      </c>
      <c r="DK33">
        <v>-1</v>
      </c>
      <c r="DL33">
        <v>2</v>
      </c>
      <c r="DM33">
        <v>2</v>
      </c>
      <c r="DN33" t="s">
        <v>351</v>
      </c>
      <c r="DO33">
        <v>2.6564800000000002</v>
      </c>
      <c r="DP33">
        <v>2.8298399999999999</v>
      </c>
      <c r="DQ33">
        <v>0.179894</v>
      </c>
      <c r="DR33">
        <v>0.18138599999999999</v>
      </c>
      <c r="DS33">
        <v>8.5018800000000005E-2</v>
      </c>
      <c r="DT33">
        <v>8.0579200000000004E-2</v>
      </c>
      <c r="DU33">
        <v>26156.400000000001</v>
      </c>
      <c r="DV33">
        <v>27268.7</v>
      </c>
      <c r="DW33">
        <v>29615.200000000001</v>
      </c>
      <c r="DX33">
        <v>31038.799999999999</v>
      </c>
      <c r="DY33">
        <v>35507.1</v>
      </c>
      <c r="DZ33">
        <v>37393.5</v>
      </c>
      <c r="EA33">
        <v>40643.300000000003</v>
      </c>
      <c r="EB33">
        <v>43032.1</v>
      </c>
      <c r="EC33">
        <v>1.87798</v>
      </c>
      <c r="ED33">
        <v>2.3512200000000001</v>
      </c>
      <c r="EE33">
        <v>1.8909599999999999E-2</v>
      </c>
      <c r="EF33">
        <v>0</v>
      </c>
      <c r="EG33">
        <v>18.693100000000001</v>
      </c>
      <c r="EH33">
        <v>999.9</v>
      </c>
      <c r="EI33">
        <v>45.274999999999999</v>
      </c>
      <c r="EJ33">
        <v>24.35</v>
      </c>
      <c r="EK33">
        <v>13.672800000000001</v>
      </c>
      <c r="EL33">
        <v>60.813699999999997</v>
      </c>
      <c r="EM33">
        <v>17.195499999999999</v>
      </c>
      <c r="EN33">
        <v>1</v>
      </c>
      <c r="EO33">
        <v>-0.43343999999999999</v>
      </c>
      <c r="EP33">
        <v>1.5279799999999999</v>
      </c>
      <c r="EQ33">
        <v>20.2818</v>
      </c>
      <c r="ER33">
        <v>5.242</v>
      </c>
      <c r="ES33">
        <v>11.827999999999999</v>
      </c>
      <c r="ET33">
        <v>4.9817</v>
      </c>
      <c r="EU33">
        <v>3.2989999999999999</v>
      </c>
      <c r="EV33">
        <v>66.8</v>
      </c>
      <c r="EW33">
        <v>9999</v>
      </c>
      <c r="EX33">
        <v>4471.2</v>
      </c>
      <c r="EY33">
        <v>184.8</v>
      </c>
      <c r="EZ33">
        <v>1.8733200000000001</v>
      </c>
      <c r="FA33">
        <v>1.87897</v>
      </c>
      <c r="FB33">
        <v>1.87927</v>
      </c>
      <c r="FC33">
        <v>1.87988</v>
      </c>
      <c r="FD33">
        <v>1.8775900000000001</v>
      </c>
      <c r="FE33">
        <v>1.8768100000000001</v>
      </c>
      <c r="FF33">
        <v>1.8772899999999999</v>
      </c>
      <c r="FG33">
        <v>1.8748499999999999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-5.6550000000000002</v>
      </c>
      <c r="FV33">
        <v>-9.4299999999999995E-2</v>
      </c>
      <c r="FW33">
        <v>-5.5728882084801299</v>
      </c>
      <c r="FX33">
        <v>1.4527828764109799E-4</v>
      </c>
      <c r="FY33">
        <v>-4.3579519040863002E-7</v>
      </c>
      <c r="FZ33">
        <v>2.0799061152897499E-10</v>
      </c>
      <c r="GA33">
        <v>-9.4299999999998704E-2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0.5</v>
      </c>
      <c r="GJ33">
        <v>0.5</v>
      </c>
      <c r="GK33">
        <v>2.18018</v>
      </c>
      <c r="GL33">
        <v>2.5476100000000002</v>
      </c>
      <c r="GM33">
        <v>1.54541</v>
      </c>
      <c r="GN33">
        <v>2.2875999999999999</v>
      </c>
      <c r="GO33">
        <v>1.5979000000000001</v>
      </c>
      <c r="GP33">
        <v>2.4243199999999998</v>
      </c>
      <c r="GQ33">
        <v>27.495100000000001</v>
      </c>
      <c r="GR33">
        <v>14.5961</v>
      </c>
      <c r="GS33">
        <v>18</v>
      </c>
      <c r="GT33">
        <v>387.61700000000002</v>
      </c>
      <c r="GU33">
        <v>668.44799999999998</v>
      </c>
      <c r="GV33">
        <v>17.0304</v>
      </c>
      <c r="GW33">
        <v>21.135100000000001</v>
      </c>
      <c r="GX33">
        <v>30.0002</v>
      </c>
      <c r="GY33">
        <v>21.279699999999998</v>
      </c>
      <c r="GZ33">
        <v>21.251899999999999</v>
      </c>
      <c r="HA33">
        <v>43.659300000000002</v>
      </c>
      <c r="HB33">
        <v>0</v>
      </c>
      <c r="HC33">
        <v>-30</v>
      </c>
      <c r="HD33">
        <v>17.0441</v>
      </c>
      <c r="HE33">
        <v>1000</v>
      </c>
      <c r="HF33">
        <v>0</v>
      </c>
      <c r="HG33">
        <v>100.824</v>
      </c>
      <c r="HH33">
        <v>99.757499999999993</v>
      </c>
    </row>
    <row r="34" spans="1:216" x14ac:dyDescent="0.2">
      <c r="A34">
        <v>16</v>
      </c>
      <c r="B34">
        <v>1689803876.0999999</v>
      </c>
      <c r="C34">
        <v>1369.0999999046301</v>
      </c>
      <c r="D34" t="s">
        <v>397</v>
      </c>
      <c r="E34" t="s">
        <v>398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1689803876.0999999</v>
      </c>
      <c r="M34">
        <f t="shared" si="0"/>
        <v>1.6762834672476431E-3</v>
      </c>
      <c r="N34">
        <f t="shared" si="1"/>
        <v>1.6762834672476432</v>
      </c>
      <c r="O34">
        <f t="shared" si="2"/>
        <v>19.87314310715022</v>
      </c>
      <c r="P34">
        <f t="shared" si="3"/>
        <v>1386.4</v>
      </c>
      <c r="Q34">
        <f t="shared" si="4"/>
        <v>1201.8759335693578</v>
      </c>
      <c r="R34">
        <f t="shared" si="5"/>
        <v>121.84227160153645</v>
      </c>
      <c r="S34">
        <f t="shared" si="6"/>
        <v>140.54872107032003</v>
      </c>
      <c r="T34">
        <f t="shared" si="7"/>
        <v>0.19545382336663925</v>
      </c>
      <c r="U34">
        <f t="shared" si="8"/>
        <v>4.1020278266789978</v>
      </c>
      <c r="V34">
        <f t="shared" si="9"/>
        <v>0.19042354358844035</v>
      </c>
      <c r="W34">
        <f t="shared" si="10"/>
        <v>0.11945588243089167</v>
      </c>
      <c r="X34">
        <f t="shared" si="11"/>
        <v>297.72173099999998</v>
      </c>
      <c r="Y34">
        <f t="shared" si="12"/>
        <v>19.976350779805074</v>
      </c>
      <c r="Z34">
        <f t="shared" si="13"/>
        <v>19.976350779805074</v>
      </c>
      <c r="AA34">
        <f t="shared" si="14"/>
        <v>2.3431787080372555</v>
      </c>
      <c r="AB34">
        <f t="shared" si="15"/>
        <v>66.503157174741872</v>
      </c>
      <c r="AC34">
        <f t="shared" si="16"/>
        <v>1.4675399171134302</v>
      </c>
      <c r="AD34">
        <f t="shared" si="17"/>
        <v>2.2067221759973932</v>
      </c>
      <c r="AE34">
        <f t="shared" si="18"/>
        <v>0.87563879092382524</v>
      </c>
      <c r="AF34">
        <f t="shared" si="19"/>
        <v>-73.92410090562106</v>
      </c>
      <c r="AG34">
        <f t="shared" si="20"/>
        <v>-213.44167057657131</v>
      </c>
      <c r="AH34">
        <f t="shared" si="21"/>
        <v>-10.407415271645485</v>
      </c>
      <c r="AI34">
        <f t="shared" si="22"/>
        <v>-5.1455753837899465E-2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55373.877445816725</v>
      </c>
      <c r="AO34">
        <f t="shared" si="26"/>
        <v>1800.12</v>
      </c>
      <c r="AP34">
        <f t="shared" si="27"/>
        <v>1517.5010999999997</v>
      </c>
      <c r="AQ34">
        <f t="shared" si="28"/>
        <v>0.84299996666888866</v>
      </c>
      <c r="AR34">
        <f t="shared" si="29"/>
        <v>0.16538993567095525</v>
      </c>
      <c r="AS34">
        <v>1689803876.0999999</v>
      </c>
      <c r="AT34">
        <v>1386.4</v>
      </c>
      <c r="AU34">
        <v>1399.96</v>
      </c>
      <c r="AV34">
        <v>14.476100000000001</v>
      </c>
      <c r="AW34">
        <v>13.466900000000001</v>
      </c>
      <c r="AX34">
        <v>1392.06</v>
      </c>
      <c r="AY34">
        <v>14.5709</v>
      </c>
      <c r="AZ34">
        <v>399.745</v>
      </c>
      <c r="BA34">
        <v>101.27800000000001</v>
      </c>
      <c r="BB34">
        <v>9.8746299999999995E-2</v>
      </c>
      <c r="BC34">
        <v>19.011199999999999</v>
      </c>
      <c r="BD34">
        <v>19.0379</v>
      </c>
      <c r="BE34">
        <v>999.9</v>
      </c>
      <c r="BF34">
        <v>0</v>
      </c>
      <c r="BG34">
        <v>0</v>
      </c>
      <c r="BH34">
        <v>10067.5</v>
      </c>
      <c r="BI34">
        <v>0</v>
      </c>
      <c r="BJ34">
        <v>460.274</v>
      </c>
      <c r="BK34">
        <v>-13.5573</v>
      </c>
      <c r="BL34">
        <v>1406.77</v>
      </c>
      <c r="BM34">
        <v>1419.07</v>
      </c>
      <c r="BN34">
        <v>1.0091699999999999</v>
      </c>
      <c r="BO34">
        <v>1399.96</v>
      </c>
      <c r="BP34">
        <v>13.466900000000001</v>
      </c>
      <c r="BQ34">
        <v>1.46611</v>
      </c>
      <c r="BR34">
        <v>1.36391</v>
      </c>
      <c r="BS34">
        <v>12.619300000000001</v>
      </c>
      <c r="BT34">
        <v>11.5222</v>
      </c>
      <c r="BU34">
        <v>1800.12</v>
      </c>
      <c r="BV34">
        <v>0.900003</v>
      </c>
      <c r="BW34">
        <v>9.9996799999999997E-2</v>
      </c>
      <c r="BX34">
        <v>0</v>
      </c>
      <c r="BY34">
        <v>2.4249999999999998</v>
      </c>
      <c r="BZ34">
        <v>0</v>
      </c>
      <c r="CA34">
        <v>5795.07</v>
      </c>
      <c r="CB34">
        <v>17200.8</v>
      </c>
      <c r="CC34">
        <v>37.375</v>
      </c>
      <c r="CD34">
        <v>39.375</v>
      </c>
      <c r="CE34">
        <v>38.936999999999998</v>
      </c>
      <c r="CF34">
        <v>36.811999999999998</v>
      </c>
      <c r="CG34">
        <v>36.561999999999998</v>
      </c>
      <c r="CH34">
        <v>1620.11</v>
      </c>
      <c r="CI34">
        <v>180.01</v>
      </c>
      <c r="CJ34">
        <v>0</v>
      </c>
      <c r="CK34">
        <v>1689803879.9000001</v>
      </c>
      <c r="CL34">
        <v>0</v>
      </c>
      <c r="CM34">
        <v>1689803831.0999999</v>
      </c>
      <c r="CN34" t="s">
        <v>399</v>
      </c>
      <c r="CO34">
        <v>1689803725.0999999</v>
      </c>
      <c r="CP34">
        <v>1689803810.0999999</v>
      </c>
      <c r="CQ34">
        <v>39</v>
      </c>
      <c r="CR34">
        <v>-0.73499999999999999</v>
      </c>
      <c r="CS34">
        <v>0</v>
      </c>
      <c r="CT34">
        <v>-5.6559999999999997</v>
      </c>
      <c r="CU34">
        <v>-9.5000000000000001E-2</v>
      </c>
      <c r="CV34">
        <v>1000</v>
      </c>
      <c r="CW34">
        <v>13</v>
      </c>
      <c r="CX34">
        <v>0.12</v>
      </c>
      <c r="CY34">
        <v>0.08</v>
      </c>
      <c r="CZ34">
        <v>19.357425285515198</v>
      </c>
      <c r="DA34">
        <v>0.51605341202049704</v>
      </c>
      <c r="DB34">
        <v>0.16239331333155499</v>
      </c>
      <c r="DC34">
        <v>1</v>
      </c>
      <c r="DD34">
        <v>1400.0129999999999</v>
      </c>
      <c r="DE34">
        <v>0.13804511278117099</v>
      </c>
      <c r="DF34">
        <v>4.7233462714435202E-2</v>
      </c>
      <c r="DG34">
        <v>1</v>
      </c>
      <c r="DH34">
        <v>1800.0225</v>
      </c>
      <c r="DI34">
        <v>2.16917951598578E-2</v>
      </c>
      <c r="DJ34">
        <v>9.1480872317635797E-2</v>
      </c>
      <c r="DK34">
        <v>-1</v>
      </c>
      <c r="DL34">
        <v>2</v>
      </c>
      <c r="DM34">
        <v>2</v>
      </c>
      <c r="DN34" t="s">
        <v>351</v>
      </c>
      <c r="DO34">
        <v>2.6549800000000001</v>
      </c>
      <c r="DP34">
        <v>2.82911</v>
      </c>
      <c r="DQ34">
        <v>0.22187200000000001</v>
      </c>
      <c r="DR34">
        <v>0.22326699999999999</v>
      </c>
      <c r="DS34">
        <v>8.5080900000000001E-2</v>
      </c>
      <c r="DT34">
        <v>8.0675499999999997E-2</v>
      </c>
      <c r="DU34">
        <v>24821.200000000001</v>
      </c>
      <c r="DV34">
        <v>25878.1</v>
      </c>
      <c r="DW34">
        <v>29615.7</v>
      </c>
      <c r="DX34">
        <v>31040.1</v>
      </c>
      <c r="DY34">
        <v>35508.800000000003</v>
      </c>
      <c r="DZ34">
        <v>37393.800000000003</v>
      </c>
      <c r="EA34">
        <v>40643.199999999997</v>
      </c>
      <c r="EB34">
        <v>43031.8</v>
      </c>
      <c r="EC34">
        <v>1.87635</v>
      </c>
      <c r="ED34">
        <v>2.3538299999999999</v>
      </c>
      <c r="EE34">
        <v>1.72146E-2</v>
      </c>
      <c r="EF34">
        <v>0</v>
      </c>
      <c r="EG34">
        <v>18.752600000000001</v>
      </c>
      <c r="EH34">
        <v>999.9</v>
      </c>
      <c r="EI34">
        <v>45.213999999999999</v>
      </c>
      <c r="EJ34">
        <v>24.38</v>
      </c>
      <c r="EK34">
        <v>13.680400000000001</v>
      </c>
      <c r="EL34">
        <v>60.843800000000002</v>
      </c>
      <c r="EM34">
        <v>17.652200000000001</v>
      </c>
      <c r="EN34">
        <v>1</v>
      </c>
      <c r="EO34">
        <v>-0.43397599999999997</v>
      </c>
      <c r="EP34">
        <v>1.8850199999999999</v>
      </c>
      <c r="EQ34">
        <v>20.277999999999999</v>
      </c>
      <c r="ER34">
        <v>5.24125</v>
      </c>
      <c r="ES34">
        <v>11.8294</v>
      </c>
      <c r="ET34">
        <v>4.9831500000000002</v>
      </c>
      <c r="EU34">
        <v>3.2989999999999999</v>
      </c>
      <c r="EV34">
        <v>66.8</v>
      </c>
      <c r="EW34">
        <v>9999</v>
      </c>
      <c r="EX34">
        <v>4473.7</v>
      </c>
      <c r="EY34">
        <v>184.8</v>
      </c>
      <c r="EZ34">
        <v>1.8733200000000001</v>
      </c>
      <c r="FA34">
        <v>1.8789899999999999</v>
      </c>
      <c r="FB34">
        <v>1.8792899999999999</v>
      </c>
      <c r="FC34">
        <v>1.8798900000000001</v>
      </c>
      <c r="FD34">
        <v>1.8775900000000001</v>
      </c>
      <c r="FE34">
        <v>1.8768199999999999</v>
      </c>
      <c r="FF34">
        <v>1.8772899999999999</v>
      </c>
      <c r="FG34">
        <v>1.87486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-5.66</v>
      </c>
      <c r="FV34">
        <v>-9.4799999999999995E-2</v>
      </c>
      <c r="FW34">
        <v>-5.5728882084801299</v>
      </c>
      <c r="FX34">
        <v>1.4527828764109799E-4</v>
      </c>
      <c r="FY34">
        <v>-4.3579519040863002E-7</v>
      </c>
      <c r="FZ34">
        <v>2.0799061152897499E-10</v>
      </c>
      <c r="GA34">
        <v>-9.4740000000001601E-2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2.5</v>
      </c>
      <c r="GJ34">
        <v>1.1000000000000001</v>
      </c>
      <c r="GK34">
        <v>2.8723100000000001</v>
      </c>
      <c r="GL34">
        <v>2.5354000000000001</v>
      </c>
      <c r="GM34">
        <v>1.54541</v>
      </c>
      <c r="GN34">
        <v>2.2888199999999999</v>
      </c>
      <c r="GO34">
        <v>1.5979000000000001</v>
      </c>
      <c r="GP34">
        <v>2.4206500000000002</v>
      </c>
      <c r="GQ34">
        <v>27.474299999999999</v>
      </c>
      <c r="GR34">
        <v>14.569800000000001</v>
      </c>
      <c r="GS34">
        <v>18</v>
      </c>
      <c r="GT34">
        <v>386.63900000000001</v>
      </c>
      <c r="GU34">
        <v>670.24699999999996</v>
      </c>
      <c r="GV34">
        <v>16.8323</v>
      </c>
      <c r="GW34">
        <v>21.118600000000001</v>
      </c>
      <c r="GX34">
        <v>30.0001</v>
      </c>
      <c r="GY34">
        <v>21.252500000000001</v>
      </c>
      <c r="GZ34">
        <v>21.221499999999999</v>
      </c>
      <c r="HA34">
        <v>57.520899999999997</v>
      </c>
      <c r="HB34">
        <v>0</v>
      </c>
      <c r="HC34">
        <v>-30</v>
      </c>
      <c r="HD34">
        <v>16.8217</v>
      </c>
      <c r="HE34">
        <v>1400</v>
      </c>
      <c r="HF34">
        <v>0</v>
      </c>
      <c r="HG34">
        <v>100.824</v>
      </c>
      <c r="HH34">
        <v>99.758799999999994</v>
      </c>
    </row>
    <row r="35" spans="1:216" x14ac:dyDescent="0.2">
      <c r="A35">
        <v>17</v>
      </c>
      <c r="B35">
        <v>1689803997.0999999</v>
      </c>
      <c r="C35">
        <v>1490.0999999046301</v>
      </c>
      <c r="D35" t="s">
        <v>400</v>
      </c>
      <c r="E35" t="s">
        <v>401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1689803997.0999999</v>
      </c>
      <c r="M35">
        <f t="shared" si="0"/>
        <v>1.6827939969352522E-3</v>
      </c>
      <c r="N35">
        <f t="shared" si="1"/>
        <v>1.6827939969352521</v>
      </c>
      <c r="O35">
        <f t="shared" si="2"/>
        <v>20.735575226414024</v>
      </c>
      <c r="P35">
        <f t="shared" si="3"/>
        <v>1785.57</v>
      </c>
      <c r="Q35">
        <f t="shared" si="4"/>
        <v>1589.0263069704645</v>
      </c>
      <c r="R35">
        <f t="shared" si="5"/>
        <v>161.09866982035854</v>
      </c>
      <c r="S35">
        <f t="shared" si="6"/>
        <v>181.02466309670999</v>
      </c>
      <c r="T35">
        <f t="shared" si="7"/>
        <v>0.19630137099149669</v>
      </c>
      <c r="U35">
        <f t="shared" si="8"/>
        <v>4.0793957682770454</v>
      </c>
      <c r="V35">
        <f t="shared" si="9"/>
        <v>0.1912006218296643</v>
      </c>
      <c r="W35">
        <f t="shared" si="10"/>
        <v>0.11994763132183639</v>
      </c>
      <c r="X35">
        <f t="shared" si="11"/>
        <v>297.71955600000001</v>
      </c>
      <c r="Y35">
        <f t="shared" si="12"/>
        <v>19.998293675863049</v>
      </c>
      <c r="Z35">
        <f t="shared" si="13"/>
        <v>19.998293675863049</v>
      </c>
      <c r="AA35">
        <f t="shared" si="14"/>
        <v>2.3463651511446826</v>
      </c>
      <c r="AB35">
        <f t="shared" si="15"/>
        <v>66.579308452235992</v>
      </c>
      <c r="AC35">
        <f t="shared" si="16"/>
        <v>1.4708805141249</v>
      </c>
      <c r="AD35">
        <f t="shared" si="17"/>
        <v>2.2092156682283801</v>
      </c>
      <c r="AE35">
        <f t="shared" si="18"/>
        <v>0.87548463701978263</v>
      </c>
      <c r="AF35">
        <f t="shared" si="19"/>
        <v>-74.211215264844625</v>
      </c>
      <c r="AG35">
        <f t="shared" si="20"/>
        <v>-213.10921387768843</v>
      </c>
      <c r="AH35">
        <f t="shared" si="21"/>
        <v>-10.451000062733026</v>
      </c>
      <c r="AI35">
        <f t="shared" si="22"/>
        <v>-5.1873205266076639E-2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54957.424176304783</v>
      </c>
      <c r="AO35">
        <f t="shared" si="26"/>
        <v>1800.11</v>
      </c>
      <c r="AP35">
        <f t="shared" si="27"/>
        <v>1517.4923999999999</v>
      </c>
      <c r="AQ35">
        <f t="shared" si="28"/>
        <v>0.84299981667786961</v>
      </c>
      <c r="AR35">
        <f t="shared" si="29"/>
        <v>0.1653896461882885</v>
      </c>
      <c r="AS35">
        <v>1689803997.0999999</v>
      </c>
      <c r="AT35">
        <v>1785.57</v>
      </c>
      <c r="AU35">
        <v>1800.05</v>
      </c>
      <c r="AV35">
        <v>14.5083</v>
      </c>
      <c r="AW35">
        <v>13.4968</v>
      </c>
      <c r="AX35">
        <v>1792.9</v>
      </c>
      <c r="AY35">
        <v>14.606999999999999</v>
      </c>
      <c r="AZ35">
        <v>400.37200000000001</v>
      </c>
      <c r="BA35">
        <v>101.282</v>
      </c>
      <c r="BB35">
        <v>0.10000299999999999</v>
      </c>
      <c r="BC35">
        <v>19.029299999999999</v>
      </c>
      <c r="BD35">
        <v>19.066700000000001</v>
      </c>
      <c r="BE35">
        <v>999.9</v>
      </c>
      <c r="BF35">
        <v>0</v>
      </c>
      <c r="BG35">
        <v>0</v>
      </c>
      <c r="BH35">
        <v>9988.75</v>
      </c>
      <c r="BI35">
        <v>0</v>
      </c>
      <c r="BJ35">
        <v>461.90499999999997</v>
      </c>
      <c r="BK35">
        <v>-14.4863</v>
      </c>
      <c r="BL35">
        <v>1811.86</v>
      </c>
      <c r="BM35">
        <v>1824.68</v>
      </c>
      <c r="BN35">
        <v>1.0115799999999999</v>
      </c>
      <c r="BO35">
        <v>1800.05</v>
      </c>
      <c r="BP35">
        <v>13.4968</v>
      </c>
      <c r="BQ35">
        <v>1.4694400000000001</v>
      </c>
      <c r="BR35">
        <v>1.3669800000000001</v>
      </c>
      <c r="BS35">
        <v>12.6538</v>
      </c>
      <c r="BT35">
        <v>11.5562</v>
      </c>
      <c r="BU35">
        <v>1800.11</v>
      </c>
      <c r="BV35">
        <v>0.90000400000000003</v>
      </c>
      <c r="BW35">
        <v>9.9996399999999999E-2</v>
      </c>
      <c r="BX35">
        <v>0</v>
      </c>
      <c r="BY35">
        <v>2.3056999999999999</v>
      </c>
      <c r="BZ35">
        <v>0</v>
      </c>
      <c r="CA35">
        <v>5802.83</v>
      </c>
      <c r="CB35">
        <v>17200.7</v>
      </c>
      <c r="CC35">
        <v>37.375</v>
      </c>
      <c r="CD35">
        <v>39.375</v>
      </c>
      <c r="CE35">
        <v>38.936999999999998</v>
      </c>
      <c r="CF35">
        <v>37</v>
      </c>
      <c r="CG35">
        <v>36.5</v>
      </c>
      <c r="CH35">
        <v>1620.11</v>
      </c>
      <c r="CI35">
        <v>180</v>
      </c>
      <c r="CJ35">
        <v>0</v>
      </c>
      <c r="CK35">
        <v>1689804001.0999999</v>
      </c>
      <c r="CL35">
        <v>0</v>
      </c>
      <c r="CM35">
        <v>1689803943.0999999</v>
      </c>
      <c r="CN35" t="s">
        <v>402</v>
      </c>
      <c r="CO35">
        <v>1689803943.0999999</v>
      </c>
      <c r="CP35">
        <v>1689803928.0999999</v>
      </c>
      <c r="CQ35">
        <v>40</v>
      </c>
      <c r="CR35">
        <v>-1.8180000000000001</v>
      </c>
      <c r="CS35">
        <v>-4.0000000000000001E-3</v>
      </c>
      <c r="CT35">
        <v>-7.3220000000000001</v>
      </c>
      <c r="CU35">
        <v>-9.9000000000000005E-2</v>
      </c>
      <c r="CV35">
        <v>1800</v>
      </c>
      <c r="CW35">
        <v>13</v>
      </c>
      <c r="CX35">
        <v>0.11</v>
      </c>
      <c r="CY35">
        <v>0.03</v>
      </c>
      <c r="CZ35">
        <v>20.423608795719101</v>
      </c>
      <c r="DA35">
        <v>-1.54200174845462</v>
      </c>
      <c r="DB35">
        <v>0.24318461459578999</v>
      </c>
      <c r="DC35">
        <v>0</v>
      </c>
      <c r="DD35">
        <v>1800.019</v>
      </c>
      <c r="DE35">
        <v>3.87969924802831E-2</v>
      </c>
      <c r="DF35">
        <v>8.8988763335578605E-2</v>
      </c>
      <c r="DG35">
        <v>1</v>
      </c>
      <c r="DH35">
        <v>1799.9538095238099</v>
      </c>
      <c r="DI35">
        <v>-0.176635791442081</v>
      </c>
      <c r="DJ35">
        <v>0.15357567362168101</v>
      </c>
      <c r="DK35">
        <v>-1</v>
      </c>
      <c r="DL35">
        <v>1</v>
      </c>
      <c r="DM35">
        <v>2</v>
      </c>
      <c r="DN35" t="s">
        <v>403</v>
      </c>
      <c r="DO35">
        <v>2.6568000000000001</v>
      </c>
      <c r="DP35">
        <v>2.8296899999999998</v>
      </c>
      <c r="DQ35">
        <v>0.257214</v>
      </c>
      <c r="DR35">
        <v>0.258494</v>
      </c>
      <c r="DS35">
        <v>8.5245199999999993E-2</v>
      </c>
      <c r="DT35">
        <v>8.0814700000000003E-2</v>
      </c>
      <c r="DU35">
        <v>23698.3</v>
      </c>
      <c r="DV35">
        <v>24709.7</v>
      </c>
      <c r="DW35">
        <v>29616.400000000001</v>
      </c>
      <c r="DX35">
        <v>31041.8</v>
      </c>
      <c r="DY35">
        <v>35507.1</v>
      </c>
      <c r="DZ35">
        <v>37396</v>
      </c>
      <c r="EA35">
        <v>40644.6</v>
      </c>
      <c r="EB35">
        <v>43036.5</v>
      </c>
      <c r="EC35">
        <v>1.8785700000000001</v>
      </c>
      <c r="ED35">
        <v>2.3543799999999999</v>
      </c>
      <c r="EE35">
        <v>1.7467900000000001E-2</v>
      </c>
      <c r="EF35">
        <v>0</v>
      </c>
      <c r="EG35">
        <v>18.777200000000001</v>
      </c>
      <c r="EH35">
        <v>999.9</v>
      </c>
      <c r="EI35">
        <v>45.164999999999999</v>
      </c>
      <c r="EJ35">
        <v>24.39</v>
      </c>
      <c r="EK35">
        <v>13.6706</v>
      </c>
      <c r="EL35">
        <v>61.163699999999999</v>
      </c>
      <c r="EM35">
        <v>16.602599999999999</v>
      </c>
      <c r="EN35">
        <v>1</v>
      </c>
      <c r="EO35">
        <v>-0.434253</v>
      </c>
      <c r="EP35">
        <v>1.8711899999999999</v>
      </c>
      <c r="EQ35">
        <v>20.277999999999999</v>
      </c>
      <c r="ER35">
        <v>5.2424499999999998</v>
      </c>
      <c r="ES35">
        <v>11.828200000000001</v>
      </c>
      <c r="ET35">
        <v>4.9819000000000004</v>
      </c>
      <c r="EU35">
        <v>3.2989999999999999</v>
      </c>
      <c r="EV35">
        <v>66.8</v>
      </c>
      <c r="EW35">
        <v>9999</v>
      </c>
      <c r="EX35">
        <v>4476.3</v>
      </c>
      <c r="EY35">
        <v>184.8</v>
      </c>
      <c r="EZ35">
        <v>1.8733200000000001</v>
      </c>
      <c r="FA35">
        <v>1.8789800000000001</v>
      </c>
      <c r="FB35">
        <v>1.87927</v>
      </c>
      <c r="FC35">
        <v>1.87988</v>
      </c>
      <c r="FD35">
        <v>1.87758</v>
      </c>
      <c r="FE35">
        <v>1.8768100000000001</v>
      </c>
      <c r="FF35">
        <v>1.8772899999999999</v>
      </c>
      <c r="FG35">
        <v>1.8748499999999999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-7.33</v>
      </c>
      <c r="FV35">
        <v>-9.8699999999999996E-2</v>
      </c>
      <c r="FW35">
        <v>-7.3887101681376501</v>
      </c>
      <c r="FX35">
        <v>1.4527828764109799E-4</v>
      </c>
      <c r="FY35">
        <v>-4.3579519040863002E-7</v>
      </c>
      <c r="FZ35">
        <v>2.0799061152897499E-10</v>
      </c>
      <c r="GA35">
        <v>-9.8619999999998598E-2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0.9</v>
      </c>
      <c r="GJ35">
        <v>1.1000000000000001</v>
      </c>
      <c r="GK35">
        <v>3.5192899999999998</v>
      </c>
      <c r="GL35">
        <v>2.5329600000000001</v>
      </c>
      <c r="GM35">
        <v>1.54541</v>
      </c>
      <c r="GN35">
        <v>2.2888199999999999</v>
      </c>
      <c r="GO35">
        <v>1.5979000000000001</v>
      </c>
      <c r="GP35">
        <v>2.4145500000000002</v>
      </c>
      <c r="GQ35">
        <v>27.474299999999999</v>
      </c>
      <c r="GR35">
        <v>14.552300000000001</v>
      </c>
      <c r="GS35">
        <v>18</v>
      </c>
      <c r="GT35">
        <v>387.63299999999998</v>
      </c>
      <c r="GU35">
        <v>670.53800000000001</v>
      </c>
      <c r="GV35">
        <v>16.863199999999999</v>
      </c>
      <c r="GW35">
        <v>21.1204</v>
      </c>
      <c r="GX35">
        <v>30.000299999999999</v>
      </c>
      <c r="GY35">
        <v>21.241700000000002</v>
      </c>
      <c r="GZ35">
        <v>21.2088</v>
      </c>
      <c r="HA35">
        <v>70.460700000000003</v>
      </c>
      <c r="HB35">
        <v>0</v>
      </c>
      <c r="HC35">
        <v>-30</v>
      </c>
      <c r="HD35">
        <v>16.842500000000001</v>
      </c>
      <c r="HE35">
        <v>1800</v>
      </c>
      <c r="HF35">
        <v>0</v>
      </c>
      <c r="HG35">
        <v>100.827</v>
      </c>
      <c r="HH35">
        <v>99.767399999999995</v>
      </c>
    </row>
    <row r="36" spans="1:216" x14ac:dyDescent="0.2">
      <c r="A36">
        <v>18</v>
      </c>
      <c r="B36">
        <v>1689804102.0999999</v>
      </c>
      <c r="C36">
        <v>1595.0999999046301</v>
      </c>
      <c r="D36" t="s">
        <v>404</v>
      </c>
      <c r="E36" t="s">
        <v>405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1689804102.0999999</v>
      </c>
      <c r="M36">
        <f t="shared" si="0"/>
        <v>1.6634631162520553E-3</v>
      </c>
      <c r="N36">
        <f t="shared" si="1"/>
        <v>1.6634631162520552</v>
      </c>
      <c r="O36">
        <f t="shared" si="2"/>
        <v>13.224466859567761</v>
      </c>
      <c r="P36">
        <f t="shared" si="3"/>
        <v>391.505</v>
      </c>
      <c r="Q36">
        <f t="shared" si="4"/>
        <v>275.09120357993464</v>
      </c>
      <c r="R36">
        <f t="shared" si="5"/>
        <v>27.888538745148036</v>
      </c>
      <c r="S36">
        <f t="shared" si="6"/>
        <v>39.690481626929</v>
      </c>
      <c r="T36">
        <f t="shared" si="7"/>
        <v>0.19362244996192768</v>
      </c>
      <c r="U36">
        <f t="shared" si="8"/>
        <v>4.1024600141239986</v>
      </c>
      <c r="V36">
        <f t="shared" si="9"/>
        <v>0.18868521794414206</v>
      </c>
      <c r="W36">
        <f t="shared" si="10"/>
        <v>0.11836136594062005</v>
      </c>
      <c r="X36">
        <f t="shared" si="11"/>
        <v>297.72492299999999</v>
      </c>
      <c r="Y36">
        <f t="shared" si="12"/>
        <v>19.955316337468034</v>
      </c>
      <c r="Z36">
        <f t="shared" si="13"/>
        <v>19.955316337468034</v>
      </c>
      <c r="AA36">
        <f t="shared" si="14"/>
        <v>2.3401277464966515</v>
      </c>
      <c r="AB36">
        <f t="shared" si="15"/>
        <v>66.400004036222839</v>
      </c>
      <c r="AC36">
        <f t="shared" si="16"/>
        <v>1.4631255512347601</v>
      </c>
      <c r="AD36">
        <f t="shared" si="17"/>
        <v>2.2035022022537665</v>
      </c>
      <c r="AE36">
        <f t="shared" si="18"/>
        <v>0.87700219526189138</v>
      </c>
      <c r="AF36">
        <f t="shared" si="19"/>
        <v>-73.358723426715642</v>
      </c>
      <c r="AG36">
        <f t="shared" si="20"/>
        <v>-213.98735337991499</v>
      </c>
      <c r="AH36">
        <f t="shared" si="21"/>
        <v>-10.430546490913708</v>
      </c>
      <c r="AI36">
        <f t="shared" si="22"/>
        <v>-5.1700297544329032E-2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55386.255782962529</v>
      </c>
      <c r="AO36">
        <f t="shared" si="26"/>
        <v>1800.14</v>
      </c>
      <c r="AP36">
        <f t="shared" si="27"/>
        <v>1517.5179000000001</v>
      </c>
      <c r="AQ36">
        <f t="shared" si="28"/>
        <v>0.84299993333851808</v>
      </c>
      <c r="AR36">
        <f t="shared" si="29"/>
        <v>0.16538987134333996</v>
      </c>
      <c r="AS36">
        <v>1689804102.0999999</v>
      </c>
      <c r="AT36">
        <v>391.505</v>
      </c>
      <c r="AU36">
        <v>399.97199999999998</v>
      </c>
      <c r="AV36">
        <v>14.4322</v>
      </c>
      <c r="AW36">
        <v>13.431800000000001</v>
      </c>
      <c r="AX36">
        <v>395.714</v>
      </c>
      <c r="AY36">
        <v>14.529</v>
      </c>
      <c r="AZ36">
        <v>400.19499999999999</v>
      </c>
      <c r="BA36">
        <v>101.28</v>
      </c>
      <c r="BB36">
        <v>9.9245799999999995E-2</v>
      </c>
      <c r="BC36">
        <v>18.9878</v>
      </c>
      <c r="BD36">
        <v>19.028600000000001</v>
      </c>
      <c r="BE36">
        <v>999.9</v>
      </c>
      <c r="BF36">
        <v>0</v>
      </c>
      <c r="BG36">
        <v>0</v>
      </c>
      <c r="BH36">
        <v>10068.799999999999</v>
      </c>
      <c r="BI36">
        <v>0</v>
      </c>
      <c r="BJ36">
        <v>457.31799999999998</v>
      </c>
      <c r="BK36">
        <v>-8.4664300000000008</v>
      </c>
      <c r="BL36">
        <v>397.238</v>
      </c>
      <c r="BM36">
        <v>405.41699999999997</v>
      </c>
      <c r="BN36">
        <v>1.00041</v>
      </c>
      <c r="BO36">
        <v>399.97199999999998</v>
      </c>
      <c r="BP36">
        <v>13.431800000000001</v>
      </c>
      <c r="BQ36">
        <v>1.4616899999999999</v>
      </c>
      <c r="BR36">
        <v>1.3603700000000001</v>
      </c>
      <c r="BS36">
        <v>12.5732</v>
      </c>
      <c r="BT36">
        <v>11.482900000000001</v>
      </c>
      <c r="BU36">
        <v>1800.14</v>
      </c>
      <c r="BV36">
        <v>0.90000400000000003</v>
      </c>
      <c r="BW36">
        <v>9.9996399999999999E-2</v>
      </c>
      <c r="BX36">
        <v>0</v>
      </c>
      <c r="BY36">
        <v>2.7690999999999999</v>
      </c>
      <c r="BZ36">
        <v>0</v>
      </c>
      <c r="CA36">
        <v>5655.99</v>
      </c>
      <c r="CB36">
        <v>17200.900000000001</v>
      </c>
      <c r="CC36">
        <v>37.311999999999998</v>
      </c>
      <c r="CD36">
        <v>39.436999999999998</v>
      </c>
      <c r="CE36">
        <v>38.936999999999998</v>
      </c>
      <c r="CF36">
        <v>36.936999999999998</v>
      </c>
      <c r="CG36">
        <v>36.436999999999998</v>
      </c>
      <c r="CH36">
        <v>1620.13</v>
      </c>
      <c r="CI36">
        <v>180.01</v>
      </c>
      <c r="CJ36">
        <v>0</v>
      </c>
      <c r="CK36">
        <v>1689804106.0999999</v>
      </c>
      <c r="CL36">
        <v>0</v>
      </c>
      <c r="CM36">
        <v>1689804067.0999999</v>
      </c>
      <c r="CN36" t="s">
        <v>406</v>
      </c>
      <c r="CO36">
        <v>1689804067.0999999</v>
      </c>
      <c r="CP36">
        <v>1689804057.0999999</v>
      </c>
      <c r="CQ36">
        <v>41</v>
      </c>
      <c r="CR36">
        <v>3.1779999999999999</v>
      </c>
      <c r="CS36">
        <v>2E-3</v>
      </c>
      <c r="CT36">
        <v>-4.2089999999999996</v>
      </c>
      <c r="CU36">
        <v>-9.7000000000000003E-2</v>
      </c>
      <c r="CV36">
        <v>399</v>
      </c>
      <c r="CW36">
        <v>13</v>
      </c>
      <c r="CX36">
        <v>0.06</v>
      </c>
      <c r="CY36">
        <v>7.0000000000000007E-2</v>
      </c>
      <c r="CZ36">
        <v>12.638191698050299</v>
      </c>
      <c r="DA36">
        <v>1.54781187501261</v>
      </c>
      <c r="DB36">
        <v>0.166514079749632</v>
      </c>
      <c r="DC36">
        <v>1</v>
      </c>
      <c r="DD36">
        <v>399.98665</v>
      </c>
      <c r="DE36">
        <v>-8.8105263158019503E-2</v>
      </c>
      <c r="DF36">
        <v>3.0801420421785901E-2</v>
      </c>
      <c r="DG36">
        <v>1</v>
      </c>
      <c r="DH36">
        <v>1799.9495238095201</v>
      </c>
      <c r="DI36">
        <v>-0.27569963745855602</v>
      </c>
      <c r="DJ36">
        <v>0.140762420258151</v>
      </c>
      <c r="DK36">
        <v>-1</v>
      </c>
      <c r="DL36">
        <v>2</v>
      </c>
      <c r="DM36">
        <v>2</v>
      </c>
      <c r="DN36" t="s">
        <v>351</v>
      </c>
      <c r="DO36">
        <v>2.6562399999999999</v>
      </c>
      <c r="DP36">
        <v>2.8296600000000001</v>
      </c>
      <c r="DQ36">
        <v>9.4993300000000003E-2</v>
      </c>
      <c r="DR36">
        <v>9.6104499999999995E-2</v>
      </c>
      <c r="DS36">
        <v>8.4895799999999993E-2</v>
      </c>
      <c r="DT36">
        <v>8.0518099999999995E-2</v>
      </c>
      <c r="DU36">
        <v>28860.3</v>
      </c>
      <c r="DV36">
        <v>30105</v>
      </c>
      <c r="DW36">
        <v>29614</v>
      </c>
      <c r="DX36">
        <v>31037.5</v>
      </c>
      <c r="DY36">
        <v>35501.599999999999</v>
      </c>
      <c r="DZ36">
        <v>37384.300000000003</v>
      </c>
      <c r="EA36">
        <v>40641.4</v>
      </c>
      <c r="EB36">
        <v>43029.2</v>
      </c>
      <c r="EC36">
        <v>1.8778699999999999</v>
      </c>
      <c r="ED36">
        <v>2.3494000000000002</v>
      </c>
      <c r="EE36">
        <v>1.39028E-2</v>
      </c>
      <c r="EF36">
        <v>0</v>
      </c>
      <c r="EG36">
        <v>18.798200000000001</v>
      </c>
      <c r="EH36">
        <v>999.9</v>
      </c>
      <c r="EI36">
        <v>45.140999999999998</v>
      </c>
      <c r="EJ36">
        <v>24.411000000000001</v>
      </c>
      <c r="EK36">
        <v>13.681900000000001</v>
      </c>
      <c r="EL36">
        <v>59.813800000000001</v>
      </c>
      <c r="EM36">
        <v>16.987200000000001</v>
      </c>
      <c r="EN36">
        <v>1</v>
      </c>
      <c r="EO36">
        <v>-0.43165399999999998</v>
      </c>
      <c r="EP36">
        <v>1.59144</v>
      </c>
      <c r="EQ36">
        <v>20.280999999999999</v>
      </c>
      <c r="ER36">
        <v>5.2373599999999998</v>
      </c>
      <c r="ES36">
        <v>11.826700000000001</v>
      </c>
      <c r="ET36">
        <v>4.9814499999999997</v>
      </c>
      <c r="EU36">
        <v>3.2982800000000001</v>
      </c>
      <c r="EV36">
        <v>66.900000000000006</v>
      </c>
      <c r="EW36">
        <v>9999</v>
      </c>
      <c r="EX36">
        <v>4478.6000000000004</v>
      </c>
      <c r="EY36">
        <v>184.8</v>
      </c>
      <c r="EZ36">
        <v>1.8733200000000001</v>
      </c>
      <c r="FA36">
        <v>1.8789800000000001</v>
      </c>
      <c r="FB36">
        <v>1.8792899999999999</v>
      </c>
      <c r="FC36">
        <v>1.8798900000000001</v>
      </c>
      <c r="FD36">
        <v>1.8775900000000001</v>
      </c>
      <c r="FE36">
        <v>1.8768199999999999</v>
      </c>
      <c r="FF36">
        <v>1.8772899999999999</v>
      </c>
      <c r="FG36">
        <v>1.8748800000000001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-4.2089999999999996</v>
      </c>
      <c r="FV36">
        <v>-9.6799999999999997E-2</v>
      </c>
      <c r="FW36">
        <v>-4.2107351386328604</v>
      </c>
      <c r="FX36">
        <v>1.4527828764109799E-4</v>
      </c>
      <c r="FY36">
        <v>-4.3579519040863002E-7</v>
      </c>
      <c r="FZ36">
        <v>2.0799061152897499E-10</v>
      </c>
      <c r="GA36">
        <v>-9.6799999999998207E-2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0.6</v>
      </c>
      <c r="GJ36">
        <v>0.8</v>
      </c>
      <c r="GK36">
        <v>1.0351600000000001</v>
      </c>
      <c r="GL36">
        <v>2.5329600000000001</v>
      </c>
      <c r="GM36">
        <v>1.54541</v>
      </c>
      <c r="GN36">
        <v>2.2875999999999999</v>
      </c>
      <c r="GO36">
        <v>1.5979000000000001</v>
      </c>
      <c r="GP36">
        <v>2.4182100000000002</v>
      </c>
      <c r="GQ36">
        <v>27.515999999999998</v>
      </c>
      <c r="GR36">
        <v>14.534800000000001</v>
      </c>
      <c r="GS36">
        <v>18</v>
      </c>
      <c r="GT36">
        <v>387.45100000000002</v>
      </c>
      <c r="GU36">
        <v>666.54399999999998</v>
      </c>
      <c r="GV36">
        <v>16.955300000000001</v>
      </c>
      <c r="GW36">
        <v>21.1585</v>
      </c>
      <c r="GX36">
        <v>30.000299999999999</v>
      </c>
      <c r="GY36">
        <v>21.263400000000001</v>
      </c>
      <c r="GZ36">
        <v>21.226900000000001</v>
      </c>
      <c r="HA36">
        <v>20.7745</v>
      </c>
      <c r="HB36">
        <v>0</v>
      </c>
      <c r="HC36">
        <v>-30</v>
      </c>
      <c r="HD36">
        <v>16.963999999999999</v>
      </c>
      <c r="HE36">
        <v>400</v>
      </c>
      <c r="HF36">
        <v>0</v>
      </c>
      <c r="HG36">
        <v>100.819</v>
      </c>
      <c r="HH36">
        <v>99.7517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2023-07-19T14:03:37Z</dcterms:created>
  <dcterms:modified xsi:type="dcterms:W3CDTF">2023-07-25T18:17:47Z</dcterms:modified>
</cp:coreProperties>
</file>