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78351527-390E-634F-9777-1A3ED2334F2B}" xr6:coauthVersionLast="47" xr6:coauthVersionMax="47" xr10:uidLastSave="{00000000-0000-0000-0000-000000000000}"/>
  <bookViews>
    <workbookView xWindow="240" yWindow="760" windowWidth="20260" windowHeight="119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X36" i="1" s="1"/>
  <c r="AN36" i="1"/>
  <c r="AL36" i="1" s="1"/>
  <c r="N36" i="1" s="1"/>
  <c r="M36" i="1" s="1"/>
  <c r="AD36" i="1"/>
  <c r="AB36" i="1" s="1"/>
  <c r="AC36" i="1"/>
  <c r="U36" i="1"/>
  <c r="O36" i="1"/>
  <c r="AR35" i="1"/>
  <c r="AQ35" i="1"/>
  <c r="AO35" i="1"/>
  <c r="AP35" i="1" s="1"/>
  <c r="AN35" i="1"/>
  <c r="AL35" i="1"/>
  <c r="AM35" i="1" s="1"/>
  <c r="AD35" i="1"/>
  <c r="AC35" i="1"/>
  <c r="AB35" i="1"/>
  <c r="U35" i="1"/>
  <c r="AR34" i="1"/>
  <c r="X34" i="1" s="1"/>
  <c r="AQ34" i="1"/>
  <c r="AO34" i="1"/>
  <c r="AP34" i="1" s="1"/>
  <c r="AN34" i="1"/>
  <c r="AL34" i="1"/>
  <c r="N34" i="1" s="1"/>
  <c r="M34" i="1" s="1"/>
  <c r="AF34" i="1" s="1"/>
  <c r="AD34" i="1"/>
  <c r="AC34" i="1"/>
  <c r="AB34" i="1"/>
  <c r="U34" i="1"/>
  <c r="S34" i="1"/>
  <c r="P34" i="1"/>
  <c r="O34" i="1"/>
  <c r="AR33" i="1"/>
  <c r="AQ33" i="1"/>
  <c r="AP33" i="1"/>
  <c r="AO33" i="1"/>
  <c r="AN33" i="1"/>
  <c r="AL33" i="1" s="1"/>
  <c r="AM33" i="1"/>
  <c r="AD33" i="1"/>
  <c r="AC33" i="1"/>
  <c r="AB33" i="1" s="1"/>
  <c r="X33" i="1"/>
  <c r="U33" i="1"/>
  <c r="P33" i="1"/>
  <c r="N33" i="1"/>
  <c r="M33" i="1" s="1"/>
  <c r="AR32" i="1"/>
  <c r="AQ32" i="1"/>
  <c r="AO32" i="1"/>
  <c r="AN32" i="1"/>
  <c r="AL32" i="1"/>
  <c r="AD32" i="1"/>
  <c r="AB32" i="1" s="1"/>
  <c r="AC32" i="1"/>
  <c r="U32" i="1"/>
  <c r="S32" i="1"/>
  <c r="O32" i="1"/>
  <c r="AR31" i="1"/>
  <c r="AQ31" i="1"/>
  <c r="AO31" i="1"/>
  <c r="AP31" i="1" s="1"/>
  <c r="AN31" i="1"/>
  <c r="AL31" i="1"/>
  <c r="AD31" i="1"/>
  <c r="AC31" i="1"/>
  <c r="AB31" i="1"/>
  <c r="U31" i="1"/>
  <c r="AR30" i="1"/>
  <c r="AQ30" i="1"/>
  <c r="AO30" i="1"/>
  <c r="X30" i="1" s="1"/>
  <c r="AN30" i="1"/>
  <c r="AL30" i="1"/>
  <c r="N30" i="1" s="1"/>
  <c r="M30" i="1" s="1"/>
  <c r="AF30" i="1"/>
  <c r="AD30" i="1"/>
  <c r="AC30" i="1"/>
  <c r="AB30" i="1"/>
  <c r="U30" i="1"/>
  <c r="S30" i="1"/>
  <c r="P30" i="1"/>
  <c r="O30" i="1"/>
  <c r="AR29" i="1"/>
  <c r="AQ29" i="1"/>
  <c r="AP29" i="1"/>
  <c r="AO29" i="1"/>
  <c r="AN29" i="1"/>
  <c r="AL29" i="1" s="1"/>
  <c r="AM29" i="1"/>
  <c r="AD29" i="1"/>
  <c r="AC29" i="1"/>
  <c r="AB29" i="1" s="1"/>
  <c r="X29" i="1"/>
  <c r="U29" i="1"/>
  <c r="AR28" i="1"/>
  <c r="AQ28" i="1"/>
  <c r="AO28" i="1"/>
  <c r="AN28" i="1"/>
  <c r="AL28" i="1"/>
  <c r="AD28" i="1"/>
  <c r="AC28" i="1"/>
  <c r="AB28" i="1"/>
  <c r="U28" i="1"/>
  <c r="AR27" i="1"/>
  <c r="AQ27" i="1"/>
  <c r="AO27" i="1"/>
  <c r="AP27" i="1" s="1"/>
  <c r="AN27" i="1"/>
  <c r="AL27" i="1"/>
  <c r="AD27" i="1"/>
  <c r="AC27" i="1"/>
  <c r="AB27" i="1"/>
  <c r="U27" i="1"/>
  <c r="AR26" i="1"/>
  <c r="X26" i="1" s="1"/>
  <c r="AQ26" i="1"/>
  <c r="AO26" i="1"/>
  <c r="AP26" i="1" s="1"/>
  <c r="AN26" i="1"/>
  <c r="AL26" i="1"/>
  <c r="N26" i="1" s="1"/>
  <c r="M26" i="1" s="1"/>
  <c r="AF26" i="1"/>
  <c r="AD26" i="1"/>
  <c r="AC26" i="1"/>
  <c r="AB26" i="1"/>
  <c r="U26" i="1"/>
  <c r="S26" i="1"/>
  <c r="P26" i="1"/>
  <c r="O26" i="1"/>
  <c r="AR25" i="1"/>
  <c r="AQ25" i="1"/>
  <c r="AP25" i="1"/>
  <c r="AO25" i="1"/>
  <c r="AN25" i="1"/>
  <c r="AL25" i="1" s="1"/>
  <c r="AM25" i="1"/>
  <c r="AD25" i="1"/>
  <c r="AC25" i="1"/>
  <c r="AB25" i="1" s="1"/>
  <c r="Y25" i="1"/>
  <c r="Z25" i="1" s="1"/>
  <c r="AG25" i="1" s="1"/>
  <c r="X25" i="1"/>
  <c r="U25" i="1"/>
  <c r="P25" i="1"/>
  <c r="N25" i="1"/>
  <c r="M25" i="1"/>
  <c r="AR24" i="1"/>
  <c r="AQ24" i="1"/>
  <c r="AO24" i="1"/>
  <c r="AP24" i="1" s="1"/>
  <c r="AN24" i="1"/>
  <c r="AL24" i="1"/>
  <c r="AM24" i="1" s="1"/>
  <c r="AD24" i="1"/>
  <c r="AB24" i="1" s="1"/>
  <c r="AC24" i="1"/>
  <c r="X24" i="1"/>
  <c r="U24" i="1"/>
  <c r="AR23" i="1"/>
  <c r="AQ23" i="1"/>
  <c r="AO23" i="1"/>
  <c r="AP23" i="1" s="1"/>
  <c r="AN23" i="1"/>
  <c r="AL23" i="1" s="1"/>
  <c r="AD23" i="1"/>
  <c r="AC23" i="1"/>
  <c r="AB23" i="1"/>
  <c r="U23" i="1"/>
  <c r="AR22" i="1"/>
  <c r="AQ22" i="1"/>
  <c r="AO22" i="1"/>
  <c r="AP22" i="1" s="1"/>
  <c r="AN22" i="1"/>
  <c r="AL22" i="1"/>
  <c r="AD22" i="1"/>
  <c r="AC22" i="1"/>
  <c r="AB22" i="1"/>
  <c r="X22" i="1"/>
  <c r="U22" i="1"/>
  <c r="P22" i="1"/>
  <c r="O22" i="1"/>
  <c r="AR21" i="1"/>
  <c r="X21" i="1" s="1"/>
  <c r="AQ21" i="1"/>
  <c r="AP21" i="1"/>
  <c r="AO21" i="1"/>
  <c r="AN21" i="1"/>
  <c r="AL21" i="1" s="1"/>
  <c r="AM21" i="1"/>
  <c r="AD21" i="1"/>
  <c r="AC21" i="1"/>
  <c r="AB21" i="1" s="1"/>
  <c r="U21" i="1"/>
  <c r="AR20" i="1"/>
  <c r="AQ20" i="1"/>
  <c r="AO20" i="1"/>
  <c r="X20" i="1" s="1"/>
  <c r="AN20" i="1"/>
  <c r="AL20" i="1"/>
  <c r="AM20" i="1" s="1"/>
  <c r="AF20" i="1"/>
  <c r="AD20" i="1"/>
  <c r="AC20" i="1"/>
  <c r="AB20" i="1"/>
  <c r="U20" i="1"/>
  <c r="S20" i="1"/>
  <c r="P20" i="1"/>
  <c r="N20" i="1"/>
  <c r="M20" i="1" s="1"/>
  <c r="AR19" i="1"/>
  <c r="AQ19" i="1"/>
  <c r="AO19" i="1"/>
  <c r="AP19" i="1" s="1"/>
  <c r="AN19" i="1"/>
  <c r="AL19" i="1"/>
  <c r="AM19" i="1" s="1"/>
  <c r="AD19" i="1"/>
  <c r="AC19" i="1"/>
  <c r="AB19" i="1"/>
  <c r="U19" i="1"/>
  <c r="Y33" i="1" l="1"/>
  <c r="Z33" i="1" s="1"/>
  <c r="AG33" i="1" s="1"/>
  <c r="V25" i="1"/>
  <c r="T25" i="1" s="1"/>
  <c r="W25" i="1" s="1"/>
  <c r="AF36" i="1"/>
  <c r="V36" i="1"/>
  <c r="T36" i="1" s="1"/>
  <c r="W36" i="1" s="1"/>
  <c r="Q36" i="1" s="1"/>
  <c r="R36" i="1" s="1"/>
  <c r="P23" i="1"/>
  <c r="O23" i="1"/>
  <c r="S23" i="1"/>
  <c r="AM23" i="1"/>
  <c r="N23" i="1"/>
  <c r="M23" i="1" s="1"/>
  <c r="Y20" i="1"/>
  <c r="Z20" i="1" s="1"/>
  <c r="Y30" i="1"/>
  <c r="Z30" i="1" s="1"/>
  <c r="V30" i="1" s="1"/>
  <c r="T30" i="1" s="1"/>
  <c r="W30" i="1" s="1"/>
  <c r="Q30" i="1" s="1"/>
  <c r="R30" i="1" s="1"/>
  <c r="Y34" i="1"/>
  <c r="Z34" i="1" s="1"/>
  <c r="Y26" i="1"/>
  <c r="Z26" i="1" s="1"/>
  <c r="V26" i="1" s="1"/>
  <c r="T26" i="1" s="1"/>
  <c r="W26" i="1" s="1"/>
  <c r="Q26" i="1" s="1"/>
  <c r="R26" i="1" s="1"/>
  <c r="P28" i="1"/>
  <c r="AM28" i="1"/>
  <c r="AP20" i="1"/>
  <c r="P31" i="1"/>
  <c r="N31" i="1"/>
  <c r="M31" i="1" s="1"/>
  <c r="O31" i="1"/>
  <c r="S31" i="1"/>
  <c r="N22" i="1"/>
  <c r="M22" i="1" s="1"/>
  <c r="Y22" i="1" s="1"/>
  <c r="Z22" i="1" s="1"/>
  <c r="AM22" i="1"/>
  <c r="AP28" i="1"/>
  <c r="X28" i="1"/>
  <c r="S29" i="1"/>
  <c r="O29" i="1"/>
  <c r="AP30" i="1"/>
  <c r="AM31" i="1"/>
  <c r="AF25" i="1"/>
  <c r="P19" i="1"/>
  <c r="O19" i="1"/>
  <c r="S19" i="1"/>
  <c r="AG20" i="1"/>
  <c r="N28" i="1"/>
  <c r="M28" i="1" s="1"/>
  <c r="AF33" i="1"/>
  <c r="O28" i="1"/>
  <c r="P32" i="1"/>
  <c r="AM32" i="1"/>
  <c r="P36" i="1"/>
  <c r="AM36" i="1"/>
  <c r="O24" i="1"/>
  <c r="S36" i="1"/>
  <c r="S25" i="1"/>
  <c r="O25" i="1"/>
  <c r="Q25" i="1" s="1"/>
  <c r="R25" i="1" s="1"/>
  <c r="N29" i="1"/>
  <c r="M29" i="1" s="1"/>
  <c r="Y29" i="1" s="1"/>
  <c r="Z29" i="1" s="1"/>
  <c r="AP32" i="1"/>
  <c r="X32" i="1"/>
  <c r="S33" i="1"/>
  <c r="O33" i="1"/>
  <c r="AA25" i="1"/>
  <c r="AE25" i="1" s="1"/>
  <c r="AH25" i="1"/>
  <c r="AH33" i="1"/>
  <c r="AI33" i="1" s="1"/>
  <c r="AA33" i="1"/>
  <c r="AE33" i="1" s="1"/>
  <c r="N19" i="1"/>
  <c r="M19" i="1" s="1"/>
  <c r="S21" i="1"/>
  <c r="O21" i="1"/>
  <c r="S22" i="1"/>
  <c r="N24" i="1"/>
  <c r="M24" i="1" s="1"/>
  <c r="N21" i="1"/>
  <c r="M21" i="1" s="1"/>
  <c r="Y21" i="1" s="1"/>
  <c r="Z21" i="1" s="1"/>
  <c r="P27" i="1"/>
  <c r="O27" i="1"/>
  <c r="N27" i="1"/>
  <c r="M27" i="1" s="1"/>
  <c r="S27" i="1"/>
  <c r="S28" i="1"/>
  <c r="P35" i="1"/>
  <c r="O35" i="1"/>
  <c r="N35" i="1"/>
  <c r="M35" i="1" s="1"/>
  <c r="S35" i="1"/>
  <c r="Y36" i="1"/>
  <c r="Z36" i="1" s="1"/>
  <c r="P21" i="1"/>
  <c r="P24" i="1"/>
  <c r="AM27" i="1"/>
  <c r="O20" i="1"/>
  <c r="S24" i="1"/>
  <c r="AI25" i="1"/>
  <c r="P29" i="1"/>
  <c r="N32" i="1"/>
  <c r="M32" i="1" s="1"/>
  <c r="AP36" i="1"/>
  <c r="AM26" i="1"/>
  <c r="AM30" i="1"/>
  <c r="AM34" i="1"/>
  <c r="X19" i="1"/>
  <c r="X23" i="1"/>
  <c r="X27" i="1"/>
  <c r="X31" i="1"/>
  <c r="X35" i="1"/>
  <c r="V33" i="1" l="1"/>
  <c r="T33" i="1" s="1"/>
  <c r="W33" i="1" s="1"/>
  <c r="Q33" i="1" s="1"/>
  <c r="R33" i="1" s="1"/>
  <c r="AA21" i="1"/>
  <c r="AE21" i="1" s="1"/>
  <c r="AH21" i="1"/>
  <c r="AG21" i="1"/>
  <c r="AA29" i="1"/>
  <c r="AE29" i="1" s="1"/>
  <c r="AH29" i="1"/>
  <c r="AG29" i="1"/>
  <c r="AF27" i="1"/>
  <c r="AG34" i="1"/>
  <c r="AA34" i="1"/>
  <c r="AE34" i="1" s="1"/>
  <c r="AH34" i="1"/>
  <c r="Y19" i="1"/>
  <c r="Z19" i="1" s="1"/>
  <c r="AH36" i="1"/>
  <c r="AA36" i="1"/>
  <c r="AE36" i="1" s="1"/>
  <c r="AF19" i="1"/>
  <c r="Y32" i="1"/>
  <c r="Z32" i="1" s="1"/>
  <c r="V32" i="1" s="1"/>
  <c r="T32" i="1" s="1"/>
  <c r="W32" i="1" s="1"/>
  <c r="Q32" i="1" s="1"/>
  <c r="R32" i="1" s="1"/>
  <c r="AF28" i="1"/>
  <c r="V34" i="1"/>
  <c r="T34" i="1" s="1"/>
  <c r="W34" i="1" s="1"/>
  <c r="Q34" i="1" s="1"/>
  <c r="R34" i="1" s="1"/>
  <c r="V22" i="1"/>
  <c r="T22" i="1" s="1"/>
  <c r="W22" i="1" s="1"/>
  <c r="Q22" i="1" s="1"/>
  <c r="R22" i="1" s="1"/>
  <c r="AF22" i="1"/>
  <c r="AG30" i="1"/>
  <c r="AA30" i="1"/>
  <c r="AE30" i="1" s="1"/>
  <c r="AH30" i="1"/>
  <c r="AF35" i="1"/>
  <c r="AG26" i="1"/>
  <c r="AA26" i="1"/>
  <c r="AE26" i="1" s="1"/>
  <c r="AH26" i="1"/>
  <c r="AI26" i="1" s="1"/>
  <c r="Y23" i="1"/>
  <c r="Z23" i="1" s="1"/>
  <c r="V23" i="1" s="1"/>
  <c r="T23" i="1" s="1"/>
  <c r="W23" i="1" s="1"/>
  <c r="Q23" i="1" s="1"/>
  <c r="R23" i="1" s="1"/>
  <c r="AF21" i="1"/>
  <c r="V21" i="1"/>
  <c r="T21" i="1" s="1"/>
  <c r="W21" i="1" s="1"/>
  <c r="Q21" i="1" s="1"/>
  <c r="R21" i="1" s="1"/>
  <c r="AF29" i="1"/>
  <c r="V29" i="1"/>
  <c r="T29" i="1" s="1"/>
  <c r="W29" i="1" s="1"/>
  <c r="Q29" i="1" s="1"/>
  <c r="R29" i="1" s="1"/>
  <c r="Y35" i="1"/>
  <c r="Z35" i="1" s="1"/>
  <c r="AF24" i="1"/>
  <c r="Y24" i="1"/>
  <c r="Z24" i="1" s="1"/>
  <c r="V24" i="1" s="1"/>
  <c r="T24" i="1" s="1"/>
  <c r="W24" i="1" s="1"/>
  <c r="Q24" i="1" s="1"/>
  <c r="R24" i="1" s="1"/>
  <c r="AG22" i="1"/>
  <c r="AA22" i="1"/>
  <c r="AE22" i="1" s="1"/>
  <c r="AH22" i="1"/>
  <c r="AF31" i="1"/>
  <c r="AH20" i="1"/>
  <c r="AI20" i="1" s="1"/>
  <c r="AA20" i="1"/>
  <c r="AE20" i="1" s="1"/>
  <c r="V20" i="1"/>
  <c r="T20" i="1" s="1"/>
  <c r="W20" i="1" s="1"/>
  <c r="Q20" i="1" s="1"/>
  <c r="R20" i="1" s="1"/>
  <c r="Y31" i="1"/>
  <c r="Z31" i="1" s="1"/>
  <c r="V31" i="1" s="1"/>
  <c r="T31" i="1" s="1"/>
  <c r="W31" i="1" s="1"/>
  <c r="Q31" i="1" s="1"/>
  <c r="R31" i="1" s="1"/>
  <c r="AG36" i="1"/>
  <c r="AF23" i="1"/>
  <c r="Y27" i="1"/>
  <c r="Z27" i="1" s="1"/>
  <c r="V27" i="1" s="1"/>
  <c r="T27" i="1" s="1"/>
  <c r="W27" i="1" s="1"/>
  <c r="Q27" i="1" s="1"/>
  <c r="R27" i="1" s="1"/>
  <c r="AF32" i="1"/>
  <c r="Y28" i="1"/>
  <c r="Z28" i="1" s="1"/>
  <c r="AI21" i="1" l="1"/>
  <c r="AH28" i="1"/>
  <c r="AA28" i="1"/>
  <c r="AE28" i="1" s="1"/>
  <c r="AG28" i="1"/>
  <c r="AA35" i="1"/>
  <c r="AE35" i="1" s="1"/>
  <c r="AH35" i="1"/>
  <c r="AG35" i="1"/>
  <c r="AI22" i="1"/>
  <c r="AI36" i="1"/>
  <c r="AA31" i="1"/>
  <c r="AE31" i="1" s="1"/>
  <c r="AH31" i="1"/>
  <c r="AG31" i="1"/>
  <c r="V35" i="1"/>
  <c r="T35" i="1" s="1"/>
  <c r="W35" i="1" s="1"/>
  <c r="Q35" i="1" s="1"/>
  <c r="R35" i="1" s="1"/>
  <c r="V28" i="1"/>
  <c r="T28" i="1" s="1"/>
  <c r="W28" i="1" s="1"/>
  <c r="Q28" i="1" s="1"/>
  <c r="R28" i="1" s="1"/>
  <c r="AA19" i="1"/>
  <c r="AE19" i="1" s="1"/>
  <c r="AH19" i="1"/>
  <c r="AG19" i="1"/>
  <c r="AI29" i="1"/>
  <c r="AH24" i="1"/>
  <c r="AA24" i="1"/>
  <c r="AE24" i="1" s="1"/>
  <c r="AG24" i="1"/>
  <c r="AI30" i="1"/>
  <c r="AI34" i="1"/>
  <c r="AA27" i="1"/>
  <c r="AE27" i="1" s="1"/>
  <c r="AH27" i="1"/>
  <c r="AG27" i="1"/>
  <c r="AA23" i="1"/>
  <c r="AE23" i="1" s="1"/>
  <c r="AH23" i="1"/>
  <c r="AG23" i="1"/>
  <c r="AH32" i="1"/>
  <c r="AA32" i="1"/>
  <c r="AE32" i="1" s="1"/>
  <c r="AG32" i="1"/>
  <c r="V19" i="1"/>
  <c r="T19" i="1" s="1"/>
  <c r="W19" i="1" s="1"/>
  <c r="Q19" i="1" s="1"/>
  <c r="R19" i="1" s="1"/>
  <c r="AI27" i="1" l="1"/>
  <c r="AI19" i="1"/>
  <c r="AI32" i="1"/>
  <c r="AI35" i="1"/>
  <c r="AI23" i="1"/>
  <c r="AI24" i="1"/>
  <c r="AI31" i="1"/>
  <c r="AI28" i="1"/>
</calcChain>
</file>

<file path=xl/sharedStrings.xml><?xml version="1.0" encoding="utf-8"?>
<sst xmlns="http://schemas.openxmlformats.org/spreadsheetml/2006/main" count="984" uniqueCount="410">
  <si>
    <t>File opened</t>
  </si>
  <si>
    <t>2023-07-19 11:20:25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</si>
  <si>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</si>
  <si>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</si>
  <si>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</si>
  <si>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</si>
  <si>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</si>
  <si>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</si>
  <si>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</si>
  <si>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</si>
  <si>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</si>
  <si>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</si>
  <si>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</si>
  <si>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{"tbzero": "0.0309811", "h2obspan2a": "0.0707451", "h2oaspanconc1": "12.13", "co2aspanconc2": "299.3", "h2obspanconc2": "0", "h2oaspanconc2": "0", "ssa_ref": "31724", "h2obzero": "1.01733", "h2obspan2": "0", "flowazero": "0.29276", "co2bspan2a": "0.304297", "h2oazero": "1.01368", "h2oaspan2b": "0.0726308", "co2aspan2": "-0.033707", "co2azero": "0.93247", "co2bspanconc1": "2491", "co2bspan2b": "0.301941", "co2bspan2": "-0.0338567", "co2bzero": "0.935154", "co2aspanconc1": "2491", "h2obspan2b": "0.0709538", "chamberpressurezero": "2.69073", "h2oaspan2": "0", "oxygen": "21", "co2aspan2b": "0.303179", "co2aspan1": "1.00275", "h2oaspan1": "1.00972", "ssb_ref": "35739", "tazero": "-0.061388", "flowbzero": "0.30054", "h2oaspan2a": "0.0719315", "h2obspan1": "1.00295", "co2bspan1": "1.00256", "co2aspan2a": "0.305485", "co2bspanconc2": "299.3", "flowmeterzero": "1.00306", "h2obspanconc1": "12.12"}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</si>
  <si>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</si>
  <si>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</si>
  <si>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</si>
  <si>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</si>
  <si>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</si>
  <si>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</si>
  <si>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</si>
  <si>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</si>
  <si>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</si>
  <si>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</si>
  <si>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</si>
  <si>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</si>
  <si>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</si>
  <si>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11:20:25</t>
  </si>
  <si>
    <t>Stability Definition:	CO2_r (Meas): Per=20	A (GasEx): Per=20	Qin (LeafQ): Per=20</t>
  </si>
  <si>
    <t>11:24:29</t>
  </si>
  <si>
    <t>Stability Definition:	CO2_r (Meas): Std&lt;0.75 Per=20	A (GasEx): Per=20	Qin (LeafQ): Per=20</t>
  </si>
  <si>
    <t>11:24:30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</si>
  <si>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</si>
  <si>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</si>
  <si>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</si>
  <si>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</si>
  <si>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</si>
  <si>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</si>
  <si>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</si>
  <si>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</si>
  <si>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</si>
  <si>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</si>
  <si>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</si>
  <si>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</si>
  <si>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</si>
  <si>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</si>
  <si>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</si>
  <si>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</si>
  <si>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</si>
  <si>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</si>
  <si>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</si>
  <si>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</si>
  <si>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</si>
  <si>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</si>
  <si>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</si>
  <si>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</si>
  <si>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</si>
  <si>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</si>
  <si>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</si>
  <si>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</si>
  <si>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</si>
  <si>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</si>
  <si>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</si>
  <si>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</si>
  <si>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</si>
  <si>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</si>
  <si>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</si>
  <si>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</si>
  <si>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</si>
  <si>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</si>
  <si>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</si>
  <si>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</si>
  <si>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</si>
  <si>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</si>
  <si>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</si>
  <si>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</si>
  <si>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</si>
  <si>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</si>
  <si>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</si>
  <si>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</si>
  <si>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</si>
  <si>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</si>
  <si>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</si>
  <si>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</si>
  <si>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</si>
  <si>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</si>
  <si>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</si>
  <si>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</si>
  <si>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</si>
  <si>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</si>
  <si>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</si>
  <si>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-4.32934 79.0318 350.36 571.72 803.144 1003.21 1211.57 1359.59</t>
  </si>
  <si>
    <t>Fs_true</t>
  </si>
  <si>
    <t>-0.376298 103.491 404.049 601.502 802.511 1001.26 1204.29 1400.71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</si>
  <si>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</si>
  <si>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</si>
  <si>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</si>
  <si>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</si>
  <si>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</si>
  <si>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</si>
  <si>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</si>
  <si>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</si>
  <si>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</si>
  <si>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</si>
  <si>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</si>
  <si>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</si>
  <si>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</si>
  <si>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</si>
  <si>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</si>
  <si>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</si>
  <si>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</si>
  <si>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</si>
  <si>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</si>
  <si>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</si>
  <si>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</si>
  <si>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</si>
  <si>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</si>
  <si>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</si>
  <si>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</si>
  <si>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</si>
  <si>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</si>
  <si>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</si>
  <si>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</si>
  <si>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</si>
  <si>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</si>
  <si>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</si>
  <si>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</si>
  <si>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</si>
  <si>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</si>
  <si>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</si>
  <si>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</si>
  <si>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</si>
  <si>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</si>
  <si>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</si>
  <si>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</si>
  <si>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</si>
  <si>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</si>
  <si>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</si>
  <si>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</si>
  <si>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</si>
  <si>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</si>
  <si>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</si>
  <si>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</si>
  <si>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</si>
  <si>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</si>
  <si>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</si>
  <si>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</si>
  <si>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</si>
  <si>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</si>
  <si>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</si>
  <si>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</si>
  <si>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</si>
  <si>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</si>
  <si>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</si>
  <si>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</si>
  <si>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</si>
  <si>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</si>
  <si>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</si>
  <si>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</si>
  <si>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</si>
  <si>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</si>
  <si>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</si>
  <si>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</si>
  <si>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</si>
  <si>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</si>
  <si>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</si>
  <si>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</si>
  <si>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</si>
  <si>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</si>
  <si>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</si>
  <si>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</si>
  <si>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</si>
  <si>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</si>
  <si>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</si>
  <si>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</si>
  <si>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</si>
  <si>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</si>
  <si>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</si>
  <si>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</si>
  <si>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</si>
  <si>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</si>
  <si>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</si>
  <si>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</si>
  <si>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</si>
  <si>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</si>
  <si>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</si>
  <si>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</si>
  <si>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</si>
  <si>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</si>
  <si>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</si>
  <si>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</si>
  <si>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</si>
  <si>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</si>
  <si>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</si>
  <si>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</si>
  <si>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</si>
  <si>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</si>
  <si>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</si>
  <si>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</si>
  <si>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</si>
  <si>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</si>
  <si>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</si>
  <si>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</si>
  <si>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</si>
  <si>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</si>
  <si>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</si>
  <si>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</si>
  <si>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</si>
  <si>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</si>
  <si>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</si>
  <si>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</si>
  <si>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</si>
  <si>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</si>
  <si>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</si>
  <si>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</si>
  <si>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</si>
  <si>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</si>
  <si>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</si>
  <si>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</si>
  <si>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</si>
  <si>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</si>
  <si>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</si>
  <si>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</si>
  <si>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</si>
  <si>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</si>
  <si>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</si>
  <si>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</si>
  <si>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</si>
  <si>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</si>
  <si>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</si>
  <si>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</si>
  <si>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</si>
  <si>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</si>
  <si>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</si>
  <si>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</si>
  <si>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</si>
  <si>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</si>
  <si>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</si>
  <si>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</si>
  <si>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</si>
  <si>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</si>
  <si>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</si>
  <si>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</si>
  <si>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</si>
  <si>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</si>
  <si>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</si>
  <si>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</si>
  <si>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</si>
  <si>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</si>
  <si>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</si>
  <si>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</si>
  <si>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</si>
  <si>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</si>
  <si>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</si>
  <si>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</si>
  <si>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</si>
  <si>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</si>
  <si>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</si>
  <si>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</si>
  <si>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</si>
  <si>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</si>
  <si>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</si>
  <si>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</si>
  <si>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</si>
  <si>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</si>
  <si>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</si>
  <si>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</si>
  <si>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</si>
  <si>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</si>
  <si>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</si>
  <si>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</si>
  <si>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</si>
  <si>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</si>
  <si>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</si>
  <si>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</si>
  <si>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</si>
  <si>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</si>
  <si>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</si>
  <si>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</si>
  <si>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</si>
  <si>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</si>
  <si>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</si>
  <si>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</si>
  <si>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</si>
  <si>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</si>
  <si>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</si>
  <si>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</si>
  <si>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</si>
  <si>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</si>
  <si>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</si>
  <si>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</si>
  <si>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</si>
  <si>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</si>
  <si>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</si>
  <si>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</si>
  <si>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</si>
  <si>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</si>
  <si>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</si>
  <si>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</si>
  <si>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</si>
  <si>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</si>
  <si>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</si>
  <si>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</si>
  <si>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</si>
  <si>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</si>
  <si>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</si>
  <si>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</si>
  <si>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</si>
  <si>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</si>
  <si>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</si>
  <si>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</si>
  <si>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</si>
  <si>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</si>
  <si>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</si>
  <si>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</si>
  <si>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</si>
  <si>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</si>
  <si>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</si>
  <si>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</si>
  <si>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</si>
  <si>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</si>
  <si>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</si>
  <si>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</si>
  <si>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</si>
  <si>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</si>
  <si>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</si>
  <si>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</si>
  <si>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</si>
  <si>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</si>
  <si>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</si>
  <si>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</si>
  <si>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</si>
  <si>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</si>
  <si>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</si>
  <si>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</si>
  <si>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</si>
  <si>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</si>
  <si>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</si>
  <si>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</si>
  <si>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</si>
  <si>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</si>
  <si>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</si>
  <si>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</si>
  <si>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</si>
  <si>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</si>
  <si>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</si>
  <si>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20230719 11:49:30</t>
  </si>
  <si>
    <t>11:49:30</t>
  </si>
  <si>
    <t>none</t>
  </si>
  <si>
    <t>20230719</t>
  </si>
  <si>
    <t>AR</t>
  </si>
  <si>
    <t>VAVI</t>
  </si>
  <si>
    <t>BNL21856</t>
  </si>
  <si>
    <t>11:49:02</t>
  </si>
  <si>
    <t>2/2</t>
  </si>
  <si>
    <t>00000000</t>
  </si>
  <si>
    <t>iiiiiiii</t>
  </si>
  <si>
    <t>off</t>
  </si>
  <si>
    <t>20230719 11:51:03</t>
  </si>
  <si>
    <t>11:51:03</t>
  </si>
  <si>
    <t>11:50:34</t>
  </si>
  <si>
    <t>20230719 11:52:29</t>
  </si>
  <si>
    <t>11:52:29</t>
  </si>
  <si>
    <t>11:52:01</t>
  </si>
  <si>
    <t>20230719 11:54:02</t>
  </si>
  <si>
    <t>11:54:02</t>
  </si>
  <si>
    <t>11:53:34</t>
  </si>
  <si>
    <t>20230719 11:55:33</t>
  </si>
  <si>
    <t>11:55:33</t>
  </si>
  <si>
    <t>11:55:05</t>
  </si>
  <si>
    <t>20230719 11:56:46</t>
  </si>
  <si>
    <t>11:56:46</t>
  </si>
  <si>
    <t>11:56:35</t>
  </si>
  <si>
    <t>20230719 11:57:55</t>
  </si>
  <si>
    <t>11:57:55</t>
  </si>
  <si>
    <t>11:57:44</t>
  </si>
  <si>
    <t>20230719 11:59:28</t>
  </si>
  <si>
    <t>11:59:28</t>
  </si>
  <si>
    <t>11:59:00</t>
  </si>
  <si>
    <t>20230719 12:00:48</t>
  </si>
  <si>
    <t>12:00:48</t>
  </si>
  <si>
    <t>12:00:20</t>
  </si>
  <si>
    <t>20230719 12:02:16</t>
  </si>
  <si>
    <t>12:02:16</t>
  </si>
  <si>
    <t>12:01:47</t>
  </si>
  <si>
    <t>20230719 12:03:41</t>
  </si>
  <si>
    <t>12:03:41</t>
  </si>
  <si>
    <t>12:03:12</t>
  </si>
  <si>
    <t>20230719 12:05:29</t>
  </si>
  <si>
    <t>12:05:29</t>
  </si>
  <si>
    <t>12:05:00</t>
  </si>
  <si>
    <t>20230719 12:06:57</t>
  </si>
  <si>
    <t>12:06:57</t>
  </si>
  <si>
    <t>12:06:27</t>
  </si>
  <si>
    <t>20230719 12:08:23</t>
  </si>
  <si>
    <t>12:08:23</t>
  </si>
  <si>
    <t>12:07:53</t>
  </si>
  <si>
    <t>20230719 12:09:53</t>
  </si>
  <si>
    <t>12:09:53</t>
  </si>
  <si>
    <t>12:09:23</t>
  </si>
  <si>
    <t>20230719 12:11:29</t>
  </si>
  <si>
    <t>12:11:29</t>
  </si>
  <si>
    <t>12:10:59</t>
  </si>
  <si>
    <t>20230719 12:13:05</t>
  </si>
  <si>
    <t>12:13:05</t>
  </si>
  <si>
    <t>12:12:35</t>
  </si>
  <si>
    <t>20230719 12:14:46</t>
  </si>
  <si>
    <t>12:14:46</t>
  </si>
  <si>
    <t>12:14:14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</si>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</sst>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1.653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1689796170</v>
      </c>
      <c r="C19">
        <v>0</v>
      </c>
      <c r="D19" t="s">
        <v>346</v>
      </c>
      <c r="E19" t="s">
        <v>347</v>
      </c>
      <c r="F19" t="s">
        <v>348</v>
      </c>
      <c r="G19" t="s">
        <v>409</v>
      </c>
      <c r="H19" t="s">
        <v>349</v>
      </c>
      <c r="I19" t="s">
        <v>350</v>
      </c>
      <c r="J19" t="s">
        <v>351</v>
      </c>
      <c r="K19" t="s">
        <v>352</v>
      </c>
      <c r="L19">
        <v>1689796170</v>
      </c>
      <c r="M19">
        <f t="shared" ref="M19:M36" si="0">(N19)/1000</f>
        <v>1.9287089042939174E-3</v>
      </c>
      <c r="N19">
        <f t="shared" ref="N19:N36" si="1">1000*AZ19*AL19*(AV19-AW19)/(100*$B$7*(1000-AL19*AV19))</f>
        <v>1.9287089042939174</v>
      </c>
      <c r="O19">
        <f t="shared" ref="O19:O36" si="2">AZ19*AL19*(AU19-AT19*(1000-AL19*AW19)/(1000-AL19*AV19))/(100*$B$7)</f>
        <v>9.5236731660066667</v>
      </c>
      <c r="P19">
        <f t="shared" ref="P19:P36" si="3">AT19 - IF(AL19&gt;1, O19*$B$7*100/(AN19*BH19), 0)</f>
        <v>395.63</v>
      </c>
      <c r="Q19">
        <f t="shared" ref="Q19:Q36" si="4">((W19-M19/2)*P19-O19)/(W19+M19/2)</f>
        <v>309.89242024591749</v>
      </c>
      <c r="R19">
        <f t="shared" ref="R19:R36" si="5">Q19*(BA19+BB19)/1000</f>
        <v>31.416448249123224</v>
      </c>
      <c r="S19">
        <f t="shared" ref="S19:S36" si="6">(AT19 - IF(AL19&gt;1, O19*$B$7*100/(AN19*BH19), 0))*(BA19+BB19)/1000</f>
        <v>40.108400879690002</v>
      </c>
      <c r="T19">
        <f t="shared" ref="T19:T36" si="7">2/((1/V19-1/U19)+SIGN(V19)*SQRT((1/V19-1/U19)*(1/V19-1/U19) + 4*$C$7/(($C$7+1)*($C$7+1))*(2*1/V19*1/U19-1/U19*1/U19)))</f>
        <v>0.19435167742202816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4.4747824490115802</v>
      </c>
      <c r="V19">
        <f t="shared" ref="V19:V36" si="9">M19*(1000-(1000*0.61365*EXP(17.502*Z19/(240.97+Z19))/(BA19+BB19)+AV19)/2)/(1000*0.61365*EXP(17.502*Z19/(240.97+Z19))/(BA19+BB19)-AV19)</f>
        <v>0.1897810741828837</v>
      </c>
      <c r="W19">
        <f t="shared" ref="W19:W36" si="10">1/(($C$7+1)/(T19/1.6)+1/(U19/1.37)) + $C$7/(($C$7+1)/(T19/1.6) + $C$7/(U19/1.37))</f>
        <v>0.11901486935283406</v>
      </c>
      <c r="X19">
        <f t="shared" ref="X19:X36" si="11">(AO19*AR19)</f>
        <v>297.70142100000004</v>
      </c>
      <c r="Y19">
        <f t="shared" ref="Y19:Y36" si="12">(BC19+(X19+2*0.95*0.0000000567*(((BC19+$B$9)+273)^4-(BC19+273)^4)-44100*M19)/(1.84*29.3*U19+8*0.95*0.0000000567*(BC19+273)^3))</f>
        <v>18.851786109208323</v>
      </c>
      <c r="Z19">
        <f t="shared" ref="Z19:Z36" si="13">($C$9*BD19+$D$9*BE19+$E$9*Y19)</f>
        <v>18.851786109208323</v>
      </c>
      <c r="AA19">
        <f t="shared" ref="AA19:AA36" si="14">0.61365*EXP(17.502*Z19/(240.97+Z19))</f>
        <v>2.1848673441168236</v>
      </c>
      <c r="AB19">
        <f t="shared" ref="AB19:AB36" si="15">(AC19/AD19*100)</f>
        <v>56.539000667687688</v>
      </c>
      <c r="AC19">
        <f t="shared" ref="AC19:AC36" si="16">AV19*(BA19+BB19)/1000</f>
        <v>1.171632052591</v>
      </c>
      <c r="AD19">
        <f t="shared" ref="AD19:AD36" si="17">0.61365*EXP(17.502*BC19/(240.97+BC19))</f>
        <v>2.0722546185019386</v>
      </c>
      <c r="AE19">
        <f t="shared" ref="AE19:AE36" si="18">(AA19-AV19*(BA19+BB19)/1000)</f>
        <v>1.0132352915258236</v>
      </c>
      <c r="AF19">
        <f t="shared" ref="AF19:AF36" si="19">(-M19*44100)</f>
        <v>-85.056062679361759</v>
      </c>
      <c r="AG19">
        <f t="shared" ref="AG19:AG36" si="20">2*29.3*U19*0.92*(BC19-Z19)</f>
        <v>-203.67935611882075</v>
      </c>
      <c r="AH19">
        <f t="shared" ref="AH19:AH36" si="21">2*0.95*0.0000000567*(((BC19+$B$9)+273)^4-(Z19+273)^4)</f>
        <v>-9.005096674313112</v>
      </c>
      <c r="AI19">
        <f t="shared" ref="AI19:AI36" si="22">X19+AH19+AF19+AG19</f>
        <v>-3.9094472495577293E-2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55329.784739796538</v>
      </c>
      <c r="AO19">
        <f t="shared" ref="AO19:AO36" si="26">$B$13*BI19+$C$13*BJ19+$F$13*BU19*(1-BX19)</f>
        <v>1800</v>
      </c>
      <c r="AP19">
        <f t="shared" ref="AP19:AP36" si="27">AO19*AQ19</f>
        <v>1517.3996999999999</v>
      </c>
      <c r="AQ19">
        <f t="shared" ref="AQ19:AQ36" si="28">($B$13*$D$11+$C$13*$D$11+$F$13*((CH19+BZ19)/MAX(CH19+BZ19+CI19, 0.1)*$I$11+CI19/MAX(CH19+BZ19+CI19, 0.1)*$J$11))/($B$13+$C$13+$F$13)</f>
        <v>0.84299983333333328</v>
      </c>
      <c r="AR19">
        <f t="shared" ref="AR19:AR36" si="29">($B$13*$K$11+$C$13*$K$11+$F$13*((CH19+BZ19)/MAX(CH19+BZ19+CI19, 0.1)*$P$11+CI19/MAX(CH19+BZ19+CI19, 0.1)*$Q$11))/($B$13+$C$13+$F$13)</f>
        <v>0.16538967833333335</v>
      </c>
      <c r="AS19">
        <v>1689796170</v>
      </c>
      <c r="AT19">
        <v>395.63</v>
      </c>
      <c r="AU19">
        <v>399.88299999999998</v>
      </c>
      <c r="AV19">
        <v>11.557</v>
      </c>
      <c r="AW19">
        <v>10.768800000000001</v>
      </c>
      <c r="AX19">
        <v>399.03800000000001</v>
      </c>
      <c r="AY19">
        <v>11.7201</v>
      </c>
      <c r="AZ19">
        <v>399.81099999999998</v>
      </c>
      <c r="BA19">
        <v>101.35599999999999</v>
      </c>
      <c r="BB19">
        <v>2.2563E-2</v>
      </c>
      <c r="BC19">
        <v>18.0075</v>
      </c>
      <c r="BD19">
        <v>17.897400000000001</v>
      </c>
      <c r="BE19">
        <v>999.9</v>
      </c>
      <c r="BF19">
        <v>0</v>
      </c>
      <c r="BG19">
        <v>0</v>
      </c>
      <c r="BH19">
        <v>10015</v>
      </c>
      <c r="BI19">
        <v>0</v>
      </c>
      <c r="BJ19">
        <v>98.552999999999997</v>
      </c>
      <c r="BK19">
        <v>-4.2530799999999997</v>
      </c>
      <c r="BL19">
        <v>400.25599999999997</v>
      </c>
      <c r="BM19">
        <v>404.23599999999999</v>
      </c>
      <c r="BN19">
        <v>0.78816600000000003</v>
      </c>
      <c r="BO19">
        <v>399.88299999999998</v>
      </c>
      <c r="BP19">
        <v>10.768800000000001</v>
      </c>
      <c r="BQ19">
        <v>1.17137</v>
      </c>
      <c r="BR19">
        <v>1.09148</v>
      </c>
      <c r="BS19">
        <v>9.24254</v>
      </c>
      <c r="BT19">
        <v>8.1983700000000006</v>
      </c>
      <c r="BU19">
        <v>1800</v>
      </c>
      <c r="BV19">
        <v>0.90000400000000003</v>
      </c>
      <c r="BW19">
        <v>9.9995700000000007E-2</v>
      </c>
      <c r="BX19">
        <v>0</v>
      </c>
      <c r="BY19">
        <v>2.4929999999999999</v>
      </c>
      <c r="BZ19">
        <v>0</v>
      </c>
      <c r="CA19">
        <v>3385.02</v>
      </c>
      <c r="CB19">
        <v>13895</v>
      </c>
      <c r="CC19">
        <v>38.186999999999998</v>
      </c>
      <c r="CD19">
        <v>39.375</v>
      </c>
      <c r="CE19">
        <v>39.436999999999998</v>
      </c>
      <c r="CF19">
        <v>38.061999999999998</v>
      </c>
      <c r="CG19">
        <v>37.311999999999998</v>
      </c>
      <c r="CH19">
        <v>1620.01</v>
      </c>
      <c r="CI19">
        <v>179.99</v>
      </c>
      <c r="CJ19">
        <v>0</v>
      </c>
      <c r="CK19">
        <v>1689796178.7</v>
      </c>
      <c r="CL19">
        <v>0</v>
      </c>
      <c r="CM19">
        <v>1689796142</v>
      </c>
      <c r="CN19" t="s">
        <v>353</v>
      </c>
      <c r="CO19">
        <v>1689796142</v>
      </c>
      <c r="CP19">
        <v>1689796138</v>
      </c>
      <c r="CQ19">
        <v>2</v>
      </c>
      <c r="CR19">
        <v>4.0000000000000001E-3</v>
      </c>
      <c r="CS19">
        <v>1E-3</v>
      </c>
      <c r="CT19">
        <v>-3.4079999999999999</v>
      </c>
      <c r="CU19">
        <v>-0.16300000000000001</v>
      </c>
      <c r="CV19">
        <v>400</v>
      </c>
      <c r="CW19">
        <v>11</v>
      </c>
      <c r="CX19">
        <v>0.59</v>
      </c>
      <c r="CY19">
        <v>0.1</v>
      </c>
      <c r="CZ19">
        <v>5.3859137271990098</v>
      </c>
      <c r="DA19">
        <v>0.30833278535526498</v>
      </c>
      <c r="DB19">
        <v>5.7595065675732499E-2</v>
      </c>
      <c r="DC19">
        <v>1</v>
      </c>
      <c r="DD19">
        <v>399.98447619047602</v>
      </c>
      <c r="DE19">
        <v>0.200727272727974</v>
      </c>
      <c r="DF19">
        <v>2.6508972510884701E-2</v>
      </c>
      <c r="DG19">
        <v>1</v>
      </c>
      <c r="DH19">
        <v>1800.0014285714301</v>
      </c>
      <c r="DI19">
        <v>-4.8006308011772098E-3</v>
      </c>
      <c r="DJ19">
        <v>9.4040084086254895E-3</v>
      </c>
      <c r="DK19">
        <v>-1</v>
      </c>
      <c r="DL19">
        <v>2</v>
      </c>
      <c r="DM19">
        <v>2</v>
      </c>
      <c r="DN19" t="s">
        <v>354</v>
      </c>
      <c r="DO19">
        <v>2.7353299999999998</v>
      </c>
      <c r="DP19">
        <v>2.76084</v>
      </c>
      <c r="DQ19">
        <v>9.8523899999999998E-2</v>
      </c>
      <c r="DR19">
        <v>9.8214200000000002E-2</v>
      </c>
      <c r="DS19">
        <v>7.3585200000000003E-2</v>
      </c>
      <c r="DT19">
        <v>6.8011199999999994E-2</v>
      </c>
      <c r="DU19">
        <v>26464.9</v>
      </c>
      <c r="DV19">
        <v>27982.3</v>
      </c>
      <c r="DW19">
        <v>27458.6</v>
      </c>
      <c r="DX19">
        <v>29106</v>
      </c>
      <c r="DY19">
        <v>33537.9</v>
      </c>
      <c r="DZ19">
        <v>36155.599999999999</v>
      </c>
      <c r="EA19">
        <v>36714</v>
      </c>
      <c r="EB19">
        <v>39485</v>
      </c>
      <c r="EC19">
        <v>1.90042</v>
      </c>
      <c r="ED19">
        <v>2.1639200000000001</v>
      </c>
      <c r="EE19">
        <v>6.8545300000000003E-2</v>
      </c>
      <c r="EF19">
        <v>0</v>
      </c>
      <c r="EG19">
        <v>16.758400000000002</v>
      </c>
      <c r="EH19">
        <v>999.9</v>
      </c>
      <c r="EI19">
        <v>46.539000000000001</v>
      </c>
      <c r="EJ19">
        <v>21.318999999999999</v>
      </c>
      <c r="EK19">
        <v>11.6873</v>
      </c>
      <c r="EL19">
        <v>62.453800000000001</v>
      </c>
      <c r="EM19">
        <v>20.532900000000001</v>
      </c>
      <c r="EN19">
        <v>1</v>
      </c>
      <c r="EO19">
        <v>-0.57216</v>
      </c>
      <c r="EP19">
        <v>1.63812</v>
      </c>
      <c r="EQ19">
        <v>19.909400000000002</v>
      </c>
      <c r="ER19">
        <v>5.2204300000000003</v>
      </c>
      <c r="ES19">
        <v>11.9201</v>
      </c>
      <c r="ET19">
        <v>4.95505</v>
      </c>
      <c r="EU19">
        <v>3.2978499999999999</v>
      </c>
      <c r="EV19">
        <v>64.7</v>
      </c>
      <c r="EW19">
        <v>132.5</v>
      </c>
      <c r="EX19">
        <v>4433.7</v>
      </c>
      <c r="EY19">
        <v>9999</v>
      </c>
      <c r="EZ19">
        <v>1.8433999999999999</v>
      </c>
      <c r="FA19">
        <v>1.84249</v>
      </c>
      <c r="FB19">
        <v>1.84836</v>
      </c>
      <c r="FC19">
        <v>1.85249</v>
      </c>
      <c r="FD19">
        <v>1.8470899999999999</v>
      </c>
      <c r="FE19">
        <v>1.8472</v>
      </c>
      <c r="FF19">
        <v>1.8472</v>
      </c>
      <c r="FG19">
        <v>1.8469500000000001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-3.4079999999999999</v>
      </c>
      <c r="FV19">
        <v>-0.16309999999999999</v>
      </c>
      <c r="FW19">
        <v>-3.4082000000000199</v>
      </c>
      <c r="FX19">
        <v>0</v>
      </c>
      <c r="FY19">
        <v>0</v>
      </c>
      <c r="FZ19">
        <v>0</v>
      </c>
      <c r="GA19">
        <v>-0.163110000000001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0.5</v>
      </c>
      <c r="GJ19">
        <v>0.5</v>
      </c>
      <c r="GK19">
        <v>1.02905</v>
      </c>
      <c r="GL19">
        <v>2.5634800000000002</v>
      </c>
      <c r="GM19">
        <v>1.4477500000000001</v>
      </c>
      <c r="GN19">
        <v>2.3120099999999999</v>
      </c>
      <c r="GO19">
        <v>1.5466299999999999</v>
      </c>
      <c r="GP19">
        <v>2.4462899999999999</v>
      </c>
      <c r="GQ19">
        <v>24.327400000000001</v>
      </c>
      <c r="GR19">
        <v>15.716900000000001</v>
      </c>
      <c r="GS19">
        <v>18</v>
      </c>
      <c r="GT19">
        <v>376.97199999999998</v>
      </c>
      <c r="GU19">
        <v>673.68600000000004</v>
      </c>
      <c r="GV19">
        <v>15.347200000000001</v>
      </c>
      <c r="GW19">
        <v>19.7165</v>
      </c>
      <c r="GX19">
        <v>30.0001</v>
      </c>
      <c r="GY19">
        <v>19.6599</v>
      </c>
      <c r="GZ19">
        <v>19.6142</v>
      </c>
      <c r="HA19">
        <v>20.585899999999999</v>
      </c>
      <c r="HB19">
        <v>10</v>
      </c>
      <c r="HC19">
        <v>-30</v>
      </c>
      <c r="HD19">
        <v>15.345700000000001</v>
      </c>
      <c r="HE19">
        <v>400</v>
      </c>
      <c r="HF19">
        <v>0</v>
      </c>
      <c r="HG19">
        <v>101.142</v>
      </c>
      <c r="HH19">
        <v>95.960999999999999</v>
      </c>
    </row>
    <row r="20" spans="1:216" x14ac:dyDescent="0.2">
      <c r="A20">
        <v>2</v>
      </c>
      <c r="B20">
        <v>1689796263</v>
      </c>
      <c r="C20">
        <v>93</v>
      </c>
      <c r="D20" t="s">
        <v>358</v>
      </c>
      <c r="E20" t="s">
        <v>359</v>
      </c>
      <c r="F20" t="s">
        <v>348</v>
      </c>
      <c r="G20" t="s">
        <v>409</v>
      </c>
      <c r="H20" t="s">
        <v>349</v>
      </c>
      <c r="I20" t="s">
        <v>350</v>
      </c>
      <c r="J20" t="s">
        <v>351</v>
      </c>
      <c r="K20" t="s">
        <v>352</v>
      </c>
      <c r="L20">
        <v>1689796263</v>
      </c>
      <c r="M20">
        <f t="shared" si="0"/>
        <v>1.9138366955750005E-3</v>
      </c>
      <c r="N20">
        <f t="shared" si="1"/>
        <v>1.9138366955750006</v>
      </c>
      <c r="O20">
        <f t="shared" si="2"/>
        <v>6.8528941748733603</v>
      </c>
      <c r="P20">
        <f t="shared" si="3"/>
        <v>296.86500000000001</v>
      </c>
      <c r="Q20">
        <f t="shared" si="4"/>
        <v>234.70288961292502</v>
      </c>
      <c r="R20">
        <f t="shared" si="5"/>
        <v>23.793658119775998</v>
      </c>
      <c r="S20">
        <f t="shared" si="6"/>
        <v>30.095514926878504</v>
      </c>
      <c r="T20">
        <f t="shared" si="7"/>
        <v>0.19336924201220881</v>
      </c>
      <c r="U20">
        <f t="shared" si="8"/>
        <v>4.4745534899298134</v>
      </c>
      <c r="V20">
        <f t="shared" si="9"/>
        <v>0.18884392498095171</v>
      </c>
      <c r="W20">
        <f t="shared" si="10"/>
        <v>0.11842521426153663</v>
      </c>
      <c r="X20">
        <f t="shared" si="11"/>
        <v>297.70156200000002</v>
      </c>
      <c r="Y20">
        <f t="shared" si="12"/>
        <v>18.847034941613938</v>
      </c>
      <c r="Z20">
        <f t="shared" si="13"/>
        <v>18.847034941613938</v>
      </c>
      <c r="AA20">
        <f t="shared" si="14"/>
        <v>2.1842189061423998</v>
      </c>
      <c r="AB20">
        <f t="shared" si="15"/>
        <v>56.671089329675098</v>
      </c>
      <c r="AC20">
        <f t="shared" si="16"/>
        <v>1.17382291170683</v>
      </c>
      <c r="AD20">
        <f t="shared" si="17"/>
        <v>2.0712905391288685</v>
      </c>
      <c r="AE20">
        <f t="shared" si="18"/>
        <v>1.0103959944355698</v>
      </c>
      <c r="AF20">
        <f t="shared" si="19"/>
        <v>-84.400198274857516</v>
      </c>
      <c r="AG20">
        <f t="shared" si="20"/>
        <v>-204.30791803058676</v>
      </c>
      <c r="AH20">
        <f t="shared" si="21"/>
        <v>-9.0327840988085661</v>
      </c>
      <c r="AI20">
        <f t="shared" si="22"/>
        <v>-3.9338404252845294E-2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55327.467631094289</v>
      </c>
      <c r="AO20">
        <f t="shared" si="26"/>
        <v>1799.99</v>
      </c>
      <c r="AP20">
        <f t="shared" si="27"/>
        <v>1517.3922</v>
      </c>
      <c r="AQ20">
        <f t="shared" si="28"/>
        <v>0.8430003500019444</v>
      </c>
      <c r="AR20">
        <f t="shared" si="29"/>
        <v>0.1653906755037528</v>
      </c>
      <c r="AS20">
        <v>1689796263</v>
      </c>
      <c r="AT20">
        <v>296.86500000000001</v>
      </c>
      <c r="AU20">
        <v>299.93200000000002</v>
      </c>
      <c r="AV20">
        <v>11.5787</v>
      </c>
      <c r="AW20">
        <v>10.796900000000001</v>
      </c>
      <c r="AX20">
        <v>300.00900000000001</v>
      </c>
      <c r="AY20">
        <v>11.7425</v>
      </c>
      <c r="AZ20">
        <v>399.96699999999998</v>
      </c>
      <c r="BA20">
        <v>101.355</v>
      </c>
      <c r="BB20">
        <v>2.27809E-2</v>
      </c>
      <c r="BC20">
        <v>18.0001</v>
      </c>
      <c r="BD20">
        <v>17.910599999999999</v>
      </c>
      <c r="BE20">
        <v>999.9</v>
      </c>
      <c r="BF20">
        <v>0</v>
      </c>
      <c r="BG20">
        <v>0</v>
      </c>
      <c r="BH20">
        <v>10014.4</v>
      </c>
      <c r="BI20">
        <v>0</v>
      </c>
      <c r="BJ20">
        <v>97.3416</v>
      </c>
      <c r="BK20">
        <v>-3.0668899999999999</v>
      </c>
      <c r="BL20">
        <v>300.34300000000002</v>
      </c>
      <c r="BM20">
        <v>303.20600000000002</v>
      </c>
      <c r="BN20">
        <v>0.78181199999999995</v>
      </c>
      <c r="BO20">
        <v>299.93200000000002</v>
      </c>
      <c r="BP20">
        <v>10.796900000000001</v>
      </c>
      <c r="BQ20">
        <v>1.1735599999999999</v>
      </c>
      <c r="BR20">
        <v>1.09432</v>
      </c>
      <c r="BS20">
        <v>9.2702799999999996</v>
      </c>
      <c r="BT20">
        <v>8.2365700000000004</v>
      </c>
      <c r="BU20">
        <v>1799.99</v>
      </c>
      <c r="BV20">
        <v>0.89998999999999996</v>
      </c>
      <c r="BW20">
        <v>0.10001</v>
      </c>
      <c r="BX20">
        <v>0</v>
      </c>
      <c r="BY20">
        <v>2.4363999999999999</v>
      </c>
      <c r="BZ20">
        <v>0</v>
      </c>
      <c r="CA20">
        <v>3300.4</v>
      </c>
      <c r="CB20">
        <v>13894.8</v>
      </c>
      <c r="CC20">
        <v>38.311999999999998</v>
      </c>
      <c r="CD20">
        <v>39.436999999999998</v>
      </c>
      <c r="CE20">
        <v>39.5</v>
      </c>
      <c r="CF20">
        <v>38.061999999999998</v>
      </c>
      <c r="CG20">
        <v>37.436999999999998</v>
      </c>
      <c r="CH20">
        <v>1619.97</v>
      </c>
      <c r="CI20">
        <v>180.02</v>
      </c>
      <c r="CJ20">
        <v>0</v>
      </c>
      <c r="CK20">
        <v>1689796271.7</v>
      </c>
      <c r="CL20">
        <v>0</v>
      </c>
      <c r="CM20">
        <v>1689796234</v>
      </c>
      <c r="CN20" t="s">
        <v>360</v>
      </c>
      <c r="CO20">
        <v>1689796234</v>
      </c>
      <c r="CP20">
        <v>1689796230</v>
      </c>
      <c r="CQ20">
        <v>3</v>
      </c>
      <c r="CR20">
        <v>0.26400000000000001</v>
      </c>
      <c r="CS20">
        <v>-1E-3</v>
      </c>
      <c r="CT20">
        <v>-3.1440000000000001</v>
      </c>
      <c r="CU20">
        <v>-0.16400000000000001</v>
      </c>
      <c r="CV20">
        <v>300</v>
      </c>
      <c r="CW20">
        <v>11</v>
      </c>
      <c r="CX20">
        <v>0.19</v>
      </c>
      <c r="CY20">
        <v>0.05</v>
      </c>
      <c r="CZ20">
        <v>3.8495647077376698</v>
      </c>
      <c r="DA20">
        <v>0.81581456244948602</v>
      </c>
      <c r="DB20">
        <v>9.3752298304609905E-2</v>
      </c>
      <c r="DC20">
        <v>1</v>
      </c>
      <c r="DD20">
        <v>299.98239999999998</v>
      </c>
      <c r="DE20">
        <v>0.319849624059729</v>
      </c>
      <c r="DF20">
        <v>4.5828375489421598E-2</v>
      </c>
      <c r="DG20">
        <v>1</v>
      </c>
      <c r="DH20">
        <v>1799.9980952380999</v>
      </c>
      <c r="DI20">
        <v>4.8432514748549902E-3</v>
      </c>
      <c r="DJ20">
        <v>1.43490658793387E-2</v>
      </c>
      <c r="DK20">
        <v>-1</v>
      </c>
      <c r="DL20">
        <v>2</v>
      </c>
      <c r="DM20">
        <v>2</v>
      </c>
      <c r="DN20" t="s">
        <v>354</v>
      </c>
      <c r="DO20">
        <v>2.7357900000000002</v>
      </c>
      <c r="DP20">
        <v>2.76105</v>
      </c>
      <c r="DQ20">
        <v>7.8687000000000007E-2</v>
      </c>
      <c r="DR20">
        <v>7.8295600000000007E-2</v>
      </c>
      <c r="DS20">
        <v>7.3688600000000007E-2</v>
      </c>
      <c r="DT20">
        <v>6.8140800000000001E-2</v>
      </c>
      <c r="DU20">
        <v>27047.8</v>
      </c>
      <c r="DV20">
        <v>28601.599999999999</v>
      </c>
      <c r="DW20">
        <v>27459.7</v>
      </c>
      <c r="DX20">
        <v>29107.9</v>
      </c>
      <c r="DY20">
        <v>33535.699999999997</v>
      </c>
      <c r="DZ20">
        <v>36152.699999999997</v>
      </c>
      <c r="EA20">
        <v>36715.800000000003</v>
      </c>
      <c r="EB20">
        <v>39487.300000000003</v>
      </c>
      <c r="EC20">
        <v>1.9006799999999999</v>
      </c>
      <c r="ED20">
        <v>2.16303</v>
      </c>
      <c r="EE20">
        <v>6.55279E-2</v>
      </c>
      <c r="EF20">
        <v>0</v>
      </c>
      <c r="EG20">
        <v>16.821899999999999</v>
      </c>
      <c r="EH20">
        <v>999.9</v>
      </c>
      <c r="EI20">
        <v>46.539000000000001</v>
      </c>
      <c r="EJ20">
        <v>21.359000000000002</v>
      </c>
      <c r="EK20">
        <v>11.7156</v>
      </c>
      <c r="EL20">
        <v>62.123800000000003</v>
      </c>
      <c r="EM20">
        <v>20.400600000000001</v>
      </c>
      <c r="EN20">
        <v>1</v>
      </c>
      <c r="EO20">
        <v>-0.57229699999999994</v>
      </c>
      <c r="EP20">
        <v>1.8308599999999999</v>
      </c>
      <c r="EQ20">
        <v>19.8963</v>
      </c>
      <c r="ER20">
        <v>5.2223800000000002</v>
      </c>
      <c r="ES20">
        <v>11.9201</v>
      </c>
      <c r="ET20">
        <v>4.9557000000000002</v>
      </c>
      <c r="EU20">
        <v>3.2978800000000001</v>
      </c>
      <c r="EV20">
        <v>64.7</v>
      </c>
      <c r="EW20">
        <v>132.5</v>
      </c>
      <c r="EX20">
        <v>4435.8</v>
      </c>
      <c r="EY20">
        <v>9999</v>
      </c>
      <c r="EZ20">
        <v>1.8436399999999999</v>
      </c>
      <c r="FA20">
        <v>1.8427500000000001</v>
      </c>
      <c r="FB20">
        <v>1.84863</v>
      </c>
      <c r="FC20">
        <v>1.8527499999999999</v>
      </c>
      <c r="FD20">
        <v>1.84737</v>
      </c>
      <c r="FE20">
        <v>1.8474600000000001</v>
      </c>
      <c r="FF20">
        <v>1.8474299999999999</v>
      </c>
      <c r="FG20">
        <v>1.84724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-3.1440000000000001</v>
      </c>
      <c r="FV20">
        <v>-0.1638</v>
      </c>
      <c r="FW20">
        <v>-3.1440000000000099</v>
      </c>
      <c r="FX20">
        <v>0</v>
      </c>
      <c r="FY20">
        <v>0</v>
      </c>
      <c r="FZ20">
        <v>0</v>
      </c>
      <c r="GA20">
        <v>-0.16384000000000201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0.5</v>
      </c>
      <c r="GJ20">
        <v>0.6</v>
      </c>
      <c r="GK20">
        <v>0.82153299999999996</v>
      </c>
      <c r="GL20">
        <v>2.5366200000000001</v>
      </c>
      <c r="GM20">
        <v>1.4477500000000001</v>
      </c>
      <c r="GN20">
        <v>2.3095699999999999</v>
      </c>
      <c r="GO20">
        <v>1.5466299999999999</v>
      </c>
      <c r="GP20">
        <v>2.4426299999999999</v>
      </c>
      <c r="GQ20">
        <v>24.368099999999998</v>
      </c>
      <c r="GR20">
        <v>15.699299999999999</v>
      </c>
      <c r="GS20">
        <v>18</v>
      </c>
      <c r="GT20">
        <v>377.14299999999997</v>
      </c>
      <c r="GU20">
        <v>673.03399999999999</v>
      </c>
      <c r="GV20">
        <v>15.1593</v>
      </c>
      <c r="GW20">
        <v>19.7179</v>
      </c>
      <c r="GX20">
        <v>30.0002</v>
      </c>
      <c r="GY20">
        <v>19.668299999999999</v>
      </c>
      <c r="GZ20">
        <v>19.627199999999998</v>
      </c>
      <c r="HA20">
        <v>16.457000000000001</v>
      </c>
      <c r="HB20">
        <v>10</v>
      </c>
      <c r="HC20">
        <v>-30</v>
      </c>
      <c r="HD20">
        <v>15.157400000000001</v>
      </c>
      <c r="HE20">
        <v>300</v>
      </c>
      <c r="HF20">
        <v>0</v>
      </c>
      <c r="HG20">
        <v>101.14700000000001</v>
      </c>
      <c r="HH20">
        <v>95.966800000000006</v>
      </c>
    </row>
    <row r="21" spans="1:216" x14ac:dyDescent="0.2">
      <c r="A21">
        <v>3</v>
      </c>
      <c r="B21">
        <v>1689796349</v>
      </c>
      <c r="C21">
        <v>179</v>
      </c>
      <c r="D21" t="s">
        <v>361</v>
      </c>
      <c r="E21" t="s">
        <v>362</v>
      </c>
      <c r="F21" t="s">
        <v>348</v>
      </c>
      <c r="G21" t="s">
        <v>409</v>
      </c>
      <c r="H21" t="s">
        <v>349</v>
      </c>
      <c r="I21" t="s">
        <v>350</v>
      </c>
      <c r="J21" t="s">
        <v>351</v>
      </c>
      <c r="K21" t="s">
        <v>352</v>
      </c>
      <c r="L21">
        <v>1689796349</v>
      </c>
      <c r="M21">
        <f t="shared" si="0"/>
        <v>1.9113760319967455E-3</v>
      </c>
      <c r="N21">
        <f t="shared" si="1"/>
        <v>1.9113760319967454</v>
      </c>
      <c r="O21">
        <f t="shared" si="2"/>
        <v>5.7130620127041007</v>
      </c>
      <c r="P21">
        <f t="shared" si="3"/>
        <v>247.441</v>
      </c>
      <c r="Q21">
        <f t="shared" si="4"/>
        <v>195.59134279379501</v>
      </c>
      <c r="R21">
        <f t="shared" si="5"/>
        <v>19.828508896479818</v>
      </c>
      <c r="S21">
        <f t="shared" si="6"/>
        <v>25.084883613823798</v>
      </c>
      <c r="T21">
        <f t="shared" si="7"/>
        <v>0.19325373055364947</v>
      </c>
      <c r="U21">
        <f t="shared" si="8"/>
        <v>4.4654997304711728</v>
      </c>
      <c r="V21">
        <f t="shared" si="9"/>
        <v>0.18872481748832634</v>
      </c>
      <c r="W21">
        <f t="shared" si="10"/>
        <v>0.1183510758616442</v>
      </c>
      <c r="X21">
        <f t="shared" si="11"/>
        <v>297.68661900000001</v>
      </c>
      <c r="Y21">
        <f t="shared" si="12"/>
        <v>18.858148448411676</v>
      </c>
      <c r="Z21">
        <f t="shared" si="13"/>
        <v>18.858148448411676</v>
      </c>
      <c r="AA21">
        <f t="shared" si="14"/>
        <v>2.185735938667519</v>
      </c>
      <c r="AB21">
        <f t="shared" si="15"/>
        <v>56.744999284144683</v>
      </c>
      <c r="AC21">
        <f t="shared" si="16"/>
        <v>1.1760265774959</v>
      </c>
      <c r="AD21">
        <f t="shared" si="17"/>
        <v>2.0724761517875243</v>
      </c>
      <c r="AE21">
        <f t="shared" si="18"/>
        <v>1.009709361171619</v>
      </c>
      <c r="AF21">
        <f t="shared" si="19"/>
        <v>-84.291683011056477</v>
      </c>
      <c r="AG21">
        <f t="shared" si="20"/>
        <v>-204.37926349063216</v>
      </c>
      <c r="AH21">
        <f t="shared" si="21"/>
        <v>-9.0552008234280645</v>
      </c>
      <c r="AI21">
        <f t="shared" si="22"/>
        <v>-3.9528325116663154E-2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55179.363887547654</v>
      </c>
      <c r="AO21">
        <f t="shared" si="26"/>
        <v>1799.9</v>
      </c>
      <c r="AP21">
        <f t="shared" si="27"/>
        <v>1517.3163</v>
      </c>
      <c r="AQ21">
        <f t="shared" si="28"/>
        <v>0.84300033335185276</v>
      </c>
      <c r="AR21">
        <f t="shared" si="29"/>
        <v>0.16539064336907605</v>
      </c>
      <c r="AS21">
        <v>1689796349</v>
      </c>
      <c r="AT21">
        <v>247.441</v>
      </c>
      <c r="AU21">
        <v>249.99700000000001</v>
      </c>
      <c r="AV21">
        <v>11.6005</v>
      </c>
      <c r="AW21">
        <v>10.819900000000001</v>
      </c>
      <c r="AX21">
        <v>250.49100000000001</v>
      </c>
      <c r="AY21">
        <v>11.7643</v>
      </c>
      <c r="AZ21">
        <v>400.05799999999999</v>
      </c>
      <c r="BA21">
        <v>101.354</v>
      </c>
      <c r="BB21">
        <v>2.32318E-2</v>
      </c>
      <c r="BC21">
        <v>18.0092</v>
      </c>
      <c r="BD21">
        <v>17.926600000000001</v>
      </c>
      <c r="BE21">
        <v>999.9</v>
      </c>
      <c r="BF21">
        <v>0</v>
      </c>
      <c r="BG21">
        <v>0</v>
      </c>
      <c r="BH21">
        <v>9986.8799999999992</v>
      </c>
      <c r="BI21">
        <v>0</v>
      </c>
      <c r="BJ21">
        <v>95.243799999999993</v>
      </c>
      <c r="BK21">
        <v>-2.5559500000000002</v>
      </c>
      <c r="BL21">
        <v>250.345</v>
      </c>
      <c r="BM21">
        <v>252.73099999999999</v>
      </c>
      <c r="BN21">
        <v>0.78057900000000002</v>
      </c>
      <c r="BO21">
        <v>249.99700000000001</v>
      </c>
      <c r="BP21">
        <v>10.819900000000001</v>
      </c>
      <c r="BQ21">
        <v>1.1757500000000001</v>
      </c>
      <c r="BR21">
        <v>1.0966400000000001</v>
      </c>
      <c r="BS21">
        <v>9.2980300000000007</v>
      </c>
      <c r="BT21">
        <v>8.2677600000000009</v>
      </c>
      <c r="BU21">
        <v>1799.9</v>
      </c>
      <c r="BV21">
        <v>0.89998999999999996</v>
      </c>
      <c r="BW21">
        <v>0.10001</v>
      </c>
      <c r="BX21">
        <v>0</v>
      </c>
      <c r="BY21">
        <v>2.3580999999999999</v>
      </c>
      <c r="BZ21">
        <v>0</v>
      </c>
      <c r="CA21">
        <v>3240.21</v>
      </c>
      <c r="CB21">
        <v>13894.2</v>
      </c>
      <c r="CC21">
        <v>38.436999999999998</v>
      </c>
      <c r="CD21">
        <v>39.625</v>
      </c>
      <c r="CE21">
        <v>39.625</v>
      </c>
      <c r="CF21">
        <v>38.186999999999998</v>
      </c>
      <c r="CG21">
        <v>37.561999999999998</v>
      </c>
      <c r="CH21">
        <v>1619.89</v>
      </c>
      <c r="CI21">
        <v>180.01</v>
      </c>
      <c r="CJ21">
        <v>0</v>
      </c>
      <c r="CK21">
        <v>1689796357.5</v>
      </c>
      <c r="CL21">
        <v>0</v>
      </c>
      <c r="CM21">
        <v>1689796321</v>
      </c>
      <c r="CN21" t="s">
        <v>363</v>
      </c>
      <c r="CO21">
        <v>1689796319</v>
      </c>
      <c r="CP21">
        <v>1689796321</v>
      </c>
      <c r="CQ21">
        <v>4</v>
      </c>
      <c r="CR21">
        <v>9.4E-2</v>
      </c>
      <c r="CS21">
        <v>0</v>
      </c>
      <c r="CT21">
        <v>-3.05</v>
      </c>
      <c r="CU21">
        <v>-0.16400000000000001</v>
      </c>
      <c r="CV21">
        <v>250</v>
      </c>
      <c r="CW21">
        <v>11</v>
      </c>
      <c r="CX21">
        <v>0.21</v>
      </c>
      <c r="CY21">
        <v>0.13</v>
      </c>
      <c r="CZ21">
        <v>3.1025813233275801</v>
      </c>
      <c r="DA21">
        <v>0.75254246223362398</v>
      </c>
      <c r="DB21">
        <v>0.111205701837247</v>
      </c>
      <c r="DC21">
        <v>1</v>
      </c>
      <c r="DD21">
        <v>249.97835000000001</v>
      </c>
      <c r="DE21">
        <v>0.108586466165809</v>
      </c>
      <c r="DF21">
        <v>3.1835946664111402E-2</v>
      </c>
      <c r="DG21">
        <v>1</v>
      </c>
      <c r="DH21">
        <v>1800.0165</v>
      </c>
      <c r="DI21">
        <v>-0.28704652925010299</v>
      </c>
      <c r="DJ21">
        <v>0.14819834681935801</v>
      </c>
      <c r="DK21">
        <v>-1</v>
      </c>
      <c r="DL21">
        <v>2</v>
      </c>
      <c r="DM21">
        <v>2</v>
      </c>
      <c r="DN21" t="s">
        <v>354</v>
      </c>
      <c r="DO21">
        <v>2.7360199999999999</v>
      </c>
      <c r="DP21">
        <v>2.76126</v>
      </c>
      <c r="DQ21">
        <v>6.7731100000000002E-2</v>
      </c>
      <c r="DR21">
        <v>6.7294099999999996E-2</v>
      </c>
      <c r="DS21">
        <v>7.3785299999999998E-2</v>
      </c>
      <c r="DT21">
        <v>6.8243899999999996E-2</v>
      </c>
      <c r="DU21">
        <v>27368</v>
      </c>
      <c r="DV21">
        <v>28940.5</v>
      </c>
      <c r="DW21">
        <v>27458.6</v>
      </c>
      <c r="DX21">
        <v>29105.8</v>
      </c>
      <c r="DY21">
        <v>33530.5</v>
      </c>
      <c r="DZ21">
        <v>36146</v>
      </c>
      <c r="EA21">
        <v>36714</v>
      </c>
      <c r="EB21">
        <v>39484.400000000001</v>
      </c>
      <c r="EC21">
        <v>1.90055</v>
      </c>
      <c r="ED21">
        <v>2.1619799999999998</v>
      </c>
      <c r="EE21">
        <v>6.3933400000000001E-2</v>
      </c>
      <c r="EF21">
        <v>0</v>
      </c>
      <c r="EG21">
        <v>16.8644</v>
      </c>
      <c r="EH21">
        <v>999.9</v>
      </c>
      <c r="EI21">
        <v>46.545000000000002</v>
      </c>
      <c r="EJ21">
        <v>21.388999999999999</v>
      </c>
      <c r="EK21">
        <v>11.739800000000001</v>
      </c>
      <c r="EL21">
        <v>62.433799999999998</v>
      </c>
      <c r="EM21">
        <v>20.1843</v>
      </c>
      <c r="EN21">
        <v>1</v>
      </c>
      <c r="EO21">
        <v>-0.56985799999999998</v>
      </c>
      <c r="EP21">
        <v>1.8873500000000001</v>
      </c>
      <c r="EQ21">
        <v>19.8931</v>
      </c>
      <c r="ER21">
        <v>5.2198399999999996</v>
      </c>
      <c r="ES21">
        <v>11.9201</v>
      </c>
      <c r="ET21">
        <v>4.9550999999999998</v>
      </c>
      <c r="EU21">
        <v>3.29765</v>
      </c>
      <c r="EV21">
        <v>64.8</v>
      </c>
      <c r="EW21">
        <v>132.5</v>
      </c>
      <c r="EX21">
        <v>4437.8</v>
      </c>
      <c r="EY21">
        <v>9999</v>
      </c>
      <c r="EZ21">
        <v>1.8438099999999999</v>
      </c>
      <c r="FA21">
        <v>1.8429</v>
      </c>
      <c r="FB21">
        <v>1.8488100000000001</v>
      </c>
      <c r="FC21">
        <v>1.8529500000000001</v>
      </c>
      <c r="FD21">
        <v>1.8475600000000001</v>
      </c>
      <c r="FE21">
        <v>1.8476300000000001</v>
      </c>
      <c r="FF21">
        <v>1.84761</v>
      </c>
      <c r="FG21">
        <v>1.8474200000000001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-3.05</v>
      </c>
      <c r="FV21">
        <v>-0.1638</v>
      </c>
      <c r="FW21">
        <v>-3.0500999999999601</v>
      </c>
      <c r="FX21">
        <v>0</v>
      </c>
      <c r="FY21">
        <v>0</v>
      </c>
      <c r="FZ21">
        <v>0</v>
      </c>
      <c r="GA21">
        <v>-0.16383999999999699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0.5</v>
      </c>
      <c r="GJ21">
        <v>0.5</v>
      </c>
      <c r="GK21">
        <v>0.71533199999999997</v>
      </c>
      <c r="GL21">
        <v>2.5512700000000001</v>
      </c>
      <c r="GM21">
        <v>1.4489700000000001</v>
      </c>
      <c r="GN21">
        <v>2.31934</v>
      </c>
      <c r="GO21">
        <v>1.5466299999999999</v>
      </c>
      <c r="GP21">
        <v>2.4560499999999998</v>
      </c>
      <c r="GQ21">
        <v>24.429099999999998</v>
      </c>
      <c r="GR21">
        <v>15.681800000000001</v>
      </c>
      <c r="GS21">
        <v>18</v>
      </c>
      <c r="GT21">
        <v>377.27199999999999</v>
      </c>
      <c r="GU21">
        <v>672.43299999999999</v>
      </c>
      <c r="GV21">
        <v>15.1569</v>
      </c>
      <c r="GW21">
        <v>19.749300000000002</v>
      </c>
      <c r="GX21">
        <v>30.0002</v>
      </c>
      <c r="GY21">
        <v>19.694600000000001</v>
      </c>
      <c r="GZ21">
        <v>19.653700000000001</v>
      </c>
      <c r="HA21">
        <v>14.3238</v>
      </c>
      <c r="HB21">
        <v>10</v>
      </c>
      <c r="HC21">
        <v>-30</v>
      </c>
      <c r="HD21">
        <v>15.1517</v>
      </c>
      <c r="HE21">
        <v>250</v>
      </c>
      <c r="HF21">
        <v>0</v>
      </c>
      <c r="HG21">
        <v>101.142</v>
      </c>
      <c r="HH21">
        <v>95.959800000000001</v>
      </c>
    </row>
    <row r="22" spans="1:216" x14ac:dyDescent="0.2">
      <c r="A22">
        <v>4</v>
      </c>
      <c r="B22">
        <v>1689796442</v>
      </c>
      <c r="C22">
        <v>272</v>
      </c>
      <c r="D22" t="s">
        <v>364</v>
      </c>
      <c r="E22" t="s">
        <v>365</v>
      </c>
      <c r="F22" t="s">
        <v>348</v>
      </c>
      <c r="G22" t="s">
        <v>409</v>
      </c>
      <c r="H22" t="s">
        <v>349</v>
      </c>
      <c r="I22" t="s">
        <v>350</v>
      </c>
      <c r="J22" t="s">
        <v>351</v>
      </c>
      <c r="K22" t="s">
        <v>352</v>
      </c>
      <c r="L22">
        <v>1689796442</v>
      </c>
      <c r="M22">
        <f t="shared" si="0"/>
        <v>1.9095644602417701E-3</v>
      </c>
      <c r="N22">
        <f t="shared" si="1"/>
        <v>1.9095644602417701</v>
      </c>
      <c r="O22">
        <f t="shared" si="2"/>
        <v>3.5238957822483026</v>
      </c>
      <c r="P22">
        <f t="shared" si="3"/>
        <v>173.429</v>
      </c>
      <c r="Q22">
        <f t="shared" si="4"/>
        <v>141.16725831233538</v>
      </c>
      <c r="R22">
        <f t="shared" si="5"/>
        <v>14.311779737723375</v>
      </c>
      <c r="S22">
        <f t="shared" si="6"/>
        <v>17.582530664737998</v>
      </c>
      <c r="T22">
        <f t="shared" si="7"/>
        <v>0.19356216547930122</v>
      </c>
      <c r="U22">
        <f t="shared" si="8"/>
        <v>4.470356889113293</v>
      </c>
      <c r="V22">
        <f t="shared" si="9"/>
        <v>0.18902377917340071</v>
      </c>
      <c r="W22">
        <f t="shared" si="10"/>
        <v>0.11853875517234275</v>
      </c>
      <c r="X22">
        <f t="shared" si="11"/>
        <v>297.67646399999995</v>
      </c>
      <c r="Y22">
        <f t="shared" si="12"/>
        <v>18.859441411598034</v>
      </c>
      <c r="Z22">
        <f t="shared" si="13"/>
        <v>18.859441411598034</v>
      </c>
      <c r="AA22">
        <f t="shared" si="14"/>
        <v>2.1859124926390807</v>
      </c>
      <c r="AB22">
        <f t="shared" si="15"/>
        <v>56.868394366044626</v>
      </c>
      <c r="AC22">
        <f t="shared" si="16"/>
        <v>1.1787247290051999</v>
      </c>
      <c r="AD22">
        <f t="shared" si="17"/>
        <v>2.0727237723965017</v>
      </c>
      <c r="AE22">
        <f t="shared" si="18"/>
        <v>1.0071877636338809</v>
      </c>
      <c r="AF22">
        <f t="shared" si="19"/>
        <v>-84.211792696662059</v>
      </c>
      <c r="AG22">
        <f t="shared" si="20"/>
        <v>-204.45526895661627</v>
      </c>
      <c r="AH22">
        <f t="shared" si="21"/>
        <v>-9.0488746230012094</v>
      </c>
      <c r="AI22">
        <f t="shared" si="22"/>
        <v>-3.9472276279582275E-2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55257.624892717169</v>
      </c>
      <c r="AO22">
        <f t="shared" si="26"/>
        <v>1799.84</v>
      </c>
      <c r="AP22">
        <f t="shared" si="27"/>
        <v>1517.2655999999997</v>
      </c>
      <c r="AQ22">
        <f t="shared" si="28"/>
        <v>0.84300026669037242</v>
      </c>
      <c r="AR22">
        <f t="shared" si="29"/>
        <v>0.16539051471241886</v>
      </c>
      <c r="AS22">
        <v>1689796442</v>
      </c>
      <c r="AT22">
        <v>173.429</v>
      </c>
      <c r="AU22">
        <v>175.02199999999999</v>
      </c>
      <c r="AV22">
        <v>11.6266</v>
      </c>
      <c r="AW22">
        <v>10.8467</v>
      </c>
      <c r="AX22">
        <v>176.21600000000001</v>
      </c>
      <c r="AY22">
        <v>11.7902</v>
      </c>
      <c r="AZ22">
        <v>400.02699999999999</v>
      </c>
      <c r="BA22">
        <v>101.35899999999999</v>
      </c>
      <c r="BB22">
        <v>2.2721999999999999E-2</v>
      </c>
      <c r="BC22">
        <v>18.011099999999999</v>
      </c>
      <c r="BD22">
        <v>17.928599999999999</v>
      </c>
      <c r="BE22">
        <v>999.9</v>
      </c>
      <c r="BF22">
        <v>0</v>
      </c>
      <c r="BG22">
        <v>0</v>
      </c>
      <c r="BH22">
        <v>10001.200000000001</v>
      </c>
      <c r="BI22">
        <v>0</v>
      </c>
      <c r="BJ22">
        <v>91.003900000000002</v>
      </c>
      <c r="BK22">
        <v>-1.5927899999999999</v>
      </c>
      <c r="BL22">
        <v>175.46899999999999</v>
      </c>
      <c r="BM22">
        <v>176.941</v>
      </c>
      <c r="BN22">
        <v>0.779945</v>
      </c>
      <c r="BO22">
        <v>175.02199999999999</v>
      </c>
      <c r="BP22">
        <v>10.8467</v>
      </c>
      <c r="BQ22">
        <v>1.1784600000000001</v>
      </c>
      <c r="BR22">
        <v>1.09941</v>
      </c>
      <c r="BS22">
        <v>9.3322199999999995</v>
      </c>
      <c r="BT22">
        <v>8.3049300000000006</v>
      </c>
      <c r="BU22">
        <v>1799.84</v>
      </c>
      <c r="BV22">
        <v>0.89998999999999996</v>
      </c>
      <c r="BW22">
        <v>0.10001</v>
      </c>
      <c r="BX22">
        <v>0</v>
      </c>
      <c r="BY22">
        <v>2.1213000000000002</v>
      </c>
      <c r="BZ22">
        <v>0</v>
      </c>
      <c r="CA22">
        <v>3157.42</v>
      </c>
      <c r="CB22">
        <v>13893.7</v>
      </c>
      <c r="CC22">
        <v>38.561999999999998</v>
      </c>
      <c r="CD22">
        <v>39.75</v>
      </c>
      <c r="CE22">
        <v>39.75</v>
      </c>
      <c r="CF22">
        <v>38.375</v>
      </c>
      <c r="CG22">
        <v>37.686999999999998</v>
      </c>
      <c r="CH22">
        <v>1619.84</v>
      </c>
      <c r="CI22">
        <v>180</v>
      </c>
      <c r="CJ22">
        <v>0</v>
      </c>
      <c r="CK22">
        <v>1689796450.5</v>
      </c>
      <c r="CL22">
        <v>0</v>
      </c>
      <c r="CM22">
        <v>1689796414</v>
      </c>
      <c r="CN22" t="s">
        <v>366</v>
      </c>
      <c r="CO22">
        <v>1689796414</v>
      </c>
      <c r="CP22">
        <v>1689796409</v>
      </c>
      <c r="CQ22">
        <v>5</v>
      </c>
      <c r="CR22">
        <v>0.26300000000000001</v>
      </c>
      <c r="CS22">
        <v>0</v>
      </c>
      <c r="CT22">
        <v>-2.7869999999999999</v>
      </c>
      <c r="CU22">
        <v>-0.16400000000000001</v>
      </c>
      <c r="CV22">
        <v>175</v>
      </c>
      <c r="CW22">
        <v>11</v>
      </c>
      <c r="CX22">
        <v>0.28000000000000003</v>
      </c>
      <c r="CY22">
        <v>0.1</v>
      </c>
      <c r="CZ22">
        <v>1.84899833058217</v>
      </c>
      <c r="DA22">
        <v>0.50879138526627798</v>
      </c>
      <c r="DB22">
        <v>5.6108630631388899E-2</v>
      </c>
      <c r="DC22">
        <v>1</v>
      </c>
      <c r="DD22">
        <v>174.974476190476</v>
      </c>
      <c r="DE22">
        <v>0.15623376623334301</v>
      </c>
      <c r="DF22">
        <v>2.6241767956587701E-2</v>
      </c>
      <c r="DG22">
        <v>1</v>
      </c>
      <c r="DH22">
        <v>1799.9829999999999</v>
      </c>
      <c r="DI22">
        <v>0.26310911883313398</v>
      </c>
      <c r="DJ22">
        <v>0.15218738449695501</v>
      </c>
      <c r="DK22">
        <v>-1</v>
      </c>
      <c r="DL22">
        <v>2</v>
      </c>
      <c r="DM22">
        <v>2</v>
      </c>
      <c r="DN22" t="s">
        <v>354</v>
      </c>
      <c r="DO22">
        <v>2.7358600000000002</v>
      </c>
      <c r="DP22">
        <v>2.7608799999999998</v>
      </c>
      <c r="DQ22">
        <v>4.9746600000000002E-2</v>
      </c>
      <c r="DR22">
        <v>4.9199899999999998E-2</v>
      </c>
      <c r="DS22">
        <v>7.3901900000000006E-2</v>
      </c>
      <c r="DT22">
        <v>6.8365700000000001E-2</v>
      </c>
      <c r="DU22">
        <v>27894.6</v>
      </c>
      <c r="DV22">
        <v>29499.9</v>
      </c>
      <c r="DW22">
        <v>27457.599999999999</v>
      </c>
      <c r="DX22">
        <v>29104.1</v>
      </c>
      <c r="DY22">
        <v>33525</v>
      </c>
      <c r="DZ22">
        <v>36138.9</v>
      </c>
      <c r="EA22">
        <v>36712.6</v>
      </c>
      <c r="EB22">
        <v>39481.800000000003</v>
      </c>
      <c r="EC22">
        <v>1.89977</v>
      </c>
      <c r="ED22">
        <v>2.16073</v>
      </c>
      <c r="EE22">
        <v>6.0856300000000002E-2</v>
      </c>
      <c r="EF22">
        <v>0</v>
      </c>
      <c r="EG22">
        <v>16.9175</v>
      </c>
      <c r="EH22">
        <v>999.9</v>
      </c>
      <c r="EI22">
        <v>46.557000000000002</v>
      </c>
      <c r="EJ22">
        <v>21.449000000000002</v>
      </c>
      <c r="EK22">
        <v>11.7859</v>
      </c>
      <c r="EL22">
        <v>62.4938</v>
      </c>
      <c r="EM22">
        <v>20.156199999999998</v>
      </c>
      <c r="EN22">
        <v>1</v>
      </c>
      <c r="EO22">
        <v>-0.56571899999999997</v>
      </c>
      <c r="EP22">
        <v>1.9732099999999999</v>
      </c>
      <c r="EQ22">
        <v>19.892600000000002</v>
      </c>
      <c r="ER22">
        <v>5.2216300000000002</v>
      </c>
      <c r="ES22">
        <v>11.9201</v>
      </c>
      <c r="ET22">
        <v>4.9557500000000001</v>
      </c>
      <c r="EU22">
        <v>3.2977300000000001</v>
      </c>
      <c r="EV22">
        <v>64.8</v>
      </c>
      <c r="EW22">
        <v>132.5</v>
      </c>
      <c r="EX22">
        <v>4439.6000000000004</v>
      </c>
      <c r="EY22">
        <v>9999</v>
      </c>
      <c r="EZ22">
        <v>1.8442499999999999</v>
      </c>
      <c r="FA22">
        <v>1.8433200000000001</v>
      </c>
      <c r="FB22">
        <v>1.8492500000000001</v>
      </c>
      <c r="FC22">
        <v>1.8533599999999999</v>
      </c>
      <c r="FD22">
        <v>1.84796</v>
      </c>
      <c r="FE22">
        <v>1.8480399999999999</v>
      </c>
      <c r="FF22">
        <v>1.8480300000000001</v>
      </c>
      <c r="FG22">
        <v>1.84782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-2.7869999999999999</v>
      </c>
      <c r="FV22">
        <v>-0.1636</v>
      </c>
      <c r="FW22">
        <v>-2.78718181818184</v>
      </c>
      <c r="FX22">
        <v>0</v>
      </c>
      <c r="FY22">
        <v>0</v>
      </c>
      <c r="FZ22">
        <v>0</v>
      </c>
      <c r="GA22">
        <v>-0.16358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0.5</v>
      </c>
      <c r="GJ22">
        <v>0.6</v>
      </c>
      <c r="GK22">
        <v>0.55175799999999997</v>
      </c>
      <c r="GL22">
        <v>2.5488300000000002</v>
      </c>
      <c r="GM22">
        <v>1.4489700000000001</v>
      </c>
      <c r="GN22">
        <v>2.3156699999999999</v>
      </c>
      <c r="GO22">
        <v>1.5466299999999999</v>
      </c>
      <c r="GP22">
        <v>2.4145500000000002</v>
      </c>
      <c r="GQ22">
        <v>24.5106</v>
      </c>
      <c r="GR22">
        <v>15.6556</v>
      </c>
      <c r="GS22">
        <v>18</v>
      </c>
      <c r="GT22">
        <v>377.226</v>
      </c>
      <c r="GU22">
        <v>671.84799999999996</v>
      </c>
      <c r="GV22">
        <v>15.0709</v>
      </c>
      <c r="GW22">
        <v>19.802199999999999</v>
      </c>
      <c r="GX22">
        <v>30.000299999999999</v>
      </c>
      <c r="GY22">
        <v>19.7378</v>
      </c>
      <c r="GZ22">
        <v>19.694500000000001</v>
      </c>
      <c r="HA22">
        <v>11.035299999999999</v>
      </c>
      <c r="HB22">
        <v>10</v>
      </c>
      <c r="HC22">
        <v>-30</v>
      </c>
      <c r="HD22">
        <v>15.0593</v>
      </c>
      <c r="HE22">
        <v>175</v>
      </c>
      <c r="HF22">
        <v>0</v>
      </c>
      <c r="HG22">
        <v>101.13800000000001</v>
      </c>
      <c r="HH22">
        <v>95.953900000000004</v>
      </c>
    </row>
    <row r="23" spans="1:216" x14ac:dyDescent="0.2">
      <c r="A23">
        <v>5</v>
      </c>
      <c r="B23">
        <v>1689796533</v>
      </c>
      <c r="C23">
        <v>363</v>
      </c>
      <c r="D23" t="s">
        <v>367</v>
      </c>
      <c r="E23" t="s">
        <v>368</v>
      </c>
      <c r="F23" t="s">
        <v>348</v>
      </c>
      <c r="G23" t="s">
        <v>409</v>
      </c>
      <c r="H23" t="s">
        <v>349</v>
      </c>
      <c r="I23" t="s">
        <v>350</v>
      </c>
      <c r="J23" t="s">
        <v>351</v>
      </c>
      <c r="K23" t="s">
        <v>352</v>
      </c>
      <c r="L23">
        <v>1689796533</v>
      </c>
      <c r="M23">
        <f t="shared" si="0"/>
        <v>1.9007521484055985E-3</v>
      </c>
      <c r="N23">
        <f t="shared" si="1"/>
        <v>1.9007521484055985</v>
      </c>
      <c r="O23">
        <f t="shared" si="2"/>
        <v>1.9539285352546774</v>
      </c>
      <c r="P23">
        <f t="shared" si="3"/>
        <v>124.07299999999999</v>
      </c>
      <c r="Q23">
        <f t="shared" si="4"/>
        <v>105.7405841077443</v>
      </c>
      <c r="R23">
        <f t="shared" si="5"/>
        <v>10.720495965634992</v>
      </c>
      <c r="S23">
        <f t="shared" si="6"/>
        <v>12.579125670318799</v>
      </c>
      <c r="T23">
        <f t="shared" si="7"/>
        <v>0.19349830638221893</v>
      </c>
      <c r="U23">
        <f t="shared" si="8"/>
        <v>4.4640858211961874</v>
      </c>
      <c r="V23">
        <f t="shared" si="9"/>
        <v>0.18895666616236945</v>
      </c>
      <c r="W23">
        <f t="shared" si="10"/>
        <v>0.11849708624792589</v>
      </c>
      <c r="X23">
        <f t="shared" si="11"/>
        <v>297.67965599999997</v>
      </c>
      <c r="Y23">
        <f t="shared" si="12"/>
        <v>18.850346383772656</v>
      </c>
      <c r="Z23">
        <f t="shared" si="13"/>
        <v>18.850346383772656</v>
      </c>
      <c r="AA23">
        <f t="shared" si="14"/>
        <v>2.1846708329857201</v>
      </c>
      <c r="AB23">
        <f t="shared" si="15"/>
        <v>57.056780785760765</v>
      </c>
      <c r="AC23">
        <f t="shared" si="16"/>
        <v>1.18175224848116</v>
      </c>
      <c r="AD23">
        <f t="shared" si="17"/>
        <v>2.0711863379016315</v>
      </c>
      <c r="AE23">
        <f t="shared" si="18"/>
        <v>1.0029185845045601</v>
      </c>
      <c r="AF23">
        <f t="shared" si="19"/>
        <v>-83.823169744686894</v>
      </c>
      <c r="AG23">
        <f t="shared" si="20"/>
        <v>-204.8194564485508</v>
      </c>
      <c r="AH23">
        <f t="shared" si="21"/>
        <v>-9.0767512300802267</v>
      </c>
      <c r="AI23">
        <f t="shared" si="22"/>
        <v>-3.9721423317928384E-2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55158.54203104414</v>
      </c>
      <c r="AO23">
        <f t="shared" si="26"/>
        <v>1799.86</v>
      </c>
      <c r="AP23">
        <f t="shared" si="27"/>
        <v>1517.2823999999998</v>
      </c>
      <c r="AQ23">
        <f t="shared" si="28"/>
        <v>0.84300023335148289</v>
      </c>
      <c r="AR23">
        <f t="shared" si="29"/>
        <v>0.16539045036836197</v>
      </c>
      <c r="AS23">
        <v>1689796533</v>
      </c>
      <c r="AT23">
        <v>124.07299999999999</v>
      </c>
      <c r="AU23">
        <v>124.97799999999999</v>
      </c>
      <c r="AV23">
        <v>11.6561</v>
      </c>
      <c r="AW23">
        <v>10.8797</v>
      </c>
      <c r="AX23">
        <v>126.855</v>
      </c>
      <c r="AY23">
        <v>11.821300000000001</v>
      </c>
      <c r="AZ23">
        <v>399.964</v>
      </c>
      <c r="BA23">
        <v>101.361</v>
      </c>
      <c r="BB23">
        <v>2.38756E-2</v>
      </c>
      <c r="BC23">
        <v>17.999300000000002</v>
      </c>
      <c r="BD23">
        <v>17.9239</v>
      </c>
      <c r="BE23">
        <v>999.9</v>
      </c>
      <c r="BF23">
        <v>0</v>
      </c>
      <c r="BG23">
        <v>0</v>
      </c>
      <c r="BH23">
        <v>9981.8799999999992</v>
      </c>
      <c r="BI23">
        <v>0</v>
      </c>
      <c r="BJ23">
        <v>89.031599999999997</v>
      </c>
      <c r="BK23">
        <v>-0.904671</v>
      </c>
      <c r="BL23">
        <v>125.53700000000001</v>
      </c>
      <c r="BM23">
        <v>126.35299999999999</v>
      </c>
      <c r="BN23">
        <v>0.77635900000000002</v>
      </c>
      <c r="BO23">
        <v>124.97799999999999</v>
      </c>
      <c r="BP23">
        <v>10.8797</v>
      </c>
      <c r="BQ23">
        <v>1.18147</v>
      </c>
      <c r="BR23">
        <v>1.10277</v>
      </c>
      <c r="BS23">
        <v>9.3700500000000009</v>
      </c>
      <c r="BT23">
        <v>8.3499800000000004</v>
      </c>
      <c r="BU23">
        <v>1799.86</v>
      </c>
      <c r="BV23">
        <v>0.89999099999999999</v>
      </c>
      <c r="BW23">
        <v>0.100009</v>
      </c>
      <c r="BX23">
        <v>0</v>
      </c>
      <c r="BY23">
        <v>2.4268999999999998</v>
      </c>
      <c r="BZ23">
        <v>0</v>
      </c>
      <c r="CA23">
        <v>3129.53</v>
      </c>
      <c r="CB23">
        <v>13893.9</v>
      </c>
      <c r="CC23">
        <v>38.625</v>
      </c>
      <c r="CD23">
        <v>39.875</v>
      </c>
      <c r="CE23">
        <v>39.875</v>
      </c>
      <c r="CF23">
        <v>38.375</v>
      </c>
      <c r="CG23">
        <v>37.75</v>
      </c>
      <c r="CH23">
        <v>1619.86</v>
      </c>
      <c r="CI23">
        <v>180</v>
      </c>
      <c r="CJ23">
        <v>0</v>
      </c>
      <c r="CK23">
        <v>1689796541.7</v>
      </c>
      <c r="CL23">
        <v>0</v>
      </c>
      <c r="CM23">
        <v>1689796505</v>
      </c>
      <c r="CN23" t="s">
        <v>369</v>
      </c>
      <c r="CO23">
        <v>1689796505</v>
      </c>
      <c r="CP23">
        <v>1689796500</v>
      </c>
      <c r="CQ23">
        <v>6</v>
      </c>
      <c r="CR23">
        <v>5.0000000000000001E-3</v>
      </c>
      <c r="CS23">
        <v>-2E-3</v>
      </c>
      <c r="CT23">
        <v>-2.782</v>
      </c>
      <c r="CU23">
        <v>-0.16500000000000001</v>
      </c>
      <c r="CV23">
        <v>125</v>
      </c>
      <c r="CW23">
        <v>11</v>
      </c>
      <c r="CX23">
        <v>0.44</v>
      </c>
      <c r="CY23">
        <v>0.06</v>
      </c>
      <c r="CZ23">
        <v>1.08710591792744</v>
      </c>
      <c r="DA23">
        <v>0.343626309513544</v>
      </c>
      <c r="DB23">
        <v>9.0897798295276999E-2</v>
      </c>
      <c r="DC23">
        <v>1</v>
      </c>
      <c r="DD23">
        <v>124.98994999999999</v>
      </c>
      <c r="DE23">
        <v>4.07368421050796E-2</v>
      </c>
      <c r="DF23">
        <v>2.1251999905891002E-2</v>
      </c>
      <c r="DG23">
        <v>1</v>
      </c>
      <c r="DH23">
        <v>1799.9438095238099</v>
      </c>
      <c r="DI23">
        <v>0.136693826766457</v>
      </c>
      <c r="DJ23">
        <v>0.14453459597316601</v>
      </c>
      <c r="DK23">
        <v>-1</v>
      </c>
      <c r="DL23">
        <v>2</v>
      </c>
      <c r="DM23">
        <v>2</v>
      </c>
      <c r="DN23" t="s">
        <v>354</v>
      </c>
      <c r="DO23">
        <v>2.7356099999999999</v>
      </c>
      <c r="DP23">
        <v>2.76186</v>
      </c>
      <c r="DQ23">
        <v>3.6673200000000003E-2</v>
      </c>
      <c r="DR23">
        <v>3.5977500000000003E-2</v>
      </c>
      <c r="DS23">
        <v>7.4040900000000007E-2</v>
      </c>
      <c r="DT23">
        <v>6.8514900000000004E-2</v>
      </c>
      <c r="DU23">
        <v>28276.3</v>
      </c>
      <c r="DV23">
        <v>29907.5</v>
      </c>
      <c r="DW23">
        <v>27455.8</v>
      </c>
      <c r="DX23">
        <v>29101.8</v>
      </c>
      <c r="DY23">
        <v>33517.699999999997</v>
      </c>
      <c r="DZ23">
        <v>36130.400000000001</v>
      </c>
      <c r="EA23">
        <v>36710.199999999997</v>
      </c>
      <c r="EB23">
        <v>39478.800000000003</v>
      </c>
      <c r="EC23">
        <v>1.8995299999999999</v>
      </c>
      <c r="ED23">
        <v>2.1586699999999999</v>
      </c>
      <c r="EE23">
        <v>5.9306600000000001E-2</v>
      </c>
      <c r="EF23">
        <v>0</v>
      </c>
      <c r="EG23">
        <v>16.938600000000001</v>
      </c>
      <c r="EH23">
        <v>999.9</v>
      </c>
      <c r="EI23">
        <v>46.527000000000001</v>
      </c>
      <c r="EJ23">
        <v>21.5</v>
      </c>
      <c r="EK23">
        <v>11.813800000000001</v>
      </c>
      <c r="EL23">
        <v>62.513800000000003</v>
      </c>
      <c r="EM23">
        <v>20.3446</v>
      </c>
      <c r="EN23">
        <v>1</v>
      </c>
      <c r="EO23">
        <v>-0.56186999999999998</v>
      </c>
      <c r="EP23">
        <v>1.86269</v>
      </c>
      <c r="EQ23">
        <v>19.892499999999998</v>
      </c>
      <c r="ER23">
        <v>5.2172900000000002</v>
      </c>
      <c r="ES23">
        <v>11.9201</v>
      </c>
      <c r="ET23">
        <v>4.9557000000000002</v>
      </c>
      <c r="EU23">
        <v>3.2978800000000001</v>
      </c>
      <c r="EV23">
        <v>64.8</v>
      </c>
      <c r="EW23">
        <v>132.5</v>
      </c>
      <c r="EX23">
        <v>4441.5</v>
      </c>
      <c r="EY23">
        <v>9999</v>
      </c>
      <c r="EZ23">
        <v>1.84412</v>
      </c>
      <c r="FA23">
        <v>1.8431999999999999</v>
      </c>
      <c r="FB23">
        <v>1.84911</v>
      </c>
      <c r="FC23">
        <v>1.8532200000000001</v>
      </c>
      <c r="FD23">
        <v>1.8478399999999999</v>
      </c>
      <c r="FE23">
        <v>1.8479300000000001</v>
      </c>
      <c r="FF23">
        <v>1.8479000000000001</v>
      </c>
      <c r="FG23">
        <v>1.84768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-2.782</v>
      </c>
      <c r="FV23">
        <v>-0.16520000000000001</v>
      </c>
      <c r="FW23">
        <v>-2.78199999999998</v>
      </c>
      <c r="FX23">
        <v>0</v>
      </c>
      <c r="FY23">
        <v>0</v>
      </c>
      <c r="FZ23">
        <v>0</v>
      </c>
      <c r="GA23">
        <v>-0.16527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0.5</v>
      </c>
      <c r="GJ23">
        <v>0.6</v>
      </c>
      <c r="GK23">
        <v>0.43945299999999998</v>
      </c>
      <c r="GL23">
        <v>2.5598100000000001</v>
      </c>
      <c r="GM23">
        <v>1.4489700000000001</v>
      </c>
      <c r="GN23">
        <v>2.3168899999999999</v>
      </c>
      <c r="GO23">
        <v>1.5466299999999999</v>
      </c>
      <c r="GP23">
        <v>2.3974600000000001</v>
      </c>
      <c r="GQ23">
        <v>24.5717</v>
      </c>
      <c r="GR23">
        <v>15.6381</v>
      </c>
      <c r="GS23">
        <v>18</v>
      </c>
      <c r="GT23">
        <v>377.45100000000002</v>
      </c>
      <c r="GU23">
        <v>670.58299999999997</v>
      </c>
      <c r="GV23">
        <v>15.1211</v>
      </c>
      <c r="GW23">
        <v>19.857199999999999</v>
      </c>
      <c r="GX23">
        <v>30.000299999999999</v>
      </c>
      <c r="GY23">
        <v>19.785699999999999</v>
      </c>
      <c r="GZ23">
        <v>19.739599999999999</v>
      </c>
      <c r="HA23">
        <v>8.8002300000000009</v>
      </c>
      <c r="HB23">
        <v>10</v>
      </c>
      <c r="HC23">
        <v>-30</v>
      </c>
      <c r="HD23">
        <v>15.121</v>
      </c>
      <c r="HE23">
        <v>125</v>
      </c>
      <c r="HF23">
        <v>0</v>
      </c>
      <c r="HG23">
        <v>101.13200000000001</v>
      </c>
      <c r="HH23">
        <v>95.946399999999997</v>
      </c>
    </row>
    <row r="24" spans="1:216" x14ac:dyDescent="0.2">
      <c r="A24">
        <v>6</v>
      </c>
      <c r="B24">
        <v>1689796606</v>
      </c>
      <c r="C24">
        <v>436</v>
      </c>
      <c r="D24" t="s">
        <v>370</v>
      </c>
      <c r="E24" t="s">
        <v>371</v>
      </c>
      <c r="F24" t="s">
        <v>348</v>
      </c>
      <c r="G24" t="s">
        <v>409</v>
      </c>
      <c r="H24" t="s">
        <v>349</v>
      </c>
      <c r="I24" t="s">
        <v>350</v>
      </c>
      <c r="J24" t="s">
        <v>351</v>
      </c>
      <c r="K24" t="s">
        <v>352</v>
      </c>
      <c r="L24">
        <v>1689796606</v>
      </c>
      <c r="M24">
        <f t="shared" si="0"/>
        <v>1.9010290584829163E-3</v>
      </c>
      <c r="N24">
        <f t="shared" si="1"/>
        <v>1.9010290584829161</v>
      </c>
      <c r="O24">
        <f t="shared" si="2"/>
        <v>0.18974776477665087</v>
      </c>
      <c r="P24">
        <f t="shared" si="3"/>
        <v>69.871499999999997</v>
      </c>
      <c r="Q24">
        <f t="shared" si="4"/>
        <v>67.177889490046852</v>
      </c>
      <c r="R24">
        <f t="shared" si="5"/>
        <v>6.8109385293750018</v>
      </c>
      <c r="S24">
        <f t="shared" si="6"/>
        <v>7.0840345695250502</v>
      </c>
      <c r="T24">
        <f t="shared" si="7"/>
        <v>0.19400659642430645</v>
      </c>
      <c r="U24">
        <f t="shared" si="8"/>
        <v>4.4700928748235782</v>
      </c>
      <c r="V24">
        <f t="shared" si="9"/>
        <v>0.1894473473063569</v>
      </c>
      <c r="W24">
        <f t="shared" si="10"/>
        <v>0.11880529851221101</v>
      </c>
      <c r="X24">
        <f t="shared" si="11"/>
        <v>297.72593999999998</v>
      </c>
      <c r="Y24">
        <f t="shared" si="12"/>
        <v>18.84958632934574</v>
      </c>
      <c r="Z24">
        <f t="shared" si="13"/>
        <v>18.84958632934574</v>
      </c>
      <c r="AA24">
        <f t="shared" si="14"/>
        <v>2.1845670978199809</v>
      </c>
      <c r="AB24">
        <f t="shared" si="15"/>
        <v>57.169135978178296</v>
      </c>
      <c r="AC24">
        <f t="shared" si="16"/>
        <v>1.1840942263653</v>
      </c>
      <c r="AD24">
        <f t="shared" si="17"/>
        <v>2.0712123877773383</v>
      </c>
      <c r="AE24">
        <f t="shared" si="18"/>
        <v>1.0004728714546809</v>
      </c>
      <c r="AF24">
        <f t="shared" si="19"/>
        <v>-83.835381479096611</v>
      </c>
      <c r="AG24">
        <f t="shared" si="20"/>
        <v>-204.86370465858539</v>
      </c>
      <c r="AH24">
        <f t="shared" si="21"/>
        <v>-9.0664856850343636</v>
      </c>
      <c r="AI24">
        <f t="shared" si="22"/>
        <v>-3.9631822716387433E-2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55255.648809928258</v>
      </c>
      <c r="AO24">
        <f t="shared" si="26"/>
        <v>1800.15</v>
      </c>
      <c r="AP24">
        <f t="shared" si="27"/>
        <v>1517.5259999999998</v>
      </c>
      <c r="AQ24">
        <f t="shared" si="28"/>
        <v>0.8429997500208315</v>
      </c>
      <c r="AR24">
        <f t="shared" si="29"/>
        <v>0.16538951754020498</v>
      </c>
      <c r="AS24">
        <v>1689796606</v>
      </c>
      <c r="AT24">
        <v>69.871499999999997</v>
      </c>
      <c r="AU24">
        <v>70.004800000000003</v>
      </c>
      <c r="AV24">
        <v>11.679</v>
      </c>
      <c r="AW24">
        <v>10.9026</v>
      </c>
      <c r="AX24">
        <v>72.628</v>
      </c>
      <c r="AY24">
        <v>11.842499999999999</v>
      </c>
      <c r="AZ24">
        <v>400.01299999999998</v>
      </c>
      <c r="BA24">
        <v>101.363</v>
      </c>
      <c r="BB24">
        <v>2.3610699999999998E-2</v>
      </c>
      <c r="BC24">
        <v>17.999500000000001</v>
      </c>
      <c r="BD24">
        <v>17.925799999999999</v>
      </c>
      <c r="BE24">
        <v>999.9</v>
      </c>
      <c r="BF24">
        <v>0</v>
      </c>
      <c r="BG24">
        <v>0</v>
      </c>
      <c r="BH24">
        <v>10000</v>
      </c>
      <c r="BI24">
        <v>0</v>
      </c>
      <c r="BJ24">
        <v>89.915099999999995</v>
      </c>
      <c r="BK24">
        <v>-0.13326299999999999</v>
      </c>
      <c r="BL24">
        <v>70.697199999999995</v>
      </c>
      <c r="BM24">
        <v>70.776399999999995</v>
      </c>
      <c r="BN24">
        <v>0.77639899999999995</v>
      </c>
      <c r="BO24">
        <v>70.004800000000003</v>
      </c>
      <c r="BP24">
        <v>10.9026</v>
      </c>
      <c r="BQ24">
        <v>1.1838200000000001</v>
      </c>
      <c r="BR24">
        <v>1.1051200000000001</v>
      </c>
      <c r="BS24">
        <v>9.3996099999999991</v>
      </c>
      <c r="BT24">
        <v>8.3813200000000005</v>
      </c>
      <c r="BU24">
        <v>1800.15</v>
      </c>
      <c r="BV24">
        <v>0.900007</v>
      </c>
      <c r="BW24">
        <v>9.9992899999999996E-2</v>
      </c>
      <c r="BX24">
        <v>0</v>
      </c>
      <c r="BY24">
        <v>2.2111000000000001</v>
      </c>
      <c r="BZ24">
        <v>0</v>
      </c>
      <c r="CA24">
        <v>3103.83</v>
      </c>
      <c r="CB24">
        <v>13896.2</v>
      </c>
      <c r="CC24">
        <v>38.625</v>
      </c>
      <c r="CD24">
        <v>39.875</v>
      </c>
      <c r="CE24">
        <v>39.875</v>
      </c>
      <c r="CF24">
        <v>38.436999999999998</v>
      </c>
      <c r="CG24">
        <v>37.75</v>
      </c>
      <c r="CH24">
        <v>1620.15</v>
      </c>
      <c r="CI24">
        <v>180</v>
      </c>
      <c r="CJ24">
        <v>0</v>
      </c>
      <c r="CK24">
        <v>1689796614.3</v>
      </c>
      <c r="CL24">
        <v>0</v>
      </c>
      <c r="CM24">
        <v>1689796595</v>
      </c>
      <c r="CN24" t="s">
        <v>372</v>
      </c>
      <c r="CO24">
        <v>1689796595</v>
      </c>
      <c r="CP24">
        <v>1689796591</v>
      </c>
      <c r="CQ24">
        <v>7</v>
      </c>
      <c r="CR24">
        <v>2.5999999999999999E-2</v>
      </c>
      <c r="CS24">
        <v>2E-3</v>
      </c>
      <c r="CT24">
        <v>-2.7559999999999998</v>
      </c>
      <c r="CU24">
        <v>-0.16300000000000001</v>
      </c>
      <c r="CV24">
        <v>70</v>
      </c>
      <c r="CW24">
        <v>11</v>
      </c>
      <c r="CX24">
        <v>0.15</v>
      </c>
      <c r="CY24">
        <v>0.12</v>
      </c>
      <c r="CZ24">
        <v>-1.7931847003499101E-2</v>
      </c>
      <c r="DA24">
        <v>-0.51979729478707903</v>
      </c>
      <c r="DB24">
        <v>6.6553840488129998E-2</v>
      </c>
      <c r="DC24">
        <v>1</v>
      </c>
      <c r="DD24">
        <v>69.928354999999996</v>
      </c>
      <c r="DE24">
        <v>-0.20759548872176101</v>
      </c>
      <c r="DF24">
        <v>4.5620537863993102E-2</v>
      </c>
      <c r="DG24">
        <v>1</v>
      </c>
      <c r="DH24">
        <v>1799.9884999999999</v>
      </c>
      <c r="DI24">
        <v>5.7317318032186503E-2</v>
      </c>
      <c r="DJ24">
        <v>0.15434620176741101</v>
      </c>
      <c r="DK24">
        <v>-1</v>
      </c>
      <c r="DL24">
        <v>2</v>
      </c>
      <c r="DM24">
        <v>2</v>
      </c>
      <c r="DN24" t="s">
        <v>354</v>
      </c>
      <c r="DO24">
        <v>2.7357100000000001</v>
      </c>
      <c r="DP24">
        <v>2.7617600000000002</v>
      </c>
      <c r="DQ24">
        <v>2.1359800000000002E-2</v>
      </c>
      <c r="DR24">
        <v>2.0490100000000001E-2</v>
      </c>
      <c r="DS24">
        <v>7.4134500000000006E-2</v>
      </c>
      <c r="DT24">
        <v>6.8617899999999996E-2</v>
      </c>
      <c r="DU24">
        <v>28724.2</v>
      </c>
      <c r="DV24">
        <v>30385.7</v>
      </c>
      <c r="DW24">
        <v>27454.2</v>
      </c>
      <c r="DX24">
        <v>29099.599999999999</v>
      </c>
      <c r="DY24">
        <v>33512</v>
      </c>
      <c r="DZ24">
        <v>36123.9</v>
      </c>
      <c r="EA24">
        <v>36707.599999999999</v>
      </c>
      <c r="EB24">
        <v>39476.1</v>
      </c>
      <c r="EC24">
        <v>1.89828</v>
      </c>
      <c r="ED24">
        <v>2.1560199999999998</v>
      </c>
      <c r="EE24">
        <v>5.7920800000000001E-2</v>
      </c>
      <c r="EF24">
        <v>0</v>
      </c>
      <c r="EG24">
        <v>16.9635</v>
      </c>
      <c r="EH24">
        <v>999.9</v>
      </c>
      <c r="EI24">
        <v>46.539000000000001</v>
      </c>
      <c r="EJ24">
        <v>21.52</v>
      </c>
      <c r="EK24">
        <v>11.831200000000001</v>
      </c>
      <c r="EL24">
        <v>62.443800000000003</v>
      </c>
      <c r="EM24">
        <v>20.1843</v>
      </c>
      <c r="EN24">
        <v>1</v>
      </c>
      <c r="EO24">
        <v>-0.55898899999999996</v>
      </c>
      <c r="EP24">
        <v>1.87395</v>
      </c>
      <c r="EQ24">
        <v>19.891100000000002</v>
      </c>
      <c r="ER24">
        <v>5.21699</v>
      </c>
      <c r="ES24">
        <v>11.9201</v>
      </c>
      <c r="ET24">
        <v>4.9547999999999996</v>
      </c>
      <c r="EU24">
        <v>3.2971300000000001</v>
      </c>
      <c r="EV24">
        <v>64.8</v>
      </c>
      <c r="EW24">
        <v>132.5</v>
      </c>
      <c r="EX24">
        <v>4443.1000000000004</v>
      </c>
      <c r="EY24">
        <v>9999</v>
      </c>
      <c r="EZ24">
        <v>1.84429</v>
      </c>
      <c r="FA24">
        <v>1.84331</v>
      </c>
      <c r="FB24">
        <v>1.8492299999999999</v>
      </c>
      <c r="FC24">
        <v>1.8533200000000001</v>
      </c>
      <c r="FD24">
        <v>1.8479699999999999</v>
      </c>
      <c r="FE24">
        <v>1.8480700000000001</v>
      </c>
      <c r="FF24">
        <v>1.84802</v>
      </c>
      <c r="FG24">
        <v>1.84782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-2.7570000000000001</v>
      </c>
      <c r="FV24">
        <v>-0.16350000000000001</v>
      </c>
      <c r="FW24">
        <v>-2.7564599999999899</v>
      </c>
      <c r="FX24">
        <v>0</v>
      </c>
      <c r="FY24">
        <v>0</v>
      </c>
      <c r="FZ24">
        <v>0</v>
      </c>
      <c r="GA24">
        <v>-0.163490000000001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0.2</v>
      </c>
      <c r="GJ24">
        <v>0.2</v>
      </c>
      <c r="GK24">
        <v>0.316162</v>
      </c>
      <c r="GL24">
        <v>2.5793499999999998</v>
      </c>
      <c r="GM24">
        <v>1.4489700000000001</v>
      </c>
      <c r="GN24">
        <v>2.3168899999999999</v>
      </c>
      <c r="GO24">
        <v>1.5466299999999999</v>
      </c>
      <c r="GP24">
        <v>2.3999000000000001</v>
      </c>
      <c r="GQ24">
        <v>24.612400000000001</v>
      </c>
      <c r="GR24">
        <v>15.6205</v>
      </c>
      <c r="GS24">
        <v>18</v>
      </c>
      <c r="GT24">
        <v>377.16</v>
      </c>
      <c r="GU24">
        <v>668.62199999999996</v>
      </c>
      <c r="GV24">
        <v>15.081200000000001</v>
      </c>
      <c r="GW24">
        <v>19.8934</v>
      </c>
      <c r="GX24">
        <v>30.0001</v>
      </c>
      <c r="GY24">
        <v>19.824300000000001</v>
      </c>
      <c r="GZ24">
        <v>19.7743</v>
      </c>
      <c r="HA24">
        <v>6.3315999999999999</v>
      </c>
      <c r="HB24">
        <v>10</v>
      </c>
      <c r="HC24">
        <v>-30</v>
      </c>
      <c r="HD24">
        <v>15.087999999999999</v>
      </c>
      <c r="HE24">
        <v>70</v>
      </c>
      <c r="HF24">
        <v>0</v>
      </c>
      <c r="HG24">
        <v>101.125</v>
      </c>
      <c r="HH24">
        <v>95.939599999999999</v>
      </c>
    </row>
    <row r="25" spans="1:216" x14ac:dyDescent="0.2">
      <c r="A25">
        <v>7</v>
      </c>
      <c r="B25">
        <v>1689796675</v>
      </c>
      <c r="C25">
        <v>505</v>
      </c>
      <c r="D25" t="s">
        <v>373</v>
      </c>
      <c r="E25" t="s">
        <v>374</v>
      </c>
      <c r="F25" t="s">
        <v>348</v>
      </c>
      <c r="G25" t="s">
        <v>409</v>
      </c>
      <c r="H25" t="s">
        <v>349</v>
      </c>
      <c r="I25" t="s">
        <v>350</v>
      </c>
      <c r="J25" t="s">
        <v>351</v>
      </c>
      <c r="K25" t="s">
        <v>352</v>
      </c>
      <c r="L25">
        <v>1689796675</v>
      </c>
      <c r="M25">
        <f t="shared" si="0"/>
        <v>1.9159025127285685E-3</v>
      </c>
      <c r="N25">
        <f t="shared" si="1"/>
        <v>1.9159025127285685</v>
      </c>
      <c r="O25">
        <f t="shared" si="2"/>
        <v>-0.54976999163959983</v>
      </c>
      <c r="P25">
        <f t="shared" si="3"/>
        <v>50.167099999999998</v>
      </c>
      <c r="Q25">
        <f t="shared" si="4"/>
        <v>53.923998321255475</v>
      </c>
      <c r="R25">
        <f t="shared" si="5"/>
        <v>5.467171630095776</v>
      </c>
      <c r="S25">
        <f t="shared" si="6"/>
        <v>5.0862724282829497</v>
      </c>
      <c r="T25">
        <f t="shared" si="7"/>
        <v>0.1956612634767467</v>
      </c>
      <c r="U25">
        <f t="shared" si="8"/>
        <v>4.4637370680251935</v>
      </c>
      <c r="V25">
        <f t="shared" si="9"/>
        <v>0.19101848001261448</v>
      </c>
      <c r="W25">
        <f t="shared" si="10"/>
        <v>0.11979450992328572</v>
      </c>
      <c r="X25">
        <f t="shared" si="11"/>
        <v>297.72274799999997</v>
      </c>
      <c r="Y25">
        <f t="shared" si="12"/>
        <v>18.858618567852332</v>
      </c>
      <c r="Z25">
        <f t="shared" si="13"/>
        <v>18.858618567852332</v>
      </c>
      <c r="AA25">
        <f t="shared" si="14"/>
        <v>2.1858001319754221</v>
      </c>
      <c r="AB25">
        <f t="shared" si="15"/>
        <v>57.214074727674337</v>
      </c>
      <c r="AC25">
        <f t="shared" si="16"/>
        <v>1.18580770453055</v>
      </c>
      <c r="AD25">
        <f t="shared" si="17"/>
        <v>2.0725804099336016</v>
      </c>
      <c r="AE25">
        <f t="shared" si="18"/>
        <v>0.99999242744487216</v>
      </c>
      <c r="AF25">
        <f t="shared" si="19"/>
        <v>-84.491300811329864</v>
      </c>
      <c r="AG25">
        <f t="shared" si="20"/>
        <v>-204.21920363469422</v>
      </c>
      <c r="AH25">
        <f t="shared" si="21"/>
        <v>-9.051741352701832</v>
      </c>
      <c r="AI25">
        <f t="shared" si="22"/>
        <v>-3.9497798725932398E-2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55150.921190110283</v>
      </c>
      <c r="AO25">
        <f t="shared" si="26"/>
        <v>1800.13</v>
      </c>
      <c r="AP25">
        <f t="shared" si="27"/>
        <v>1517.5092</v>
      </c>
      <c r="AQ25">
        <f t="shared" si="28"/>
        <v>0.84299978334898029</v>
      </c>
      <c r="AR25">
        <f t="shared" si="29"/>
        <v>0.16538958186353206</v>
      </c>
      <c r="AS25">
        <v>1689796675</v>
      </c>
      <c r="AT25">
        <v>50.167099999999998</v>
      </c>
      <c r="AU25">
        <v>49.979599999999998</v>
      </c>
      <c r="AV25">
        <v>11.6959</v>
      </c>
      <c r="AW25">
        <v>10.9133</v>
      </c>
      <c r="AX25">
        <v>52.874600000000001</v>
      </c>
      <c r="AY25">
        <v>11.859400000000001</v>
      </c>
      <c r="AZ25">
        <v>399.94200000000001</v>
      </c>
      <c r="BA25">
        <v>101.363</v>
      </c>
      <c r="BB25">
        <v>2.36145E-2</v>
      </c>
      <c r="BC25">
        <v>18.010000000000002</v>
      </c>
      <c r="BD25">
        <v>17.9376</v>
      </c>
      <c r="BE25">
        <v>999.9</v>
      </c>
      <c r="BF25">
        <v>0</v>
      </c>
      <c r="BG25">
        <v>0</v>
      </c>
      <c r="BH25">
        <v>9980.6200000000008</v>
      </c>
      <c r="BI25">
        <v>0</v>
      </c>
      <c r="BJ25">
        <v>89.461500000000001</v>
      </c>
      <c r="BK25">
        <v>0.187527</v>
      </c>
      <c r="BL25">
        <v>50.760800000000003</v>
      </c>
      <c r="BM25">
        <v>50.531100000000002</v>
      </c>
      <c r="BN25">
        <v>0.78261800000000004</v>
      </c>
      <c r="BO25">
        <v>49.979599999999998</v>
      </c>
      <c r="BP25">
        <v>10.9133</v>
      </c>
      <c r="BQ25">
        <v>1.18553</v>
      </c>
      <c r="BR25">
        <v>1.1062000000000001</v>
      </c>
      <c r="BS25">
        <v>9.4210499999999993</v>
      </c>
      <c r="BT25">
        <v>8.3956900000000001</v>
      </c>
      <c r="BU25">
        <v>1800.13</v>
      </c>
      <c r="BV25">
        <v>0.900007</v>
      </c>
      <c r="BW25">
        <v>9.9992899999999996E-2</v>
      </c>
      <c r="BX25">
        <v>0</v>
      </c>
      <c r="BY25">
        <v>2.3877000000000002</v>
      </c>
      <c r="BZ25">
        <v>0</v>
      </c>
      <c r="CA25">
        <v>3082.74</v>
      </c>
      <c r="CB25">
        <v>13896</v>
      </c>
      <c r="CC25">
        <v>38.686999999999998</v>
      </c>
      <c r="CD25">
        <v>39.936999999999998</v>
      </c>
      <c r="CE25">
        <v>39.875</v>
      </c>
      <c r="CF25">
        <v>38.436999999999998</v>
      </c>
      <c r="CG25">
        <v>37.75</v>
      </c>
      <c r="CH25">
        <v>1620.13</v>
      </c>
      <c r="CI25">
        <v>180</v>
      </c>
      <c r="CJ25">
        <v>0</v>
      </c>
      <c r="CK25">
        <v>1689796683.3</v>
      </c>
      <c r="CL25">
        <v>0</v>
      </c>
      <c r="CM25">
        <v>1689796664</v>
      </c>
      <c r="CN25" t="s">
        <v>375</v>
      </c>
      <c r="CO25">
        <v>1689796664</v>
      </c>
      <c r="CP25">
        <v>1689796660</v>
      </c>
      <c r="CQ25">
        <v>8</v>
      </c>
      <c r="CR25">
        <v>4.9000000000000002E-2</v>
      </c>
      <c r="CS25">
        <v>0</v>
      </c>
      <c r="CT25">
        <v>-2.7069999999999999</v>
      </c>
      <c r="CU25">
        <v>-0.16400000000000001</v>
      </c>
      <c r="CV25">
        <v>50</v>
      </c>
      <c r="CW25">
        <v>11</v>
      </c>
      <c r="CX25">
        <v>0.25</v>
      </c>
      <c r="CY25">
        <v>0.06</v>
      </c>
      <c r="CZ25">
        <v>-8.0402561520866597E-2</v>
      </c>
      <c r="DA25">
        <v>-1.6933998972503901</v>
      </c>
      <c r="DB25">
        <v>0.18157764952632199</v>
      </c>
      <c r="DC25">
        <v>1</v>
      </c>
      <c r="DD25">
        <v>49.9576142857143</v>
      </c>
      <c r="DE25">
        <v>-0.13830389610393901</v>
      </c>
      <c r="DF25">
        <v>2.2908519640273899E-2</v>
      </c>
      <c r="DG25">
        <v>1</v>
      </c>
      <c r="DH25">
        <v>1799.99285714286</v>
      </c>
      <c r="DI25">
        <v>0.22499971921814299</v>
      </c>
      <c r="DJ25">
        <v>0.151818903934404</v>
      </c>
      <c r="DK25">
        <v>-1</v>
      </c>
      <c r="DL25">
        <v>2</v>
      </c>
      <c r="DM25">
        <v>2</v>
      </c>
      <c r="DN25" t="s">
        <v>354</v>
      </c>
      <c r="DO25">
        <v>2.7354699999999998</v>
      </c>
      <c r="DP25">
        <v>2.76159</v>
      </c>
      <c r="DQ25">
        <v>1.55947E-2</v>
      </c>
      <c r="DR25">
        <v>1.4664699999999999E-2</v>
      </c>
      <c r="DS25">
        <v>7.4208499999999997E-2</v>
      </c>
      <c r="DT25">
        <v>6.8663399999999999E-2</v>
      </c>
      <c r="DU25">
        <v>28893</v>
      </c>
      <c r="DV25">
        <v>30564.9</v>
      </c>
      <c r="DW25">
        <v>27453.8</v>
      </c>
      <c r="DX25">
        <v>29098.3</v>
      </c>
      <c r="DY25">
        <v>33508.9</v>
      </c>
      <c r="DZ25">
        <v>36120.300000000003</v>
      </c>
      <c r="EA25">
        <v>36707.199999999997</v>
      </c>
      <c r="EB25">
        <v>39474.1</v>
      </c>
      <c r="EC25">
        <v>1.89842</v>
      </c>
      <c r="ED25">
        <v>2.1555800000000001</v>
      </c>
      <c r="EE25">
        <v>5.6605799999999998E-2</v>
      </c>
      <c r="EF25">
        <v>0</v>
      </c>
      <c r="EG25">
        <v>16.997199999999999</v>
      </c>
      <c r="EH25">
        <v>999.9</v>
      </c>
      <c r="EI25">
        <v>46.514000000000003</v>
      </c>
      <c r="EJ25">
        <v>21.55</v>
      </c>
      <c r="EK25">
        <v>11.8468</v>
      </c>
      <c r="EL25">
        <v>62.293799999999997</v>
      </c>
      <c r="EM25">
        <v>20.364599999999999</v>
      </c>
      <c r="EN25">
        <v>1</v>
      </c>
      <c r="EO25">
        <v>-0.55718000000000001</v>
      </c>
      <c r="EP25">
        <v>1.95431</v>
      </c>
      <c r="EQ25">
        <v>19.891300000000001</v>
      </c>
      <c r="ER25">
        <v>5.2178899999999997</v>
      </c>
      <c r="ES25">
        <v>11.9201</v>
      </c>
      <c r="ET25">
        <v>4.9551499999999997</v>
      </c>
      <c r="EU25">
        <v>3.2970999999999999</v>
      </c>
      <c r="EV25">
        <v>64.8</v>
      </c>
      <c r="EW25">
        <v>132.5</v>
      </c>
      <c r="EX25">
        <v>4444.5</v>
      </c>
      <c r="EY25">
        <v>9999</v>
      </c>
      <c r="EZ25">
        <v>1.84389</v>
      </c>
      <c r="FA25">
        <v>1.8429800000000001</v>
      </c>
      <c r="FB25">
        <v>1.8489</v>
      </c>
      <c r="FC25">
        <v>1.8529800000000001</v>
      </c>
      <c r="FD25">
        <v>1.8475999999999999</v>
      </c>
      <c r="FE25">
        <v>1.84771</v>
      </c>
      <c r="FF25">
        <v>1.8476999999999999</v>
      </c>
      <c r="FG25">
        <v>1.84748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-2.7080000000000002</v>
      </c>
      <c r="FV25">
        <v>-0.16350000000000001</v>
      </c>
      <c r="FW25">
        <v>-2.7074699999999901</v>
      </c>
      <c r="FX25">
        <v>0</v>
      </c>
      <c r="FY25">
        <v>0</v>
      </c>
      <c r="FZ25">
        <v>0</v>
      </c>
      <c r="GA25">
        <v>-0.16354000000000099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0.2</v>
      </c>
      <c r="GJ25">
        <v>0.2</v>
      </c>
      <c r="GK25">
        <v>0.27221699999999999</v>
      </c>
      <c r="GL25">
        <v>2.5830099999999998</v>
      </c>
      <c r="GM25">
        <v>1.4477500000000001</v>
      </c>
      <c r="GN25">
        <v>2.31812</v>
      </c>
      <c r="GO25">
        <v>1.5466299999999999</v>
      </c>
      <c r="GP25">
        <v>2.4206500000000002</v>
      </c>
      <c r="GQ25">
        <v>24.653199999999998</v>
      </c>
      <c r="GR25">
        <v>15.611800000000001</v>
      </c>
      <c r="GS25">
        <v>18</v>
      </c>
      <c r="GT25">
        <v>377.41899999999998</v>
      </c>
      <c r="GU25">
        <v>668.56700000000001</v>
      </c>
      <c r="GV25">
        <v>15.0703</v>
      </c>
      <c r="GW25">
        <v>19.919799999999999</v>
      </c>
      <c r="GX25">
        <v>30.0001</v>
      </c>
      <c r="GY25">
        <v>19.851500000000001</v>
      </c>
      <c r="GZ25">
        <v>19.8001</v>
      </c>
      <c r="HA25">
        <v>5.4470000000000001</v>
      </c>
      <c r="HB25">
        <v>10</v>
      </c>
      <c r="HC25">
        <v>-30</v>
      </c>
      <c r="HD25">
        <v>15.0693</v>
      </c>
      <c r="HE25">
        <v>50</v>
      </c>
      <c r="HF25">
        <v>0</v>
      </c>
      <c r="HG25">
        <v>101.124</v>
      </c>
      <c r="HH25">
        <v>95.934899999999999</v>
      </c>
    </row>
    <row r="26" spans="1:216" x14ac:dyDescent="0.2">
      <c r="A26">
        <v>8</v>
      </c>
      <c r="B26">
        <v>1689796768</v>
      </c>
      <c r="C26">
        <v>598</v>
      </c>
      <c r="D26" t="s">
        <v>376</v>
      </c>
      <c r="E26" t="s">
        <v>377</v>
      </c>
      <c r="F26" t="s">
        <v>348</v>
      </c>
      <c r="G26" t="s">
        <v>409</v>
      </c>
      <c r="H26" t="s">
        <v>349</v>
      </c>
      <c r="I26" t="s">
        <v>350</v>
      </c>
      <c r="J26" t="s">
        <v>351</v>
      </c>
      <c r="K26" t="s">
        <v>352</v>
      </c>
      <c r="L26">
        <v>1689796768</v>
      </c>
      <c r="M26">
        <f t="shared" si="0"/>
        <v>1.9348372369846513E-3</v>
      </c>
      <c r="N26">
        <f t="shared" si="1"/>
        <v>1.9348372369846514</v>
      </c>
      <c r="O26">
        <f t="shared" si="2"/>
        <v>9.8921886374265959</v>
      </c>
      <c r="P26">
        <f t="shared" si="3"/>
        <v>395.61200000000002</v>
      </c>
      <c r="Q26">
        <f t="shared" si="4"/>
        <v>308.41982178607429</v>
      </c>
      <c r="R26">
        <f t="shared" si="5"/>
        <v>31.269845410243637</v>
      </c>
      <c r="S26">
        <f t="shared" si="6"/>
        <v>40.110022795544808</v>
      </c>
      <c r="T26">
        <f t="shared" si="7"/>
        <v>0.19810496882162698</v>
      </c>
      <c r="U26">
        <f t="shared" si="8"/>
        <v>4.4713709214680488</v>
      </c>
      <c r="V26">
        <f t="shared" si="9"/>
        <v>0.19335492165618565</v>
      </c>
      <c r="W26">
        <f t="shared" si="10"/>
        <v>0.12126411274979276</v>
      </c>
      <c r="X26">
        <f t="shared" si="11"/>
        <v>297.66848400000003</v>
      </c>
      <c r="Y26">
        <f t="shared" si="12"/>
        <v>18.853797450979794</v>
      </c>
      <c r="Z26">
        <f t="shared" si="13"/>
        <v>18.853797450979794</v>
      </c>
      <c r="AA26">
        <f t="shared" si="14"/>
        <v>2.1851419023048897</v>
      </c>
      <c r="AB26">
        <f t="shared" si="15"/>
        <v>57.293824373631864</v>
      </c>
      <c r="AC26">
        <f t="shared" si="16"/>
        <v>1.18746804693988</v>
      </c>
      <c r="AD26">
        <f t="shared" si="17"/>
        <v>2.0725934425253416</v>
      </c>
      <c r="AE26">
        <f t="shared" si="18"/>
        <v>0.99767385536500974</v>
      </c>
      <c r="AF26">
        <f t="shared" si="19"/>
        <v>-85.32632215102312</v>
      </c>
      <c r="AG26">
        <f t="shared" si="20"/>
        <v>-203.38217082280218</v>
      </c>
      <c r="AH26">
        <f t="shared" si="21"/>
        <v>-8.9990316466196507</v>
      </c>
      <c r="AI26">
        <f t="shared" si="22"/>
        <v>-3.904062044492207E-2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55274.318521945148</v>
      </c>
      <c r="AO26">
        <f t="shared" si="26"/>
        <v>1799.79</v>
      </c>
      <c r="AP26">
        <f t="shared" si="27"/>
        <v>1517.2235999999998</v>
      </c>
      <c r="AQ26">
        <f t="shared" si="28"/>
        <v>0.84300035004083806</v>
      </c>
      <c r="AR26">
        <f t="shared" si="29"/>
        <v>0.16539067557881754</v>
      </c>
      <c r="AS26">
        <v>1689796768</v>
      </c>
      <c r="AT26">
        <v>395.61200000000002</v>
      </c>
      <c r="AU26">
        <v>400.01400000000001</v>
      </c>
      <c r="AV26">
        <v>11.712199999999999</v>
      </c>
      <c r="AW26">
        <v>10.9224</v>
      </c>
      <c r="AX26">
        <v>398.94400000000002</v>
      </c>
      <c r="AY26">
        <v>11.873100000000001</v>
      </c>
      <c r="AZ26">
        <v>400.20600000000002</v>
      </c>
      <c r="BA26">
        <v>101.364</v>
      </c>
      <c r="BB26">
        <v>2.3275400000000002E-2</v>
      </c>
      <c r="BC26">
        <v>18.010100000000001</v>
      </c>
      <c r="BD26">
        <v>17.933399999999999</v>
      </c>
      <c r="BE26">
        <v>999.9</v>
      </c>
      <c r="BF26">
        <v>0</v>
      </c>
      <c r="BG26">
        <v>0</v>
      </c>
      <c r="BH26">
        <v>10003.799999999999</v>
      </c>
      <c r="BI26">
        <v>0</v>
      </c>
      <c r="BJ26">
        <v>88.329899999999995</v>
      </c>
      <c r="BK26">
        <v>-4.4021299999999997</v>
      </c>
      <c r="BL26">
        <v>400.30099999999999</v>
      </c>
      <c r="BM26">
        <v>404.43200000000002</v>
      </c>
      <c r="BN26">
        <v>0.78980899999999998</v>
      </c>
      <c r="BO26">
        <v>400.01400000000001</v>
      </c>
      <c r="BP26">
        <v>10.9224</v>
      </c>
      <c r="BQ26">
        <v>1.1872</v>
      </c>
      <c r="BR26">
        <v>1.10714</v>
      </c>
      <c r="BS26">
        <v>9.4420199999999994</v>
      </c>
      <c r="BT26">
        <v>8.4082600000000003</v>
      </c>
      <c r="BU26">
        <v>1799.79</v>
      </c>
      <c r="BV26">
        <v>0.89998999999999996</v>
      </c>
      <c r="BW26">
        <v>0.10001</v>
      </c>
      <c r="BX26">
        <v>0</v>
      </c>
      <c r="BY26">
        <v>2.0243000000000002</v>
      </c>
      <c r="BZ26">
        <v>0</v>
      </c>
      <c r="CA26">
        <v>3166.81</v>
      </c>
      <c r="CB26">
        <v>13893.3</v>
      </c>
      <c r="CC26">
        <v>38.75</v>
      </c>
      <c r="CD26">
        <v>40</v>
      </c>
      <c r="CE26">
        <v>39.936999999999998</v>
      </c>
      <c r="CF26">
        <v>38.5</v>
      </c>
      <c r="CG26">
        <v>37.811999999999998</v>
      </c>
      <c r="CH26">
        <v>1619.79</v>
      </c>
      <c r="CI26">
        <v>180</v>
      </c>
      <c r="CJ26">
        <v>0</v>
      </c>
      <c r="CK26">
        <v>1689796776.3</v>
      </c>
      <c r="CL26">
        <v>0</v>
      </c>
      <c r="CM26">
        <v>1689796740</v>
      </c>
      <c r="CN26" t="s">
        <v>378</v>
      </c>
      <c r="CO26">
        <v>1689796740</v>
      </c>
      <c r="CP26">
        <v>1689796733</v>
      </c>
      <c r="CQ26">
        <v>9</v>
      </c>
      <c r="CR26">
        <v>-0.624</v>
      </c>
      <c r="CS26">
        <v>3.0000000000000001E-3</v>
      </c>
      <c r="CT26">
        <v>-3.3319999999999999</v>
      </c>
      <c r="CU26">
        <v>-0.161</v>
      </c>
      <c r="CV26">
        <v>400</v>
      </c>
      <c r="CW26">
        <v>11</v>
      </c>
      <c r="CX26">
        <v>0.13</v>
      </c>
      <c r="CY26">
        <v>0.08</v>
      </c>
      <c r="CZ26">
        <v>5.4220743649879299</v>
      </c>
      <c r="DA26">
        <v>-0.36107126163883002</v>
      </c>
      <c r="DB26">
        <v>6.9934903259377498E-2</v>
      </c>
      <c r="DC26">
        <v>1</v>
      </c>
      <c r="DD26">
        <v>400.04314285714298</v>
      </c>
      <c r="DE26">
        <v>-0.397636363636789</v>
      </c>
      <c r="DF26">
        <v>6.1464109321568698E-2</v>
      </c>
      <c r="DG26">
        <v>1</v>
      </c>
      <c r="DH26">
        <v>1800.0025000000001</v>
      </c>
      <c r="DI26">
        <v>0.23716613439671899</v>
      </c>
      <c r="DJ26">
        <v>0.14716912040233901</v>
      </c>
      <c r="DK26">
        <v>-1</v>
      </c>
      <c r="DL26">
        <v>2</v>
      </c>
      <c r="DM26">
        <v>2</v>
      </c>
      <c r="DN26" t="s">
        <v>354</v>
      </c>
      <c r="DO26">
        <v>2.7362199999999999</v>
      </c>
      <c r="DP26">
        <v>2.76146</v>
      </c>
      <c r="DQ26">
        <v>9.8460500000000006E-2</v>
      </c>
      <c r="DR26">
        <v>9.8194100000000006E-2</v>
      </c>
      <c r="DS26">
        <v>7.4268799999999996E-2</v>
      </c>
      <c r="DT26">
        <v>6.8702600000000003E-2</v>
      </c>
      <c r="DU26">
        <v>26460.7</v>
      </c>
      <c r="DV26">
        <v>27973.5</v>
      </c>
      <c r="DW26">
        <v>27453.3</v>
      </c>
      <c r="DX26">
        <v>29097.3</v>
      </c>
      <c r="DY26">
        <v>33506.699999999997</v>
      </c>
      <c r="DZ26">
        <v>36117.800000000003</v>
      </c>
      <c r="EA26">
        <v>36707</v>
      </c>
      <c r="EB26">
        <v>39472.800000000003</v>
      </c>
      <c r="EC26">
        <v>1.8994</v>
      </c>
      <c r="ED26">
        <v>2.1571199999999999</v>
      </c>
      <c r="EE26">
        <v>5.40502E-2</v>
      </c>
      <c r="EF26">
        <v>0</v>
      </c>
      <c r="EG26">
        <v>17.035499999999999</v>
      </c>
      <c r="EH26">
        <v>999.9</v>
      </c>
      <c r="EI26">
        <v>46.478000000000002</v>
      </c>
      <c r="EJ26">
        <v>21.59</v>
      </c>
      <c r="EK26">
        <v>11.865600000000001</v>
      </c>
      <c r="EL26">
        <v>62.593800000000002</v>
      </c>
      <c r="EM26">
        <v>20.224399999999999</v>
      </c>
      <c r="EN26">
        <v>1</v>
      </c>
      <c r="EO26">
        <v>-0.55580300000000005</v>
      </c>
      <c r="EP26">
        <v>1.9704299999999999</v>
      </c>
      <c r="EQ26">
        <v>19.8871</v>
      </c>
      <c r="ER26">
        <v>5.21774</v>
      </c>
      <c r="ES26">
        <v>11.9201</v>
      </c>
      <c r="ET26">
        <v>4.9551499999999997</v>
      </c>
      <c r="EU26">
        <v>3.2978999999999998</v>
      </c>
      <c r="EV26">
        <v>64.900000000000006</v>
      </c>
      <c r="EW26">
        <v>132.5</v>
      </c>
      <c r="EX26">
        <v>4446.6000000000004</v>
      </c>
      <c r="EY26">
        <v>9999</v>
      </c>
      <c r="EZ26">
        <v>1.8440099999999999</v>
      </c>
      <c r="FA26">
        <v>1.8430800000000001</v>
      </c>
      <c r="FB26">
        <v>1.84901</v>
      </c>
      <c r="FC26">
        <v>1.8531</v>
      </c>
      <c r="FD26">
        <v>1.84772</v>
      </c>
      <c r="FE26">
        <v>1.84782</v>
      </c>
      <c r="FF26">
        <v>1.84779</v>
      </c>
      <c r="FG26">
        <v>1.84761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-3.3319999999999999</v>
      </c>
      <c r="FV26">
        <v>-0.16089999999999999</v>
      </c>
      <c r="FW26">
        <v>-3.3318181818181598</v>
      </c>
      <c r="FX26">
        <v>0</v>
      </c>
      <c r="FY26">
        <v>0</v>
      </c>
      <c r="FZ26">
        <v>0</v>
      </c>
      <c r="GA26">
        <v>-0.16082000000000099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0.6</v>
      </c>
      <c r="GK26">
        <v>1.03027</v>
      </c>
      <c r="GL26">
        <v>2.5549300000000001</v>
      </c>
      <c r="GM26">
        <v>1.4477500000000001</v>
      </c>
      <c r="GN26">
        <v>2.3168899999999999</v>
      </c>
      <c r="GO26">
        <v>1.5466299999999999</v>
      </c>
      <c r="GP26">
        <v>2.3925800000000002</v>
      </c>
      <c r="GQ26">
        <v>24.693899999999999</v>
      </c>
      <c r="GR26">
        <v>15.5855</v>
      </c>
      <c r="GS26">
        <v>18</v>
      </c>
      <c r="GT26">
        <v>378.02499999999998</v>
      </c>
      <c r="GU26">
        <v>670.36800000000005</v>
      </c>
      <c r="GV26">
        <v>15.050599999999999</v>
      </c>
      <c r="GW26">
        <v>19.9419</v>
      </c>
      <c r="GX26">
        <v>30.000299999999999</v>
      </c>
      <c r="GY26">
        <v>19.875299999999999</v>
      </c>
      <c r="GZ26">
        <v>19.826699999999999</v>
      </c>
      <c r="HA26">
        <v>20.614999999999998</v>
      </c>
      <c r="HB26">
        <v>10</v>
      </c>
      <c r="HC26">
        <v>-30</v>
      </c>
      <c r="HD26">
        <v>15.0458</v>
      </c>
      <c r="HE26">
        <v>400</v>
      </c>
      <c r="HF26">
        <v>0</v>
      </c>
      <c r="HG26">
        <v>101.123</v>
      </c>
      <c r="HH26">
        <v>95.931700000000006</v>
      </c>
    </row>
    <row r="27" spans="1:216" x14ac:dyDescent="0.2">
      <c r="A27">
        <v>9</v>
      </c>
      <c r="B27">
        <v>1689796848</v>
      </c>
      <c r="C27">
        <v>678</v>
      </c>
      <c r="D27" t="s">
        <v>379</v>
      </c>
      <c r="E27" t="s">
        <v>380</v>
      </c>
      <c r="F27" t="s">
        <v>348</v>
      </c>
      <c r="G27" t="s">
        <v>409</v>
      </c>
      <c r="H27" t="s">
        <v>349</v>
      </c>
      <c r="I27" t="s">
        <v>350</v>
      </c>
      <c r="J27" t="s">
        <v>351</v>
      </c>
      <c r="K27" t="s">
        <v>352</v>
      </c>
      <c r="L27">
        <v>1689796848</v>
      </c>
      <c r="M27">
        <f t="shared" si="0"/>
        <v>1.9284204156945794E-3</v>
      </c>
      <c r="N27">
        <f t="shared" si="1"/>
        <v>1.9284204156945794</v>
      </c>
      <c r="O27">
        <f t="shared" si="2"/>
        <v>9.6924122333331422</v>
      </c>
      <c r="P27">
        <f t="shared" si="3"/>
        <v>395.666</v>
      </c>
      <c r="Q27">
        <f t="shared" si="4"/>
        <v>310.16418872577702</v>
      </c>
      <c r="R27">
        <f t="shared" si="5"/>
        <v>31.446722058164525</v>
      </c>
      <c r="S27">
        <f t="shared" si="6"/>
        <v>40.11552326844</v>
      </c>
      <c r="T27">
        <f t="shared" si="7"/>
        <v>0.1982058458031363</v>
      </c>
      <c r="U27">
        <f t="shared" si="8"/>
        <v>4.4611049738863127</v>
      </c>
      <c r="V27">
        <f t="shared" si="9"/>
        <v>0.19344036394203459</v>
      </c>
      <c r="W27">
        <f t="shared" si="10"/>
        <v>0.12131884403057736</v>
      </c>
      <c r="X27">
        <f t="shared" si="11"/>
        <v>297.70940099999996</v>
      </c>
      <c r="Y27">
        <f t="shared" si="12"/>
        <v>18.84715027117754</v>
      </c>
      <c r="Z27">
        <f t="shared" si="13"/>
        <v>18.84715027117754</v>
      </c>
      <c r="AA27">
        <f t="shared" si="14"/>
        <v>2.1842346442893161</v>
      </c>
      <c r="AB27">
        <f t="shared" si="15"/>
        <v>57.466723988986743</v>
      </c>
      <c r="AC27">
        <f t="shared" si="16"/>
        <v>1.1903177878020001</v>
      </c>
      <c r="AD27">
        <f t="shared" si="17"/>
        <v>2.0713165901541899</v>
      </c>
      <c r="AE27">
        <f t="shared" si="18"/>
        <v>0.99391685648731598</v>
      </c>
      <c r="AF27">
        <f t="shared" si="19"/>
        <v>-85.043340332130953</v>
      </c>
      <c r="AG27">
        <f t="shared" si="20"/>
        <v>-203.67349553169734</v>
      </c>
      <c r="AH27">
        <f t="shared" si="21"/>
        <v>-9.0318957216640108</v>
      </c>
      <c r="AI27">
        <f t="shared" si="22"/>
        <v>-3.9330585492336922E-2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55110.240169814133</v>
      </c>
      <c r="AO27">
        <f t="shared" si="26"/>
        <v>1800.05</v>
      </c>
      <c r="AP27">
        <f t="shared" si="27"/>
        <v>1517.4416999999999</v>
      </c>
      <c r="AQ27">
        <f t="shared" si="28"/>
        <v>0.84299975000694416</v>
      </c>
      <c r="AR27">
        <f t="shared" si="29"/>
        <v>0.16538951751340239</v>
      </c>
      <c r="AS27">
        <v>1689796848</v>
      </c>
      <c r="AT27">
        <v>395.666</v>
      </c>
      <c r="AU27">
        <v>399.988</v>
      </c>
      <c r="AV27">
        <v>11.7403</v>
      </c>
      <c r="AW27">
        <v>10.952500000000001</v>
      </c>
      <c r="AX27">
        <v>398.98599999999999</v>
      </c>
      <c r="AY27">
        <v>11.9011</v>
      </c>
      <c r="AZ27">
        <v>399.88</v>
      </c>
      <c r="BA27">
        <v>101.364</v>
      </c>
      <c r="BB27">
        <v>2.334E-2</v>
      </c>
      <c r="BC27">
        <v>18.000299999999999</v>
      </c>
      <c r="BD27">
        <v>17.934200000000001</v>
      </c>
      <c r="BE27">
        <v>999.9</v>
      </c>
      <c r="BF27">
        <v>0</v>
      </c>
      <c r="BG27">
        <v>0</v>
      </c>
      <c r="BH27">
        <v>9972.5</v>
      </c>
      <c r="BI27">
        <v>0</v>
      </c>
      <c r="BJ27">
        <v>88.979900000000001</v>
      </c>
      <c r="BK27">
        <v>-4.3220200000000002</v>
      </c>
      <c r="BL27">
        <v>400.36599999999999</v>
      </c>
      <c r="BM27">
        <v>404.41699999999997</v>
      </c>
      <c r="BN27">
        <v>0.78778599999999999</v>
      </c>
      <c r="BO27">
        <v>399.988</v>
      </c>
      <c r="BP27">
        <v>10.952500000000001</v>
      </c>
      <c r="BQ27">
        <v>1.19004</v>
      </c>
      <c r="BR27">
        <v>1.11019</v>
      </c>
      <c r="BS27">
        <v>9.4775700000000001</v>
      </c>
      <c r="BT27">
        <v>8.4488000000000003</v>
      </c>
      <c r="BU27">
        <v>1800.05</v>
      </c>
      <c r="BV27">
        <v>0.900007</v>
      </c>
      <c r="BW27">
        <v>9.9992899999999996E-2</v>
      </c>
      <c r="BX27">
        <v>0</v>
      </c>
      <c r="BY27">
        <v>2.3363</v>
      </c>
      <c r="BZ27">
        <v>0</v>
      </c>
      <c r="CA27">
        <v>3188.41</v>
      </c>
      <c r="CB27">
        <v>13895.4</v>
      </c>
      <c r="CC27">
        <v>38.811999999999998</v>
      </c>
      <c r="CD27">
        <v>40.061999999999998</v>
      </c>
      <c r="CE27">
        <v>40.061999999999998</v>
      </c>
      <c r="CF27">
        <v>38.561999999999998</v>
      </c>
      <c r="CG27">
        <v>37.875</v>
      </c>
      <c r="CH27">
        <v>1620.06</v>
      </c>
      <c r="CI27">
        <v>179.99</v>
      </c>
      <c r="CJ27">
        <v>0</v>
      </c>
      <c r="CK27">
        <v>1689796856.7</v>
      </c>
      <c r="CL27">
        <v>0</v>
      </c>
      <c r="CM27">
        <v>1689796820</v>
      </c>
      <c r="CN27" t="s">
        <v>381</v>
      </c>
      <c r="CO27">
        <v>1689796820</v>
      </c>
      <c r="CP27">
        <v>1689796817</v>
      </c>
      <c r="CQ27">
        <v>10</v>
      </c>
      <c r="CR27">
        <v>1.2E-2</v>
      </c>
      <c r="CS27">
        <v>0</v>
      </c>
      <c r="CT27">
        <v>-3.32</v>
      </c>
      <c r="CU27">
        <v>-0.161</v>
      </c>
      <c r="CV27">
        <v>400</v>
      </c>
      <c r="CW27">
        <v>11</v>
      </c>
      <c r="CX27">
        <v>0.37</v>
      </c>
      <c r="CY27">
        <v>0.1</v>
      </c>
      <c r="CZ27">
        <v>5.3681242553860899</v>
      </c>
      <c r="DA27">
        <v>-0.14332107366929001</v>
      </c>
      <c r="DB27">
        <v>5.40170824428923E-2</v>
      </c>
      <c r="DC27">
        <v>1</v>
      </c>
      <c r="DD27">
        <v>399.99009523809502</v>
      </c>
      <c r="DE27">
        <v>-8.2909090908981797E-2</v>
      </c>
      <c r="DF27">
        <v>2.7947066907868301E-2</v>
      </c>
      <c r="DG27">
        <v>1</v>
      </c>
      <c r="DH27">
        <v>1799.99</v>
      </c>
      <c r="DI27">
        <v>0.21859664389375599</v>
      </c>
      <c r="DJ27">
        <v>0.13244945127425301</v>
      </c>
      <c r="DK27">
        <v>-1</v>
      </c>
      <c r="DL27">
        <v>2</v>
      </c>
      <c r="DM27">
        <v>2</v>
      </c>
      <c r="DN27" t="s">
        <v>354</v>
      </c>
      <c r="DO27">
        <v>2.7352300000000001</v>
      </c>
      <c r="DP27">
        <v>2.76125</v>
      </c>
      <c r="DQ27">
        <v>9.8461599999999996E-2</v>
      </c>
      <c r="DR27">
        <v>9.81818E-2</v>
      </c>
      <c r="DS27">
        <v>7.4395000000000003E-2</v>
      </c>
      <c r="DT27">
        <v>6.8838399999999994E-2</v>
      </c>
      <c r="DU27">
        <v>26459.3</v>
      </c>
      <c r="DV27">
        <v>27971.9</v>
      </c>
      <c r="DW27">
        <v>27452</v>
      </c>
      <c r="DX27">
        <v>29095.3</v>
      </c>
      <c r="DY27">
        <v>33500</v>
      </c>
      <c r="DZ27">
        <v>36110.199999999997</v>
      </c>
      <c r="EA27">
        <v>36704.699999999997</v>
      </c>
      <c r="EB27">
        <v>39470.199999999997</v>
      </c>
      <c r="EC27">
        <v>1.8982000000000001</v>
      </c>
      <c r="ED27">
        <v>2.1568999999999998</v>
      </c>
      <c r="EE27">
        <v>5.5238599999999999E-2</v>
      </c>
      <c r="EF27">
        <v>0</v>
      </c>
      <c r="EG27">
        <v>17.0166</v>
      </c>
      <c r="EH27">
        <v>999.9</v>
      </c>
      <c r="EI27">
        <v>46.435000000000002</v>
      </c>
      <c r="EJ27">
        <v>21.620999999999999</v>
      </c>
      <c r="EK27">
        <v>11.878</v>
      </c>
      <c r="EL27">
        <v>62.513800000000003</v>
      </c>
      <c r="EM27">
        <v>20.084099999999999</v>
      </c>
      <c r="EN27">
        <v>1</v>
      </c>
      <c r="EO27">
        <v>-0.55352100000000004</v>
      </c>
      <c r="EP27">
        <v>2.0272299999999999</v>
      </c>
      <c r="EQ27">
        <v>19.8828</v>
      </c>
      <c r="ER27">
        <v>5.2201399999999998</v>
      </c>
      <c r="ES27">
        <v>11.9201</v>
      </c>
      <c r="ET27">
        <v>4.9554</v>
      </c>
      <c r="EU27">
        <v>3.2979799999999999</v>
      </c>
      <c r="EV27">
        <v>64.900000000000006</v>
      </c>
      <c r="EW27">
        <v>132.5</v>
      </c>
      <c r="EX27">
        <v>4448.2</v>
      </c>
      <c r="EY27">
        <v>9999</v>
      </c>
      <c r="EZ27">
        <v>1.84399</v>
      </c>
      <c r="FA27">
        <v>1.8430899999999999</v>
      </c>
      <c r="FB27">
        <v>1.8489599999999999</v>
      </c>
      <c r="FC27">
        <v>1.8530800000000001</v>
      </c>
      <c r="FD27">
        <v>1.84768</v>
      </c>
      <c r="FE27">
        <v>1.84779</v>
      </c>
      <c r="FF27">
        <v>1.84778</v>
      </c>
      <c r="FG27">
        <v>1.84755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-3.32</v>
      </c>
      <c r="FV27">
        <v>-0.1608</v>
      </c>
      <c r="FW27">
        <v>-3.3201818181817702</v>
      </c>
      <c r="FX27">
        <v>0</v>
      </c>
      <c r="FY27">
        <v>0</v>
      </c>
      <c r="FZ27">
        <v>0</v>
      </c>
      <c r="GA27">
        <v>-0.160830000000001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0.5</v>
      </c>
      <c r="GK27">
        <v>1.03027</v>
      </c>
      <c r="GL27">
        <v>2.5585900000000001</v>
      </c>
      <c r="GM27">
        <v>1.4477500000000001</v>
      </c>
      <c r="GN27">
        <v>2.3156699999999999</v>
      </c>
      <c r="GO27">
        <v>1.5466299999999999</v>
      </c>
      <c r="GP27">
        <v>2.4401899999999999</v>
      </c>
      <c r="GQ27">
        <v>24.7347</v>
      </c>
      <c r="GR27">
        <v>15.5768</v>
      </c>
      <c r="GS27">
        <v>18</v>
      </c>
      <c r="GT27">
        <v>377.67500000000001</v>
      </c>
      <c r="GU27">
        <v>670.572</v>
      </c>
      <c r="GV27">
        <v>14.9924</v>
      </c>
      <c r="GW27">
        <v>19.9679</v>
      </c>
      <c r="GX27">
        <v>30.0001</v>
      </c>
      <c r="GY27">
        <v>19.902699999999999</v>
      </c>
      <c r="GZ27">
        <v>19.856300000000001</v>
      </c>
      <c r="HA27">
        <v>20.614100000000001</v>
      </c>
      <c r="HB27">
        <v>10</v>
      </c>
      <c r="HC27">
        <v>-30</v>
      </c>
      <c r="HD27">
        <v>14.9886</v>
      </c>
      <c r="HE27">
        <v>400</v>
      </c>
      <c r="HF27">
        <v>0</v>
      </c>
      <c r="HG27">
        <v>101.117</v>
      </c>
      <c r="HH27">
        <v>95.925399999999996</v>
      </c>
    </row>
    <row r="28" spans="1:216" x14ac:dyDescent="0.2">
      <c r="A28">
        <v>10</v>
      </c>
      <c r="B28">
        <v>1689796936</v>
      </c>
      <c r="C28">
        <v>766</v>
      </c>
      <c r="D28" t="s">
        <v>382</v>
      </c>
      <c r="E28" t="s">
        <v>383</v>
      </c>
      <c r="F28" t="s">
        <v>348</v>
      </c>
      <c r="G28" t="s">
        <v>409</v>
      </c>
      <c r="H28" t="s">
        <v>349</v>
      </c>
      <c r="I28" t="s">
        <v>350</v>
      </c>
      <c r="J28" t="s">
        <v>351</v>
      </c>
      <c r="K28" t="s">
        <v>352</v>
      </c>
      <c r="L28">
        <v>1689796936</v>
      </c>
      <c r="M28">
        <f t="shared" si="0"/>
        <v>1.9593682556384201E-3</v>
      </c>
      <c r="N28">
        <f t="shared" si="1"/>
        <v>1.9593682556384202</v>
      </c>
      <c r="O28">
        <f t="shared" si="2"/>
        <v>9.9217351718336726</v>
      </c>
      <c r="P28">
        <f t="shared" si="3"/>
        <v>395.54199999999997</v>
      </c>
      <c r="Q28">
        <f t="shared" si="4"/>
        <v>309.927880246543</v>
      </c>
      <c r="R28">
        <f t="shared" si="5"/>
        <v>31.422933954340824</v>
      </c>
      <c r="S28">
        <f t="shared" si="6"/>
        <v>40.103168944596796</v>
      </c>
      <c r="T28">
        <f t="shared" si="7"/>
        <v>0.20261379235960136</v>
      </c>
      <c r="U28">
        <f t="shared" si="8"/>
        <v>4.4640083631791247</v>
      </c>
      <c r="V28">
        <f t="shared" si="9"/>
        <v>0.19764001023043373</v>
      </c>
      <c r="W28">
        <f t="shared" si="10"/>
        <v>0.12396171153458829</v>
      </c>
      <c r="X28">
        <f t="shared" si="11"/>
        <v>297.71099699999996</v>
      </c>
      <c r="Y28">
        <f t="shared" si="12"/>
        <v>18.829502056034908</v>
      </c>
      <c r="Z28">
        <f t="shared" si="13"/>
        <v>18.829502056034908</v>
      </c>
      <c r="AA28">
        <f t="shared" si="14"/>
        <v>2.1818274830104327</v>
      </c>
      <c r="AB28">
        <f t="shared" si="15"/>
        <v>57.658738304217913</v>
      </c>
      <c r="AC28">
        <f t="shared" si="16"/>
        <v>1.1934165803203198</v>
      </c>
      <c r="AD28">
        <f t="shared" si="17"/>
        <v>2.0697930884710631</v>
      </c>
      <c r="AE28">
        <f t="shared" si="18"/>
        <v>0.98841090269011289</v>
      </c>
      <c r="AF28">
        <f t="shared" si="19"/>
        <v>-86.408140073654323</v>
      </c>
      <c r="AG28">
        <f t="shared" si="20"/>
        <v>-202.37453192538814</v>
      </c>
      <c r="AH28">
        <f t="shared" si="21"/>
        <v>-8.9671013729811211</v>
      </c>
      <c r="AI28">
        <f t="shared" si="22"/>
        <v>-3.8776372023619388E-2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55159.406261286538</v>
      </c>
      <c r="AO28">
        <f t="shared" si="26"/>
        <v>1800.06</v>
      </c>
      <c r="AP28">
        <f t="shared" si="27"/>
        <v>1517.4500999999998</v>
      </c>
      <c r="AQ28">
        <f t="shared" si="28"/>
        <v>0.84299973334222189</v>
      </c>
      <c r="AR28">
        <f t="shared" si="29"/>
        <v>0.16538948535048831</v>
      </c>
      <c r="AS28">
        <v>1689796936</v>
      </c>
      <c r="AT28">
        <v>395.54199999999997</v>
      </c>
      <c r="AU28">
        <v>399.96199999999999</v>
      </c>
      <c r="AV28">
        <v>11.770799999999999</v>
      </c>
      <c r="AW28">
        <v>10.970700000000001</v>
      </c>
      <c r="AX28">
        <v>398.93</v>
      </c>
      <c r="AY28">
        <v>11.928900000000001</v>
      </c>
      <c r="AZ28">
        <v>400.03899999999999</v>
      </c>
      <c r="BA28">
        <v>101.36499999999999</v>
      </c>
      <c r="BB28">
        <v>2.2890400000000002E-2</v>
      </c>
      <c r="BC28">
        <v>17.988600000000002</v>
      </c>
      <c r="BD28">
        <v>17.921800000000001</v>
      </c>
      <c r="BE28">
        <v>999.9</v>
      </c>
      <c r="BF28">
        <v>0</v>
      </c>
      <c r="BG28">
        <v>0</v>
      </c>
      <c r="BH28">
        <v>9981.25</v>
      </c>
      <c r="BI28">
        <v>0</v>
      </c>
      <c r="BJ28">
        <v>90.415899999999993</v>
      </c>
      <c r="BK28">
        <v>-4.4194899999999997</v>
      </c>
      <c r="BL28">
        <v>400.25299999999999</v>
      </c>
      <c r="BM28">
        <v>404.39800000000002</v>
      </c>
      <c r="BN28">
        <v>0.80012499999999998</v>
      </c>
      <c r="BO28">
        <v>399.96199999999999</v>
      </c>
      <c r="BP28">
        <v>10.970700000000001</v>
      </c>
      <c r="BQ28">
        <v>1.1931499999999999</v>
      </c>
      <c r="BR28">
        <v>1.1120399999999999</v>
      </c>
      <c r="BS28">
        <v>9.5163499999999992</v>
      </c>
      <c r="BT28">
        <v>8.4734200000000008</v>
      </c>
      <c r="BU28">
        <v>1800.06</v>
      </c>
      <c r="BV28">
        <v>0.900007</v>
      </c>
      <c r="BW28">
        <v>9.9992899999999996E-2</v>
      </c>
      <c r="BX28">
        <v>0</v>
      </c>
      <c r="BY28">
        <v>2.3289</v>
      </c>
      <c r="BZ28">
        <v>0</v>
      </c>
      <c r="CA28">
        <v>3202.76</v>
      </c>
      <c r="CB28">
        <v>13895.4</v>
      </c>
      <c r="CC28">
        <v>38.875</v>
      </c>
      <c r="CD28">
        <v>40.125</v>
      </c>
      <c r="CE28">
        <v>40.125</v>
      </c>
      <c r="CF28">
        <v>38.625</v>
      </c>
      <c r="CG28">
        <v>37.936999999999998</v>
      </c>
      <c r="CH28">
        <v>1620.07</v>
      </c>
      <c r="CI28">
        <v>179.99</v>
      </c>
      <c r="CJ28">
        <v>0</v>
      </c>
      <c r="CK28">
        <v>1689796944.3</v>
      </c>
      <c r="CL28">
        <v>0</v>
      </c>
      <c r="CM28">
        <v>1689796907</v>
      </c>
      <c r="CN28" t="s">
        <v>384</v>
      </c>
      <c r="CO28">
        <v>1689796907</v>
      </c>
      <c r="CP28">
        <v>1689796905</v>
      </c>
      <c r="CQ28">
        <v>11</v>
      </c>
      <c r="CR28">
        <v>-6.7000000000000004E-2</v>
      </c>
      <c r="CS28">
        <v>3.0000000000000001E-3</v>
      </c>
      <c r="CT28">
        <v>-3.387</v>
      </c>
      <c r="CU28">
        <v>-0.158</v>
      </c>
      <c r="CV28">
        <v>400</v>
      </c>
      <c r="CW28">
        <v>11</v>
      </c>
      <c r="CX28">
        <v>0.65</v>
      </c>
      <c r="CY28">
        <v>0.1</v>
      </c>
      <c r="CZ28">
        <v>5.4436507861596999</v>
      </c>
      <c r="DA28">
        <v>-0.271320824458337</v>
      </c>
      <c r="DB28">
        <v>3.8362862575096801E-2</v>
      </c>
      <c r="DC28">
        <v>1</v>
      </c>
      <c r="DD28">
        <v>399.98476190476202</v>
      </c>
      <c r="DE28">
        <v>-0.24958441558419001</v>
      </c>
      <c r="DF28">
        <v>3.4170308417166603E-2</v>
      </c>
      <c r="DG28">
        <v>1</v>
      </c>
      <c r="DH28">
        <v>1799.9855</v>
      </c>
      <c r="DI28">
        <v>-0.55778295548370405</v>
      </c>
      <c r="DJ28">
        <v>0.130593835995405</v>
      </c>
      <c r="DK28">
        <v>-1</v>
      </c>
      <c r="DL28">
        <v>2</v>
      </c>
      <c r="DM28">
        <v>2</v>
      </c>
      <c r="DN28" t="s">
        <v>354</v>
      </c>
      <c r="DO28">
        <v>2.7356699999999998</v>
      </c>
      <c r="DP28">
        <v>2.7608799999999998</v>
      </c>
      <c r="DQ28">
        <v>9.8444599999999993E-2</v>
      </c>
      <c r="DR28">
        <v>9.81707E-2</v>
      </c>
      <c r="DS28">
        <v>7.4520100000000006E-2</v>
      </c>
      <c r="DT28">
        <v>6.8919400000000006E-2</v>
      </c>
      <c r="DU28">
        <v>26458.6</v>
      </c>
      <c r="DV28">
        <v>27971.599999999999</v>
      </c>
      <c r="DW28">
        <v>27450.9</v>
      </c>
      <c r="DX28">
        <v>29094.7</v>
      </c>
      <c r="DY28">
        <v>33494</v>
      </c>
      <c r="DZ28">
        <v>36106.400000000001</v>
      </c>
      <c r="EA28">
        <v>36703.1</v>
      </c>
      <c r="EB28">
        <v>39469.5</v>
      </c>
      <c r="EC28">
        <v>1.89835</v>
      </c>
      <c r="ED28">
        <v>2.15578</v>
      </c>
      <c r="EE28">
        <v>5.7037900000000002E-2</v>
      </c>
      <c r="EF28">
        <v>0</v>
      </c>
      <c r="EG28">
        <v>16.9742</v>
      </c>
      <c r="EH28">
        <v>999.9</v>
      </c>
      <c r="EI28">
        <v>46.447000000000003</v>
      </c>
      <c r="EJ28">
        <v>21.681000000000001</v>
      </c>
      <c r="EK28">
        <v>11.9236</v>
      </c>
      <c r="EL28">
        <v>62.323799999999999</v>
      </c>
      <c r="EM28">
        <v>20.080100000000002</v>
      </c>
      <c r="EN28">
        <v>1</v>
      </c>
      <c r="EO28">
        <v>-0.55185700000000004</v>
      </c>
      <c r="EP28">
        <v>1.88639</v>
      </c>
      <c r="EQ28">
        <v>19.892299999999999</v>
      </c>
      <c r="ER28">
        <v>5.2187900000000003</v>
      </c>
      <c r="ES28">
        <v>11.9201</v>
      </c>
      <c r="ET28">
        <v>4.9554999999999998</v>
      </c>
      <c r="EU28">
        <v>3.2978800000000001</v>
      </c>
      <c r="EV28">
        <v>64.900000000000006</v>
      </c>
      <c r="EW28">
        <v>132.5</v>
      </c>
      <c r="EX28">
        <v>4450</v>
      </c>
      <c r="EY28">
        <v>9999</v>
      </c>
      <c r="EZ28">
        <v>1.8437699999999999</v>
      </c>
      <c r="FA28">
        <v>1.8428599999999999</v>
      </c>
      <c r="FB28">
        <v>1.84877</v>
      </c>
      <c r="FC28">
        <v>1.8528500000000001</v>
      </c>
      <c r="FD28">
        <v>1.8474900000000001</v>
      </c>
      <c r="FE28">
        <v>1.8475600000000001</v>
      </c>
      <c r="FF28">
        <v>1.8475699999999999</v>
      </c>
      <c r="FG28">
        <v>1.84734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-3.3879999999999999</v>
      </c>
      <c r="FV28">
        <v>-0.15809999999999999</v>
      </c>
      <c r="FW28">
        <v>-3.3875000000000002</v>
      </c>
      <c r="FX28">
        <v>0</v>
      </c>
      <c r="FY28">
        <v>0</v>
      </c>
      <c r="FZ28">
        <v>0</v>
      </c>
      <c r="GA28">
        <v>-0.15806999999999999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0.5</v>
      </c>
      <c r="GK28">
        <v>1.02905</v>
      </c>
      <c r="GL28">
        <v>2.5549300000000001</v>
      </c>
      <c r="GM28">
        <v>1.4489700000000001</v>
      </c>
      <c r="GN28">
        <v>2.3144499999999999</v>
      </c>
      <c r="GO28">
        <v>1.5466299999999999</v>
      </c>
      <c r="GP28">
        <v>2.3950200000000001</v>
      </c>
      <c r="GQ28">
        <v>24.775500000000001</v>
      </c>
      <c r="GR28">
        <v>15.5505</v>
      </c>
      <c r="GS28">
        <v>18</v>
      </c>
      <c r="GT28">
        <v>377.94400000000002</v>
      </c>
      <c r="GU28">
        <v>669.91700000000003</v>
      </c>
      <c r="GV28">
        <v>15.0745</v>
      </c>
      <c r="GW28">
        <v>19.994800000000001</v>
      </c>
      <c r="GX28">
        <v>30.0002</v>
      </c>
      <c r="GY28">
        <v>19.9313</v>
      </c>
      <c r="GZ28">
        <v>19.883900000000001</v>
      </c>
      <c r="HA28">
        <v>20.613900000000001</v>
      </c>
      <c r="HB28">
        <v>10</v>
      </c>
      <c r="HC28">
        <v>-30</v>
      </c>
      <c r="HD28">
        <v>15.0815</v>
      </c>
      <c r="HE28">
        <v>400</v>
      </c>
      <c r="HF28">
        <v>0</v>
      </c>
      <c r="HG28">
        <v>101.113</v>
      </c>
      <c r="HH28">
        <v>95.923500000000004</v>
      </c>
    </row>
    <row r="29" spans="1:216" x14ac:dyDescent="0.2">
      <c r="A29">
        <v>11</v>
      </c>
      <c r="B29">
        <v>1689797021</v>
      </c>
      <c r="C29">
        <v>851</v>
      </c>
      <c r="D29" t="s">
        <v>385</v>
      </c>
      <c r="E29" t="s">
        <v>386</v>
      </c>
      <c r="F29" t="s">
        <v>348</v>
      </c>
      <c r="G29" t="s">
        <v>409</v>
      </c>
      <c r="H29" t="s">
        <v>349</v>
      </c>
      <c r="I29" t="s">
        <v>350</v>
      </c>
      <c r="J29" t="s">
        <v>351</v>
      </c>
      <c r="K29" t="s">
        <v>352</v>
      </c>
      <c r="L29">
        <v>1689797021</v>
      </c>
      <c r="M29">
        <f t="shared" si="0"/>
        <v>1.9659606675677421E-3</v>
      </c>
      <c r="N29">
        <f t="shared" si="1"/>
        <v>1.9659606675677421</v>
      </c>
      <c r="O29">
        <f t="shared" si="2"/>
        <v>11.192160114144793</v>
      </c>
      <c r="P29">
        <f t="shared" si="3"/>
        <v>469.96600000000001</v>
      </c>
      <c r="Q29">
        <f t="shared" si="4"/>
        <v>373.3401378055944</v>
      </c>
      <c r="R29">
        <f t="shared" si="5"/>
        <v>37.853330434923215</v>
      </c>
      <c r="S29">
        <f t="shared" si="6"/>
        <v>47.650323363952396</v>
      </c>
      <c r="T29">
        <f t="shared" si="7"/>
        <v>0.20335510422850286</v>
      </c>
      <c r="U29">
        <f t="shared" si="8"/>
        <v>4.4694349293650122</v>
      </c>
      <c r="V29">
        <f t="shared" si="9"/>
        <v>0.19835126598903441</v>
      </c>
      <c r="W29">
        <f t="shared" si="10"/>
        <v>0.12440886104365251</v>
      </c>
      <c r="X29">
        <f t="shared" si="11"/>
        <v>297.70780500000001</v>
      </c>
      <c r="Y29">
        <f t="shared" si="12"/>
        <v>18.840750958932762</v>
      </c>
      <c r="Z29">
        <f t="shared" si="13"/>
        <v>18.840750958932762</v>
      </c>
      <c r="AA29">
        <f t="shared" si="14"/>
        <v>2.1833615291861106</v>
      </c>
      <c r="AB29">
        <f t="shared" si="15"/>
        <v>57.694654248980456</v>
      </c>
      <c r="AC29">
        <f t="shared" si="16"/>
        <v>1.1951667072027798</v>
      </c>
      <c r="AD29">
        <f t="shared" si="17"/>
        <v>2.0715380354738846</v>
      </c>
      <c r="AE29">
        <f t="shared" si="18"/>
        <v>0.98819482198333075</v>
      </c>
      <c r="AF29">
        <f t="shared" si="19"/>
        <v>-86.698865439737432</v>
      </c>
      <c r="AG29">
        <f t="shared" si="20"/>
        <v>-202.10222360690005</v>
      </c>
      <c r="AH29">
        <f t="shared" si="21"/>
        <v>-8.9452975524583636</v>
      </c>
      <c r="AI29">
        <f t="shared" si="22"/>
        <v>-3.8581599095863339E-2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55244.649393688996</v>
      </c>
      <c r="AO29">
        <f t="shared" si="26"/>
        <v>1800.04</v>
      </c>
      <c r="AP29">
        <f t="shared" si="27"/>
        <v>1517.4332999999999</v>
      </c>
      <c r="AQ29">
        <f t="shared" si="28"/>
        <v>0.84299976667185172</v>
      </c>
      <c r="AR29">
        <f t="shared" si="29"/>
        <v>0.16538954967667385</v>
      </c>
      <c r="AS29">
        <v>1689797021</v>
      </c>
      <c r="AT29">
        <v>469.96600000000001</v>
      </c>
      <c r="AU29">
        <v>474.97199999999998</v>
      </c>
      <c r="AV29">
        <v>11.787699999999999</v>
      </c>
      <c r="AW29">
        <v>10.984999999999999</v>
      </c>
      <c r="AX29">
        <v>473.48899999999998</v>
      </c>
      <c r="AY29">
        <v>11.9496</v>
      </c>
      <c r="AZ29">
        <v>400.07799999999997</v>
      </c>
      <c r="BA29">
        <v>101.36799999999999</v>
      </c>
      <c r="BB29">
        <v>2.3001400000000002E-2</v>
      </c>
      <c r="BC29">
        <v>18.001999999999999</v>
      </c>
      <c r="BD29">
        <v>17.933700000000002</v>
      </c>
      <c r="BE29">
        <v>999.9</v>
      </c>
      <c r="BF29">
        <v>0</v>
      </c>
      <c r="BG29">
        <v>0</v>
      </c>
      <c r="BH29">
        <v>9997.5</v>
      </c>
      <c r="BI29">
        <v>0</v>
      </c>
      <c r="BJ29">
        <v>92.111900000000006</v>
      </c>
      <c r="BK29">
        <v>-5.0058600000000002</v>
      </c>
      <c r="BL29">
        <v>475.572</v>
      </c>
      <c r="BM29">
        <v>480.24700000000001</v>
      </c>
      <c r="BN29">
        <v>0.80270900000000001</v>
      </c>
      <c r="BO29">
        <v>474.97199999999998</v>
      </c>
      <c r="BP29">
        <v>10.984999999999999</v>
      </c>
      <c r="BQ29">
        <v>1.19489</v>
      </c>
      <c r="BR29">
        <v>1.1135200000000001</v>
      </c>
      <c r="BS29">
        <v>9.5380500000000001</v>
      </c>
      <c r="BT29">
        <v>8.4930199999999996</v>
      </c>
      <c r="BU29">
        <v>1800.04</v>
      </c>
      <c r="BV29">
        <v>0.900007</v>
      </c>
      <c r="BW29">
        <v>9.9992899999999996E-2</v>
      </c>
      <c r="BX29">
        <v>0</v>
      </c>
      <c r="BY29">
        <v>2.1315</v>
      </c>
      <c r="BZ29">
        <v>0</v>
      </c>
      <c r="CA29">
        <v>3238.69</v>
      </c>
      <c r="CB29">
        <v>13895.3</v>
      </c>
      <c r="CC29">
        <v>38.875</v>
      </c>
      <c r="CD29">
        <v>40.186999999999998</v>
      </c>
      <c r="CE29">
        <v>40.125</v>
      </c>
      <c r="CF29">
        <v>38.625</v>
      </c>
      <c r="CG29">
        <v>38</v>
      </c>
      <c r="CH29">
        <v>1620.05</v>
      </c>
      <c r="CI29">
        <v>179.99</v>
      </c>
      <c r="CJ29">
        <v>0</v>
      </c>
      <c r="CK29">
        <v>1689797029.5</v>
      </c>
      <c r="CL29">
        <v>0</v>
      </c>
      <c r="CM29">
        <v>1689796992</v>
      </c>
      <c r="CN29" t="s">
        <v>387</v>
      </c>
      <c r="CO29">
        <v>1689796992</v>
      </c>
      <c r="CP29">
        <v>1689796990</v>
      </c>
      <c r="CQ29">
        <v>12</v>
      </c>
      <c r="CR29">
        <v>-0.13500000000000001</v>
      </c>
      <c r="CS29">
        <v>-4.0000000000000001E-3</v>
      </c>
      <c r="CT29">
        <v>-3.5230000000000001</v>
      </c>
      <c r="CU29">
        <v>-0.16200000000000001</v>
      </c>
      <c r="CV29">
        <v>475</v>
      </c>
      <c r="CW29">
        <v>11</v>
      </c>
      <c r="CX29">
        <v>0.16</v>
      </c>
      <c r="CY29">
        <v>0.02</v>
      </c>
      <c r="CZ29">
        <v>6.3244334169326502</v>
      </c>
      <c r="DA29">
        <v>-0.417651202524918</v>
      </c>
      <c r="DB29">
        <v>6.9261799377712499E-2</v>
      </c>
      <c r="DC29">
        <v>1</v>
      </c>
      <c r="DD29">
        <v>475.00644999999997</v>
      </c>
      <c r="DE29">
        <v>9.4872180449639895E-2</v>
      </c>
      <c r="DF29">
        <v>2.4336135683380399E-2</v>
      </c>
      <c r="DG29">
        <v>1</v>
      </c>
      <c r="DH29">
        <v>1800.0214285714301</v>
      </c>
      <c r="DI29">
        <v>0.23493368529175801</v>
      </c>
      <c r="DJ29">
        <v>8.99886614172625E-2</v>
      </c>
      <c r="DK29">
        <v>-1</v>
      </c>
      <c r="DL29">
        <v>2</v>
      </c>
      <c r="DM29">
        <v>2</v>
      </c>
      <c r="DN29" t="s">
        <v>354</v>
      </c>
      <c r="DO29">
        <v>2.73576</v>
      </c>
      <c r="DP29">
        <v>2.7611300000000001</v>
      </c>
      <c r="DQ29">
        <v>0.111905</v>
      </c>
      <c r="DR29">
        <v>0.11162900000000001</v>
      </c>
      <c r="DS29">
        <v>7.4614899999999998E-2</v>
      </c>
      <c r="DT29">
        <v>6.8984400000000001E-2</v>
      </c>
      <c r="DU29">
        <v>26063.8</v>
      </c>
      <c r="DV29">
        <v>27554.6</v>
      </c>
      <c r="DW29">
        <v>27450.6</v>
      </c>
      <c r="DX29">
        <v>29094.7</v>
      </c>
      <c r="DY29">
        <v>33490.300000000003</v>
      </c>
      <c r="DZ29">
        <v>36103.9</v>
      </c>
      <c r="EA29">
        <v>36702.800000000003</v>
      </c>
      <c r="EB29">
        <v>39469.4</v>
      </c>
      <c r="EC29">
        <v>1.8987499999999999</v>
      </c>
      <c r="ED29">
        <v>2.1556700000000002</v>
      </c>
      <c r="EE29">
        <v>5.8990000000000001E-2</v>
      </c>
      <c r="EF29">
        <v>0</v>
      </c>
      <c r="EG29">
        <v>16.953700000000001</v>
      </c>
      <c r="EH29">
        <v>999.9</v>
      </c>
      <c r="EI29">
        <v>46.398000000000003</v>
      </c>
      <c r="EJ29">
        <v>21.701000000000001</v>
      </c>
      <c r="EK29">
        <v>11.925599999999999</v>
      </c>
      <c r="EL29">
        <v>62.343800000000002</v>
      </c>
      <c r="EM29">
        <v>20.276399999999999</v>
      </c>
      <c r="EN29">
        <v>1</v>
      </c>
      <c r="EO29">
        <v>-0.55023599999999995</v>
      </c>
      <c r="EP29">
        <v>1.9280900000000001</v>
      </c>
      <c r="EQ29">
        <v>19.894600000000001</v>
      </c>
      <c r="ER29">
        <v>5.22058</v>
      </c>
      <c r="ES29">
        <v>11.9201</v>
      </c>
      <c r="ET29">
        <v>4.95505</v>
      </c>
      <c r="EU29">
        <v>3.29765</v>
      </c>
      <c r="EV29">
        <v>64.900000000000006</v>
      </c>
      <c r="EW29">
        <v>132.5</v>
      </c>
      <c r="EX29">
        <v>4451.8999999999996</v>
      </c>
      <c r="EY29">
        <v>9999</v>
      </c>
      <c r="EZ29">
        <v>1.8439099999999999</v>
      </c>
      <c r="FA29">
        <v>1.8429899999999999</v>
      </c>
      <c r="FB29">
        <v>1.8489100000000001</v>
      </c>
      <c r="FC29">
        <v>1.85303</v>
      </c>
      <c r="FD29">
        <v>1.8476600000000001</v>
      </c>
      <c r="FE29">
        <v>1.84771</v>
      </c>
      <c r="FF29">
        <v>1.8476999999999999</v>
      </c>
      <c r="FG29">
        <v>1.8475299999999999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-3.5230000000000001</v>
      </c>
      <c r="FV29">
        <v>-0.16189999999999999</v>
      </c>
      <c r="FW29">
        <v>-3.5230999999999999</v>
      </c>
      <c r="FX29">
        <v>0</v>
      </c>
      <c r="FY29">
        <v>0</v>
      </c>
      <c r="FZ29">
        <v>0</v>
      </c>
      <c r="GA29">
        <v>-0.16186999999999899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0.5</v>
      </c>
      <c r="GK29">
        <v>1.1792</v>
      </c>
      <c r="GL29">
        <v>2.5524900000000001</v>
      </c>
      <c r="GM29">
        <v>1.4477500000000001</v>
      </c>
      <c r="GN29">
        <v>2.3156699999999999</v>
      </c>
      <c r="GO29">
        <v>1.5466299999999999</v>
      </c>
      <c r="GP29">
        <v>2.4670399999999999</v>
      </c>
      <c r="GQ29">
        <v>24.7959</v>
      </c>
      <c r="GR29">
        <v>15.541700000000001</v>
      </c>
      <c r="GS29">
        <v>18</v>
      </c>
      <c r="GT29">
        <v>378.26499999999999</v>
      </c>
      <c r="GU29">
        <v>670.11500000000001</v>
      </c>
      <c r="GV29">
        <v>15.0488</v>
      </c>
      <c r="GW29">
        <v>20.011399999999998</v>
      </c>
      <c r="GX29">
        <v>30.0002</v>
      </c>
      <c r="GY29">
        <v>19.9513</v>
      </c>
      <c r="GZ29">
        <v>19.904800000000002</v>
      </c>
      <c r="HA29">
        <v>23.601900000000001</v>
      </c>
      <c r="HB29">
        <v>10</v>
      </c>
      <c r="HC29">
        <v>-30</v>
      </c>
      <c r="HD29">
        <v>15.049099999999999</v>
      </c>
      <c r="HE29">
        <v>475</v>
      </c>
      <c r="HF29">
        <v>0</v>
      </c>
      <c r="HG29">
        <v>101.11199999999999</v>
      </c>
      <c r="HH29">
        <v>95.923400000000001</v>
      </c>
    </row>
    <row r="30" spans="1:216" x14ac:dyDescent="0.2">
      <c r="A30">
        <v>12</v>
      </c>
      <c r="B30">
        <v>1689797129</v>
      </c>
      <c r="C30">
        <v>959</v>
      </c>
      <c r="D30" t="s">
        <v>388</v>
      </c>
      <c r="E30" t="s">
        <v>389</v>
      </c>
      <c r="F30" t="s">
        <v>348</v>
      </c>
      <c r="G30" t="s">
        <v>409</v>
      </c>
      <c r="H30" t="s">
        <v>349</v>
      </c>
      <c r="I30" t="s">
        <v>350</v>
      </c>
      <c r="J30" t="s">
        <v>351</v>
      </c>
      <c r="K30" t="s">
        <v>352</v>
      </c>
      <c r="L30">
        <v>1689797129</v>
      </c>
      <c r="M30">
        <f t="shared" si="0"/>
        <v>1.993177926478816E-3</v>
      </c>
      <c r="N30">
        <f t="shared" si="1"/>
        <v>1.9931779264788159</v>
      </c>
      <c r="O30">
        <f t="shared" si="2"/>
        <v>12.649297970733617</v>
      </c>
      <c r="P30">
        <f t="shared" si="3"/>
        <v>569.36699999999996</v>
      </c>
      <c r="Q30">
        <f t="shared" si="4"/>
        <v>461.58721016745244</v>
      </c>
      <c r="R30">
        <f t="shared" si="5"/>
        <v>46.79982152393054</v>
      </c>
      <c r="S30">
        <f t="shared" si="6"/>
        <v>57.7274963315148</v>
      </c>
      <c r="T30">
        <f t="shared" si="7"/>
        <v>0.20750993610334126</v>
      </c>
      <c r="U30">
        <f t="shared" si="8"/>
        <v>4.4681406375838506</v>
      </c>
      <c r="V30">
        <f t="shared" si="9"/>
        <v>0.20230089041922408</v>
      </c>
      <c r="W30">
        <f t="shared" si="10"/>
        <v>0.12689517746732104</v>
      </c>
      <c r="X30">
        <f t="shared" si="11"/>
        <v>297.70620899999994</v>
      </c>
      <c r="Y30">
        <f t="shared" si="12"/>
        <v>18.823209650411943</v>
      </c>
      <c r="Z30">
        <f t="shared" si="13"/>
        <v>18.823209650411943</v>
      </c>
      <c r="AA30">
        <f t="shared" si="14"/>
        <v>2.1809697812752917</v>
      </c>
      <c r="AB30">
        <f t="shared" si="15"/>
        <v>57.911600617181989</v>
      </c>
      <c r="AC30">
        <f t="shared" si="16"/>
        <v>1.1986804611594399</v>
      </c>
      <c r="AD30">
        <f t="shared" si="17"/>
        <v>2.0698451577658505</v>
      </c>
      <c r="AE30">
        <f t="shared" si="18"/>
        <v>0.98228932011585179</v>
      </c>
      <c r="AF30">
        <f t="shared" si="19"/>
        <v>-87.899146557715781</v>
      </c>
      <c r="AG30">
        <f t="shared" si="20"/>
        <v>-200.949757909136</v>
      </c>
      <c r="AH30">
        <f t="shared" si="21"/>
        <v>-8.895465669725855</v>
      </c>
      <c r="AI30">
        <f t="shared" si="22"/>
        <v>-3.8161136577684829E-2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55226.149636288421</v>
      </c>
      <c r="AO30">
        <f t="shared" si="26"/>
        <v>1800.03</v>
      </c>
      <c r="AP30">
        <f t="shared" si="27"/>
        <v>1517.4248999999998</v>
      </c>
      <c r="AQ30">
        <f t="shared" si="28"/>
        <v>0.84299978333694425</v>
      </c>
      <c r="AR30">
        <f t="shared" si="29"/>
        <v>0.16538958184030264</v>
      </c>
      <c r="AS30">
        <v>1689797129</v>
      </c>
      <c r="AT30">
        <v>569.36699999999996</v>
      </c>
      <c r="AU30">
        <v>575.06299999999999</v>
      </c>
      <c r="AV30">
        <v>11.8226</v>
      </c>
      <c r="AW30">
        <v>11.008699999999999</v>
      </c>
      <c r="AX30">
        <v>572.928</v>
      </c>
      <c r="AY30">
        <v>11.9794</v>
      </c>
      <c r="AZ30">
        <v>400.02100000000002</v>
      </c>
      <c r="BA30">
        <v>101.366</v>
      </c>
      <c r="BB30">
        <v>2.2904399999999998E-2</v>
      </c>
      <c r="BC30">
        <v>17.989000000000001</v>
      </c>
      <c r="BD30">
        <v>17.923500000000001</v>
      </c>
      <c r="BE30">
        <v>999.9</v>
      </c>
      <c r="BF30">
        <v>0</v>
      </c>
      <c r="BG30">
        <v>0</v>
      </c>
      <c r="BH30">
        <v>9993.75</v>
      </c>
      <c r="BI30">
        <v>0</v>
      </c>
      <c r="BJ30">
        <v>93.602500000000006</v>
      </c>
      <c r="BK30">
        <v>-5.6959799999999996</v>
      </c>
      <c r="BL30">
        <v>576.17899999999997</v>
      </c>
      <c r="BM30">
        <v>581.46400000000006</v>
      </c>
      <c r="BN30">
        <v>0.81385399999999997</v>
      </c>
      <c r="BO30">
        <v>575.06299999999999</v>
      </c>
      <c r="BP30">
        <v>11.008699999999999</v>
      </c>
      <c r="BQ30">
        <v>1.19841</v>
      </c>
      <c r="BR30">
        <v>1.11591</v>
      </c>
      <c r="BS30">
        <v>9.5817700000000006</v>
      </c>
      <c r="BT30">
        <v>8.5246200000000005</v>
      </c>
      <c r="BU30">
        <v>1800.03</v>
      </c>
      <c r="BV30">
        <v>0.900007</v>
      </c>
      <c r="BW30">
        <v>9.9992899999999996E-2</v>
      </c>
      <c r="BX30">
        <v>0</v>
      </c>
      <c r="BY30">
        <v>2.3664000000000001</v>
      </c>
      <c r="BZ30">
        <v>0</v>
      </c>
      <c r="CA30">
        <v>3277.34</v>
      </c>
      <c r="CB30">
        <v>13895.2</v>
      </c>
      <c r="CC30">
        <v>38.936999999999998</v>
      </c>
      <c r="CD30">
        <v>40.311999999999998</v>
      </c>
      <c r="CE30">
        <v>40.186999999999998</v>
      </c>
      <c r="CF30">
        <v>38.75</v>
      </c>
      <c r="CG30">
        <v>38.061999999999998</v>
      </c>
      <c r="CH30">
        <v>1620.04</v>
      </c>
      <c r="CI30">
        <v>179.99</v>
      </c>
      <c r="CJ30">
        <v>0</v>
      </c>
      <c r="CK30">
        <v>1689797137.5</v>
      </c>
      <c r="CL30">
        <v>0</v>
      </c>
      <c r="CM30">
        <v>1689797100</v>
      </c>
      <c r="CN30" t="s">
        <v>390</v>
      </c>
      <c r="CO30">
        <v>1689797100</v>
      </c>
      <c r="CP30">
        <v>1689797083</v>
      </c>
      <c r="CQ30">
        <v>13</v>
      </c>
      <c r="CR30">
        <v>-3.9E-2</v>
      </c>
      <c r="CS30">
        <v>5.0000000000000001E-3</v>
      </c>
      <c r="CT30">
        <v>-3.5619999999999998</v>
      </c>
      <c r="CU30">
        <v>-0.157</v>
      </c>
      <c r="CV30">
        <v>575</v>
      </c>
      <c r="CW30">
        <v>11</v>
      </c>
      <c r="CX30">
        <v>0.32</v>
      </c>
      <c r="CY30">
        <v>7.0000000000000007E-2</v>
      </c>
      <c r="CZ30">
        <v>6.8623227762464802</v>
      </c>
      <c r="DA30">
        <v>-0.32287993796613901</v>
      </c>
      <c r="DB30">
        <v>7.37100031139266E-2</v>
      </c>
      <c r="DC30">
        <v>1</v>
      </c>
      <c r="DD30">
        <v>574.99675000000002</v>
      </c>
      <c r="DE30">
        <v>-0.23445112781931801</v>
      </c>
      <c r="DF30">
        <v>4.7966524785524503E-2</v>
      </c>
      <c r="DG30">
        <v>1</v>
      </c>
      <c r="DH30">
        <v>1800.00047619048</v>
      </c>
      <c r="DI30">
        <v>-3.1429702945258597E-2</v>
      </c>
      <c r="DJ30">
        <v>6.7434355415082498E-2</v>
      </c>
      <c r="DK30">
        <v>-1</v>
      </c>
      <c r="DL30">
        <v>2</v>
      </c>
      <c r="DM30">
        <v>2</v>
      </c>
      <c r="DN30" t="s">
        <v>354</v>
      </c>
      <c r="DO30">
        <v>2.73556</v>
      </c>
      <c r="DP30">
        <v>2.7610000000000001</v>
      </c>
      <c r="DQ30">
        <v>0.128332</v>
      </c>
      <c r="DR30">
        <v>0.128057</v>
      </c>
      <c r="DS30">
        <v>7.4746900000000005E-2</v>
      </c>
      <c r="DT30">
        <v>6.9088700000000003E-2</v>
      </c>
      <c r="DU30">
        <v>25581.599999999999</v>
      </c>
      <c r="DV30">
        <v>27045</v>
      </c>
      <c r="DW30">
        <v>27449.9</v>
      </c>
      <c r="DX30">
        <v>29093.9</v>
      </c>
      <c r="DY30">
        <v>33484.699999999997</v>
      </c>
      <c r="DZ30">
        <v>36098.9</v>
      </c>
      <c r="EA30">
        <v>36702</v>
      </c>
      <c r="EB30">
        <v>39468.400000000001</v>
      </c>
      <c r="EC30">
        <v>1.8979299999999999</v>
      </c>
      <c r="ED30">
        <v>2.1547299999999998</v>
      </c>
      <c r="EE30">
        <v>5.8099600000000001E-2</v>
      </c>
      <c r="EF30">
        <v>0</v>
      </c>
      <c r="EG30">
        <v>16.958300000000001</v>
      </c>
      <c r="EH30">
        <v>999.9</v>
      </c>
      <c r="EI30">
        <v>46.386000000000003</v>
      </c>
      <c r="EJ30">
        <v>21.742000000000001</v>
      </c>
      <c r="EK30">
        <v>11.953099999999999</v>
      </c>
      <c r="EL30">
        <v>62.253799999999998</v>
      </c>
      <c r="EM30">
        <v>20.168299999999999</v>
      </c>
      <c r="EN30">
        <v>1</v>
      </c>
      <c r="EO30">
        <v>-0.54793700000000001</v>
      </c>
      <c r="EP30">
        <v>1.9111199999999999</v>
      </c>
      <c r="EQ30">
        <v>19.890599999999999</v>
      </c>
      <c r="ER30">
        <v>5.2222299999999997</v>
      </c>
      <c r="ES30">
        <v>11.9201</v>
      </c>
      <c r="ET30">
        <v>4.9557000000000002</v>
      </c>
      <c r="EU30">
        <v>3.2976999999999999</v>
      </c>
      <c r="EV30">
        <v>65</v>
      </c>
      <c r="EW30">
        <v>132.5</v>
      </c>
      <c r="EX30">
        <v>4454.2</v>
      </c>
      <c r="EY30">
        <v>9999</v>
      </c>
      <c r="EZ30">
        <v>1.8445400000000001</v>
      </c>
      <c r="FA30">
        <v>1.8436300000000001</v>
      </c>
      <c r="FB30">
        <v>1.8495200000000001</v>
      </c>
      <c r="FC30">
        <v>1.85364</v>
      </c>
      <c r="FD30">
        <v>1.8482499999999999</v>
      </c>
      <c r="FE30">
        <v>1.84832</v>
      </c>
      <c r="FF30">
        <v>1.84832</v>
      </c>
      <c r="FG30">
        <v>1.84812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-3.5609999999999999</v>
      </c>
      <c r="FV30">
        <v>-0.15679999999999999</v>
      </c>
      <c r="FW30">
        <v>-3.5615454545454699</v>
      </c>
      <c r="FX30">
        <v>0</v>
      </c>
      <c r="FY30">
        <v>0</v>
      </c>
      <c r="FZ30">
        <v>0</v>
      </c>
      <c r="GA30">
        <v>-0.15685000000000199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0.8</v>
      </c>
      <c r="GK30">
        <v>1.3732899999999999</v>
      </c>
      <c r="GL30">
        <v>2.5573700000000001</v>
      </c>
      <c r="GM30">
        <v>1.4489700000000001</v>
      </c>
      <c r="GN30">
        <v>2.3156699999999999</v>
      </c>
      <c r="GO30">
        <v>1.5466299999999999</v>
      </c>
      <c r="GP30">
        <v>2.4279799999999998</v>
      </c>
      <c r="GQ30">
        <v>24.857099999999999</v>
      </c>
      <c r="GR30">
        <v>15.515499999999999</v>
      </c>
      <c r="GS30">
        <v>18</v>
      </c>
      <c r="GT30">
        <v>378.11700000000002</v>
      </c>
      <c r="GU30">
        <v>669.68499999999995</v>
      </c>
      <c r="GV30">
        <v>15.0372</v>
      </c>
      <c r="GW30">
        <v>20.042200000000001</v>
      </c>
      <c r="GX30">
        <v>30.0002</v>
      </c>
      <c r="GY30">
        <v>19.9834</v>
      </c>
      <c r="GZ30">
        <v>19.937000000000001</v>
      </c>
      <c r="HA30">
        <v>27.468399999999999</v>
      </c>
      <c r="HB30">
        <v>10</v>
      </c>
      <c r="HC30">
        <v>-30</v>
      </c>
      <c r="HD30">
        <v>15.0402</v>
      </c>
      <c r="HE30">
        <v>575</v>
      </c>
      <c r="HF30">
        <v>0</v>
      </c>
      <c r="HG30">
        <v>101.10899999999999</v>
      </c>
      <c r="HH30">
        <v>95.9208</v>
      </c>
    </row>
    <row r="31" spans="1:216" x14ac:dyDescent="0.2">
      <c r="A31">
        <v>13</v>
      </c>
      <c r="B31">
        <v>1689797217</v>
      </c>
      <c r="C31">
        <v>1047</v>
      </c>
      <c r="D31" t="s">
        <v>391</v>
      </c>
      <c r="E31" t="s">
        <v>392</v>
      </c>
      <c r="F31" t="s">
        <v>348</v>
      </c>
      <c r="G31" t="s">
        <v>409</v>
      </c>
      <c r="H31" t="s">
        <v>349</v>
      </c>
      <c r="I31" t="s">
        <v>350</v>
      </c>
      <c r="J31" t="s">
        <v>351</v>
      </c>
      <c r="K31" t="s">
        <v>352</v>
      </c>
      <c r="L31">
        <v>1689797217</v>
      </c>
      <c r="M31">
        <f t="shared" si="0"/>
        <v>2.0143119296366333E-3</v>
      </c>
      <c r="N31">
        <f t="shared" si="1"/>
        <v>2.0143119296366332</v>
      </c>
      <c r="O31">
        <f t="shared" si="2"/>
        <v>13.232027525772866</v>
      </c>
      <c r="P31">
        <f t="shared" si="3"/>
        <v>668.96400000000006</v>
      </c>
      <c r="Q31">
        <f t="shared" si="4"/>
        <v>556.36183071865173</v>
      </c>
      <c r="R31">
        <f t="shared" si="5"/>
        <v>56.410174845731085</v>
      </c>
      <c r="S31">
        <f t="shared" si="6"/>
        <v>67.827040105816806</v>
      </c>
      <c r="T31">
        <f t="shared" si="7"/>
        <v>0.21013279799877407</v>
      </c>
      <c r="U31">
        <f t="shared" si="8"/>
        <v>4.4792657716588877</v>
      </c>
      <c r="V31">
        <f t="shared" si="9"/>
        <v>0.20480596365063627</v>
      </c>
      <c r="W31">
        <f t="shared" si="10"/>
        <v>0.12847107508987671</v>
      </c>
      <c r="X31">
        <f t="shared" si="11"/>
        <v>297.70142100000004</v>
      </c>
      <c r="Y31">
        <f t="shared" si="12"/>
        <v>18.820607952908851</v>
      </c>
      <c r="Z31">
        <f t="shared" si="13"/>
        <v>18.820607952908851</v>
      </c>
      <c r="AA31">
        <f t="shared" si="14"/>
        <v>2.180615236931454</v>
      </c>
      <c r="AB31">
        <f t="shared" si="15"/>
        <v>57.965760646209027</v>
      </c>
      <c r="AC31">
        <f t="shared" si="16"/>
        <v>1.2000354257933399</v>
      </c>
      <c r="AD31">
        <f t="shared" si="17"/>
        <v>2.0702487337614577</v>
      </c>
      <c r="AE31">
        <f t="shared" si="18"/>
        <v>0.9805798111381141</v>
      </c>
      <c r="AF31">
        <f t="shared" si="19"/>
        <v>-88.831156096975533</v>
      </c>
      <c r="AG31">
        <f t="shared" si="20"/>
        <v>-200.0732175669155</v>
      </c>
      <c r="AH31">
        <f t="shared" si="21"/>
        <v>-8.8346889139104992</v>
      </c>
      <c r="AI31">
        <f t="shared" si="22"/>
        <v>-3.7641577801480253E-2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55405.474393282166</v>
      </c>
      <c r="AO31">
        <f t="shared" si="26"/>
        <v>1800</v>
      </c>
      <c r="AP31">
        <f t="shared" si="27"/>
        <v>1517.3996999999999</v>
      </c>
      <c r="AQ31">
        <f t="shared" si="28"/>
        <v>0.84299983333333328</v>
      </c>
      <c r="AR31">
        <f t="shared" si="29"/>
        <v>0.16538967833333335</v>
      </c>
      <c r="AS31">
        <v>1689797217</v>
      </c>
      <c r="AT31">
        <v>668.96400000000006</v>
      </c>
      <c r="AU31">
        <v>674.99</v>
      </c>
      <c r="AV31">
        <v>11.835699999999999</v>
      </c>
      <c r="AW31">
        <v>11.013</v>
      </c>
      <c r="AX31">
        <v>672.375</v>
      </c>
      <c r="AY31">
        <v>11.993600000000001</v>
      </c>
      <c r="AZ31">
        <v>399.93299999999999</v>
      </c>
      <c r="BA31">
        <v>101.36799999999999</v>
      </c>
      <c r="BB31">
        <v>2.3166200000000001E-2</v>
      </c>
      <c r="BC31">
        <v>17.992100000000001</v>
      </c>
      <c r="BD31">
        <v>17.912800000000001</v>
      </c>
      <c r="BE31">
        <v>999.9</v>
      </c>
      <c r="BF31">
        <v>0</v>
      </c>
      <c r="BG31">
        <v>0</v>
      </c>
      <c r="BH31">
        <v>10027.5</v>
      </c>
      <c r="BI31">
        <v>0</v>
      </c>
      <c r="BJ31">
        <v>95.401899999999998</v>
      </c>
      <c r="BK31">
        <v>-6.0256999999999996</v>
      </c>
      <c r="BL31">
        <v>676.976</v>
      </c>
      <c r="BM31">
        <v>682.50599999999997</v>
      </c>
      <c r="BN31">
        <v>0.82261799999999996</v>
      </c>
      <c r="BO31">
        <v>674.99</v>
      </c>
      <c r="BP31">
        <v>11.013</v>
      </c>
      <c r="BQ31">
        <v>1.1997500000000001</v>
      </c>
      <c r="BR31">
        <v>1.1163700000000001</v>
      </c>
      <c r="BS31">
        <v>9.5984999999999996</v>
      </c>
      <c r="BT31">
        <v>8.5306700000000006</v>
      </c>
      <c r="BU31">
        <v>1800</v>
      </c>
      <c r="BV31">
        <v>0.900007</v>
      </c>
      <c r="BW31">
        <v>9.9992899999999996E-2</v>
      </c>
      <c r="BX31">
        <v>0</v>
      </c>
      <c r="BY31">
        <v>2.3664999999999998</v>
      </c>
      <c r="BZ31">
        <v>0</v>
      </c>
      <c r="CA31">
        <v>3291.71</v>
      </c>
      <c r="CB31">
        <v>13895</v>
      </c>
      <c r="CC31">
        <v>39</v>
      </c>
      <c r="CD31">
        <v>40.311999999999998</v>
      </c>
      <c r="CE31">
        <v>40.25</v>
      </c>
      <c r="CF31">
        <v>38.75</v>
      </c>
      <c r="CG31">
        <v>38.061999999999998</v>
      </c>
      <c r="CH31">
        <v>1620.01</v>
      </c>
      <c r="CI31">
        <v>179.99</v>
      </c>
      <c r="CJ31">
        <v>0</v>
      </c>
      <c r="CK31">
        <v>1689797225.7</v>
      </c>
      <c r="CL31">
        <v>0</v>
      </c>
      <c r="CM31">
        <v>1689797187</v>
      </c>
      <c r="CN31" t="s">
        <v>393</v>
      </c>
      <c r="CO31">
        <v>1689797186</v>
      </c>
      <c r="CP31">
        <v>1689797187</v>
      </c>
      <c r="CQ31">
        <v>14</v>
      </c>
      <c r="CR31">
        <v>0.15</v>
      </c>
      <c r="CS31">
        <v>-1E-3</v>
      </c>
      <c r="CT31">
        <v>-3.411</v>
      </c>
      <c r="CU31">
        <v>-0.158</v>
      </c>
      <c r="CV31">
        <v>675</v>
      </c>
      <c r="CW31">
        <v>11</v>
      </c>
      <c r="CX31">
        <v>0.2</v>
      </c>
      <c r="CY31">
        <v>0.11</v>
      </c>
      <c r="CZ31">
        <v>7.4451881046566397</v>
      </c>
      <c r="DA31">
        <v>-0.88623368420084103</v>
      </c>
      <c r="DB31">
        <v>0.12684416014778699</v>
      </c>
      <c r="DC31">
        <v>1</v>
      </c>
      <c r="DD31">
        <v>675.00025000000005</v>
      </c>
      <c r="DE31">
        <v>-0.171563909773153</v>
      </c>
      <c r="DF31">
        <v>4.6812258010054203E-2</v>
      </c>
      <c r="DG31">
        <v>1</v>
      </c>
      <c r="DH31">
        <v>1800.00714285714</v>
      </c>
      <c r="DI31">
        <v>4.1309663424631E-2</v>
      </c>
      <c r="DJ31">
        <v>8.8063057185191005E-3</v>
      </c>
      <c r="DK31">
        <v>-1</v>
      </c>
      <c r="DL31">
        <v>2</v>
      </c>
      <c r="DM31">
        <v>2</v>
      </c>
      <c r="DN31" t="s">
        <v>354</v>
      </c>
      <c r="DO31">
        <v>2.7352799999999999</v>
      </c>
      <c r="DP31">
        <v>2.7615500000000002</v>
      </c>
      <c r="DQ31">
        <v>0.143399</v>
      </c>
      <c r="DR31">
        <v>0.143097</v>
      </c>
      <c r="DS31">
        <v>7.48109E-2</v>
      </c>
      <c r="DT31">
        <v>6.9106899999999999E-2</v>
      </c>
      <c r="DU31">
        <v>25140.3</v>
      </c>
      <c r="DV31">
        <v>26578.7</v>
      </c>
      <c r="DW31">
        <v>27450</v>
      </c>
      <c r="DX31">
        <v>29093.200000000001</v>
      </c>
      <c r="DY31">
        <v>33482.800000000003</v>
      </c>
      <c r="DZ31">
        <v>36097.699999999997</v>
      </c>
      <c r="EA31">
        <v>36702.400000000001</v>
      </c>
      <c r="EB31">
        <v>39467.800000000003</v>
      </c>
      <c r="EC31">
        <v>1.89842</v>
      </c>
      <c r="ED31">
        <v>2.15482</v>
      </c>
      <c r="EE31">
        <v>5.72726E-2</v>
      </c>
      <c r="EF31">
        <v>0</v>
      </c>
      <c r="EG31">
        <v>16.961300000000001</v>
      </c>
      <c r="EH31">
        <v>999.9</v>
      </c>
      <c r="EI31">
        <v>46.362000000000002</v>
      </c>
      <c r="EJ31">
        <v>21.792000000000002</v>
      </c>
      <c r="EK31">
        <v>11.982699999999999</v>
      </c>
      <c r="EL31">
        <v>62.093800000000002</v>
      </c>
      <c r="EM31">
        <v>20.424700000000001</v>
      </c>
      <c r="EN31">
        <v>1</v>
      </c>
      <c r="EO31">
        <v>-0.54707300000000003</v>
      </c>
      <c r="EP31">
        <v>1.92286</v>
      </c>
      <c r="EQ31">
        <v>19.889700000000001</v>
      </c>
      <c r="ER31">
        <v>5.2172900000000002</v>
      </c>
      <c r="ES31">
        <v>11.9201</v>
      </c>
      <c r="ET31">
        <v>4.9558</v>
      </c>
      <c r="EU31">
        <v>3.2978499999999999</v>
      </c>
      <c r="EV31">
        <v>65</v>
      </c>
      <c r="EW31">
        <v>132.5</v>
      </c>
      <c r="EX31">
        <v>4456.1000000000004</v>
      </c>
      <c r="EY31">
        <v>9999</v>
      </c>
      <c r="EZ31">
        <v>1.84371</v>
      </c>
      <c r="FA31">
        <v>1.8428</v>
      </c>
      <c r="FB31">
        <v>1.8486899999999999</v>
      </c>
      <c r="FC31">
        <v>1.8527899999999999</v>
      </c>
      <c r="FD31">
        <v>1.8473900000000001</v>
      </c>
      <c r="FE31">
        <v>1.8474900000000001</v>
      </c>
      <c r="FF31">
        <v>1.8474699999999999</v>
      </c>
      <c r="FG31">
        <v>1.8472599999999999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-3.411</v>
      </c>
      <c r="FV31">
        <v>-0.15790000000000001</v>
      </c>
      <c r="FW31">
        <v>-3.4112727272727201</v>
      </c>
      <c r="FX31">
        <v>0</v>
      </c>
      <c r="FY31">
        <v>0</v>
      </c>
      <c r="FZ31">
        <v>0</v>
      </c>
      <c r="GA31">
        <v>-0.157939999999996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0.5</v>
      </c>
      <c r="GK31">
        <v>1.56128</v>
      </c>
      <c r="GL31">
        <v>2.5500500000000001</v>
      </c>
      <c r="GM31">
        <v>1.4489700000000001</v>
      </c>
      <c r="GN31">
        <v>2.3156699999999999</v>
      </c>
      <c r="GO31">
        <v>1.5466299999999999</v>
      </c>
      <c r="GP31">
        <v>2.4279799999999998</v>
      </c>
      <c r="GQ31">
        <v>24.877500000000001</v>
      </c>
      <c r="GR31">
        <v>15.5067</v>
      </c>
      <c r="GS31">
        <v>18</v>
      </c>
      <c r="GT31">
        <v>378.47399999999999</v>
      </c>
      <c r="GU31">
        <v>670.03300000000002</v>
      </c>
      <c r="GV31">
        <v>15.049200000000001</v>
      </c>
      <c r="GW31">
        <v>20.0563</v>
      </c>
      <c r="GX31">
        <v>30.0002</v>
      </c>
      <c r="GY31">
        <v>20.001799999999999</v>
      </c>
      <c r="GZ31">
        <v>19.955300000000001</v>
      </c>
      <c r="HA31">
        <v>31.240400000000001</v>
      </c>
      <c r="HB31">
        <v>10</v>
      </c>
      <c r="HC31">
        <v>-30</v>
      </c>
      <c r="HD31">
        <v>15.0532</v>
      </c>
      <c r="HE31">
        <v>675</v>
      </c>
      <c r="HF31">
        <v>0</v>
      </c>
      <c r="HG31">
        <v>101.11</v>
      </c>
      <c r="HH31">
        <v>95.918999999999997</v>
      </c>
    </row>
    <row r="32" spans="1:216" x14ac:dyDescent="0.2">
      <c r="A32">
        <v>14</v>
      </c>
      <c r="B32">
        <v>1689797303</v>
      </c>
      <c r="C32">
        <v>1133</v>
      </c>
      <c r="D32" t="s">
        <v>394</v>
      </c>
      <c r="E32" t="s">
        <v>395</v>
      </c>
      <c r="F32" t="s">
        <v>348</v>
      </c>
      <c r="G32" t="s">
        <v>409</v>
      </c>
      <c r="H32" t="s">
        <v>349</v>
      </c>
      <c r="I32" t="s">
        <v>350</v>
      </c>
      <c r="J32" t="s">
        <v>351</v>
      </c>
      <c r="K32" t="s">
        <v>352</v>
      </c>
      <c r="L32">
        <v>1689797303</v>
      </c>
      <c r="M32">
        <f t="shared" si="0"/>
        <v>2.0317345923275593E-3</v>
      </c>
      <c r="N32">
        <f t="shared" si="1"/>
        <v>2.0317345923275592</v>
      </c>
      <c r="O32">
        <f t="shared" si="2"/>
        <v>13.44482944348637</v>
      </c>
      <c r="P32">
        <f t="shared" si="3"/>
        <v>793.76099999999997</v>
      </c>
      <c r="Q32">
        <f t="shared" si="4"/>
        <v>678.31558875951077</v>
      </c>
      <c r="R32">
        <f t="shared" si="5"/>
        <v>68.774687988752035</v>
      </c>
      <c r="S32">
        <f t="shared" si="6"/>
        <v>80.479744262510707</v>
      </c>
      <c r="T32">
        <f t="shared" si="7"/>
        <v>0.21171987208315912</v>
      </c>
      <c r="U32">
        <f t="shared" si="8"/>
        <v>4.4697800884382701</v>
      </c>
      <c r="V32">
        <f t="shared" si="9"/>
        <v>0.20630222727671466</v>
      </c>
      <c r="W32">
        <f t="shared" si="10"/>
        <v>0.12941409924325903</v>
      </c>
      <c r="X32">
        <f t="shared" si="11"/>
        <v>297.70142100000004</v>
      </c>
      <c r="Y32">
        <f t="shared" si="12"/>
        <v>18.835632189956517</v>
      </c>
      <c r="Z32">
        <f t="shared" si="13"/>
        <v>18.835632189956517</v>
      </c>
      <c r="AA32">
        <f t="shared" si="14"/>
        <v>2.1826633502964676</v>
      </c>
      <c r="AB32">
        <f t="shared" si="15"/>
        <v>57.942754346658518</v>
      </c>
      <c r="AC32">
        <f t="shared" si="16"/>
        <v>1.2007969089237098</v>
      </c>
      <c r="AD32">
        <f t="shared" si="17"/>
        <v>2.0723849296835475</v>
      </c>
      <c r="AE32">
        <f t="shared" si="18"/>
        <v>0.9818664413727578</v>
      </c>
      <c r="AF32">
        <f t="shared" si="19"/>
        <v>-89.599495521645366</v>
      </c>
      <c r="AG32">
        <f t="shared" si="20"/>
        <v>-199.31800091999523</v>
      </c>
      <c r="AH32">
        <f t="shared" si="21"/>
        <v>-8.8214453366621637</v>
      </c>
      <c r="AI32">
        <f t="shared" si="22"/>
        <v>-3.7520778302734925E-2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55248.950488845308</v>
      </c>
      <c r="AO32">
        <f t="shared" si="26"/>
        <v>1800</v>
      </c>
      <c r="AP32">
        <f t="shared" si="27"/>
        <v>1517.3996999999999</v>
      </c>
      <c r="AQ32">
        <f t="shared" si="28"/>
        <v>0.84299983333333328</v>
      </c>
      <c r="AR32">
        <f t="shared" si="29"/>
        <v>0.16538967833333335</v>
      </c>
      <c r="AS32">
        <v>1689797303</v>
      </c>
      <c r="AT32">
        <v>793.76099999999997</v>
      </c>
      <c r="AU32">
        <v>799.98299999999995</v>
      </c>
      <c r="AV32">
        <v>11.843299999999999</v>
      </c>
      <c r="AW32">
        <v>11.0137</v>
      </c>
      <c r="AX32">
        <v>797.00800000000004</v>
      </c>
      <c r="AY32">
        <v>12.001099999999999</v>
      </c>
      <c r="AZ32">
        <v>400.03399999999999</v>
      </c>
      <c r="BA32">
        <v>101.366</v>
      </c>
      <c r="BB32">
        <v>2.4398699999999999E-2</v>
      </c>
      <c r="BC32">
        <v>18.008500000000002</v>
      </c>
      <c r="BD32">
        <v>17.935400000000001</v>
      </c>
      <c r="BE32">
        <v>999.9</v>
      </c>
      <c r="BF32">
        <v>0</v>
      </c>
      <c r="BG32">
        <v>0</v>
      </c>
      <c r="BH32">
        <v>9998.75</v>
      </c>
      <c r="BI32">
        <v>0</v>
      </c>
      <c r="BJ32">
        <v>98.222099999999998</v>
      </c>
      <c r="BK32">
        <v>-6.2218</v>
      </c>
      <c r="BL32">
        <v>803.274</v>
      </c>
      <c r="BM32">
        <v>808.89099999999996</v>
      </c>
      <c r="BN32">
        <v>0.82964599999999999</v>
      </c>
      <c r="BO32">
        <v>799.98299999999995</v>
      </c>
      <c r="BP32">
        <v>11.0137</v>
      </c>
      <c r="BQ32">
        <v>1.20051</v>
      </c>
      <c r="BR32">
        <v>1.1164099999999999</v>
      </c>
      <c r="BS32">
        <v>9.6078600000000005</v>
      </c>
      <c r="BT32">
        <v>8.53125</v>
      </c>
      <c r="BU32">
        <v>1800</v>
      </c>
      <c r="BV32">
        <v>0.900007</v>
      </c>
      <c r="BW32">
        <v>9.9992899999999996E-2</v>
      </c>
      <c r="BX32">
        <v>0</v>
      </c>
      <c r="BY32">
        <v>2.5417000000000001</v>
      </c>
      <c r="BZ32">
        <v>0</v>
      </c>
      <c r="CA32">
        <v>3294.29</v>
      </c>
      <c r="CB32">
        <v>13895</v>
      </c>
      <c r="CC32">
        <v>39</v>
      </c>
      <c r="CD32">
        <v>40.311999999999998</v>
      </c>
      <c r="CE32">
        <v>40.25</v>
      </c>
      <c r="CF32">
        <v>38.75</v>
      </c>
      <c r="CG32">
        <v>38.061999999999998</v>
      </c>
      <c r="CH32">
        <v>1620.01</v>
      </c>
      <c r="CI32">
        <v>179.99</v>
      </c>
      <c r="CJ32">
        <v>0</v>
      </c>
      <c r="CK32">
        <v>1689797311.5</v>
      </c>
      <c r="CL32">
        <v>0</v>
      </c>
      <c r="CM32">
        <v>1689797273</v>
      </c>
      <c r="CN32" t="s">
        <v>396</v>
      </c>
      <c r="CO32">
        <v>1689797273</v>
      </c>
      <c r="CP32">
        <v>1689797273</v>
      </c>
      <c r="CQ32">
        <v>15</v>
      </c>
      <c r="CR32">
        <v>0.16400000000000001</v>
      </c>
      <c r="CS32">
        <v>0</v>
      </c>
      <c r="CT32">
        <v>-3.2469999999999999</v>
      </c>
      <c r="CU32">
        <v>-0.158</v>
      </c>
      <c r="CV32">
        <v>800</v>
      </c>
      <c r="CW32">
        <v>11</v>
      </c>
      <c r="CX32">
        <v>0.15</v>
      </c>
      <c r="CY32">
        <v>0.09</v>
      </c>
      <c r="CZ32">
        <v>7.5634662080326596</v>
      </c>
      <c r="DA32">
        <v>-0.97449758376495099</v>
      </c>
      <c r="DB32">
        <v>0.13746217955950399</v>
      </c>
      <c r="DC32">
        <v>1</v>
      </c>
      <c r="DD32">
        <v>799.98704999999995</v>
      </c>
      <c r="DE32">
        <v>0.16344360902430699</v>
      </c>
      <c r="DF32">
        <v>5.7790548535213399E-2</v>
      </c>
      <c r="DG32">
        <v>1</v>
      </c>
      <c r="DH32">
        <v>1800.0061904761901</v>
      </c>
      <c r="DI32">
        <v>-7.4057395752965405E-5</v>
      </c>
      <c r="DJ32">
        <v>8.4381167365015393E-3</v>
      </c>
      <c r="DK32">
        <v>-1</v>
      </c>
      <c r="DL32">
        <v>2</v>
      </c>
      <c r="DM32">
        <v>2</v>
      </c>
      <c r="DN32" t="s">
        <v>354</v>
      </c>
      <c r="DO32">
        <v>2.73556</v>
      </c>
      <c r="DP32">
        <v>2.76254</v>
      </c>
      <c r="DQ32">
        <v>0.160774</v>
      </c>
      <c r="DR32">
        <v>0.160409</v>
      </c>
      <c r="DS32">
        <v>7.4842500000000006E-2</v>
      </c>
      <c r="DT32">
        <v>6.9106399999999998E-2</v>
      </c>
      <c r="DU32">
        <v>24631.4</v>
      </c>
      <c r="DV32">
        <v>26043.1</v>
      </c>
      <c r="DW32">
        <v>27449.9</v>
      </c>
      <c r="DX32">
        <v>29093.3</v>
      </c>
      <c r="DY32">
        <v>33481.800000000003</v>
      </c>
      <c r="DZ32">
        <v>36097.5</v>
      </c>
      <c r="EA32">
        <v>36702.5</v>
      </c>
      <c r="EB32">
        <v>39467.5</v>
      </c>
      <c r="EC32">
        <v>1.8974800000000001</v>
      </c>
      <c r="ED32">
        <v>2.1549700000000001</v>
      </c>
      <c r="EE32">
        <v>5.90235E-2</v>
      </c>
      <c r="EF32">
        <v>0</v>
      </c>
      <c r="EG32">
        <v>16.954799999999999</v>
      </c>
      <c r="EH32">
        <v>999.9</v>
      </c>
      <c r="EI32">
        <v>46.319000000000003</v>
      </c>
      <c r="EJ32">
        <v>21.802</v>
      </c>
      <c r="EK32">
        <v>11.980600000000001</v>
      </c>
      <c r="EL32">
        <v>62.283799999999999</v>
      </c>
      <c r="EM32">
        <v>20.092099999999999</v>
      </c>
      <c r="EN32">
        <v>1</v>
      </c>
      <c r="EO32">
        <v>-0.54688499999999995</v>
      </c>
      <c r="EP32">
        <v>2.0007299999999999</v>
      </c>
      <c r="EQ32">
        <v>19.886099999999999</v>
      </c>
      <c r="ER32">
        <v>5.2222299999999997</v>
      </c>
      <c r="ES32">
        <v>11.9201</v>
      </c>
      <c r="ET32">
        <v>4.9554999999999998</v>
      </c>
      <c r="EU32">
        <v>3.29752</v>
      </c>
      <c r="EV32">
        <v>65</v>
      </c>
      <c r="EW32">
        <v>132.5</v>
      </c>
      <c r="EX32">
        <v>4457.7</v>
      </c>
      <c r="EY32">
        <v>9999</v>
      </c>
      <c r="EZ32">
        <v>1.8438000000000001</v>
      </c>
      <c r="FA32">
        <v>1.84287</v>
      </c>
      <c r="FB32">
        <v>1.84877</v>
      </c>
      <c r="FC32">
        <v>1.8528800000000001</v>
      </c>
      <c r="FD32">
        <v>1.84751</v>
      </c>
      <c r="FE32">
        <v>1.84761</v>
      </c>
      <c r="FF32">
        <v>1.8475699999999999</v>
      </c>
      <c r="FG32">
        <v>1.84737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-3.2469999999999999</v>
      </c>
      <c r="FV32">
        <v>-0.1578</v>
      </c>
      <c r="FW32">
        <v>-3.2473000000000001</v>
      </c>
      <c r="FX32">
        <v>0</v>
      </c>
      <c r="FY32">
        <v>0</v>
      </c>
      <c r="FZ32">
        <v>0</v>
      </c>
      <c r="GA32">
        <v>-0.157780000000001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0.5</v>
      </c>
      <c r="GK32">
        <v>1.79199</v>
      </c>
      <c r="GL32">
        <v>2.5537100000000001</v>
      </c>
      <c r="GM32">
        <v>1.4489700000000001</v>
      </c>
      <c r="GN32">
        <v>2.3095699999999999</v>
      </c>
      <c r="GO32">
        <v>1.5466299999999999</v>
      </c>
      <c r="GP32">
        <v>2.3828100000000001</v>
      </c>
      <c r="GQ32">
        <v>24.8979</v>
      </c>
      <c r="GR32">
        <v>15.480399999999999</v>
      </c>
      <c r="GS32">
        <v>18</v>
      </c>
      <c r="GT32">
        <v>378.11500000000001</v>
      </c>
      <c r="GU32">
        <v>670.34400000000005</v>
      </c>
      <c r="GV32">
        <v>15.024100000000001</v>
      </c>
      <c r="GW32">
        <v>20.064900000000002</v>
      </c>
      <c r="GX32">
        <v>30</v>
      </c>
      <c r="GY32">
        <v>20.0121</v>
      </c>
      <c r="GZ32">
        <v>19.967700000000001</v>
      </c>
      <c r="HA32">
        <v>35.827500000000001</v>
      </c>
      <c r="HB32">
        <v>10</v>
      </c>
      <c r="HC32">
        <v>-30</v>
      </c>
      <c r="HD32">
        <v>15.0161</v>
      </c>
      <c r="HE32">
        <v>800</v>
      </c>
      <c r="HF32">
        <v>0</v>
      </c>
      <c r="HG32">
        <v>101.11</v>
      </c>
      <c r="HH32">
        <v>95.918800000000005</v>
      </c>
    </row>
    <row r="33" spans="1:216" x14ac:dyDescent="0.2">
      <c r="A33">
        <v>15</v>
      </c>
      <c r="B33">
        <v>1689797393</v>
      </c>
      <c r="C33">
        <v>1223</v>
      </c>
      <c r="D33" t="s">
        <v>397</v>
      </c>
      <c r="E33" t="s">
        <v>398</v>
      </c>
      <c r="F33" t="s">
        <v>348</v>
      </c>
      <c r="G33" t="s">
        <v>409</v>
      </c>
      <c r="H33" t="s">
        <v>349</v>
      </c>
      <c r="I33" t="s">
        <v>350</v>
      </c>
      <c r="J33" t="s">
        <v>351</v>
      </c>
      <c r="K33" t="s">
        <v>352</v>
      </c>
      <c r="L33">
        <v>1689797393</v>
      </c>
      <c r="M33">
        <f t="shared" si="0"/>
        <v>2.0320799964331543E-3</v>
      </c>
      <c r="N33">
        <f t="shared" si="1"/>
        <v>2.0320799964331542</v>
      </c>
      <c r="O33">
        <f t="shared" si="2"/>
        <v>14.10725263697422</v>
      </c>
      <c r="P33">
        <f t="shared" si="3"/>
        <v>993.37599999999998</v>
      </c>
      <c r="Q33">
        <f t="shared" si="4"/>
        <v>869.9195903361059</v>
      </c>
      <c r="R33">
        <f t="shared" si="5"/>
        <v>88.201292714733285</v>
      </c>
      <c r="S33">
        <f t="shared" si="6"/>
        <v>100.71855873246722</v>
      </c>
      <c r="T33">
        <f t="shared" si="7"/>
        <v>0.21203868819605012</v>
      </c>
      <c r="U33">
        <f t="shared" si="8"/>
        <v>4.468582861501555</v>
      </c>
      <c r="V33">
        <f t="shared" si="9"/>
        <v>0.20660352478507116</v>
      </c>
      <c r="W33">
        <f t="shared" si="10"/>
        <v>0.12960392683390803</v>
      </c>
      <c r="X33">
        <f t="shared" si="11"/>
        <v>297.70098300000001</v>
      </c>
      <c r="Y33">
        <f t="shared" si="12"/>
        <v>18.83468253573043</v>
      </c>
      <c r="Z33">
        <f t="shared" si="13"/>
        <v>18.83468253573043</v>
      </c>
      <c r="AA33">
        <f t="shared" si="14"/>
        <v>2.1825338429222731</v>
      </c>
      <c r="AB33">
        <f t="shared" si="15"/>
        <v>58.0019184624743</v>
      </c>
      <c r="AC33">
        <f t="shared" si="16"/>
        <v>1.20193987608912</v>
      </c>
      <c r="AD33">
        <f t="shared" si="17"/>
        <v>2.0722415877791063</v>
      </c>
      <c r="AE33">
        <f t="shared" si="18"/>
        <v>0.98059396683315314</v>
      </c>
      <c r="AF33">
        <f t="shared" si="19"/>
        <v>-89.614727842702109</v>
      </c>
      <c r="AG33">
        <f t="shared" si="20"/>
        <v>-199.30083359301634</v>
      </c>
      <c r="AH33">
        <f t="shared" si="21"/>
        <v>-8.8229557133764356</v>
      </c>
      <c r="AI33">
        <f t="shared" si="22"/>
        <v>-3.7534149094852864E-2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55229.828366699723</v>
      </c>
      <c r="AO33">
        <f t="shared" si="26"/>
        <v>1799.99</v>
      </c>
      <c r="AP33">
        <f t="shared" si="27"/>
        <v>1517.3919000000001</v>
      </c>
      <c r="AQ33">
        <f t="shared" si="28"/>
        <v>0.84300018333435189</v>
      </c>
      <c r="AR33">
        <f t="shared" si="29"/>
        <v>0.1653903538352991</v>
      </c>
      <c r="AS33">
        <v>1689797393</v>
      </c>
      <c r="AT33">
        <v>993.37599999999998</v>
      </c>
      <c r="AU33">
        <v>1000.04</v>
      </c>
      <c r="AV33">
        <v>11.8546</v>
      </c>
      <c r="AW33">
        <v>11.024800000000001</v>
      </c>
      <c r="AX33">
        <v>996.63099999999997</v>
      </c>
      <c r="AY33">
        <v>12.013199999999999</v>
      </c>
      <c r="AZ33">
        <v>400.00099999999998</v>
      </c>
      <c r="BA33">
        <v>101.367</v>
      </c>
      <c r="BB33">
        <v>2.3167199999999999E-2</v>
      </c>
      <c r="BC33">
        <v>18.007400000000001</v>
      </c>
      <c r="BD33">
        <v>17.9313</v>
      </c>
      <c r="BE33">
        <v>999.9</v>
      </c>
      <c r="BF33">
        <v>0</v>
      </c>
      <c r="BG33">
        <v>0</v>
      </c>
      <c r="BH33">
        <v>9995</v>
      </c>
      <c r="BI33">
        <v>0</v>
      </c>
      <c r="BJ33">
        <v>102.554</v>
      </c>
      <c r="BK33">
        <v>-6.6665000000000001</v>
      </c>
      <c r="BL33">
        <v>1005.29</v>
      </c>
      <c r="BM33">
        <v>1011.19</v>
      </c>
      <c r="BN33">
        <v>0.82974099999999995</v>
      </c>
      <c r="BO33">
        <v>1000.04</v>
      </c>
      <c r="BP33">
        <v>11.024800000000001</v>
      </c>
      <c r="BQ33">
        <v>1.20166</v>
      </c>
      <c r="BR33">
        <v>1.11755</v>
      </c>
      <c r="BS33">
        <v>9.6221300000000003</v>
      </c>
      <c r="BT33">
        <v>8.5463199999999997</v>
      </c>
      <c r="BU33">
        <v>1799.99</v>
      </c>
      <c r="BV33">
        <v>0.89999300000000004</v>
      </c>
      <c r="BW33">
        <v>0.100007</v>
      </c>
      <c r="BX33">
        <v>0</v>
      </c>
      <c r="BY33">
        <v>2.1356999999999999</v>
      </c>
      <c r="BZ33">
        <v>0</v>
      </c>
      <c r="CA33">
        <v>3293.1</v>
      </c>
      <c r="CB33">
        <v>13894.9</v>
      </c>
      <c r="CC33">
        <v>39.061999999999998</v>
      </c>
      <c r="CD33">
        <v>40.311999999999998</v>
      </c>
      <c r="CE33">
        <v>40.311999999999998</v>
      </c>
      <c r="CF33">
        <v>38.811999999999998</v>
      </c>
      <c r="CG33">
        <v>38.125</v>
      </c>
      <c r="CH33">
        <v>1619.98</v>
      </c>
      <c r="CI33">
        <v>180.01</v>
      </c>
      <c r="CJ33">
        <v>0</v>
      </c>
      <c r="CK33">
        <v>1689797401.5</v>
      </c>
      <c r="CL33">
        <v>0</v>
      </c>
      <c r="CM33">
        <v>1689797363</v>
      </c>
      <c r="CN33" t="s">
        <v>399</v>
      </c>
      <c r="CO33">
        <v>1689797363</v>
      </c>
      <c r="CP33">
        <v>1689797359</v>
      </c>
      <c r="CQ33">
        <v>16</v>
      </c>
      <c r="CR33">
        <v>-7.0000000000000001E-3</v>
      </c>
      <c r="CS33">
        <v>-1E-3</v>
      </c>
      <c r="CT33">
        <v>-3.2549999999999999</v>
      </c>
      <c r="CU33">
        <v>-0.159</v>
      </c>
      <c r="CV33">
        <v>1000</v>
      </c>
      <c r="CW33">
        <v>11</v>
      </c>
      <c r="CX33">
        <v>0.18</v>
      </c>
      <c r="CY33">
        <v>0.05</v>
      </c>
      <c r="CZ33">
        <v>7.9151904634841896</v>
      </c>
      <c r="DA33">
        <v>-1.0157547899424699</v>
      </c>
      <c r="DB33">
        <v>0.162843336495508</v>
      </c>
      <c r="DC33">
        <v>1</v>
      </c>
      <c r="DD33">
        <v>1000.01475</v>
      </c>
      <c r="DE33">
        <v>2.3007518808390898E-3</v>
      </c>
      <c r="DF33">
        <v>5.8149699053388799E-2</v>
      </c>
      <c r="DG33">
        <v>1</v>
      </c>
      <c r="DH33">
        <v>1799.9961904761899</v>
      </c>
      <c r="DI33">
        <v>4.0626028137492998E-2</v>
      </c>
      <c r="DJ33">
        <v>1.17417409580255E-2</v>
      </c>
      <c r="DK33">
        <v>-1</v>
      </c>
      <c r="DL33">
        <v>2</v>
      </c>
      <c r="DM33">
        <v>2</v>
      </c>
      <c r="DN33" t="s">
        <v>354</v>
      </c>
      <c r="DO33">
        <v>2.7354599999999998</v>
      </c>
      <c r="DP33">
        <v>2.7612800000000002</v>
      </c>
      <c r="DQ33">
        <v>0.18595400000000001</v>
      </c>
      <c r="DR33">
        <v>0.18549299999999999</v>
      </c>
      <c r="DS33">
        <v>7.4896599999999994E-2</v>
      </c>
      <c r="DT33">
        <v>6.9156499999999996E-2</v>
      </c>
      <c r="DU33">
        <v>23894.1</v>
      </c>
      <c r="DV33">
        <v>25267.4</v>
      </c>
      <c r="DW33">
        <v>27449.599999999999</v>
      </c>
      <c r="DX33">
        <v>29093.599999999999</v>
      </c>
      <c r="DY33">
        <v>33479.4</v>
      </c>
      <c r="DZ33">
        <v>36095.9</v>
      </c>
      <c r="EA33">
        <v>36701.9</v>
      </c>
      <c r="EB33">
        <v>39467.800000000003</v>
      </c>
      <c r="EC33">
        <v>1.8984799999999999</v>
      </c>
      <c r="ED33">
        <v>2.1547800000000001</v>
      </c>
      <c r="EE33">
        <v>5.8136899999999998E-2</v>
      </c>
      <c r="EF33">
        <v>0</v>
      </c>
      <c r="EG33">
        <v>16.965399999999999</v>
      </c>
      <c r="EH33">
        <v>999.9</v>
      </c>
      <c r="EI33">
        <v>46.27</v>
      </c>
      <c r="EJ33">
        <v>21.832000000000001</v>
      </c>
      <c r="EK33">
        <v>11.989599999999999</v>
      </c>
      <c r="EL33">
        <v>62.253900000000002</v>
      </c>
      <c r="EM33">
        <v>20.340499999999999</v>
      </c>
      <c r="EN33">
        <v>1</v>
      </c>
      <c r="EO33">
        <v>-0.54564500000000005</v>
      </c>
      <c r="EP33">
        <v>2.08969</v>
      </c>
      <c r="EQ33">
        <v>19.8812</v>
      </c>
      <c r="ER33">
        <v>5.2172900000000002</v>
      </c>
      <c r="ES33">
        <v>11.9201</v>
      </c>
      <c r="ET33">
        <v>4.9554999999999998</v>
      </c>
      <c r="EU33">
        <v>3.2977799999999999</v>
      </c>
      <c r="EV33">
        <v>65.099999999999994</v>
      </c>
      <c r="EW33">
        <v>132.5</v>
      </c>
      <c r="EX33">
        <v>4459.8</v>
      </c>
      <c r="EY33">
        <v>9999</v>
      </c>
      <c r="EZ33">
        <v>1.8434699999999999</v>
      </c>
      <c r="FA33">
        <v>1.84257</v>
      </c>
      <c r="FB33">
        <v>1.8484499999999999</v>
      </c>
      <c r="FC33">
        <v>1.8525700000000001</v>
      </c>
      <c r="FD33">
        <v>1.8472</v>
      </c>
      <c r="FE33">
        <v>1.8472999999999999</v>
      </c>
      <c r="FF33">
        <v>1.84724</v>
      </c>
      <c r="FG33">
        <v>1.8470800000000001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-3.2549999999999999</v>
      </c>
      <c r="FV33">
        <v>-0.15859999999999999</v>
      </c>
      <c r="FW33">
        <v>-3.25500000000011</v>
      </c>
      <c r="FX33">
        <v>0</v>
      </c>
      <c r="FY33">
        <v>0</v>
      </c>
      <c r="FZ33">
        <v>0</v>
      </c>
      <c r="GA33">
        <v>-0.15860000000000199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0.6</v>
      </c>
      <c r="GK33">
        <v>2.1484399999999999</v>
      </c>
      <c r="GL33">
        <v>2.5512700000000001</v>
      </c>
      <c r="GM33">
        <v>1.4477500000000001</v>
      </c>
      <c r="GN33">
        <v>2.3144499999999999</v>
      </c>
      <c r="GO33">
        <v>1.5466299999999999</v>
      </c>
      <c r="GP33">
        <v>2.33765</v>
      </c>
      <c r="GQ33">
        <v>24.938700000000001</v>
      </c>
      <c r="GR33">
        <v>15.4542</v>
      </c>
      <c r="GS33">
        <v>18</v>
      </c>
      <c r="GT33">
        <v>378.67599999999999</v>
      </c>
      <c r="GU33">
        <v>670.37800000000004</v>
      </c>
      <c r="GV33">
        <v>14.9727</v>
      </c>
      <c r="GW33">
        <v>20.078600000000002</v>
      </c>
      <c r="GX33">
        <v>30.0002</v>
      </c>
      <c r="GY33">
        <v>20.0274</v>
      </c>
      <c r="GZ33">
        <v>19.983499999999999</v>
      </c>
      <c r="HA33">
        <v>42.967700000000001</v>
      </c>
      <c r="HB33">
        <v>10</v>
      </c>
      <c r="HC33">
        <v>-30</v>
      </c>
      <c r="HD33">
        <v>14.9642</v>
      </c>
      <c r="HE33">
        <v>1000</v>
      </c>
      <c r="HF33">
        <v>0</v>
      </c>
      <c r="HG33">
        <v>101.10899999999999</v>
      </c>
      <c r="HH33">
        <v>95.919499999999999</v>
      </c>
    </row>
    <row r="34" spans="1:216" x14ac:dyDescent="0.2">
      <c r="A34">
        <v>16</v>
      </c>
      <c r="B34">
        <v>1689797489</v>
      </c>
      <c r="C34">
        <v>1319</v>
      </c>
      <c r="D34" t="s">
        <v>400</v>
      </c>
      <c r="E34" t="s">
        <v>401</v>
      </c>
      <c r="F34" t="s">
        <v>348</v>
      </c>
      <c r="G34" t="s">
        <v>409</v>
      </c>
      <c r="H34" t="s">
        <v>349</v>
      </c>
      <c r="I34" t="s">
        <v>350</v>
      </c>
      <c r="J34" t="s">
        <v>351</v>
      </c>
      <c r="K34" t="s">
        <v>352</v>
      </c>
      <c r="L34">
        <v>1689797489</v>
      </c>
      <c r="M34">
        <f t="shared" si="0"/>
        <v>2.0179163840201206E-3</v>
      </c>
      <c r="N34">
        <f t="shared" si="1"/>
        <v>2.0179163840201206</v>
      </c>
      <c r="O34">
        <f t="shared" si="2"/>
        <v>15.001859429075456</v>
      </c>
      <c r="P34">
        <f t="shared" si="3"/>
        <v>1392.64</v>
      </c>
      <c r="Q34">
        <f t="shared" si="4"/>
        <v>1255.6679561239819</v>
      </c>
      <c r="R34">
        <f t="shared" si="5"/>
        <v>127.3157035029016</v>
      </c>
      <c r="S34">
        <f t="shared" si="6"/>
        <v>141.203684032512</v>
      </c>
      <c r="T34">
        <f t="shared" si="7"/>
        <v>0.21108553623359622</v>
      </c>
      <c r="U34">
        <f t="shared" si="8"/>
        <v>4.4665978388278482</v>
      </c>
      <c r="V34">
        <f t="shared" si="9"/>
        <v>0.20569613025282346</v>
      </c>
      <c r="W34">
        <f t="shared" si="10"/>
        <v>0.12903283718515493</v>
      </c>
      <c r="X34">
        <f t="shared" si="11"/>
        <v>297.69779099999994</v>
      </c>
      <c r="Y34">
        <f t="shared" si="12"/>
        <v>18.837406325804103</v>
      </c>
      <c r="Z34">
        <f t="shared" si="13"/>
        <v>18.837406325804103</v>
      </c>
      <c r="AA34">
        <f t="shared" si="14"/>
        <v>2.1829053129098446</v>
      </c>
      <c r="AB34">
        <f t="shared" si="15"/>
        <v>58.142265596661723</v>
      </c>
      <c r="AC34">
        <f t="shared" si="16"/>
        <v>1.2048406314553199</v>
      </c>
      <c r="AD34">
        <f t="shared" si="17"/>
        <v>2.0722285571281498</v>
      </c>
      <c r="AE34">
        <f t="shared" si="18"/>
        <v>0.97806468145452463</v>
      </c>
      <c r="AF34">
        <f t="shared" si="19"/>
        <v>-88.990112535287324</v>
      </c>
      <c r="AG34">
        <f t="shared" si="20"/>
        <v>-199.89227842639886</v>
      </c>
      <c r="AH34">
        <f t="shared" si="21"/>
        <v>-8.8531910761538839</v>
      </c>
      <c r="AI34">
        <f t="shared" si="22"/>
        <v>-3.7791037840150921E-2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55197.804865492042</v>
      </c>
      <c r="AO34">
        <f t="shared" si="26"/>
        <v>1799.97</v>
      </c>
      <c r="AP34">
        <f t="shared" si="27"/>
        <v>1517.3751</v>
      </c>
      <c r="AQ34">
        <f t="shared" si="28"/>
        <v>0.8430002166702778</v>
      </c>
      <c r="AR34">
        <f t="shared" si="29"/>
        <v>0.1653904181736362</v>
      </c>
      <c r="AS34">
        <v>1689797489</v>
      </c>
      <c r="AT34">
        <v>1392.64</v>
      </c>
      <c r="AU34">
        <v>1400</v>
      </c>
      <c r="AV34">
        <v>11.882899999999999</v>
      </c>
      <c r="AW34">
        <v>11.058999999999999</v>
      </c>
      <c r="AX34">
        <v>1395.72</v>
      </c>
      <c r="AY34">
        <v>12.0426</v>
      </c>
      <c r="AZ34">
        <v>400.04599999999999</v>
      </c>
      <c r="BA34">
        <v>101.369</v>
      </c>
      <c r="BB34">
        <v>2.38108E-2</v>
      </c>
      <c r="BC34">
        <v>18.007300000000001</v>
      </c>
      <c r="BD34">
        <v>17.9345</v>
      </c>
      <c r="BE34">
        <v>999.9</v>
      </c>
      <c r="BF34">
        <v>0</v>
      </c>
      <c r="BG34">
        <v>0</v>
      </c>
      <c r="BH34">
        <v>9988.75</v>
      </c>
      <c r="BI34">
        <v>0</v>
      </c>
      <c r="BJ34">
        <v>104.953</v>
      </c>
      <c r="BK34">
        <v>-7.3564499999999997</v>
      </c>
      <c r="BL34">
        <v>1409.39</v>
      </c>
      <c r="BM34">
        <v>1415.65</v>
      </c>
      <c r="BN34">
        <v>0.82387900000000003</v>
      </c>
      <c r="BO34">
        <v>1400</v>
      </c>
      <c r="BP34">
        <v>11.058999999999999</v>
      </c>
      <c r="BQ34">
        <v>1.20455</v>
      </c>
      <c r="BR34">
        <v>1.12104</v>
      </c>
      <c r="BS34">
        <v>9.6579499999999996</v>
      </c>
      <c r="BT34">
        <v>8.5923099999999994</v>
      </c>
      <c r="BU34">
        <v>1799.97</v>
      </c>
      <c r="BV34">
        <v>0.89999300000000004</v>
      </c>
      <c r="BW34">
        <v>0.100007</v>
      </c>
      <c r="BX34">
        <v>0</v>
      </c>
      <c r="BY34">
        <v>2.4624000000000001</v>
      </c>
      <c r="BZ34">
        <v>0</v>
      </c>
      <c r="CA34">
        <v>3287.31</v>
      </c>
      <c r="CB34">
        <v>13894.7</v>
      </c>
      <c r="CC34">
        <v>39.125</v>
      </c>
      <c r="CD34">
        <v>40.436999999999998</v>
      </c>
      <c r="CE34">
        <v>40.375</v>
      </c>
      <c r="CF34">
        <v>38.875</v>
      </c>
      <c r="CG34">
        <v>38.186999999999998</v>
      </c>
      <c r="CH34">
        <v>1619.96</v>
      </c>
      <c r="CI34">
        <v>180.01</v>
      </c>
      <c r="CJ34">
        <v>0</v>
      </c>
      <c r="CK34">
        <v>1689797497.5</v>
      </c>
      <c r="CL34">
        <v>0</v>
      </c>
      <c r="CM34">
        <v>1689797459</v>
      </c>
      <c r="CN34" t="s">
        <v>402</v>
      </c>
      <c r="CO34">
        <v>1689797459</v>
      </c>
      <c r="CP34">
        <v>1689797446</v>
      </c>
      <c r="CQ34">
        <v>17</v>
      </c>
      <c r="CR34">
        <v>0.17399999999999999</v>
      </c>
      <c r="CS34">
        <v>-1E-3</v>
      </c>
      <c r="CT34">
        <v>-3.0819999999999999</v>
      </c>
      <c r="CU34">
        <v>-0.16</v>
      </c>
      <c r="CV34">
        <v>1401</v>
      </c>
      <c r="CW34">
        <v>11</v>
      </c>
      <c r="CX34">
        <v>0.1</v>
      </c>
      <c r="CY34">
        <v>0.08</v>
      </c>
      <c r="CZ34">
        <v>8.2337367239489794</v>
      </c>
      <c r="DA34">
        <v>0.40496424318559499</v>
      </c>
      <c r="DB34">
        <v>0.14378314226508199</v>
      </c>
      <c r="DC34">
        <v>1</v>
      </c>
      <c r="DD34">
        <v>1399.9945</v>
      </c>
      <c r="DE34">
        <v>-3.15789473888024E-3</v>
      </c>
      <c r="DF34">
        <v>8.8514123166839806E-2</v>
      </c>
      <c r="DG34">
        <v>1</v>
      </c>
      <c r="DH34">
        <v>1800.0135</v>
      </c>
      <c r="DI34">
        <v>-2.9024556014078801E-2</v>
      </c>
      <c r="DJ34">
        <v>0.109511414930115</v>
      </c>
      <c r="DK34">
        <v>-1</v>
      </c>
      <c r="DL34">
        <v>2</v>
      </c>
      <c r="DM34">
        <v>2</v>
      </c>
      <c r="DN34" t="s">
        <v>354</v>
      </c>
      <c r="DO34">
        <v>2.7355399999999999</v>
      </c>
      <c r="DP34">
        <v>2.76186</v>
      </c>
      <c r="DQ34">
        <v>0.22938500000000001</v>
      </c>
      <c r="DR34">
        <v>0.22878699999999999</v>
      </c>
      <c r="DS34">
        <v>7.5029100000000001E-2</v>
      </c>
      <c r="DT34">
        <v>6.9311700000000004E-2</v>
      </c>
      <c r="DU34">
        <v>22623</v>
      </c>
      <c r="DV34">
        <v>23927</v>
      </c>
      <c r="DW34">
        <v>27448.7</v>
      </c>
      <c r="DX34">
        <v>29091.200000000001</v>
      </c>
      <c r="DY34">
        <v>33473.4</v>
      </c>
      <c r="DZ34">
        <v>36086.800000000003</v>
      </c>
      <c r="EA34">
        <v>36700.6</v>
      </c>
      <c r="EB34">
        <v>39464.199999999997</v>
      </c>
      <c r="EC34">
        <v>1.8979999999999999</v>
      </c>
      <c r="ED34">
        <v>2.1549</v>
      </c>
      <c r="EE34">
        <v>5.6054399999999997E-2</v>
      </c>
      <c r="EF34">
        <v>0</v>
      </c>
      <c r="EG34">
        <v>17.003299999999999</v>
      </c>
      <c r="EH34">
        <v>999.9</v>
      </c>
      <c r="EI34">
        <v>46.283000000000001</v>
      </c>
      <c r="EJ34">
        <v>21.882999999999999</v>
      </c>
      <c r="EK34">
        <v>12.029199999999999</v>
      </c>
      <c r="EL34">
        <v>62.4938</v>
      </c>
      <c r="EM34">
        <v>20.4848</v>
      </c>
      <c r="EN34">
        <v>1</v>
      </c>
      <c r="EO34">
        <v>-0.54311500000000001</v>
      </c>
      <c r="EP34">
        <v>2.1709499999999999</v>
      </c>
      <c r="EQ34">
        <v>19.8889</v>
      </c>
      <c r="ER34">
        <v>5.2198399999999996</v>
      </c>
      <c r="ES34">
        <v>11.9201</v>
      </c>
      <c r="ET34">
        <v>4.9547499999999998</v>
      </c>
      <c r="EU34">
        <v>3.2978299999999998</v>
      </c>
      <c r="EV34">
        <v>65.099999999999994</v>
      </c>
      <c r="EW34">
        <v>132.5</v>
      </c>
      <c r="EX34">
        <v>4461.6000000000004</v>
      </c>
      <c r="EY34">
        <v>9999</v>
      </c>
      <c r="EZ34">
        <v>1.8436600000000001</v>
      </c>
      <c r="FA34">
        <v>1.84273</v>
      </c>
      <c r="FB34">
        <v>1.8486</v>
      </c>
      <c r="FC34">
        <v>1.8527199999999999</v>
      </c>
      <c r="FD34">
        <v>1.84737</v>
      </c>
      <c r="FE34">
        <v>1.8474299999999999</v>
      </c>
      <c r="FF34">
        <v>1.84741</v>
      </c>
      <c r="FG34">
        <v>1.8472299999999999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-3.08</v>
      </c>
      <c r="FV34">
        <v>-0.15970000000000001</v>
      </c>
      <c r="FW34">
        <v>-3.08181818181788</v>
      </c>
      <c r="FX34">
        <v>0</v>
      </c>
      <c r="FY34">
        <v>0</v>
      </c>
      <c r="FZ34">
        <v>0</v>
      </c>
      <c r="GA34">
        <v>-0.15973000000000001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0.5</v>
      </c>
      <c r="GJ34">
        <v>0.7</v>
      </c>
      <c r="GK34">
        <v>2.83203</v>
      </c>
      <c r="GL34">
        <v>2.5451700000000002</v>
      </c>
      <c r="GM34">
        <v>1.4477500000000001</v>
      </c>
      <c r="GN34">
        <v>2.3156699999999999</v>
      </c>
      <c r="GO34">
        <v>1.5466299999999999</v>
      </c>
      <c r="GP34">
        <v>2.4133300000000002</v>
      </c>
      <c r="GQ34">
        <v>24.979600000000001</v>
      </c>
      <c r="GR34">
        <v>15.445399999999999</v>
      </c>
      <c r="GS34">
        <v>18</v>
      </c>
      <c r="GT34">
        <v>378.68599999999998</v>
      </c>
      <c r="GU34">
        <v>670.94399999999996</v>
      </c>
      <c r="GV34">
        <v>14.8856</v>
      </c>
      <c r="GW34">
        <v>20.115500000000001</v>
      </c>
      <c r="GX34">
        <v>30.0001</v>
      </c>
      <c r="GY34">
        <v>20.059699999999999</v>
      </c>
      <c r="GZ34">
        <v>20.015899999999998</v>
      </c>
      <c r="HA34">
        <v>56.629199999999997</v>
      </c>
      <c r="HB34">
        <v>10</v>
      </c>
      <c r="HC34">
        <v>-30</v>
      </c>
      <c r="HD34">
        <v>14.884</v>
      </c>
      <c r="HE34">
        <v>1400</v>
      </c>
      <c r="HF34">
        <v>0</v>
      </c>
      <c r="HG34">
        <v>101.105</v>
      </c>
      <c r="HH34">
        <v>95.911299999999997</v>
      </c>
    </row>
    <row r="35" spans="1:216" x14ac:dyDescent="0.2">
      <c r="A35">
        <v>17</v>
      </c>
      <c r="B35">
        <v>1689797585.0999999</v>
      </c>
      <c r="C35">
        <v>1415.0999999046301</v>
      </c>
      <c r="D35" t="s">
        <v>403</v>
      </c>
      <c r="E35" t="s">
        <v>404</v>
      </c>
      <c r="F35" t="s">
        <v>348</v>
      </c>
      <c r="G35" t="s">
        <v>409</v>
      </c>
      <c r="H35" t="s">
        <v>349</v>
      </c>
      <c r="I35" t="s">
        <v>350</v>
      </c>
      <c r="J35" t="s">
        <v>351</v>
      </c>
      <c r="K35" t="s">
        <v>352</v>
      </c>
      <c r="L35">
        <v>1689797585.0999999</v>
      </c>
      <c r="M35">
        <f t="shared" si="0"/>
        <v>2.0195206685149707E-3</v>
      </c>
      <c r="N35">
        <f t="shared" si="1"/>
        <v>2.0195206685149709</v>
      </c>
      <c r="O35">
        <f t="shared" si="2"/>
        <v>15.207516081553184</v>
      </c>
      <c r="P35">
        <f t="shared" si="3"/>
        <v>1792.08</v>
      </c>
      <c r="Q35">
        <f t="shared" si="4"/>
        <v>1648.1985465501878</v>
      </c>
      <c r="R35">
        <f t="shared" si="5"/>
        <v>167.11669860798656</v>
      </c>
      <c r="S35">
        <f t="shared" si="6"/>
        <v>181.705349679048</v>
      </c>
      <c r="T35">
        <f t="shared" si="7"/>
        <v>0.21243784521592135</v>
      </c>
      <c r="U35">
        <f t="shared" si="8"/>
        <v>4.4625293199756433</v>
      </c>
      <c r="V35">
        <f t="shared" si="9"/>
        <v>0.20697528757572203</v>
      </c>
      <c r="W35">
        <f t="shared" si="10"/>
        <v>0.1298386445837014</v>
      </c>
      <c r="X35">
        <f t="shared" si="11"/>
        <v>297.687636</v>
      </c>
      <c r="Y35">
        <f t="shared" si="12"/>
        <v>18.83211114293464</v>
      </c>
      <c r="Z35">
        <f t="shared" si="13"/>
        <v>18.83211114293464</v>
      </c>
      <c r="AA35">
        <f t="shared" si="14"/>
        <v>2.1821832077093033</v>
      </c>
      <c r="AB35">
        <f t="shared" si="15"/>
        <v>58.383305732299164</v>
      </c>
      <c r="AC35">
        <f t="shared" si="16"/>
        <v>1.2094019630271799</v>
      </c>
      <c r="AD35">
        <f t="shared" si="17"/>
        <v>2.0714859288245258</v>
      </c>
      <c r="AE35">
        <f t="shared" si="18"/>
        <v>0.97278124468212335</v>
      </c>
      <c r="AF35">
        <f t="shared" si="19"/>
        <v>-89.060861481510216</v>
      </c>
      <c r="AG35">
        <f t="shared" si="20"/>
        <v>-199.80759373058456</v>
      </c>
      <c r="AH35">
        <f t="shared" si="21"/>
        <v>-8.8570072483751563</v>
      </c>
      <c r="AI35">
        <f t="shared" si="22"/>
        <v>-3.7826460469943868E-2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55133.146133367532</v>
      </c>
      <c r="AO35">
        <f t="shared" si="26"/>
        <v>1799.91</v>
      </c>
      <c r="AP35">
        <f t="shared" si="27"/>
        <v>1517.3244000000002</v>
      </c>
      <c r="AQ35">
        <f t="shared" si="28"/>
        <v>0.84300015000750039</v>
      </c>
      <c r="AR35">
        <f t="shared" si="29"/>
        <v>0.16539028951447571</v>
      </c>
      <c r="AS35">
        <v>1689797585.0999999</v>
      </c>
      <c r="AT35">
        <v>1792.08</v>
      </c>
      <c r="AU35">
        <v>1799.86</v>
      </c>
      <c r="AV35">
        <v>11.9278</v>
      </c>
      <c r="AW35">
        <v>11.103199999999999</v>
      </c>
      <c r="AX35">
        <v>1794.82</v>
      </c>
      <c r="AY35">
        <v>12.087199999999999</v>
      </c>
      <c r="AZ35">
        <v>400.00599999999997</v>
      </c>
      <c r="BA35">
        <v>101.37</v>
      </c>
      <c r="BB35">
        <v>2.3548099999999999E-2</v>
      </c>
      <c r="BC35">
        <v>18.0016</v>
      </c>
      <c r="BD35">
        <v>17.929300000000001</v>
      </c>
      <c r="BE35">
        <v>999.9</v>
      </c>
      <c r="BF35">
        <v>0</v>
      </c>
      <c r="BG35">
        <v>0</v>
      </c>
      <c r="BH35">
        <v>9976.25</v>
      </c>
      <c r="BI35">
        <v>0</v>
      </c>
      <c r="BJ35">
        <v>107.66800000000001</v>
      </c>
      <c r="BK35">
        <v>-7.7778299999999998</v>
      </c>
      <c r="BL35">
        <v>1813.72</v>
      </c>
      <c r="BM35">
        <v>1820.07</v>
      </c>
      <c r="BN35">
        <v>0.82456799999999997</v>
      </c>
      <c r="BO35">
        <v>1799.86</v>
      </c>
      <c r="BP35">
        <v>11.103199999999999</v>
      </c>
      <c r="BQ35">
        <v>1.20913</v>
      </c>
      <c r="BR35">
        <v>1.12554</v>
      </c>
      <c r="BS35">
        <v>9.7144200000000005</v>
      </c>
      <c r="BT35">
        <v>8.6515299999999993</v>
      </c>
      <c r="BU35">
        <v>1799.91</v>
      </c>
      <c r="BV35">
        <v>0.89999300000000004</v>
      </c>
      <c r="BW35">
        <v>0.100007</v>
      </c>
      <c r="BX35">
        <v>0</v>
      </c>
      <c r="BY35">
        <v>1.9434</v>
      </c>
      <c r="BZ35">
        <v>0</v>
      </c>
      <c r="CA35">
        <v>3284.47</v>
      </c>
      <c r="CB35">
        <v>13894.2</v>
      </c>
      <c r="CC35">
        <v>39.186999999999998</v>
      </c>
      <c r="CD35">
        <v>40.561999999999998</v>
      </c>
      <c r="CE35">
        <v>40.436999999999998</v>
      </c>
      <c r="CF35">
        <v>38.936999999999998</v>
      </c>
      <c r="CG35">
        <v>38.25</v>
      </c>
      <c r="CH35">
        <v>1619.91</v>
      </c>
      <c r="CI35">
        <v>180</v>
      </c>
      <c r="CJ35">
        <v>0</v>
      </c>
      <c r="CK35">
        <v>1689797593.5</v>
      </c>
      <c r="CL35">
        <v>0</v>
      </c>
      <c r="CM35">
        <v>1689797555.0999999</v>
      </c>
      <c r="CN35" t="s">
        <v>405</v>
      </c>
      <c r="CO35">
        <v>1689797555.0999999</v>
      </c>
      <c r="CP35">
        <v>1689797542.0999999</v>
      </c>
      <c r="CQ35">
        <v>18</v>
      </c>
      <c r="CR35">
        <v>0.34699999999999998</v>
      </c>
      <c r="CS35">
        <v>0</v>
      </c>
      <c r="CT35">
        <v>-2.7349999999999999</v>
      </c>
      <c r="CU35">
        <v>-0.159</v>
      </c>
      <c r="CV35">
        <v>1800</v>
      </c>
      <c r="CW35">
        <v>11</v>
      </c>
      <c r="CX35">
        <v>0.09</v>
      </c>
      <c r="CY35">
        <v>0.11</v>
      </c>
      <c r="CZ35">
        <v>8.6911076783644603</v>
      </c>
      <c r="DA35">
        <v>-0.578397975045438</v>
      </c>
      <c r="DB35">
        <v>0.17571101097695399</v>
      </c>
      <c r="DC35">
        <v>1</v>
      </c>
      <c r="DD35">
        <v>1800.0190476190501</v>
      </c>
      <c r="DE35">
        <v>-3.1168831166341299E-2</v>
      </c>
      <c r="DF35">
        <v>0.113846377774727</v>
      </c>
      <c r="DG35">
        <v>1</v>
      </c>
      <c r="DH35">
        <v>1800.0065</v>
      </c>
      <c r="DI35">
        <v>0.35146037935546598</v>
      </c>
      <c r="DJ35">
        <v>0.13679455398514401</v>
      </c>
      <c r="DK35">
        <v>-1</v>
      </c>
      <c r="DL35">
        <v>2</v>
      </c>
      <c r="DM35">
        <v>2</v>
      </c>
      <c r="DN35" t="s">
        <v>354</v>
      </c>
      <c r="DO35">
        <v>2.73536</v>
      </c>
      <c r="DP35">
        <v>2.7614899999999998</v>
      </c>
      <c r="DQ35">
        <v>0.26618900000000001</v>
      </c>
      <c r="DR35">
        <v>0.26548899999999998</v>
      </c>
      <c r="DS35">
        <v>7.5229299999999999E-2</v>
      </c>
      <c r="DT35">
        <v>6.9511799999999999E-2</v>
      </c>
      <c r="DU35">
        <v>21545.7</v>
      </c>
      <c r="DV35">
        <v>22791.4</v>
      </c>
      <c r="DW35">
        <v>27446.799999999999</v>
      </c>
      <c r="DX35">
        <v>29088.9</v>
      </c>
      <c r="DY35">
        <v>33464.1</v>
      </c>
      <c r="DZ35">
        <v>36076.1</v>
      </c>
      <c r="EA35">
        <v>36698.300000000003</v>
      </c>
      <c r="EB35">
        <v>39460.9</v>
      </c>
      <c r="EC35">
        <v>1.8975299999999999</v>
      </c>
      <c r="ED35">
        <v>2.1549</v>
      </c>
      <c r="EE35">
        <v>5.3100300000000003E-2</v>
      </c>
      <c r="EF35">
        <v>0</v>
      </c>
      <c r="EG35">
        <v>17.0472</v>
      </c>
      <c r="EH35">
        <v>999.9</v>
      </c>
      <c r="EI35">
        <v>46.283000000000001</v>
      </c>
      <c r="EJ35">
        <v>21.922999999999998</v>
      </c>
      <c r="EK35">
        <v>12.0595</v>
      </c>
      <c r="EL35">
        <v>62.548400000000001</v>
      </c>
      <c r="EM35">
        <v>20.007999999999999</v>
      </c>
      <c r="EN35">
        <v>1</v>
      </c>
      <c r="EO35">
        <v>-0.53919700000000004</v>
      </c>
      <c r="EP35">
        <v>2.2273399999999999</v>
      </c>
      <c r="EQ35">
        <v>19.871300000000002</v>
      </c>
      <c r="ER35">
        <v>5.2174399999999999</v>
      </c>
      <c r="ES35">
        <v>11.9201</v>
      </c>
      <c r="ET35">
        <v>4.9555999999999996</v>
      </c>
      <c r="EU35">
        <v>3.29793</v>
      </c>
      <c r="EV35">
        <v>65.099999999999994</v>
      </c>
      <c r="EW35">
        <v>132.5</v>
      </c>
      <c r="EX35">
        <v>4463.7</v>
      </c>
      <c r="EY35">
        <v>9999</v>
      </c>
      <c r="EZ35">
        <v>1.84433</v>
      </c>
      <c r="FA35">
        <v>1.8433999999999999</v>
      </c>
      <c r="FB35">
        <v>1.84931</v>
      </c>
      <c r="FC35">
        <v>1.8534299999999999</v>
      </c>
      <c r="FD35">
        <v>1.8480000000000001</v>
      </c>
      <c r="FE35">
        <v>1.8481300000000001</v>
      </c>
      <c r="FF35">
        <v>1.8481000000000001</v>
      </c>
      <c r="FG35">
        <v>1.84788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-2.74</v>
      </c>
      <c r="FV35">
        <v>-0.15939999999999999</v>
      </c>
      <c r="FW35">
        <v>-2.7345454545452399</v>
      </c>
      <c r="FX35">
        <v>0</v>
      </c>
      <c r="FY35">
        <v>0</v>
      </c>
      <c r="FZ35">
        <v>0</v>
      </c>
      <c r="GA35">
        <v>-0.15937000000000101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0.5</v>
      </c>
      <c r="GJ35">
        <v>0.7</v>
      </c>
      <c r="GK35">
        <v>3.4729000000000001</v>
      </c>
      <c r="GL35">
        <v>2.5378400000000001</v>
      </c>
      <c r="GM35">
        <v>1.4489700000000001</v>
      </c>
      <c r="GN35">
        <v>2.3144499999999999</v>
      </c>
      <c r="GO35">
        <v>1.5466299999999999</v>
      </c>
      <c r="GP35">
        <v>2.4316399999999998</v>
      </c>
      <c r="GQ35">
        <v>25.061299999999999</v>
      </c>
      <c r="GR35">
        <v>15.427899999999999</v>
      </c>
      <c r="GS35">
        <v>18</v>
      </c>
      <c r="GT35">
        <v>378.78199999999998</v>
      </c>
      <c r="GU35">
        <v>671.53300000000002</v>
      </c>
      <c r="GV35">
        <v>14.843299999999999</v>
      </c>
      <c r="GW35">
        <v>20.167100000000001</v>
      </c>
      <c r="GX35">
        <v>30.000299999999999</v>
      </c>
      <c r="GY35">
        <v>20.103999999999999</v>
      </c>
      <c r="GZ35">
        <v>20.058199999999999</v>
      </c>
      <c r="HA35">
        <v>69.448999999999998</v>
      </c>
      <c r="HB35">
        <v>10</v>
      </c>
      <c r="HC35">
        <v>-30</v>
      </c>
      <c r="HD35">
        <v>14.8431</v>
      </c>
      <c r="HE35">
        <v>1800</v>
      </c>
      <c r="HF35">
        <v>0</v>
      </c>
      <c r="HG35">
        <v>101.099</v>
      </c>
      <c r="HH35">
        <v>95.903400000000005</v>
      </c>
    </row>
    <row r="36" spans="1:216" x14ac:dyDescent="0.2">
      <c r="A36">
        <v>18</v>
      </c>
      <c r="B36">
        <v>1689797686.0999999</v>
      </c>
      <c r="C36">
        <v>1516.0999999046301</v>
      </c>
      <c r="D36" t="s">
        <v>406</v>
      </c>
      <c r="E36" t="s">
        <v>407</v>
      </c>
      <c r="F36" t="s">
        <v>348</v>
      </c>
      <c r="G36" t="s">
        <v>409</v>
      </c>
      <c r="H36" t="s">
        <v>349</v>
      </c>
      <c r="I36" t="s">
        <v>350</v>
      </c>
      <c r="J36" t="s">
        <v>351</v>
      </c>
      <c r="K36" t="s">
        <v>352</v>
      </c>
      <c r="L36">
        <v>1689797686.0999999</v>
      </c>
      <c r="M36">
        <f t="shared" si="0"/>
        <v>2.0118878291563681E-3</v>
      </c>
      <c r="N36">
        <f t="shared" si="1"/>
        <v>2.0118878291563682</v>
      </c>
      <c r="O36">
        <f t="shared" si="2"/>
        <v>7.6801379223163622</v>
      </c>
      <c r="P36">
        <f t="shared" si="3"/>
        <v>396.42899999999997</v>
      </c>
      <c r="Q36">
        <f t="shared" si="4"/>
        <v>331.72473954732362</v>
      </c>
      <c r="R36">
        <f t="shared" si="5"/>
        <v>33.63559997217537</v>
      </c>
      <c r="S36">
        <f t="shared" si="6"/>
        <v>40.196360631906593</v>
      </c>
      <c r="T36">
        <f t="shared" si="7"/>
        <v>0.21271500566023244</v>
      </c>
      <c r="U36">
        <f t="shared" si="8"/>
        <v>4.4815233064751894</v>
      </c>
      <c r="V36">
        <f t="shared" si="9"/>
        <v>0.20726095348363027</v>
      </c>
      <c r="W36">
        <f t="shared" si="10"/>
        <v>0.1300164732064929</v>
      </c>
      <c r="X36">
        <f t="shared" si="11"/>
        <v>297.68444400000004</v>
      </c>
      <c r="Y36">
        <f t="shared" si="12"/>
        <v>18.825462934612549</v>
      </c>
      <c r="Z36">
        <f t="shared" si="13"/>
        <v>18.825462934612549</v>
      </c>
      <c r="AA36">
        <f t="shared" si="14"/>
        <v>2.1812768867044197</v>
      </c>
      <c r="AB36">
        <f t="shared" si="15"/>
        <v>58.598015994549037</v>
      </c>
      <c r="AC36">
        <f t="shared" si="16"/>
        <v>1.2134985694956599</v>
      </c>
      <c r="AD36">
        <f t="shared" si="17"/>
        <v>2.0708867849869579</v>
      </c>
      <c r="AE36">
        <f t="shared" si="18"/>
        <v>0.96777831720875973</v>
      </c>
      <c r="AF36">
        <f t="shared" si="19"/>
        <v>-88.724253265795838</v>
      </c>
      <c r="AG36">
        <f t="shared" si="20"/>
        <v>-200.16317701731492</v>
      </c>
      <c r="AH36">
        <f t="shared" si="21"/>
        <v>-8.8346524666509048</v>
      </c>
      <c r="AI36">
        <f t="shared" si="22"/>
        <v>-3.7638749761583767E-2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55441.183139531553</v>
      </c>
      <c r="AO36">
        <f t="shared" si="26"/>
        <v>1799.89</v>
      </c>
      <c r="AP36">
        <f t="shared" si="27"/>
        <v>1517.3076000000001</v>
      </c>
      <c r="AQ36">
        <f t="shared" si="28"/>
        <v>0.84300018334453775</v>
      </c>
      <c r="AR36">
        <f t="shared" si="29"/>
        <v>0.16539035385495782</v>
      </c>
      <c r="AS36">
        <v>1689797686.0999999</v>
      </c>
      <c r="AT36">
        <v>396.42899999999997</v>
      </c>
      <c r="AU36">
        <v>399.93299999999999</v>
      </c>
      <c r="AV36">
        <v>11.9679</v>
      </c>
      <c r="AW36">
        <v>11.1463</v>
      </c>
      <c r="AX36">
        <v>399.858</v>
      </c>
      <c r="AY36">
        <v>12.126099999999999</v>
      </c>
      <c r="AZ36">
        <v>399.93299999999999</v>
      </c>
      <c r="BA36">
        <v>101.374</v>
      </c>
      <c r="BB36">
        <v>2.21154E-2</v>
      </c>
      <c r="BC36">
        <v>17.997</v>
      </c>
      <c r="BD36">
        <v>17.9374</v>
      </c>
      <c r="BE36">
        <v>999.9</v>
      </c>
      <c r="BF36">
        <v>0</v>
      </c>
      <c r="BG36">
        <v>0</v>
      </c>
      <c r="BH36">
        <v>10033.799999999999</v>
      </c>
      <c r="BI36">
        <v>0</v>
      </c>
      <c r="BJ36">
        <v>110.977</v>
      </c>
      <c r="BK36">
        <v>-3.5047000000000001</v>
      </c>
      <c r="BL36">
        <v>401.23099999999999</v>
      </c>
      <c r="BM36">
        <v>404.44099999999997</v>
      </c>
      <c r="BN36">
        <v>0.82159199999999999</v>
      </c>
      <c r="BO36">
        <v>399.93299999999999</v>
      </c>
      <c r="BP36">
        <v>11.1463</v>
      </c>
      <c r="BQ36">
        <v>1.21323</v>
      </c>
      <c r="BR36">
        <v>1.1299399999999999</v>
      </c>
      <c r="BS36">
        <v>9.7648799999999998</v>
      </c>
      <c r="BT36">
        <v>8.7091799999999999</v>
      </c>
      <c r="BU36">
        <v>1799.89</v>
      </c>
      <c r="BV36">
        <v>0.89999300000000004</v>
      </c>
      <c r="BW36">
        <v>0.100007</v>
      </c>
      <c r="BX36">
        <v>0</v>
      </c>
      <c r="BY36">
        <v>1.9503999999999999</v>
      </c>
      <c r="BZ36">
        <v>0</v>
      </c>
      <c r="CA36">
        <v>3193.08</v>
      </c>
      <c r="CB36">
        <v>13894.1</v>
      </c>
      <c r="CC36">
        <v>39.25</v>
      </c>
      <c r="CD36">
        <v>40.561999999999998</v>
      </c>
      <c r="CE36">
        <v>40.5</v>
      </c>
      <c r="CF36">
        <v>39</v>
      </c>
      <c r="CG36">
        <v>38.311999999999998</v>
      </c>
      <c r="CH36">
        <v>1619.89</v>
      </c>
      <c r="CI36">
        <v>180</v>
      </c>
      <c r="CJ36">
        <v>0</v>
      </c>
      <c r="CK36">
        <v>1689797694.3</v>
      </c>
      <c r="CL36">
        <v>0</v>
      </c>
      <c r="CM36">
        <v>1689797654.0999999</v>
      </c>
      <c r="CN36" t="s">
        <v>408</v>
      </c>
      <c r="CO36">
        <v>1689797654.0999999</v>
      </c>
      <c r="CP36">
        <v>1689797649.0999999</v>
      </c>
      <c r="CQ36">
        <v>19</v>
      </c>
      <c r="CR36">
        <v>-0.69499999999999995</v>
      </c>
      <c r="CS36">
        <v>1E-3</v>
      </c>
      <c r="CT36">
        <v>-3.43</v>
      </c>
      <c r="CU36">
        <v>-0.158</v>
      </c>
      <c r="CV36">
        <v>399</v>
      </c>
      <c r="CW36">
        <v>11</v>
      </c>
      <c r="CX36">
        <v>0.06</v>
      </c>
      <c r="CY36">
        <v>0.08</v>
      </c>
      <c r="CZ36">
        <v>4.0388345445472202</v>
      </c>
      <c r="DA36">
        <v>1.6739414818146401</v>
      </c>
      <c r="DB36">
        <v>0.18346918041607299</v>
      </c>
      <c r="DC36">
        <v>1</v>
      </c>
      <c r="DD36">
        <v>399.95145000000002</v>
      </c>
      <c r="DE36">
        <v>0.28154887218110097</v>
      </c>
      <c r="DF36">
        <v>3.7443924740872797E-2</v>
      </c>
      <c r="DG36">
        <v>1</v>
      </c>
      <c r="DH36">
        <v>1800.01</v>
      </c>
      <c r="DI36">
        <v>0.40859527800740902</v>
      </c>
      <c r="DJ36">
        <v>0.14933184523065601</v>
      </c>
      <c r="DK36">
        <v>-1</v>
      </c>
      <c r="DL36">
        <v>2</v>
      </c>
      <c r="DM36">
        <v>2</v>
      </c>
      <c r="DN36" t="s">
        <v>354</v>
      </c>
      <c r="DO36">
        <v>2.73509</v>
      </c>
      <c r="DP36">
        <v>2.7605599999999999</v>
      </c>
      <c r="DQ36">
        <v>9.8573900000000006E-2</v>
      </c>
      <c r="DR36">
        <v>9.8120399999999997E-2</v>
      </c>
      <c r="DS36">
        <v>7.5404100000000002E-2</v>
      </c>
      <c r="DT36">
        <v>6.9707099999999994E-2</v>
      </c>
      <c r="DU36">
        <v>26446.3</v>
      </c>
      <c r="DV36">
        <v>27963.5</v>
      </c>
      <c r="DW36">
        <v>27443</v>
      </c>
      <c r="DX36">
        <v>29085.7</v>
      </c>
      <c r="DY36">
        <v>33452.300000000003</v>
      </c>
      <c r="DZ36">
        <v>36064.1</v>
      </c>
      <c r="EA36">
        <v>36692.699999999997</v>
      </c>
      <c r="EB36">
        <v>39456.5</v>
      </c>
      <c r="EC36">
        <v>1.8972500000000001</v>
      </c>
      <c r="ED36">
        <v>2.14967</v>
      </c>
      <c r="EE36">
        <v>5.2191300000000003E-2</v>
      </c>
      <c r="EF36">
        <v>0</v>
      </c>
      <c r="EG36">
        <v>17.070399999999999</v>
      </c>
      <c r="EH36">
        <v>999.9</v>
      </c>
      <c r="EI36">
        <v>46.319000000000003</v>
      </c>
      <c r="EJ36">
        <v>21.983000000000001</v>
      </c>
      <c r="EK36">
        <v>12.112399999999999</v>
      </c>
      <c r="EL36">
        <v>61.508400000000002</v>
      </c>
      <c r="EM36">
        <v>20.2484</v>
      </c>
      <c r="EN36">
        <v>1</v>
      </c>
      <c r="EO36">
        <v>-0.53573700000000002</v>
      </c>
      <c r="EP36">
        <v>2.1916600000000002</v>
      </c>
      <c r="EQ36">
        <v>19.884899999999998</v>
      </c>
      <c r="ER36">
        <v>5.2183400000000004</v>
      </c>
      <c r="ES36">
        <v>11.9201</v>
      </c>
      <c r="ET36">
        <v>4.9547499999999998</v>
      </c>
      <c r="EU36">
        <v>3.29718</v>
      </c>
      <c r="EV36">
        <v>65.099999999999994</v>
      </c>
      <c r="EW36">
        <v>132.5</v>
      </c>
      <c r="EX36">
        <v>4465.7</v>
      </c>
      <c r="EY36">
        <v>9999</v>
      </c>
      <c r="EZ36">
        <v>1.84558</v>
      </c>
      <c r="FA36">
        <v>1.8446800000000001</v>
      </c>
      <c r="FB36">
        <v>1.8506</v>
      </c>
      <c r="FC36">
        <v>1.8547100000000001</v>
      </c>
      <c r="FD36">
        <v>1.8493299999999999</v>
      </c>
      <c r="FE36">
        <v>1.84938</v>
      </c>
      <c r="FF36">
        <v>1.84937</v>
      </c>
      <c r="FG36">
        <v>1.84917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-3.4289999999999998</v>
      </c>
      <c r="FV36">
        <v>-0.15820000000000001</v>
      </c>
      <c r="FW36">
        <v>-3.42954545454546</v>
      </c>
      <c r="FX36">
        <v>0</v>
      </c>
      <c r="FY36">
        <v>0</v>
      </c>
      <c r="FZ36">
        <v>0</v>
      </c>
      <c r="GA36">
        <v>-0.15826000000000001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0.5</v>
      </c>
      <c r="GJ36">
        <v>0.6</v>
      </c>
      <c r="GK36">
        <v>1.02905</v>
      </c>
      <c r="GL36">
        <v>2.5366200000000001</v>
      </c>
      <c r="GM36">
        <v>1.4477500000000001</v>
      </c>
      <c r="GN36">
        <v>2.3156699999999999</v>
      </c>
      <c r="GO36">
        <v>1.5466299999999999</v>
      </c>
      <c r="GP36">
        <v>2.4377399999999998</v>
      </c>
      <c r="GQ36">
        <v>25.122599999999998</v>
      </c>
      <c r="GR36">
        <v>15.4016</v>
      </c>
      <c r="GS36">
        <v>18</v>
      </c>
      <c r="GT36">
        <v>378.97699999999998</v>
      </c>
      <c r="GU36">
        <v>667.29499999999996</v>
      </c>
      <c r="GV36">
        <v>14.864699999999999</v>
      </c>
      <c r="GW36">
        <v>20.218800000000002</v>
      </c>
      <c r="GX36">
        <v>30.0002</v>
      </c>
      <c r="GY36">
        <v>20.1495</v>
      </c>
      <c r="GZ36">
        <v>20.1006</v>
      </c>
      <c r="HA36">
        <v>20.600899999999999</v>
      </c>
      <c r="HB36">
        <v>10</v>
      </c>
      <c r="HC36">
        <v>-30</v>
      </c>
      <c r="HD36">
        <v>14.864699999999999</v>
      </c>
      <c r="HE36">
        <v>400</v>
      </c>
      <c r="HF36">
        <v>0</v>
      </c>
      <c r="HG36">
        <v>101.084</v>
      </c>
      <c r="HH36">
        <v>95.892700000000005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2023-07-19T12:19:21Z</dcterms:created>
  <dcterms:modified xsi:type="dcterms:W3CDTF">2023-07-25T18:17:18Z</dcterms:modified>
</cp:coreProperties>
</file>