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E6E87794-8D22-FB41-8064-342416BD3B5D}" xr6:coauthVersionLast="47" xr6:coauthVersionMax="47" xr10:uidLastSave="{00000000-0000-0000-0000-000000000000}"/>
  <bookViews>
    <workbookView xWindow="240" yWindow="760" windowWidth="18660" windowHeight="116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C36" i="1"/>
  <c r="AB36" i="1" s="1"/>
  <c r="U36" i="1"/>
  <c r="AR35" i="1"/>
  <c r="AQ35" i="1"/>
  <c r="AP35" i="1" s="1"/>
  <c r="AO35" i="1"/>
  <c r="AN35" i="1"/>
  <c r="AM35" i="1"/>
  <c r="AL35" i="1"/>
  <c r="P35" i="1" s="1"/>
  <c r="AD35" i="1"/>
  <c r="AC35" i="1"/>
  <c r="AB35" i="1" s="1"/>
  <c r="X35" i="1"/>
  <c r="U35" i="1"/>
  <c r="S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AR33" i="1"/>
  <c r="AQ33" i="1"/>
  <c r="AO33" i="1"/>
  <c r="AP33" i="1" s="1"/>
  <c r="AN33" i="1"/>
  <c r="AM33" i="1"/>
  <c r="AL33" i="1"/>
  <c r="S33" i="1" s="1"/>
  <c r="AD33" i="1"/>
  <c r="AC33" i="1"/>
  <c r="AB33" i="1" s="1"/>
  <c r="U33" i="1"/>
  <c r="P33" i="1"/>
  <c r="O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P31" i="1" s="1"/>
  <c r="AO31" i="1"/>
  <c r="AN31" i="1"/>
  <c r="AM31" i="1"/>
  <c r="AL31" i="1"/>
  <c r="P31" i="1" s="1"/>
  <c r="AD31" i="1"/>
  <c r="AC31" i="1"/>
  <c r="AB31" i="1" s="1"/>
  <c r="X31" i="1"/>
  <c r="U31" i="1"/>
  <c r="S31" i="1"/>
  <c r="AR30" i="1"/>
  <c r="AQ30" i="1"/>
  <c r="AO30" i="1"/>
  <c r="AP30" i="1" s="1"/>
  <c r="AN30" i="1"/>
  <c r="AL30" i="1"/>
  <c r="N30" i="1" s="1"/>
  <c r="M30" i="1" s="1"/>
  <c r="AD30" i="1"/>
  <c r="AC30" i="1"/>
  <c r="AB30" i="1"/>
  <c r="U30" i="1"/>
  <c r="S30" i="1"/>
  <c r="O30" i="1"/>
  <c r="AR29" i="1"/>
  <c r="AQ29" i="1"/>
  <c r="AO29" i="1"/>
  <c r="AP29" i="1" s="1"/>
  <c r="AN29" i="1"/>
  <c r="AM29" i="1"/>
  <c r="AL29" i="1"/>
  <c r="N29" i="1" s="1"/>
  <c r="M29" i="1" s="1"/>
  <c r="AD29" i="1"/>
  <c r="AC29" i="1"/>
  <c r="AB29" i="1" s="1"/>
  <c r="U29" i="1"/>
  <c r="S29" i="1"/>
  <c r="P29" i="1"/>
  <c r="O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M27" i="1"/>
  <c r="AL27" i="1"/>
  <c r="P27" i="1" s="1"/>
  <c r="AD27" i="1"/>
  <c r="AC27" i="1"/>
  <c r="AB27" i="1"/>
  <c r="U27" i="1"/>
  <c r="S27" i="1"/>
  <c r="AR26" i="1"/>
  <c r="AQ26" i="1"/>
  <c r="AO26" i="1"/>
  <c r="AP26" i="1" s="1"/>
  <c r="AN26" i="1"/>
  <c r="AL26" i="1"/>
  <c r="N26" i="1" s="1"/>
  <c r="M26" i="1" s="1"/>
  <c r="AD26" i="1"/>
  <c r="AC26" i="1"/>
  <c r="AB26" i="1"/>
  <c r="U26" i="1"/>
  <c r="S26" i="1"/>
  <c r="O26" i="1"/>
  <c r="AR25" i="1"/>
  <c r="AQ25" i="1"/>
  <c r="AO25" i="1"/>
  <c r="X25" i="1" s="1"/>
  <c r="AN25" i="1"/>
  <c r="AM25" i="1"/>
  <c r="AL25" i="1"/>
  <c r="N25" i="1" s="1"/>
  <c r="M25" i="1" s="1"/>
  <c r="AD25" i="1"/>
  <c r="AC25" i="1"/>
  <c r="AB25" i="1" s="1"/>
  <c r="U25" i="1"/>
  <c r="S25" i="1"/>
  <c r="P25" i="1"/>
  <c r="O25" i="1"/>
  <c r="AR24" i="1"/>
  <c r="AQ24" i="1"/>
  <c r="AO24" i="1"/>
  <c r="AP24" i="1" s="1"/>
  <c r="AN24" i="1"/>
  <c r="AL24" i="1" s="1"/>
  <c r="AD24" i="1"/>
  <c r="AC24" i="1"/>
  <c r="AB24" i="1" s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O22" i="1"/>
  <c r="AP22" i="1" s="1"/>
  <c r="AN22" i="1"/>
  <c r="AL22" i="1"/>
  <c r="N22" i="1" s="1"/>
  <c r="M22" i="1" s="1"/>
  <c r="AD22" i="1"/>
  <c r="AC22" i="1"/>
  <c r="AB22" i="1"/>
  <c r="U22" i="1"/>
  <c r="S22" i="1"/>
  <c r="O22" i="1"/>
  <c r="AR21" i="1"/>
  <c r="AQ21" i="1"/>
  <c r="AO21" i="1"/>
  <c r="AP21" i="1" s="1"/>
  <c r="AN21" i="1"/>
  <c r="AM21" i="1"/>
  <c r="AL21" i="1"/>
  <c r="N21" i="1" s="1"/>
  <c r="M21" i="1" s="1"/>
  <c r="AD21" i="1"/>
  <c r="AC21" i="1"/>
  <c r="AB21" i="1" s="1"/>
  <c r="U21" i="1"/>
  <c r="S21" i="1"/>
  <c r="P21" i="1"/>
  <c r="O21" i="1"/>
  <c r="AR20" i="1"/>
  <c r="AQ20" i="1"/>
  <c r="AO20" i="1"/>
  <c r="AP20" i="1" s="1"/>
  <c r="AN20" i="1"/>
  <c r="AL20" i="1" s="1"/>
  <c r="AD20" i="1"/>
  <c r="AC20" i="1"/>
  <c r="AB20" i="1" s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P28" i="1" l="1"/>
  <c r="N28" i="1"/>
  <c r="M28" i="1" s="1"/>
  <c r="AM28" i="1"/>
  <c r="S28" i="1"/>
  <c r="O28" i="1"/>
  <c r="P36" i="1"/>
  <c r="O36" i="1"/>
  <c r="N36" i="1"/>
  <c r="M36" i="1" s="1"/>
  <c r="AM36" i="1"/>
  <c r="S36" i="1"/>
  <c r="AF21" i="1"/>
  <c r="AF25" i="1"/>
  <c r="V25" i="1"/>
  <c r="T25" i="1" s="1"/>
  <c r="W25" i="1" s="1"/>
  <c r="Q25" i="1" s="1"/>
  <c r="R25" i="1" s="1"/>
  <c r="P32" i="1"/>
  <c r="O32" i="1"/>
  <c r="N32" i="1"/>
  <c r="M32" i="1" s="1"/>
  <c r="AM32" i="1"/>
  <c r="S32" i="1"/>
  <c r="Y25" i="1"/>
  <c r="Z25" i="1" s="1"/>
  <c r="AF22" i="1"/>
  <c r="AF34" i="1"/>
  <c r="AF30" i="1"/>
  <c r="AF26" i="1"/>
  <c r="P20" i="1"/>
  <c r="N20" i="1"/>
  <c r="M20" i="1" s="1"/>
  <c r="AM20" i="1"/>
  <c r="S20" i="1"/>
  <c r="O20" i="1"/>
  <c r="P24" i="1"/>
  <c r="O24" i="1"/>
  <c r="N24" i="1"/>
  <c r="M24" i="1" s="1"/>
  <c r="AM24" i="1"/>
  <c r="S24" i="1"/>
  <c r="AF29" i="1"/>
  <c r="O34" i="1"/>
  <c r="P22" i="1"/>
  <c r="X22" i="1"/>
  <c r="P26" i="1"/>
  <c r="X26" i="1"/>
  <c r="P30" i="1"/>
  <c r="X30" i="1"/>
  <c r="N33" i="1"/>
  <c r="M33" i="1" s="1"/>
  <c r="P34" i="1"/>
  <c r="X34" i="1"/>
  <c r="AP25" i="1"/>
  <c r="X29" i="1"/>
  <c r="X33" i="1"/>
  <c r="X21" i="1"/>
  <c r="AM23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AM22" i="1"/>
  <c r="O23" i="1"/>
  <c r="AM26" i="1"/>
  <c r="O27" i="1"/>
  <c r="AM30" i="1"/>
  <c r="O31" i="1"/>
  <c r="AM34" i="1"/>
  <c r="O35" i="1"/>
  <c r="AM19" i="1"/>
  <c r="O19" i="1"/>
  <c r="X19" i="1"/>
  <c r="X23" i="1"/>
  <c r="X27" i="1"/>
  <c r="AF27" i="1" l="1"/>
  <c r="AA25" i="1"/>
  <c r="AE25" i="1" s="1"/>
  <c r="AH25" i="1"/>
  <c r="AG25" i="1"/>
  <c r="Y33" i="1"/>
  <c r="Z33" i="1" s="1"/>
  <c r="Y19" i="1"/>
  <c r="Z19" i="1" s="1"/>
  <c r="Y29" i="1"/>
  <c r="Z29" i="1" s="1"/>
  <c r="Y22" i="1"/>
  <c r="Z22" i="1" s="1"/>
  <c r="AF20" i="1"/>
  <c r="Y20" i="1"/>
  <c r="Z20" i="1" s="1"/>
  <c r="V20" i="1" s="1"/>
  <c r="T20" i="1" s="1"/>
  <c r="W20" i="1" s="1"/>
  <c r="Q20" i="1" s="1"/>
  <c r="R20" i="1" s="1"/>
  <c r="Y23" i="1"/>
  <c r="Z23" i="1" s="1"/>
  <c r="Y28" i="1"/>
  <c r="Z28" i="1" s="1"/>
  <c r="Y26" i="1"/>
  <c r="Z26" i="1" s="1"/>
  <c r="Y24" i="1"/>
  <c r="Z24" i="1" s="1"/>
  <c r="AF23" i="1"/>
  <c r="V23" i="1"/>
  <c r="T23" i="1" s="1"/>
  <c r="W23" i="1" s="1"/>
  <c r="Q23" i="1" s="1"/>
  <c r="R23" i="1" s="1"/>
  <c r="Y34" i="1"/>
  <c r="Z34" i="1" s="1"/>
  <c r="Y36" i="1"/>
  <c r="Z36" i="1" s="1"/>
  <c r="V36" i="1" s="1"/>
  <c r="T36" i="1" s="1"/>
  <c r="W36" i="1" s="1"/>
  <c r="Q36" i="1" s="1"/>
  <c r="R36" i="1" s="1"/>
  <c r="AF35" i="1"/>
  <c r="Y35" i="1"/>
  <c r="Z35" i="1" s="1"/>
  <c r="V35" i="1" s="1"/>
  <c r="T35" i="1" s="1"/>
  <c r="W35" i="1" s="1"/>
  <c r="Q35" i="1" s="1"/>
  <c r="R35" i="1" s="1"/>
  <c r="AF19" i="1"/>
  <c r="AF33" i="1"/>
  <c r="AF24" i="1"/>
  <c r="V24" i="1"/>
  <c r="T24" i="1" s="1"/>
  <c r="W24" i="1" s="1"/>
  <c r="Q24" i="1" s="1"/>
  <c r="R24" i="1" s="1"/>
  <c r="AF28" i="1"/>
  <c r="V28" i="1"/>
  <c r="T28" i="1" s="1"/>
  <c r="W28" i="1" s="1"/>
  <c r="Q28" i="1" s="1"/>
  <c r="R28" i="1" s="1"/>
  <c r="Y32" i="1"/>
  <c r="Z32" i="1" s="1"/>
  <c r="Y30" i="1"/>
  <c r="Z30" i="1" s="1"/>
  <c r="AF32" i="1"/>
  <c r="Y27" i="1"/>
  <c r="Z27" i="1" s="1"/>
  <c r="AF31" i="1"/>
  <c r="Y31" i="1"/>
  <c r="Z31" i="1" s="1"/>
  <c r="Y21" i="1"/>
  <c r="Z21" i="1" s="1"/>
  <c r="AF36" i="1"/>
  <c r="AH32" i="1" l="1"/>
  <c r="AA32" i="1"/>
  <c r="AE32" i="1" s="1"/>
  <c r="AG32" i="1"/>
  <c r="AA29" i="1"/>
  <c r="AE29" i="1" s="1"/>
  <c r="AH29" i="1"/>
  <c r="AG29" i="1"/>
  <c r="V29" i="1"/>
  <c r="T29" i="1" s="1"/>
  <c r="W29" i="1" s="1"/>
  <c r="Q29" i="1" s="1"/>
  <c r="R29" i="1" s="1"/>
  <c r="AA27" i="1"/>
  <c r="AE27" i="1" s="1"/>
  <c r="AH27" i="1"/>
  <c r="AG27" i="1"/>
  <c r="AA19" i="1"/>
  <c r="AE19" i="1" s="1"/>
  <c r="AH19" i="1"/>
  <c r="AG19" i="1"/>
  <c r="V32" i="1"/>
  <c r="T32" i="1" s="1"/>
  <c r="W32" i="1" s="1"/>
  <c r="Q32" i="1" s="1"/>
  <c r="R32" i="1" s="1"/>
  <c r="AH24" i="1"/>
  <c r="AI24" i="1" s="1"/>
  <c r="AA24" i="1"/>
  <c r="AE24" i="1" s="1"/>
  <c r="AG24" i="1"/>
  <c r="AA21" i="1"/>
  <c r="AE21" i="1" s="1"/>
  <c r="AH21" i="1"/>
  <c r="AG21" i="1"/>
  <c r="V21" i="1"/>
  <c r="T21" i="1" s="1"/>
  <c r="W21" i="1" s="1"/>
  <c r="Q21" i="1" s="1"/>
  <c r="R21" i="1" s="1"/>
  <c r="AA30" i="1"/>
  <c r="AE30" i="1" s="1"/>
  <c r="AH30" i="1"/>
  <c r="AG30" i="1"/>
  <c r="V30" i="1"/>
  <c r="T30" i="1" s="1"/>
  <c r="W30" i="1" s="1"/>
  <c r="Q30" i="1" s="1"/>
  <c r="R30" i="1" s="1"/>
  <c r="AH36" i="1"/>
  <c r="AA36" i="1"/>
  <c r="AE36" i="1" s="1"/>
  <c r="AG36" i="1"/>
  <c r="AA34" i="1"/>
  <c r="AE34" i="1" s="1"/>
  <c r="AH34" i="1"/>
  <c r="AG34" i="1"/>
  <c r="V34" i="1"/>
  <c r="T34" i="1" s="1"/>
  <c r="W34" i="1" s="1"/>
  <c r="Q34" i="1" s="1"/>
  <c r="R34" i="1" s="1"/>
  <c r="AA23" i="1"/>
  <c r="AE23" i="1" s="1"/>
  <c r="AH23" i="1"/>
  <c r="AG23" i="1"/>
  <c r="AA35" i="1"/>
  <c r="AE35" i="1" s="1"/>
  <c r="AH35" i="1"/>
  <c r="AG35" i="1"/>
  <c r="V27" i="1"/>
  <c r="T27" i="1" s="1"/>
  <c r="W27" i="1" s="1"/>
  <c r="Q27" i="1" s="1"/>
  <c r="R27" i="1" s="1"/>
  <c r="AH20" i="1"/>
  <c r="AI20" i="1" s="1"/>
  <c r="AA20" i="1"/>
  <c r="AE20" i="1" s="1"/>
  <c r="AG20" i="1"/>
  <c r="AA33" i="1"/>
  <c r="AE33" i="1" s="1"/>
  <c r="AH33" i="1"/>
  <c r="AG33" i="1"/>
  <c r="V33" i="1"/>
  <c r="T33" i="1" s="1"/>
  <c r="W33" i="1" s="1"/>
  <c r="Q33" i="1" s="1"/>
  <c r="R33" i="1" s="1"/>
  <c r="AG26" i="1"/>
  <c r="AA26" i="1"/>
  <c r="AE26" i="1" s="1"/>
  <c r="AH26" i="1"/>
  <c r="V26" i="1"/>
  <c r="T26" i="1" s="1"/>
  <c r="W26" i="1" s="1"/>
  <c r="Q26" i="1" s="1"/>
  <c r="R26" i="1" s="1"/>
  <c r="AA31" i="1"/>
  <c r="AE31" i="1" s="1"/>
  <c r="AH31" i="1"/>
  <c r="AG31" i="1"/>
  <c r="V31" i="1"/>
  <c r="T31" i="1" s="1"/>
  <c r="W31" i="1" s="1"/>
  <c r="Q31" i="1" s="1"/>
  <c r="R31" i="1" s="1"/>
  <c r="V19" i="1"/>
  <c r="T19" i="1" s="1"/>
  <c r="W19" i="1" s="1"/>
  <c r="Q19" i="1" s="1"/>
  <c r="R19" i="1" s="1"/>
  <c r="AH28" i="1"/>
  <c r="AI28" i="1" s="1"/>
  <c r="AA28" i="1"/>
  <c r="AE28" i="1" s="1"/>
  <c r="AG28" i="1"/>
  <c r="AA22" i="1"/>
  <c r="AE22" i="1" s="1"/>
  <c r="AG22" i="1"/>
  <c r="AH22" i="1"/>
  <c r="AI22" i="1" s="1"/>
  <c r="V22" i="1"/>
  <c r="T22" i="1" s="1"/>
  <c r="W22" i="1" s="1"/>
  <c r="Q22" i="1" s="1"/>
  <c r="R22" i="1" s="1"/>
  <c r="AI25" i="1"/>
  <c r="AI34" i="1" l="1"/>
  <c r="AI27" i="1"/>
  <c r="AI35" i="1"/>
  <c r="AI29" i="1"/>
  <c r="AI31" i="1"/>
  <c r="AI33" i="1"/>
  <c r="AI19" i="1"/>
  <c r="AI21" i="1"/>
  <c r="AI23" i="1"/>
  <c r="AI36" i="1"/>
  <c r="AI30" i="1"/>
  <c r="AI26" i="1"/>
  <c r="AI32" i="1"/>
</calcChain>
</file>

<file path=xl/sharedStrings.xml><?xml version="1.0" encoding="utf-8"?>
<sst xmlns="http://schemas.openxmlformats.org/spreadsheetml/2006/main" count="984" uniqueCount="410">
  <si>
    <t>File opened</t>
  </si>
  <si>
    <t>2023-07-19 12:59:11</t>
  </si>
  <si>
    <t>Console s/n</t>
  </si>
  <si>
    <t>68C-812122</t>
  </si>
  <si>
    <t>Console ver</t>
  </si>
  <si>
    <t>Bluestem v.2.1.08</t>
  </si>
  <si>
    <t>Scripts ver</t>
  </si>
  <si>
    <t>2022.05  2.1.08, Aug 2022</t>
  </si>
  <si>
    <t>Head s/n</t>
  </si>
  <si>
    <t>68H-982112</t>
  </si>
  <si>
    <t>Head ver</t>
  </si>
  <si>
    <t>1.4.22</t>
  </si>
  <si>
    <t>Head cal</t>
  </si>
  <si>
    <t>{"tbzero": "0.0309811", "h2obspan2a": "0.0707451", "h2oaspanconc1": "12.13", "co2aspanconc2": "299.3", "h2obspanconc2": "0", "h2oaspanconc2": "0", "ssa_ref": "31724", "h2obzero": "1.01733", "h2obspan2": "0", "flowazero": "0.29276", "co2bspan2a": "0.304297", "h2oazero": "1.01368", "h2oaspan2b": "0.0726308", "co2aspan2": "-0.033707", "co2azero": "0.93247", "co2bspanconc1": "2491", "co2bspan2b": "0.301941", "co2bspan2": "-0.0338567", "co2bzero": "0.935154", "co2aspanconc1": "2491", "h2obspan2b": "0.0709538", "chamberpressurezero": "2.69073", "h2oaspan2": "0", "oxygen": "21", "co2aspan2b": "0.303179", "co2aspan1": "1.00275", "h2oaspan1": "1.00972", "ssb_ref": "35739", "tazero": "-0.061388", "flowbzero": "0.30054", "h2oaspan2a": "0.0719315", "h2obspan1": "1.00295", "co2bspan1": "1.00256", "co2aspan2a": "0.305485", "co2bspanconc2": "299.3", "flowmeterzero": "1.00306", "h2obspanconc1": "12.12"}</t>
  </si>
  <si>
    <t>CO2 rangematch</t>
  </si>
  <si>
    <t>Mon Jul 10 11:00</t>
  </si>
  <si>
    <t>H2O rangematch</t>
  </si>
  <si>
    <t>Tue Jun  6 13:05</t>
  </si>
  <si>
    <t>Chamber type</t>
  </si>
  <si>
    <t>6800-01A</t>
  </si>
  <si>
    <t>Chamber s/n</t>
  </si>
  <si>
    <t>MPF-281862</t>
  </si>
  <si>
    <t>Chamber rev</t>
  </si>
  <si>
    <t>0</t>
  </si>
  <si>
    <t>Chamber cal</t>
  </si>
  <si>
    <t>Fluorometer</t>
  </si>
  <si>
    <t>Flr. Version</t>
  </si>
  <si>
    <t>12:59:11</t>
  </si>
  <si>
    <t>Stability Definition:	CO2_r (Meas): Per=20	A (GasEx): Std&lt;0.2 Per=20	Qin (LeafQ): Std&lt;1 Per=20</t>
  </si>
  <si>
    <t>13:04:11</t>
  </si>
  <si>
    <t>Stability Definition:	CO2_r (Meas): Std&lt;0.75 Per=20	A (GasEx): Std&lt;0.2 Per=20	Qin (LeafQ): Std&lt;1 Per=20</t>
  </si>
  <si>
    <t>13:04:12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</si>
  <si>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</si>
  <si>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</si>
  <si>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</si>
  <si>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</si>
  <si>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</si>
  <si>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</si>
  <si>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</si>
  <si>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</si>
  <si>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</si>
  <si>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</si>
  <si>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</si>
  <si>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</si>
  <si>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</si>
  <si>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</si>
  <si>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</si>
  <si>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</si>
  <si>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</si>
  <si>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</si>
  <si>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</si>
  <si>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</si>
  <si>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</si>
  <si>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</si>
  <si>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</si>
  <si>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</si>
  <si>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</si>
  <si>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</si>
  <si>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</si>
  <si>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</si>
  <si>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</si>
  <si>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</si>
  <si>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</si>
  <si>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</si>
  <si>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</si>
  <si>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</si>
  <si>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</si>
  <si>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</si>
  <si>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</si>
  <si>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</si>
  <si>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</si>
  <si>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</si>
  <si>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</si>
  <si>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</si>
  <si>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</si>
  <si>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</si>
  <si>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</si>
  <si>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</si>
  <si>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</si>
  <si>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</si>
  <si>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</si>
  <si>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</si>
  <si>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</si>
  <si>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</si>
  <si>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</si>
  <si>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</si>
  <si>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</si>
  <si>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</si>
  <si>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</si>
  <si>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</si>
  <si>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</si>
  <si>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-4.32934 79.0318 350.36 571.72 803.144 1003.21 1211.57 1359.59</t>
  </si>
  <si>
    <t>Fs_true</t>
  </si>
  <si>
    <t>-0.376298 103.491 404.049 601.502 802.511 1001.26 1204.29 1400.71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</si>
  <si>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</si>
  <si>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</si>
  <si>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</si>
  <si>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</si>
  <si>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</si>
  <si>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</si>
  <si>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</si>
  <si>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</si>
  <si>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</si>
  <si>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</si>
  <si>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</si>
  <si>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</si>
  <si>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</si>
  <si>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</si>
  <si>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</si>
  <si>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</si>
  <si>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</si>
  <si>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</si>
  <si>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</si>
  <si>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</si>
  <si>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</si>
  <si>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</si>
  <si>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</si>
  <si>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</si>
  <si>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</si>
  <si>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</si>
  <si>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</si>
  <si>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</si>
  <si>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</si>
  <si>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</si>
  <si>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</si>
  <si>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</si>
  <si>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</si>
  <si>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</si>
  <si>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</si>
  <si>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</si>
  <si>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</si>
  <si>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</si>
  <si>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</si>
  <si>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</si>
  <si>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</si>
  <si>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</si>
  <si>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</si>
  <si>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</si>
  <si>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</si>
  <si>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</si>
  <si>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</si>
  <si>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</si>
  <si>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</si>
  <si>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</si>
  <si>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</si>
  <si>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</si>
  <si>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</si>
  <si>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</si>
  <si>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</si>
  <si>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</si>
  <si>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</si>
  <si>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</si>
  <si>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</si>
  <si>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</si>
  <si>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</si>
  <si>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</si>
  <si>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</si>
  <si>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</si>
  <si>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</si>
  <si>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</si>
  <si>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</si>
  <si>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</si>
  <si>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</si>
  <si>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</si>
  <si>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</si>
  <si>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</si>
  <si>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</si>
  <si>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</si>
  <si>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</si>
  <si>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</si>
  <si>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</si>
  <si>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</si>
  <si>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</si>
  <si>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</si>
  <si>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</si>
  <si>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</si>
  <si>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</si>
  <si>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</si>
  <si>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</si>
  <si>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</si>
  <si>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</si>
  <si>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</si>
  <si>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</si>
  <si>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</si>
  <si>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</si>
  <si>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</si>
  <si>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</si>
  <si>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</si>
  <si>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</si>
  <si>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</si>
  <si>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</si>
  <si>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</si>
  <si>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</si>
  <si>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</si>
  <si>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</si>
  <si>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</si>
  <si>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</si>
  <si>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</si>
  <si>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</si>
  <si>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</si>
  <si>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</si>
  <si>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</si>
  <si>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</si>
  <si>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</si>
  <si>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</si>
  <si>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</si>
  <si>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</si>
  <si>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</si>
  <si>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</si>
  <si>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</si>
  <si>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</si>
  <si>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</si>
  <si>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</si>
  <si>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</si>
  <si>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</si>
  <si>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</si>
  <si>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</si>
  <si>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</si>
  <si>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</si>
  <si>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</si>
  <si>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</si>
  <si>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</si>
  <si>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</si>
  <si>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</si>
  <si>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</si>
  <si>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</si>
  <si>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</si>
  <si>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</si>
  <si>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</si>
  <si>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</si>
  <si>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</si>
  <si>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</si>
  <si>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</si>
  <si>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</si>
  <si>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</si>
  <si>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</si>
  <si>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</si>
  <si>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</si>
  <si>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</si>
  <si>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</si>
  <si>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</si>
  <si>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</si>
  <si>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</si>
  <si>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</si>
  <si>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</si>
  <si>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</si>
  <si>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</si>
  <si>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</si>
  <si>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</si>
  <si>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</si>
  <si>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</si>
  <si>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</si>
  <si>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</si>
  <si>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</si>
  <si>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</si>
  <si>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</si>
  <si>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</si>
  <si>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</si>
  <si>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</si>
  <si>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</si>
  <si>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</si>
  <si>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</si>
  <si>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</si>
  <si>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</si>
  <si>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</si>
  <si>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</si>
  <si>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</si>
  <si>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</si>
  <si>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</si>
  <si>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</si>
  <si>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</si>
  <si>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</si>
  <si>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</si>
  <si>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</si>
  <si>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</si>
  <si>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</si>
  <si>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</si>
  <si>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</si>
  <si>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</si>
  <si>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</si>
  <si>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</si>
  <si>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</si>
  <si>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</si>
  <si>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</si>
  <si>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</si>
  <si>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</si>
  <si>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</si>
  <si>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</si>
  <si>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</si>
  <si>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</si>
  <si>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</si>
  <si>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</si>
  <si>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</si>
  <si>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</si>
  <si>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</si>
  <si>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</si>
  <si>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</si>
  <si>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</si>
  <si>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</si>
  <si>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</si>
  <si>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</si>
  <si>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</si>
  <si>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</si>
  <si>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</si>
  <si>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</si>
  <si>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</si>
  <si>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</si>
  <si>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</si>
  <si>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</si>
  <si>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</si>
  <si>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</si>
  <si>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</si>
  <si>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</si>
  <si>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</si>
  <si>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</si>
  <si>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</si>
  <si>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</si>
  <si>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</si>
  <si>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</si>
  <si>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</si>
  <si>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</si>
  <si>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</si>
  <si>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</si>
  <si>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</si>
  <si>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</si>
  <si>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</si>
  <si>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</si>
  <si>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</si>
  <si>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</si>
  <si>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</si>
  <si>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</si>
  <si>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</si>
  <si>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</si>
  <si>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</si>
  <si>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</si>
  <si>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</si>
  <si>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</si>
  <si>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</si>
  <si>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</si>
  <si>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</si>
  <si>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</si>
  <si>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</si>
  <si>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</si>
  <si>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</si>
  <si>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</si>
  <si>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</si>
  <si>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20230719 13:40:51</t>
  </si>
  <si>
    <t>13:40:51</t>
  </si>
  <si>
    <t>none</t>
  </si>
  <si>
    <t>20230719</t>
  </si>
  <si>
    <t>AR</t>
  </si>
  <si>
    <t>VAVI</t>
  </si>
  <si>
    <t>BNL21858</t>
  </si>
  <si>
    <t>13:40:23</t>
  </si>
  <si>
    <t>2/2</t>
  </si>
  <si>
    <t>00000000</t>
  </si>
  <si>
    <t>iiiiiiii</t>
  </si>
  <si>
    <t>off</t>
  </si>
  <si>
    <t>20230719 13:42:22</t>
  </si>
  <si>
    <t>13:42:22</t>
  </si>
  <si>
    <t>13:41:53</t>
  </si>
  <si>
    <t>20230719 13:43:54</t>
  </si>
  <si>
    <t>13:43:54</t>
  </si>
  <si>
    <t>13:43:25</t>
  </si>
  <si>
    <t>20230719 13:45:30</t>
  </si>
  <si>
    <t>13:45:30</t>
  </si>
  <si>
    <t>13:45:02</t>
  </si>
  <si>
    <t>20230719 13:46:55</t>
  </si>
  <si>
    <t>13:46:55</t>
  </si>
  <si>
    <t>13:46:28</t>
  </si>
  <si>
    <t>20230719 13:48:14</t>
  </si>
  <si>
    <t>13:48:14</t>
  </si>
  <si>
    <t>13:48:03</t>
  </si>
  <si>
    <t>20230719 13:49:36</t>
  </si>
  <si>
    <t>13:49:36</t>
  </si>
  <si>
    <t>13:49:09</t>
  </si>
  <si>
    <t>20230719 13:51:07</t>
  </si>
  <si>
    <t>13:51:07</t>
  </si>
  <si>
    <t>13:50:38</t>
  </si>
  <si>
    <t>20230719 13:52:25</t>
  </si>
  <si>
    <t>13:52:25</t>
  </si>
  <si>
    <t>13:51:56</t>
  </si>
  <si>
    <t>20230719 13:53:45</t>
  </si>
  <si>
    <t>13:53:45</t>
  </si>
  <si>
    <t>13:53:17</t>
  </si>
  <si>
    <t>20230719 13:55:14</t>
  </si>
  <si>
    <t>13:55:14</t>
  </si>
  <si>
    <t>13:54:45</t>
  </si>
  <si>
    <t>20230719 13:56:44</t>
  </si>
  <si>
    <t>13:56:44</t>
  </si>
  <si>
    <t>13:56:14</t>
  </si>
  <si>
    <t>20230719 13:58:19</t>
  </si>
  <si>
    <t>13:58:19</t>
  </si>
  <si>
    <t>13:57:50</t>
  </si>
  <si>
    <t>20230719 13:59:57</t>
  </si>
  <si>
    <t>13:59:57</t>
  </si>
  <si>
    <t>13:59:28</t>
  </si>
  <si>
    <t>20230719 14:01:32</t>
  </si>
  <si>
    <t>14:01:32</t>
  </si>
  <si>
    <t>14:01:02</t>
  </si>
  <si>
    <t>20230719 14:03:15</t>
  </si>
  <si>
    <t>14:03:15</t>
  </si>
  <si>
    <t>14:02:46</t>
  </si>
  <si>
    <t>20230719 14:04:48</t>
  </si>
  <si>
    <t>14:04:48</t>
  </si>
  <si>
    <t>14:04:17</t>
  </si>
  <si>
    <t>20230719 14:06:34</t>
  </si>
  <si>
    <t>14:06:34</t>
  </si>
  <si>
    <t>14:07:03</t>
  </si>
  <si>
    <t>Mikaela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</si>
</sst>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3.5910000000000002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344</v>
      </c>
      <c r="EX18" t="s">
        <v>344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1689802851</v>
      </c>
      <c r="C19">
        <v>0</v>
      </c>
      <c r="D19" t="s">
        <v>346</v>
      </c>
      <c r="E19" t="s">
        <v>347</v>
      </c>
      <c r="F19" t="s">
        <v>348</v>
      </c>
      <c r="G19" t="s">
        <v>409</v>
      </c>
      <c r="H19" t="s">
        <v>349</v>
      </c>
      <c r="I19" t="s">
        <v>350</v>
      </c>
      <c r="J19" t="s">
        <v>351</v>
      </c>
      <c r="K19" t="s">
        <v>352</v>
      </c>
      <c r="L19">
        <v>1689802851</v>
      </c>
      <c r="M19">
        <f t="shared" ref="M19:M36" si="0">(N19)/1000</f>
        <v>8.2480258930902424E-4</v>
      </c>
      <c r="N19">
        <f t="shared" ref="N19:N36" si="1">1000*AZ19*AL19*(AV19-AW19)/(100*$B$7*(1000-AL19*AV19))</f>
        <v>0.82480258930902428</v>
      </c>
      <c r="O19">
        <f t="shared" ref="O19:O36" si="2">AZ19*AL19*(AU19-AT19*(1000-AL19*AW19)/(1000-AL19*AV19))/(100*$B$7)</f>
        <v>4.7150530299899023</v>
      </c>
      <c r="P19">
        <f t="shared" ref="P19:P36" si="3">AT19 - IF(AL19&gt;1, O19*$B$7*100/(AN19*BH19), 0)</f>
        <v>395.50400000000002</v>
      </c>
      <c r="Q19">
        <f t="shared" ref="Q19:Q36" si="4">((W19-M19/2)*P19-O19)/(W19+M19/2)</f>
        <v>315.11302990009057</v>
      </c>
      <c r="R19">
        <f t="shared" ref="R19:R36" si="5">Q19*(BA19+BB19)/1000</f>
        <v>31.957510729105518</v>
      </c>
      <c r="S19">
        <f t="shared" ref="S19:S36" si="6">(AT19 - IF(AL19&gt;1, O19*$B$7*100/(AN19*BH19), 0))*(BA19+BB19)/1000</f>
        <v>40.110443314297605</v>
      </c>
      <c r="T19">
        <f t="shared" ref="T19:T36" si="7">2/((1/V19-1/U19)+SIGN(V19)*SQRT((1/V19-1/U19)*(1/V19-1/U19) + 4*$C$7/(($C$7+1)*($C$7+1))*(2*1/V19*1/U19-1/U19*1/U19)))</f>
        <v>0.10099810180654691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3.6159155780513239</v>
      </c>
      <c r="V19">
        <f t="shared" ref="V19:V36" si="9">M19*(1000-(1000*0.61365*EXP(17.502*Z19/(240.97+Z19))/(BA19+BB19)+AV19)/2)/(1000*0.61365*EXP(17.502*Z19/(240.97+Z19))/(BA19+BB19)-AV19)</f>
        <v>9.9456672893464021E-2</v>
      </c>
      <c r="W19">
        <f t="shared" ref="W19:W36" si="10">1/(($C$7+1)/(T19/1.6)+1/(U19/1.37)) + $C$7/(($C$7+1)/(T19/1.6) + $C$7/(U19/1.37))</f>
        <v>6.2296952094248778E-2</v>
      </c>
      <c r="X19">
        <f t="shared" ref="X19:X36" si="11">(AO19*AR19)</f>
        <v>297.70301699999999</v>
      </c>
      <c r="Y19">
        <f t="shared" ref="Y19:Y36" si="12">(BC19+(X19+2*0.95*0.0000000567*(((BC19+$B$9)+273)^4-(BC19+273)^4)-44100*M19)/(1.84*29.3*U19+8*0.95*0.0000000567*(BC19+273)^3))</f>
        <v>20.268825807578867</v>
      </c>
      <c r="Z19">
        <f t="shared" ref="Z19:Z36" si="13">($C$9*BD19+$D$9*BE19+$E$9*Y19)</f>
        <v>20.268825807578867</v>
      </c>
      <c r="AA19">
        <f t="shared" ref="AA19:AA36" si="14">0.61365*EXP(17.502*Z19/(240.97+Z19))</f>
        <v>2.3859636591840121</v>
      </c>
      <c r="AB19">
        <f t="shared" ref="AB19:AB36" si="15">(AC19/AD19*100)</f>
        <v>70.808480763712268</v>
      </c>
      <c r="AC19">
        <f t="shared" ref="AC19:AC36" si="16">AV19*(BA19+BB19)/1000</f>
        <v>1.5612794124331202</v>
      </c>
      <c r="AD19">
        <f t="shared" ref="AD19:AD36" si="17">0.61365*EXP(17.502*BC19/(240.97+BC19))</f>
        <v>2.2049327927866522</v>
      </c>
      <c r="AE19">
        <f t="shared" ref="AE19:AE36" si="18">(AA19-AV19*(BA19+BB19)/1000)</f>
        <v>0.82468424675089191</v>
      </c>
      <c r="AF19">
        <f t="shared" ref="AF19:AF36" si="19">(-M19*44100)</f>
        <v>-36.373794188527967</v>
      </c>
      <c r="AG19">
        <f t="shared" ref="AG19:AG36" si="20">2*29.3*U19*0.92*(BC19-Z19)</f>
        <v>-247.69737132358543</v>
      </c>
      <c r="AH19">
        <f t="shared" ref="AH19:AH36" si="21">2*0.95*0.0000000567*(((BC19+$B$9)+273)^4-(Z19+273)^4)</f>
        <v>-13.721088090883963</v>
      </c>
      <c r="AI19">
        <f t="shared" ref="AI19:AI36" si="22">X19+AH19+AF19+AG19</f>
        <v>-8.9236602997345926E-2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55169.405559011626</v>
      </c>
      <c r="AO19">
        <f t="shared" ref="AO19:AO36" si="26">$B$13*BI19+$C$13*BJ19+$F$13*BU19*(1-BX19)</f>
        <v>1800.01</v>
      </c>
      <c r="AP19">
        <f t="shared" ref="AP19:AP36" si="27">AO19*AQ19</f>
        <v>1517.4080999999999</v>
      </c>
      <c r="AQ19">
        <f t="shared" ref="AQ19:AQ36" si="28">($B$13*$D$11+$C$13*$D$11+$F$13*((CH19+BZ19)/MAX(CH19+BZ19+CI19, 0.1)*$I$11+CI19/MAX(CH19+BZ19+CI19, 0.1)*$J$11))/($B$13+$C$13+$F$13)</f>
        <v>0.84299981666768509</v>
      </c>
      <c r="AR19">
        <f t="shared" ref="AR19:AR36" si="29">($B$13*$K$11+$C$13*$K$11+$F$13*((CH19+BZ19)/MAX(CH19+BZ19+CI19, 0.1)*$P$11+CI19/MAX(CH19+BZ19+CI19, 0.1)*$Q$11))/($B$13+$C$13+$F$13)</f>
        <v>0.16538964616863239</v>
      </c>
      <c r="AS19">
        <v>1689802851</v>
      </c>
      <c r="AT19">
        <v>395.50400000000002</v>
      </c>
      <c r="AU19">
        <v>400.03</v>
      </c>
      <c r="AV19">
        <v>15.3948</v>
      </c>
      <c r="AW19">
        <v>14.665699999999999</v>
      </c>
      <c r="AX19">
        <v>398.89600000000002</v>
      </c>
      <c r="AY19">
        <v>15.486499999999999</v>
      </c>
      <c r="AZ19">
        <v>399.98200000000003</v>
      </c>
      <c r="BA19">
        <v>101.38200000000001</v>
      </c>
      <c r="BB19">
        <v>3.4024400000000003E-2</v>
      </c>
      <c r="BC19">
        <v>18.998200000000001</v>
      </c>
      <c r="BD19">
        <v>18.694800000000001</v>
      </c>
      <c r="BE19">
        <v>999.9</v>
      </c>
      <c r="BF19">
        <v>0</v>
      </c>
      <c r="BG19">
        <v>0</v>
      </c>
      <c r="BH19">
        <v>10017.5</v>
      </c>
      <c r="BI19">
        <v>0</v>
      </c>
      <c r="BJ19">
        <v>163.13300000000001</v>
      </c>
      <c r="BK19">
        <v>-4.5262799999999999</v>
      </c>
      <c r="BL19">
        <v>401.68799999999999</v>
      </c>
      <c r="BM19">
        <v>405.98399999999998</v>
      </c>
      <c r="BN19">
        <v>0.72917699999999996</v>
      </c>
      <c r="BO19">
        <v>400.03</v>
      </c>
      <c r="BP19">
        <v>14.665699999999999</v>
      </c>
      <c r="BQ19">
        <v>1.5607599999999999</v>
      </c>
      <c r="BR19">
        <v>1.4868300000000001</v>
      </c>
      <c r="BS19">
        <v>13.5768</v>
      </c>
      <c r="BT19">
        <v>12.833399999999999</v>
      </c>
      <c r="BU19">
        <v>1800.01</v>
      </c>
      <c r="BV19">
        <v>0.90000800000000003</v>
      </c>
      <c r="BW19">
        <v>9.99916E-2</v>
      </c>
      <c r="BX19">
        <v>0</v>
      </c>
      <c r="BY19">
        <v>2.1482999999999999</v>
      </c>
      <c r="BZ19">
        <v>0</v>
      </c>
      <c r="CA19">
        <v>2609.66</v>
      </c>
      <c r="CB19">
        <v>13895.1</v>
      </c>
      <c r="CC19">
        <v>37.436999999999998</v>
      </c>
      <c r="CD19">
        <v>39.5</v>
      </c>
      <c r="CE19">
        <v>38.811999999999998</v>
      </c>
      <c r="CF19">
        <v>37.311999999999998</v>
      </c>
      <c r="CG19">
        <v>37</v>
      </c>
      <c r="CH19">
        <v>1620.02</v>
      </c>
      <c r="CI19">
        <v>179.99</v>
      </c>
      <c r="CJ19">
        <v>0</v>
      </c>
      <c r="CK19">
        <v>1689802859.8</v>
      </c>
      <c r="CL19">
        <v>0</v>
      </c>
      <c r="CM19">
        <v>1689802823</v>
      </c>
      <c r="CN19" t="s">
        <v>353</v>
      </c>
      <c r="CO19">
        <v>1689802823</v>
      </c>
      <c r="CP19">
        <v>1689802817</v>
      </c>
      <c r="CQ19">
        <v>25</v>
      </c>
      <c r="CR19">
        <v>-1.2999999999999999E-2</v>
      </c>
      <c r="CS19">
        <v>3.0000000000000001E-3</v>
      </c>
      <c r="CT19">
        <v>-3.3919999999999999</v>
      </c>
      <c r="CU19">
        <v>-9.1999999999999998E-2</v>
      </c>
      <c r="CV19">
        <v>400</v>
      </c>
      <c r="CW19">
        <v>15</v>
      </c>
      <c r="CX19">
        <v>0.24</v>
      </c>
      <c r="CY19">
        <v>0.1</v>
      </c>
      <c r="CZ19">
        <v>5.62081778554625</v>
      </c>
      <c r="DA19">
        <v>6.7828143193584906E-2</v>
      </c>
      <c r="DB19">
        <v>6.6434465109088695E-2</v>
      </c>
      <c r="DC19">
        <v>1</v>
      </c>
      <c r="DD19">
        <v>399.99457142857102</v>
      </c>
      <c r="DE19">
        <v>7.5350649350484494E-2</v>
      </c>
      <c r="DF19">
        <v>4.2633064999981603E-2</v>
      </c>
      <c r="DG19">
        <v>1</v>
      </c>
      <c r="DH19">
        <v>1800.0019047619001</v>
      </c>
      <c r="DI19">
        <v>-2.19119488608264E-2</v>
      </c>
      <c r="DJ19">
        <v>9.0601417097253105E-3</v>
      </c>
      <c r="DK19">
        <v>-1</v>
      </c>
      <c r="DL19">
        <v>2</v>
      </c>
      <c r="DM19">
        <v>2</v>
      </c>
      <c r="DN19" t="s">
        <v>354</v>
      </c>
      <c r="DO19">
        <v>2.7318899999999999</v>
      </c>
      <c r="DP19">
        <v>2.7723200000000001</v>
      </c>
      <c r="DQ19">
        <v>9.7710000000000005E-2</v>
      </c>
      <c r="DR19">
        <v>9.7455899999999998E-2</v>
      </c>
      <c r="DS19">
        <v>8.9667999999999998E-2</v>
      </c>
      <c r="DT19">
        <v>8.4643399999999994E-2</v>
      </c>
      <c r="DU19">
        <v>26360.9</v>
      </c>
      <c r="DV19">
        <v>27853.599999999999</v>
      </c>
      <c r="DW19">
        <v>27340</v>
      </c>
      <c r="DX19">
        <v>28962.7</v>
      </c>
      <c r="DY19">
        <v>32805.800000000003</v>
      </c>
      <c r="DZ19">
        <v>35332.199999999997</v>
      </c>
      <c r="EA19">
        <v>36551</v>
      </c>
      <c r="EB19">
        <v>39284.699999999997</v>
      </c>
      <c r="EC19">
        <v>1.88032</v>
      </c>
      <c r="ED19">
        <v>2.0779000000000001</v>
      </c>
      <c r="EE19">
        <v>2.5831199999999999E-2</v>
      </c>
      <c r="EF19">
        <v>0</v>
      </c>
      <c r="EG19">
        <v>18.266400000000001</v>
      </c>
      <c r="EH19">
        <v>999.9</v>
      </c>
      <c r="EI19">
        <v>49.298000000000002</v>
      </c>
      <c r="EJ19">
        <v>25.116</v>
      </c>
      <c r="EK19">
        <v>15.5684</v>
      </c>
      <c r="EL19">
        <v>62.132399999999997</v>
      </c>
      <c r="EM19">
        <v>22.8766</v>
      </c>
      <c r="EN19">
        <v>1</v>
      </c>
      <c r="EO19">
        <v>-0.32113799999999998</v>
      </c>
      <c r="EP19">
        <v>3.05098</v>
      </c>
      <c r="EQ19">
        <v>19.803000000000001</v>
      </c>
      <c r="ER19">
        <v>5.2172900000000002</v>
      </c>
      <c r="ES19">
        <v>11.9261</v>
      </c>
      <c r="ET19">
        <v>4.9557500000000001</v>
      </c>
      <c r="EU19">
        <v>3.29738</v>
      </c>
      <c r="EV19">
        <v>66.599999999999994</v>
      </c>
      <c r="EW19">
        <v>132.5</v>
      </c>
      <c r="EX19">
        <v>4584.8</v>
      </c>
      <c r="EY19">
        <v>9999</v>
      </c>
      <c r="EZ19">
        <v>1.8459300000000001</v>
      </c>
      <c r="FA19">
        <v>1.8450200000000001</v>
      </c>
      <c r="FB19">
        <v>1.8508100000000001</v>
      </c>
      <c r="FC19">
        <v>1.85487</v>
      </c>
      <c r="FD19">
        <v>1.8495600000000001</v>
      </c>
      <c r="FE19">
        <v>1.84964</v>
      </c>
      <c r="FF19">
        <v>1.84962</v>
      </c>
      <c r="FG19">
        <v>1.84945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-3.3919999999999999</v>
      </c>
      <c r="FV19">
        <v>-9.1700000000000004E-2</v>
      </c>
      <c r="FW19">
        <v>-3.3920999999999699</v>
      </c>
      <c r="FX19">
        <v>0</v>
      </c>
      <c r="FY19">
        <v>0</v>
      </c>
      <c r="FZ19">
        <v>0</v>
      </c>
      <c r="GA19">
        <v>-9.1699999999999393E-2</v>
      </c>
      <c r="GB19">
        <v>0</v>
      </c>
      <c r="GC19">
        <v>0</v>
      </c>
      <c r="GD19">
        <v>0</v>
      </c>
      <c r="GE19">
        <v>-1</v>
      </c>
      <c r="GF19">
        <v>-1</v>
      </c>
      <c r="GG19">
        <v>-1</v>
      </c>
      <c r="GH19">
        <v>-1</v>
      </c>
      <c r="GI19">
        <v>0.5</v>
      </c>
      <c r="GJ19">
        <v>0.6</v>
      </c>
      <c r="GK19">
        <v>1.03027</v>
      </c>
      <c r="GL19">
        <v>2.5427200000000001</v>
      </c>
      <c r="GM19">
        <v>1.4477500000000001</v>
      </c>
      <c r="GN19">
        <v>2.3083499999999999</v>
      </c>
      <c r="GO19">
        <v>1.5466299999999999</v>
      </c>
      <c r="GP19">
        <v>2.3828100000000001</v>
      </c>
      <c r="GQ19">
        <v>28.164200000000001</v>
      </c>
      <c r="GR19">
        <v>14.438499999999999</v>
      </c>
      <c r="GS19">
        <v>18</v>
      </c>
      <c r="GT19">
        <v>390.82100000000003</v>
      </c>
      <c r="GU19">
        <v>639.76300000000003</v>
      </c>
      <c r="GV19">
        <v>15.2927</v>
      </c>
      <c r="GW19">
        <v>23.012</v>
      </c>
      <c r="GX19">
        <v>30.0001</v>
      </c>
      <c r="GY19">
        <v>22.993200000000002</v>
      </c>
      <c r="GZ19">
        <v>22.957799999999999</v>
      </c>
      <c r="HA19">
        <v>20.6205</v>
      </c>
      <c r="HB19">
        <v>10</v>
      </c>
      <c r="HC19">
        <v>-30</v>
      </c>
      <c r="HD19">
        <v>15.2965</v>
      </c>
      <c r="HE19">
        <v>400</v>
      </c>
      <c r="HF19">
        <v>0</v>
      </c>
      <c r="HG19">
        <v>100.69799999999999</v>
      </c>
      <c r="HH19">
        <v>95.4803</v>
      </c>
    </row>
    <row r="20" spans="1:216" x14ac:dyDescent="0.2">
      <c r="A20">
        <v>2</v>
      </c>
      <c r="B20">
        <v>1689802942</v>
      </c>
      <c r="C20">
        <v>91</v>
      </c>
      <c r="D20" t="s">
        <v>358</v>
      </c>
      <c r="E20" t="s">
        <v>359</v>
      </c>
      <c r="F20" t="s">
        <v>348</v>
      </c>
      <c r="G20" t="s">
        <v>409</v>
      </c>
      <c r="H20" t="s">
        <v>349</v>
      </c>
      <c r="I20" t="s">
        <v>350</v>
      </c>
      <c r="J20" t="s">
        <v>351</v>
      </c>
      <c r="K20" t="s">
        <v>352</v>
      </c>
      <c r="L20">
        <v>1689802942</v>
      </c>
      <c r="M20">
        <f t="shared" si="0"/>
        <v>8.1761303893573877E-4</v>
      </c>
      <c r="N20">
        <f t="shared" si="1"/>
        <v>0.81761303893573878</v>
      </c>
      <c r="O20">
        <f t="shared" si="2"/>
        <v>3.5026499770843649</v>
      </c>
      <c r="P20">
        <f t="shared" si="3"/>
        <v>296.64299999999997</v>
      </c>
      <c r="Q20">
        <f t="shared" si="4"/>
        <v>237.03628890083897</v>
      </c>
      <c r="R20">
        <f t="shared" si="5"/>
        <v>24.038758261975001</v>
      </c>
      <c r="S20">
        <f t="shared" si="6"/>
        <v>30.083703217654495</v>
      </c>
      <c r="T20">
        <f t="shared" si="7"/>
        <v>0.10120439668566746</v>
      </c>
      <c r="U20">
        <f t="shared" si="8"/>
        <v>3.6173906260616637</v>
      </c>
      <c r="V20">
        <f t="shared" si="9"/>
        <v>9.9657337124061954E-2</v>
      </c>
      <c r="W20">
        <f t="shared" si="10"/>
        <v>6.24228628132509E-2</v>
      </c>
      <c r="X20">
        <f t="shared" si="11"/>
        <v>297.72115199999996</v>
      </c>
      <c r="Y20">
        <f t="shared" si="12"/>
        <v>20.250477130602402</v>
      </c>
      <c r="Z20">
        <f t="shared" si="13"/>
        <v>20.250477130602402</v>
      </c>
      <c r="AA20">
        <f t="shared" si="14"/>
        <v>2.3832595260154843</v>
      </c>
      <c r="AB20">
        <f t="shared" si="15"/>
        <v>71.17453754674716</v>
      </c>
      <c r="AC20">
        <f t="shared" si="16"/>
        <v>1.56744203828085</v>
      </c>
      <c r="AD20">
        <f t="shared" si="17"/>
        <v>2.2022511031439582</v>
      </c>
      <c r="AE20">
        <f t="shared" si="18"/>
        <v>0.81581748773463425</v>
      </c>
      <c r="AF20">
        <f t="shared" si="19"/>
        <v>-36.056735017066082</v>
      </c>
      <c r="AG20">
        <f t="shared" si="20"/>
        <v>-248.02294692573949</v>
      </c>
      <c r="AH20">
        <f t="shared" si="21"/>
        <v>-13.730856761532177</v>
      </c>
      <c r="AI20">
        <f t="shared" si="22"/>
        <v>-8.9386704337755418E-2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55205.263457010369</v>
      </c>
      <c r="AO20">
        <f t="shared" si="26"/>
        <v>1800.12</v>
      </c>
      <c r="AP20">
        <f t="shared" si="27"/>
        <v>1517.5007999999998</v>
      </c>
      <c r="AQ20">
        <f t="shared" si="28"/>
        <v>0.84299980001333241</v>
      </c>
      <c r="AR20">
        <f t="shared" si="29"/>
        <v>0.1653896140257316</v>
      </c>
      <c r="AS20">
        <v>1689802942</v>
      </c>
      <c r="AT20">
        <v>296.64299999999997</v>
      </c>
      <c r="AU20">
        <v>300.00400000000002</v>
      </c>
      <c r="AV20">
        <v>15.4559</v>
      </c>
      <c r="AW20">
        <v>14.733499999999999</v>
      </c>
      <c r="AX20">
        <v>299.858</v>
      </c>
      <c r="AY20">
        <v>15.543200000000001</v>
      </c>
      <c r="AZ20">
        <v>400.14800000000002</v>
      </c>
      <c r="BA20">
        <v>101.38</v>
      </c>
      <c r="BB20">
        <v>3.38315E-2</v>
      </c>
      <c r="BC20">
        <v>18.9787</v>
      </c>
      <c r="BD20">
        <v>18.667899999999999</v>
      </c>
      <c r="BE20">
        <v>999.9</v>
      </c>
      <c r="BF20">
        <v>0</v>
      </c>
      <c r="BG20">
        <v>0</v>
      </c>
      <c r="BH20">
        <v>10023.799999999999</v>
      </c>
      <c r="BI20">
        <v>0</v>
      </c>
      <c r="BJ20">
        <v>154.154</v>
      </c>
      <c r="BK20">
        <v>-3.3613900000000001</v>
      </c>
      <c r="BL20">
        <v>301.29899999999998</v>
      </c>
      <c r="BM20">
        <v>304.49</v>
      </c>
      <c r="BN20">
        <v>0.72233599999999998</v>
      </c>
      <c r="BO20">
        <v>300.00400000000002</v>
      </c>
      <c r="BP20">
        <v>14.733499999999999</v>
      </c>
      <c r="BQ20">
        <v>1.5669200000000001</v>
      </c>
      <c r="BR20">
        <v>1.49369</v>
      </c>
      <c r="BS20">
        <v>13.6373</v>
      </c>
      <c r="BT20">
        <v>12.9038</v>
      </c>
      <c r="BU20">
        <v>1800.12</v>
      </c>
      <c r="BV20">
        <v>0.90000800000000003</v>
      </c>
      <c r="BW20">
        <v>9.99916E-2</v>
      </c>
      <c r="BX20">
        <v>0</v>
      </c>
      <c r="BY20">
        <v>2.1465000000000001</v>
      </c>
      <c r="BZ20">
        <v>0</v>
      </c>
      <c r="CA20">
        <v>2546.6999999999998</v>
      </c>
      <c r="CB20">
        <v>13895.9</v>
      </c>
      <c r="CC20">
        <v>37.25</v>
      </c>
      <c r="CD20">
        <v>39.311999999999998</v>
      </c>
      <c r="CE20">
        <v>38.625</v>
      </c>
      <c r="CF20">
        <v>37.125</v>
      </c>
      <c r="CG20">
        <v>36.75</v>
      </c>
      <c r="CH20">
        <v>1620.12</v>
      </c>
      <c r="CI20">
        <v>180</v>
      </c>
      <c r="CJ20">
        <v>0</v>
      </c>
      <c r="CK20">
        <v>1689802951</v>
      </c>
      <c r="CL20">
        <v>0</v>
      </c>
      <c r="CM20">
        <v>1689802913</v>
      </c>
      <c r="CN20" t="s">
        <v>360</v>
      </c>
      <c r="CO20">
        <v>1689802913</v>
      </c>
      <c r="CP20">
        <v>1689802911</v>
      </c>
      <c r="CQ20">
        <v>26</v>
      </c>
      <c r="CR20">
        <v>0.17699999999999999</v>
      </c>
      <c r="CS20">
        <v>4.0000000000000001E-3</v>
      </c>
      <c r="CT20">
        <v>-3.2149999999999999</v>
      </c>
      <c r="CU20">
        <v>-8.6999999999999994E-2</v>
      </c>
      <c r="CV20">
        <v>300</v>
      </c>
      <c r="CW20">
        <v>15</v>
      </c>
      <c r="CX20">
        <v>0.28000000000000003</v>
      </c>
      <c r="CY20">
        <v>0.1</v>
      </c>
      <c r="CZ20">
        <v>4.1015427799017399</v>
      </c>
      <c r="DA20">
        <v>0.41354985019326801</v>
      </c>
      <c r="DB20">
        <v>6.4242252735804098E-2</v>
      </c>
      <c r="DC20">
        <v>1</v>
      </c>
      <c r="DD20">
        <v>299.98385000000002</v>
      </c>
      <c r="DE20">
        <v>9.4511278195038406E-2</v>
      </c>
      <c r="DF20">
        <v>2.91003006857317E-2</v>
      </c>
      <c r="DG20">
        <v>1</v>
      </c>
      <c r="DH20">
        <v>1799.9733333333299</v>
      </c>
      <c r="DI20">
        <v>-0.42338057319561601</v>
      </c>
      <c r="DJ20">
        <v>0.154929579497154</v>
      </c>
      <c r="DK20">
        <v>-1</v>
      </c>
      <c r="DL20">
        <v>2</v>
      </c>
      <c r="DM20">
        <v>2</v>
      </c>
      <c r="DN20" t="s">
        <v>354</v>
      </c>
      <c r="DO20">
        <v>2.7323900000000001</v>
      </c>
      <c r="DP20">
        <v>2.7721800000000001</v>
      </c>
      <c r="DQ20">
        <v>7.7973100000000004E-2</v>
      </c>
      <c r="DR20">
        <v>7.7630900000000003E-2</v>
      </c>
      <c r="DS20">
        <v>8.9902599999999999E-2</v>
      </c>
      <c r="DT20">
        <v>8.4921499999999997E-2</v>
      </c>
      <c r="DU20">
        <v>26937.7</v>
      </c>
      <c r="DV20">
        <v>28465.7</v>
      </c>
      <c r="DW20">
        <v>27340.5</v>
      </c>
      <c r="DX20">
        <v>28963.200000000001</v>
      </c>
      <c r="DY20">
        <v>32797.800000000003</v>
      </c>
      <c r="DZ20">
        <v>35321.800000000003</v>
      </c>
      <c r="EA20">
        <v>36551.699999999997</v>
      </c>
      <c r="EB20">
        <v>39285.1</v>
      </c>
      <c r="EC20">
        <v>1.88052</v>
      </c>
      <c r="ED20">
        <v>2.0773700000000002</v>
      </c>
      <c r="EE20">
        <v>2.5261200000000001E-2</v>
      </c>
      <c r="EF20">
        <v>0</v>
      </c>
      <c r="EG20">
        <v>18.248899999999999</v>
      </c>
      <c r="EH20">
        <v>999.9</v>
      </c>
      <c r="EI20">
        <v>49.359000000000002</v>
      </c>
      <c r="EJ20">
        <v>25.175999999999998</v>
      </c>
      <c r="EK20">
        <v>15.6441</v>
      </c>
      <c r="EL20">
        <v>62.002400000000002</v>
      </c>
      <c r="EM20">
        <v>22.8566</v>
      </c>
      <c r="EN20">
        <v>1</v>
      </c>
      <c r="EO20">
        <v>-0.32237300000000002</v>
      </c>
      <c r="EP20">
        <v>2.90856</v>
      </c>
      <c r="EQ20">
        <v>19.817799999999998</v>
      </c>
      <c r="ER20">
        <v>5.2175900000000004</v>
      </c>
      <c r="ES20">
        <v>11.9261</v>
      </c>
      <c r="ET20">
        <v>4.9550999999999998</v>
      </c>
      <c r="EU20">
        <v>3.2975500000000002</v>
      </c>
      <c r="EV20">
        <v>66.599999999999994</v>
      </c>
      <c r="EW20">
        <v>132.5</v>
      </c>
      <c r="EX20">
        <v>4586.6000000000004</v>
      </c>
      <c r="EY20">
        <v>9999</v>
      </c>
      <c r="EZ20">
        <v>1.8463099999999999</v>
      </c>
      <c r="FA20">
        <v>1.8453999999999999</v>
      </c>
      <c r="FB20">
        <v>1.8511899999999999</v>
      </c>
      <c r="FC20">
        <v>1.8552900000000001</v>
      </c>
      <c r="FD20">
        <v>1.8499699999999999</v>
      </c>
      <c r="FE20">
        <v>1.84999</v>
      </c>
      <c r="FF20">
        <v>1.84998</v>
      </c>
      <c r="FG20">
        <v>1.84982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-3.2149999999999999</v>
      </c>
      <c r="FV20">
        <v>-8.7300000000000003E-2</v>
      </c>
      <c r="FW20">
        <v>-3.2152000000000398</v>
      </c>
      <c r="FX20">
        <v>0</v>
      </c>
      <c r="FY20">
        <v>0</v>
      </c>
      <c r="FZ20">
        <v>0</v>
      </c>
      <c r="GA20">
        <v>-8.7379999999999597E-2</v>
      </c>
      <c r="GB20">
        <v>0</v>
      </c>
      <c r="GC20">
        <v>0</v>
      </c>
      <c r="GD20">
        <v>0</v>
      </c>
      <c r="GE20">
        <v>-1</v>
      </c>
      <c r="GF20">
        <v>-1</v>
      </c>
      <c r="GG20">
        <v>-1</v>
      </c>
      <c r="GH20">
        <v>-1</v>
      </c>
      <c r="GI20">
        <v>0.5</v>
      </c>
      <c r="GJ20">
        <v>0.5</v>
      </c>
      <c r="GK20">
        <v>0.82397500000000001</v>
      </c>
      <c r="GL20">
        <v>2.5524900000000001</v>
      </c>
      <c r="GM20">
        <v>1.4477500000000001</v>
      </c>
      <c r="GN20">
        <v>2.3095699999999999</v>
      </c>
      <c r="GO20">
        <v>1.5466299999999999</v>
      </c>
      <c r="GP20">
        <v>2.4243199999999998</v>
      </c>
      <c r="GQ20">
        <v>28.206199999999999</v>
      </c>
      <c r="GR20">
        <v>14.4297</v>
      </c>
      <c r="GS20">
        <v>18</v>
      </c>
      <c r="GT20">
        <v>390.995</v>
      </c>
      <c r="GU20">
        <v>639.49</v>
      </c>
      <c r="GV20">
        <v>15.338900000000001</v>
      </c>
      <c r="GW20">
        <v>23.003799999999998</v>
      </c>
      <c r="GX20">
        <v>29.9999</v>
      </c>
      <c r="GY20">
        <v>23.004799999999999</v>
      </c>
      <c r="GZ20">
        <v>22.973400000000002</v>
      </c>
      <c r="HA20">
        <v>16.483499999999999</v>
      </c>
      <c r="HB20">
        <v>10</v>
      </c>
      <c r="HC20">
        <v>-30</v>
      </c>
      <c r="HD20">
        <v>15.3535</v>
      </c>
      <c r="HE20">
        <v>300</v>
      </c>
      <c r="HF20">
        <v>0</v>
      </c>
      <c r="HG20">
        <v>100.7</v>
      </c>
      <c r="HH20">
        <v>95.4816</v>
      </c>
    </row>
    <row r="21" spans="1:216" x14ac:dyDescent="0.2">
      <c r="A21">
        <v>3</v>
      </c>
      <c r="B21">
        <v>1689803034</v>
      </c>
      <c r="C21">
        <v>183</v>
      </c>
      <c r="D21" t="s">
        <v>361</v>
      </c>
      <c r="E21" t="s">
        <v>362</v>
      </c>
      <c r="F21" t="s">
        <v>348</v>
      </c>
      <c r="G21" t="s">
        <v>409</v>
      </c>
      <c r="H21" t="s">
        <v>349</v>
      </c>
      <c r="I21" t="s">
        <v>350</v>
      </c>
      <c r="J21" t="s">
        <v>351</v>
      </c>
      <c r="K21" t="s">
        <v>352</v>
      </c>
      <c r="L21">
        <v>1689803034</v>
      </c>
      <c r="M21">
        <f t="shared" si="0"/>
        <v>8.3134135024606661E-4</v>
      </c>
      <c r="N21">
        <f t="shared" si="1"/>
        <v>0.83134135024606659</v>
      </c>
      <c r="O21">
        <f t="shared" si="2"/>
        <v>2.8267029546765245</v>
      </c>
      <c r="P21">
        <f t="shared" si="3"/>
        <v>247.268</v>
      </c>
      <c r="Q21">
        <f t="shared" si="4"/>
        <v>199.93785899105654</v>
      </c>
      <c r="R21">
        <f t="shared" si="5"/>
        <v>20.275380838944322</v>
      </c>
      <c r="S21">
        <f t="shared" si="6"/>
        <v>25.075055292596399</v>
      </c>
      <c r="T21">
        <f t="shared" si="7"/>
        <v>0.10322476415163827</v>
      </c>
      <c r="U21">
        <f t="shared" si="8"/>
        <v>3.6100033100580906</v>
      </c>
      <c r="V21">
        <f t="shared" si="9"/>
        <v>0.10161261184136307</v>
      </c>
      <c r="W21">
        <f t="shared" si="10"/>
        <v>6.3650630481600634E-2</v>
      </c>
      <c r="X21">
        <f t="shared" si="11"/>
        <v>297.74247899999995</v>
      </c>
      <c r="Y21">
        <f t="shared" si="12"/>
        <v>20.273283467475618</v>
      </c>
      <c r="Z21">
        <f t="shared" si="13"/>
        <v>20.273283467475618</v>
      </c>
      <c r="AA21">
        <f t="shared" si="14"/>
        <v>2.3866210117679341</v>
      </c>
      <c r="AB21">
        <f t="shared" si="15"/>
        <v>71.330315475414281</v>
      </c>
      <c r="AC21">
        <f t="shared" si="16"/>
        <v>1.5731487000098998</v>
      </c>
      <c r="AD21">
        <f t="shared" si="17"/>
        <v>2.2054419492258148</v>
      </c>
      <c r="AE21">
        <f t="shared" si="18"/>
        <v>0.81347231175803425</v>
      </c>
      <c r="AF21">
        <f t="shared" si="19"/>
        <v>-36.662153545851538</v>
      </c>
      <c r="AG21">
        <f t="shared" si="20"/>
        <v>-247.43982693048366</v>
      </c>
      <c r="AH21">
        <f t="shared" si="21"/>
        <v>-13.729843995316788</v>
      </c>
      <c r="AI21">
        <f t="shared" si="22"/>
        <v>-8.9345471652052311E-2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55039.466812484388</v>
      </c>
      <c r="AO21">
        <f t="shared" si="26"/>
        <v>1800.25</v>
      </c>
      <c r="AP21">
        <f t="shared" si="27"/>
        <v>1517.6103000000001</v>
      </c>
      <c r="AQ21">
        <f t="shared" si="28"/>
        <v>0.84299975003471739</v>
      </c>
      <c r="AR21">
        <f t="shared" si="29"/>
        <v>0.16538951756700457</v>
      </c>
      <c r="AS21">
        <v>1689803034</v>
      </c>
      <c r="AT21">
        <v>247.268</v>
      </c>
      <c r="AU21">
        <v>249.99</v>
      </c>
      <c r="AV21">
        <v>15.513</v>
      </c>
      <c r="AW21">
        <v>14.7783</v>
      </c>
      <c r="AX21">
        <v>250.42099999999999</v>
      </c>
      <c r="AY21">
        <v>15.5997</v>
      </c>
      <c r="AZ21">
        <v>400.03199999999998</v>
      </c>
      <c r="BA21">
        <v>101.375</v>
      </c>
      <c r="BB21">
        <v>3.3412299999999999E-2</v>
      </c>
      <c r="BC21">
        <v>19.001899999999999</v>
      </c>
      <c r="BD21">
        <v>18.692900000000002</v>
      </c>
      <c r="BE21">
        <v>999.9</v>
      </c>
      <c r="BF21">
        <v>0</v>
      </c>
      <c r="BG21">
        <v>0</v>
      </c>
      <c r="BH21">
        <v>9993.75</v>
      </c>
      <c r="BI21">
        <v>0</v>
      </c>
      <c r="BJ21">
        <v>143.96299999999999</v>
      </c>
      <c r="BK21">
        <v>-2.7224599999999999</v>
      </c>
      <c r="BL21">
        <v>251.16399999999999</v>
      </c>
      <c r="BM21">
        <v>253.74</v>
      </c>
      <c r="BN21">
        <v>0.73468500000000003</v>
      </c>
      <c r="BO21">
        <v>249.99</v>
      </c>
      <c r="BP21">
        <v>14.7783</v>
      </c>
      <c r="BQ21">
        <v>1.57263</v>
      </c>
      <c r="BR21">
        <v>1.4981500000000001</v>
      </c>
      <c r="BS21">
        <v>13.693199999999999</v>
      </c>
      <c r="BT21">
        <v>12.949299999999999</v>
      </c>
      <c r="BU21">
        <v>1800.25</v>
      </c>
      <c r="BV21">
        <v>0.90000800000000003</v>
      </c>
      <c r="BW21">
        <v>9.99921E-2</v>
      </c>
      <c r="BX21">
        <v>0</v>
      </c>
      <c r="BY21">
        <v>2.2111999999999998</v>
      </c>
      <c r="BZ21">
        <v>0</v>
      </c>
      <c r="CA21">
        <v>2497.5</v>
      </c>
      <c r="CB21">
        <v>13896.9</v>
      </c>
      <c r="CC21">
        <v>37.061999999999998</v>
      </c>
      <c r="CD21">
        <v>39.061999999999998</v>
      </c>
      <c r="CE21">
        <v>38.375</v>
      </c>
      <c r="CF21">
        <v>36.875</v>
      </c>
      <c r="CG21">
        <v>36.561999999999998</v>
      </c>
      <c r="CH21">
        <v>1620.24</v>
      </c>
      <c r="CI21">
        <v>180.01</v>
      </c>
      <c r="CJ21">
        <v>0</v>
      </c>
      <c r="CK21">
        <v>1689803042.8</v>
      </c>
      <c r="CL21">
        <v>0</v>
      </c>
      <c r="CM21">
        <v>1689803005</v>
      </c>
      <c r="CN21" t="s">
        <v>363</v>
      </c>
      <c r="CO21">
        <v>1689803005</v>
      </c>
      <c r="CP21">
        <v>1689802998</v>
      </c>
      <c r="CQ21">
        <v>27</v>
      </c>
      <c r="CR21">
        <v>6.2E-2</v>
      </c>
      <c r="CS21">
        <v>1E-3</v>
      </c>
      <c r="CT21">
        <v>-3.153</v>
      </c>
      <c r="CU21">
        <v>-8.6999999999999994E-2</v>
      </c>
      <c r="CV21">
        <v>250</v>
      </c>
      <c r="CW21">
        <v>15</v>
      </c>
      <c r="CX21">
        <v>0.39</v>
      </c>
      <c r="CY21">
        <v>0.1</v>
      </c>
      <c r="CZ21">
        <v>3.3797923805118701</v>
      </c>
      <c r="DA21">
        <v>0.23226614137819199</v>
      </c>
      <c r="DB21">
        <v>4.7395237323690102E-2</v>
      </c>
      <c r="DC21">
        <v>1</v>
      </c>
      <c r="DD21">
        <v>249.99914999999999</v>
      </c>
      <c r="DE21">
        <v>0.15766917293229199</v>
      </c>
      <c r="DF21">
        <v>3.0971398095660699E-2</v>
      </c>
      <c r="DG21">
        <v>1</v>
      </c>
      <c r="DH21">
        <v>1799.9961904761899</v>
      </c>
      <c r="DI21">
        <v>-0.116093991823669</v>
      </c>
      <c r="DJ21">
        <v>0.132861409728351</v>
      </c>
      <c r="DK21">
        <v>-1</v>
      </c>
      <c r="DL21">
        <v>2</v>
      </c>
      <c r="DM21">
        <v>2</v>
      </c>
      <c r="DN21" t="s">
        <v>354</v>
      </c>
      <c r="DO21">
        <v>2.7321</v>
      </c>
      <c r="DP21">
        <v>2.7715000000000001</v>
      </c>
      <c r="DQ21">
        <v>6.7106299999999994E-2</v>
      </c>
      <c r="DR21">
        <v>6.6685099999999997E-2</v>
      </c>
      <c r="DS21">
        <v>9.01396E-2</v>
      </c>
      <c r="DT21">
        <v>8.5106600000000004E-2</v>
      </c>
      <c r="DU21">
        <v>27256.400000000001</v>
      </c>
      <c r="DV21">
        <v>28805</v>
      </c>
      <c r="DW21">
        <v>27341.599999999999</v>
      </c>
      <c r="DX21">
        <v>28964.7</v>
      </c>
      <c r="DY21">
        <v>32790.5</v>
      </c>
      <c r="DZ21">
        <v>35316.5</v>
      </c>
      <c r="EA21">
        <v>36553.300000000003</v>
      </c>
      <c r="EB21">
        <v>39287.199999999997</v>
      </c>
      <c r="EC21">
        <v>1.8806499999999999</v>
      </c>
      <c r="ED21">
        <v>2.0776300000000001</v>
      </c>
      <c r="EE21">
        <v>2.82004E-2</v>
      </c>
      <c r="EF21">
        <v>0</v>
      </c>
      <c r="EG21">
        <v>18.225200000000001</v>
      </c>
      <c r="EH21">
        <v>999.9</v>
      </c>
      <c r="EI21">
        <v>49.359000000000002</v>
      </c>
      <c r="EJ21">
        <v>25.216000000000001</v>
      </c>
      <c r="EK21">
        <v>15.6829</v>
      </c>
      <c r="EL21">
        <v>62.162399999999998</v>
      </c>
      <c r="EM21">
        <v>23.072900000000001</v>
      </c>
      <c r="EN21">
        <v>1</v>
      </c>
      <c r="EO21">
        <v>-0.32601400000000003</v>
      </c>
      <c r="EP21">
        <v>2.7229000000000001</v>
      </c>
      <c r="EQ21">
        <v>19.8325</v>
      </c>
      <c r="ER21">
        <v>5.21774</v>
      </c>
      <c r="ES21">
        <v>11.9261</v>
      </c>
      <c r="ET21">
        <v>4.9556500000000003</v>
      </c>
      <c r="EU21">
        <v>3.2973499999999998</v>
      </c>
      <c r="EV21">
        <v>66.599999999999994</v>
      </c>
      <c r="EW21">
        <v>132.5</v>
      </c>
      <c r="EX21">
        <v>4588.7</v>
      </c>
      <c r="EY21">
        <v>9999</v>
      </c>
      <c r="EZ21">
        <v>1.84612</v>
      </c>
      <c r="FA21">
        <v>1.8452500000000001</v>
      </c>
      <c r="FB21">
        <v>1.8510200000000001</v>
      </c>
      <c r="FC21">
        <v>1.8551</v>
      </c>
      <c r="FD21">
        <v>1.84979</v>
      </c>
      <c r="FE21">
        <v>1.8498300000000001</v>
      </c>
      <c r="FF21">
        <v>1.8498300000000001</v>
      </c>
      <c r="FG21">
        <v>1.84965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-3.153</v>
      </c>
      <c r="FV21">
        <v>-8.6699999999999999E-2</v>
      </c>
      <c r="FW21">
        <v>-3.15290909090908</v>
      </c>
      <c r="FX21">
        <v>0</v>
      </c>
      <c r="FY21">
        <v>0</v>
      </c>
      <c r="FZ21">
        <v>0</v>
      </c>
      <c r="GA21">
        <v>-8.6700000000002206E-2</v>
      </c>
      <c r="GB21">
        <v>0</v>
      </c>
      <c r="GC21">
        <v>0</v>
      </c>
      <c r="GD21">
        <v>0</v>
      </c>
      <c r="GE21">
        <v>-1</v>
      </c>
      <c r="GF21">
        <v>-1</v>
      </c>
      <c r="GG21">
        <v>-1</v>
      </c>
      <c r="GH21">
        <v>-1</v>
      </c>
      <c r="GI21">
        <v>0.5</v>
      </c>
      <c r="GJ21">
        <v>0.6</v>
      </c>
      <c r="GK21">
        <v>0.716553</v>
      </c>
      <c r="GL21">
        <v>2.5561500000000001</v>
      </c>
      <c r="GM21">
        <v>1.4489700000000001</v>
      </c>
      <c r="GN21">
        <v>2.3095699999999999</v>
      </c>
      <c r="GO21">
        <v>1.5466299999999999</v>
      </c>
      <c r="GP21">
        <v>2.4365199999999998</v>
      </c>
      <c r="GQ21">
        <v>28.206199999999999</v>
      </c>
      <c r="GR21">
        <v>14.4122</v>
      </c>
      <c r="GS21">
        <v>18</v>
      </c>
      <c r="GT21">
        <v>390.91800000000001</v>
      </c>
      <c r="GU21">
        <v>639.51900000000001</v>
      </c>
      <c r="GV21">
        <v>15.569699999999999</v>
      </c>
      <c r="GW21">
        <v>22.9589</v>
      </c>
      <c r="GX21">
        <v>29.9998</v>
      </c>
      <c r="GY21">
        <v>22.985099999999999</v>
      </c>
      <c r="GZ21">
        <v>22.957999999999998</v>
      </c>
      <c r="HA21">
        <v>14.3476</v>
      </c>
      <c r="HB21">
        <v>10</v>
      </c>
      <c r="HC21">
        <v>-30</v>
      </c>
      <c r="HD21">
        <v>15.569699999999999</v>
      </c>
      <c r="HE21">
        <v>250</v>
      </c>
      <c r="HF21">
        <v>0</v>
      </c>
      <c r="HG21">
        <v>100.70399999999999</v>
      </c>
      <c r="HH21">
        <v>95.486699999999999</v>
      </c>
    </row>
    <row r="22" spans="1:216" x14ac:dyDescent="0.2">
      <c r="A22">
        <v>4</v>
      </c>
      <c r="B22">
        <v>1689803130</v>
      </c>
      <c r="C22">
        <v>279</v>
      </c>
      <c r="D22" t="s">
        <v>364</v>
      </c>
      <c r="E22" t="s">
        <v>365</v>
      </c>
      <c r="F22" t="s">
        <v>348</v>
      </c>
      <c r="G22" t="s">
        <v>409</v>
      </c>
      <c r="H22" t="s">
        <v>349</v>
      </c>
      <c r="I22" t="s">
        <v>350</v>
      </c>
      <c r="J22" t="s">
        <v>351</v>
      </c>
      <c r="K22" t="s">
        <v>352</v>
      </c>
      <c r="L22">
        <v>1689803130</v>
      </c>
      <c r="M22">
        <f t="shared" si="0"/>
        <v>8.2196866873132971E-4</v>
      </c>
      <c r="N22">
        <f t="shared" si="1"/>
        <v>0.82196866873132968</v>
      </c>
      <c r="O22">
        <f t="shared" si="2"/>
        <v>1.7113958638290574</v>
      </c>
      <c r="P22">
        <f t="shared" si="3"/>
        <v>173.35</v>
      </c>
      <c r="Q22">
        <f t="shared" si="4"/>
        <v>144.36747394071494</v>
      </c>
      <c r="R22">
        <f t="shared" si="5"/>
        <v>14.63966308263212</v>
      </c>
      <c r="S22">
        <f t="shared" si="6"/>
        <v>17.578652075165003</v>
      </c>
      <c r="T22">
        <f t="shared" si="7"/>
        <v>0.10306681389848545</v>
      </c>
      <c r="U22">
        <f t="shared" si="8"/>
        <v>3.6102581284134128</v>
      </c>
      <c r="V22">
        <f t="shared" si="9"/>
        <v>0.10145966163306697</v>
      </c>
      <c r="W22">
        <f t="shared" si="10"/>
        <v>6.3554597159857104E-2</v>
      </c>
      <c r="X22">
        <f t="shared" si="11"/>
        <v>297.65354099999996</v>
      </c>
      <c r="Y22">
        <f t="shared" si="12"/>
        <v>20.2498950419991</v>
      </c>
      <c r="Z22">
        <f t="shared" si="13"/>
        <v>20.2498950419991</v>
      </c>
      <c r="AA22">
        <f t="shared" si="14"/>
        <v>2.3831737847656629</v>
      </c>
      <c r="AB22">
        <f t="shared" si="15"/>
        <v>71.647380731659524</v>
      </c>
      <c r="AC22">
        <f t="shared" si="16"/>
        <v>1.57768782645418</v>
      </c>
      <c r="AD22">
        <f t="shared" si="17"/>
        <v>2.2020174503839631</v>
      </c>
      <c r="AE22">
        <f t="shared" si="18"/>
        <v>0.80548595831148284</v>
      </c>
      <c r="AF22">
        <f t="shared" si="19"/>
        <v>-36.248818291051641</v>
      </c>
      <c r="AG22">
        <f t="shared" si="20"/>
        <v>-247.75150007656109</v>
      </c>
      <c r="AH22">
        <f t="shared" si="21"/>
        <v>-13.742765737529064</v>
      </c>
      <c r="AI22">
        <f t="shared" si="22"/>
        <v>-8.9543105141814294E-2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55049.678872130702</v>
      </c>
      <c r="AO22">
        <f t="shared" si="26"/>
        <v>1799.7</v>
      </c>
      <c r="AP22">
        <f t="shared" si="27"/>
        <v>1517.1477</v>
      </c>
      <c r="AQ22">
        <f t="shared" si="28"/>
        <v>0.84300033338889813</v>
      </c>
      <c r="AR22">
        <f t="shared" si="29"/>
        <v>0.16539064344057341</v>
      </c>
      <c r="AS22">
        <v>1689803130</v>
      </c>
      <c r="AT22">
        <v>173.35</v>
      </c>
      <c r="AU22">
        <v>175.01400000000001</v>
      </c>
      <c r="AV22">
        <v>15.558199999999999</v>
      </c>
      <c r="AW22">
        <v>14.831899999999999</v>
      </c>
      <c r="AX22">
        <v>176.24199999999999</v>
      </c>
      <c r="AY22">
        <v>15.6411</v>
      </c>
      <c r="AZ22">
        <v>400.07799999999997</v>
      </c>
      <c r="BA22">
        <v>101.373</v>
      </c>
      <c r="BB22">
        <v>3.25499E-2</v>
      </c>
      <c r="BC22">
        <v>18.977</v>
      </c>
      <c r="BD22">
        <v>18.672899999999998</v>
      </c>
      <c r="BE22">
        <v>999.9</v>
      </c>
      <c r="BF22">
        <v>0</v>
      </c>
      <c r="BG22">
        <v>0</v>
      </c>
      <c r="BH22">
        <v>9995</v>
      </c>
      <c r="BI22">
        <v>0</v>
      </c>
      <c r="BJ22">
        <v>138.58600000000001</v>
      </c>
      <c r="BK22">
        <v>-1.66411</v>
      </c>
      <c r="BL22">
        <v>176.089</v>
      </c>
      <c r="BM22">
        <v>177.649</v>
      </c>
      <c r="BN22">
        <v>0.72633999999999999</v>
      </c>
      <c r="BO22">
        <v>175.01400000000001</v>
      </c>
      <c r="BP22">
        <v>14.831899999999999</v>
      </c>
      <c r="BQ22">
        <v>1.57718</v>
      </c>
      <c r="BR22">
        <v>1.5035499999999999</v>
      </c>
      <c r="BS22">
        <v>13.7377</v>
      </c>
      <c r="BT22">
        <v>13.004300000000001</v>
      </c>
      <c r="BU22">
        <v>1799.7</v>
      </c>
      <c r="BV22">
        <v>0.89998800000000001</v>
      </c>
      <c r="BW22">
        <v>0.100012</v>
      </c>
      <c r="BX22">
        <v>0</v>
      </c>
      <c r="BY22">
        <v>2.1878000000000002</v>
      </c>
      <c r="BZ22">
        <v>0</v>
      </c>
      <c r="CA22">
        <v>2453.11</v>
      </c>
      <c r="CB22">
        <v>13892.6</v>
      </c>
      <c r="CC22">
        <v>36.875</v>
      </c>
      <c r="CD22">
        <v>38.936999999999998</v>
      </c>
      <c r="CE22">
        <v>38.186999999999998</v>
      </c>
      <c r="CF22">
        <v>36.75</v>
      </c>
      <c r="CG22">
        <v>36.436999999999998</v>
      </c>
      <c r="CH22">
        <v>1619.71</v>
      </c>
      <c r="CI22">
        <v>179.99</v>
      </c>
      <c r="CJ22">
        <v>0</v>
      </c>
      <c r="CK22">
        <v>1689803138.8</v>
      </c>
      <c r="CL22">
        <v>0</v>
      </c>
      <c r="CM22">
        <v>1689803102</v>
      </c>
      <c r="CN22" t="s">
        <v>366</v>
      </c>
      <c r="CO22">
        <v>1689803102</v>
      </c>
      <c r="CP22">
        <v>1689803096</v>
      </c>
      <c r="CQ22">
        <v>28</v>
      </c>
      <c r="CR22">
        <v>0.26</v>
      </c>
      <c r="CS22">
        <v>4.0000000000000001E-3</v>
      </c>
      <c r="CT22">
        <v>-2.8929999999999998</v>
      </c>
      <c r="CU22">
        <v>-8.3000000000000004E-2</v>
      </c>
      <c r="CV22">
        <v>175</v>
      </c>
      <c r="CW22">
        <v>15</v>
      </c>
      <c r="CX22">
        <v>0.21</v>
      </c>
      <c r="CY22">
        <v>0.09</v>
      </c>
      <c r="CZ22">
        <v>1.91410134728715</v>
      </c>
      <c r="DA22">
        <v>0.58588506891564995</v>
      </c>
      <c r="DB22">
        <v>0.12393121588143401</v>
      </c>
      <c r="DC22">
        <v>1</v>
      </c>
      <c r="DD22">
        <v>174.9864</v>
      </c>
      <c r="DE22">
        <v>1.6781954887349699E-2</v>
      </c>
      <c r="DF22">
        <v>2.9078170506411399E-2</v>
      </c>
      <c r="DG22">
        <v>1</v>
      </c>
      <c r="DH22">
        <v>1800.00714285714</v>
      </c>
      <c r="DI22">
        <v>-2.6433610510770599E-2</v>
      </c>
      <c r="DJ22">
        <v>6.4891327261353299E-2</v>
      </c>
      <c r="DK22">
        <v>-1</v>
      </c>
      <c r="DL22">
        <v>2</v>
      </c>
      <c r="DM22">
        <v>2</v>
      </c>
      <c r="DN22" t="s">
        <v>354</v>
      </c>
      <c r="DO22">
        <v>2.7323</v>
      </c>
      <c r="DP22">
        <v>2.7706499999999998</v>
      </c>
      <c r="DQ22">
        <v>4.9278299999999997E-2</v>
      </c>
      <c r="DR22">
        <v>4.8724099999999999E-2</v>
      </c>
      <c r="DS22">
        <v>9.0319099999999999E-2</v>
      </c>
      <c r="DT22">
        <v>8.5333099999999995E-2</v>
      </c>
      <c r="DU22">
        <v>27780.3</v>
      </c>
      <c r="DV22">
        <v>29361.200000000001</v>
      </c>
      <c r="DW22">
        <v>27344.400000000001</v>
      </c>
      <c r="DX22">
        <v>28966.400000000001</v>
      </c>
      <c r="DY22">
        <v>32787.699999999997</v>
      </c>
      <c r="DZ22">
        <v>35309</v>
      </c>
      <c r="EA22">
        <v>36557.800000000003</v>
      </c>
      <c r="EB22">
        <v>39288.800000000003</v>
      </c>
      <c r="EC22">
        <v>1.88025</v>
      </c>
      <c r="ED22">
        <v>2.0781200000000002</v>
      </c>
      <c r="EE22">
        <v>2.7880100000000001E-2</v>
      </c>
      <c r="EF22">
        <v>0</v>
      </c>
      <c r="EG22">
        <v>18.2105</v>
      </c>
      <c r="EH22">
        <v>999.9</v>
      </c>
      <c r="EI22">
        <v>49.414000000000001</v>
      </c>
      <c r="EJ22">
        <v>25.266999999999999</v>
      </c>
      <c r="EK22">
        <v>15.748699999999999</v>
      </c>
      <c r="EL22">
        <v>62.042400000000001</v>
      </c>
      <c r="EM22">
        <v>22.8125</v>
      </c>
      <c r="EN22">
        <v>1</v>
      </c>
      <c r="EO22">
        <v>-0.330513</v>
      </c>
      <c r="EP22">
        <v>2.6765599999999998</v>
      </c>
      <c r="EQ22">
        <v>19.8369</v>
      </c>
      <c r="ER22">
        <v>5.2171399999999997</v>
      </c>
      <c r="ES22">
        <v>11.9261</v>
      </c>
      <c r="ET22">
        <v>4.9546000000000001</v>
      </c>
      <c r="EU22">
        <v>3.29765</v>
      </c>
      <c r="EV22">
        <v>66.599999999999994</v>
      </c>
      <c r="EW22">
        <v>132.5</v>
      </c>
      <c r="EX22">
        <v>4590.5</v>
      </c>
      <c r="EY22">
        <v>9999</v>
      </c>
      <c r="EZ22">
        <v>1.8470299999999999</v>
      </c>
      <c r="FA22">
        <v>1.84615</v>
      </c>
      <c r="FB22">
        <v>1.8519000000000001</v>
      </c>
      <c r="FC22">
        <v>1.8560000000000001</v>
      </c>
      <c r="FD22">
        <v>1.8506899999999999</v>
      </c>
      <c r="FE22">
        <v>1.8507199999999999</v>
      </c>
      <c r="FF22">
        <v>1.8507100000000001</v>
      </c>
      <c r="FG22">
        <v>1.85056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-2.8919999999999999</v>
      </c>
      <c r="FV22">
        <v>-8.2900000000000001E-2</v>
      </c>
      <c r="FW22">
        <v>-2.8925000000000098</v>
      </c>
      <c r="FX22">
        <v>0</v>
      </c>
      <c r="FY22">
        <v>0</v>
      </c>
      <c r="FZ22">
        <v>0</v>
      </c>
      <c r="GA22">
        <v>-8.2859999999998393E-2</v>
      </c>
      <c r="GB22">
        <v>0</v>
      </c>
      <c r="GC22">
        <v>0</v>
      </c>
      <c r="GD22">
        <v>0</v>
      </c>
      <c r="GE22">
        <v>-1</v>
      </c>
      <c r="GF22">
        <v>-1</v>
      </c>
      <c r="GG22">
        <v>-1</v>
      </c>
      <c r="GH22">
        <v>-1</v>
      </c>
      <c r="GI22">
        <v>0.5</v>
      </c>
      <c r="GJ22">
        <v>0.6</v>
      </c>
      <c r="GK22">
        <v>0.552979</v>
      </c>
      <c r="GL22">
        <v>2.5671400000000002</v>
      </c>
      <c r="GM22">
        <v>1.4489700000000001</v>
      </c>
      <c r="GN22">
        <v>2.3095699999999999</v>
      </c>
      <c r="GO22">
        <v>1.5466299999999999</v>
      </c>
      <c r="GP22">
        <v>2.4304199999999998</v>
      </c>
      <c r="GQ22">
        <v>28.206199999999999</v>
      </c>
      <c r="GR22">
        <v>14.3947</v>
      </c>
      <c r="GS22">
        <v>18</v>
      </c>
      <c r="GT22">
        <v>390.483</v>
      </c>
      <c r="GU22">
        <v>639.60699999999997</v>
      </c>
      <c r="GV22">
        <v>15.5154</v>
      </c>
      <c r="GW22">
        <v>22.903600000000001</v>
      </c>
      <c r="GX22">
        <v>29.9999</v>
      </c>
      <c r="GY22">
        <v>22.949200000000001</v>
      </c>
      <c r="GZ22">
        <v>22.929300000000001</v>
      </c>
      <c r="HA22">
        <v>11.053100000000001</v>
      </c>
      <c r="HB22">
        <v>10</v>
      </c>
      <c r="HC22">
        <v>-30</v>
      </c>
      <c r="HD22">
        <v>15.522600000000001</v>
      </c>
      <c r="HE22">
        <v>175</v>
      </c>
      <c r="HF22">
        <v>0</v>
      </c>
      <c r="HG22">
        <v>100.71599999999999</v>
      </c>
      <c r="HH22">
        <v>95.491299999999995</v>
      </c>
    </row>
    <row r="23" spans="1:216" x14ac:dyDescent="0.2">
      <c r="A23">
        <v>5</v>
      </c>
      <c r="B23">
        <v>1689803215</v>
      </c>
      <c r="C23">
        <v>364</v>
      </c>
      <c r="D23" t="s">
        <v>367</v>
      </c>
      <c r="E23" t="s">
        <v>368</v>
      </c>
      <c r="F23" t="s">
        <v>348</v>
      </c>
      <c r="G23" t="s">
        <v>409</v>
      </c>
      <c r="H23" t="s">
        <v>349</v>
      </c>
      <c r="I23" t="s">
        <v>350</v>
      </c>
      <c r="J23" t="s">
        <v>351</v>
      </c>
      <c r="K23" t="s">
        <v>352</v>
      </c>
      <c r="L23">
        <v>1689803215</v>
      </c>
      <c r="M23">
        <f t="shared" si="0"/>
        <v>7.9405745812136358E-4</v>
      </c>
      <c r="N23">
        <f t="shared" si="1"/>
        <v>0.79405745812136352</v>
      </c>
      <c r="O23">
        <f t="shared" si="2"/>
        <v>0.8613077171651442</v>
      </c>
      <c r="P23">
        <f t="shared" si="3"/>
        <v>124.114</v>
      </c>
      <c r="Q23">
        <f t="shared" si="4"/>
        <v>108.52314285797017</v>
      </c>
      <c r="R23">
        <f t="shared" si="5"/>
        <v>11.004764102438694</v>
      </c>
      <c r="S23">
        <f t="shared" si="6"/>
        <v>12.5857513507292</v>
      </c>
      <c r="T23">
        <f t="shared" si="7"/>
        <v>9.9149105705027871E-2</v>
      </c>
      <c r="U23">
        <f t="shared" si="8"/>
        <v>3.604482740663415</v>
      </c>
      <c r="V23">
        <f t="shared" si="9"/>
        <v>9.7658514303045771E-2</v>
      </c>
      <c r="W23">
        <f t="shared" si="10"/>
        <v>6.1168628359466182E-2</v>
      </c>
      <c r="X23">
        <f t="shared" si="11"/>
        <v>297.71157600000004</v>
      </c>
      <c r="Y23">
        <f t="shared" si="12"/>
        <v>20.275201961431506</v>
      </c>
      <c r="Z23">
        <f t="shared" si="13"/>
        <v>20.275201961431506</v>
      </c>
      <c r="AA23">
        <f t="shared" si="14"/>
        <v>2.3869039729361328</v>
      </c>
      <c r="AB23">
        <f t="shared" si="15"/>
        <v>71.608128364874219</v>
      </c>
      <c r="AC23">
        <f t="shared" si="16"/>
        <v>1.5785071774819202</v>
      </c>
      <c r="AD23">
        <f t="shared" si="17"/>
        <v>2.2043687127790115</v>
      </c>
      <c r="AE23">
        <f t="shared" si="18"/>
        <v>0.80839679545421261</v>
      </c>
      <c r="AF23">
        <f t="shared" si="19"/>
        <v>-35.017933903152134</v>
      </c>
      <c r="AG23">
        <f t="shared" si="20"/>
        <v>-248.94997661454244</v>
      </c>
      <c r="AH23">
        <f t="shared" si="21"/>
        <v>-13.834379265494</v>
      </c>
      <c r="AI23">
        <f t="shared" si="22"/>
        <v>-9.0713783188562047E-2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54920.399423045717</v>
      </c>
      <c r="AO23">
        <f t="shared" si="26"/>
        <v>1800.06</v>
      </c>
      <c r="AP23">
        <f t="shared" si="27"/>
        <v>1517.4503999999999</v>
      </c>
      <c r="AQ23">
        <f t="shared" si="28"/>
        <v>0.84299990000333325</v>
      </c>
      <c r="AR23">
        <f t="shared" si="29"/>
        <v>0.16538980700643313</v>
      </c>
      <c r="AS23">
        <v>1689803215</v>
      </c>
      <c r="AT23">
        <v>124.114</v>
      </c>
      <c r="AU23">
        <v>124.976</v>
      </c>
      <c r="AV23">
        <v>15.5664</v>
      </c>
      <c r="AW23">
        <v>14.8644</v>
      </c>
      <c r="AX23">
        <v>126.961</v>
      </c>
      <c r="AY23">
        <v>15.6487</v>
      </c>
      <c r="AZ23">
        <v>399.86799999999999</v>
      </c>
      <c r="BA23">
        <v>101.372</v>
      </c>
      <c r="BB23">
        <v>3.27678E-2</v>
      </c>
      <c r="BC23">
        <v>18.9941</v>
      </c>
      <c r="BD23">
        <v>18.698399999999999</v>
      </c>
      <c r="BE23">
        <v>999.9</v>
      </c>
      <c r="BF23">
        <v>0</v>
      </c>
      <c r="BG23">
        <v>0</v>
      </c>
      <c r="BH23">
        <v>9971.25</v>
      </c>
      <c r="BI23">
        <v>0</v>
      </c>
      <c r="BJ23">
        <v>138.71</v>
      </c>
      <c r="BK23">
        <v>-0.86177099999999995</v>
      </c>
      <c r="BL23">
        <v>126.077</v>
      </c>
      <c r="BM23">
        <v>126.86199999999999</v>
      </c>
      <c r="BN23">
        <v>0.70201800000000003</v>
      </c>
      <c r="BO23">
        <v>124.976</v>
      </c>
      <c r="BP23">
        <v>14.8644</v>
      </c>
      <c r="BQ23">
        <v>1.57799</v>
      </c>
      <c r="BR23">
        <v>1.5068299999999999</v>
      </c>
      <c r="BS23">
        <v>13.7455</v>
      </c>
      <c r="BT23">
        <v>13.037599999999999</v>
      </c>
      <c r="BU23">
        <v>1800.06</v>
      </c>
      <c r="BV23">
        <v>0.90000599999999997</v>
      </c>
      <c r="BW23">
        <v>9.99945E-2</v>
      </c>
      <c r="BX23">
        <v>0</v>
      </c>
      <c r="BY23">
        <v>2.2970000000000002</v>
      </c>
      <c r="BZ23">
        <v>0</v>
      </c>
      <c r="CA23">
        <v>2433.2800000000002</v>
      </c>
      <c r="CB23">
        <v>13895.4</v>
      </c>
      <c r="CC23">
        <v>36.811999999999998</v>
      </c>
      <c r="CD23">
        <v>38.811999999999998</v>
      </c>
      <c r="CE23">
        <v>38.125</v>
      </c>
      <c r="CF23">
        <v>36.625</v>
      </c>
      <c r="CG23">
        <v>36.311999999999998</v>
      </c>
      <c r="CH23">
        <v>1620.06</v>
      </c>
      <c r="CI23">
        <v>180</v>
      </c>
      <c r="CJ23">
        <v>0</v>
      </c>
      <c r="CK23">
        <v>1689803224</v>
      </c>
      <c r="CL23">
        <v>0</v>
      </c>
      <c r="CM23">
        <v>1689803188</v>
      </c>
      <c r="CN23" t="s">
        <v>369</v>
      </c>
      <c r="CO23">
        <v>1689803188</v>
      </c>
      <c r="CP23">
        <v>1689803187</v>
      </c>
      <c r="CQ23">
        <v>29</v>
      </c>
      <c r="CR23">
        <v>4.4999999999999998E-2</v>
      </c>
      <c r="CS23">
        <v>0</v>
      </c>
      <c r="CT23">
        <v>-2.847</v>
      </c>
      <c r="CU23">
        <v>-8.2000000000000003E-2</v>
      </c>
      <c r="CV23">
        <v>125</v>
      </c>
      <c r="CW23">
        <v>15</v>
      </c>
      <c r="CX23">
        <v>0.24</v>
      </c>
      <c r="CY23">
        <v>0.09</v>
      </c>
      <c r="CZ23">
        <v>0.97695193772517397</v>
      </c>
      <c r="DA23">
        <v>0.92987119845264599</v>
      </c>
      <c r="DB23">
        <v>0.102028758686167</v>
      </c>
      <c r="DC23">
        <v>1</v>
      </c>
      <c r="DD23">
        <v>124.977619047619</v>
      </c>
      <c r="DE23">
        <v>0.408233766233771</v>
      </c>
      <c r="DF23">
        <v>4.5682627927158097E-2</v>
      </c>
      <c r="DG23">
        <v>1</v>
      </c>
      <c r="DH23">
        <v>1800.0085714285699</v>
      </c>
      <c r="DI23">
        <v>0.18650633632763</v>
      </c>
      <c r="DJ23">
        <v>0.12372341327813199</v>
      </c>
      <c r="DK23">
        <v>-1</v>
      </c>
      <c r="DL23">
        <v>2</v>
      </c>
      <c r="DM23">
        <v>2</v>
      </c>
      <c r="DN23" t="s">
        <v>354</v>
      </c>
      <c r="DO23">
        <v>2.73176</v>
      </c>
      <c r="DP23">
        <v>2.7706599999999999</v>
      </c>
      <c r="DQ23">
        <v>3.6342600000000003E-2</v>
      </c>
      <c r="DR23">
        <v>3.5620100000000002E-2</v>
      </c>
      <c r="DS23">
        <v>9.0359999999999996E-2</v>
      </c>
      <c r="DT23">
        <v>8.5474999999999995E-2</v>
      </c>
      <c r="DU23">
        <v>28160.2</v>
      </c>
      <c r="DV23">
        <v>29768.400000000001</v>
      </c>
      <c r="DW23">
        <v>27346</v>
      </c>
      <c r="DX23">
        <v>28968.799999999999</v>
      </c>
      <c r="DY23">
        <v>32788.199999999997</v>
      </c>
      <c r="DZ23">
        <v>35306.400000000001</v>
      </c>
      <c r="EA23">
        <v>36560.199999999997</v>
      </c>
      <c r="EB23">
        <v>39292.199999999997</v>
      </c>
      <c r="EC23">
        <v>1.88063</v>
      </c>
      <c r="ED23">
        <v>2.0788799999999998</v>
      </c>
      <c r="EE23">
        <v>3.01674E-2</v>
      </c>
      <c r="EF23">
        <v>0</v>
      </c>
      <c r="EG23">
        <v>18.198</v>
      </c>
      <c r="EH23">
        <v>999.9</v>
      </c>
      <c r="EI23">
        <v>49.438000000000002</v>
      </c>
      <c r="EJ23">
        <v>25.297000000000001</v>
      </c>
      <c r="EK23">
        <v>15.785399999999999</v>
      </c>
      <c r="EL23">
        <v>62.092399999999998</v>
      </c>
      <c r="EM23">
        <v>22.916699999999999</v>
      </c>
      <c r="EN23">
        <v>1</v>
      </c>
      <c r="EO23">
        <v>-0.33486500000000002</v>
      </c>
      <c r="EP23">
        <v>2.80348</v>
      </c>
      <c r="EQ23">
        <v>19.825600000000001</v>
      </c>
      <c r="ER23">
        <v>5.2171399999999997</v>
      </c>
      <c r="ES23">
        <v>11.9261</v>
      </c>
      <c r="ET23">
        <v>4.9554999999999998</v>
      </c>
      <c r="EU23">
        <v>3.29765</v>
      </c>
      <c r="EV23">
        <v>66.7</v>
      </c>
      <c r="EW23">
        <v>132.5</v>
      </c>
      <c r="EX23">
        <v>4592.3999999999996</v>
      </c>
      <c r="EY23">
        <v>9999</v>
      </c>
      <c r="EZ23">
        <v>1.8468800000000001</v>
      </c>
      <c r="FA23">
        <v>1.84598</v>
      </c>
      <c r="FB23">
        <v>1.85175</v>
      </c>
      <c r="FC23">
        <v>1.8558399999999999</v>
      </c>
      <c r="FD23">
        <v>1.8505499999999999</v>
      </c>
      <c r="FE23">
        <v>1.85057</v>
      </c>
      <c r="FF23">
        <v>1.85059</v>
      </c>
      <c r="FG23">
        <v>1.8503799999999999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-2.847</v>
      </c>
      <c r="FV23">
        <v>-8.2299999999999998E-2</v>
      </c>
      <c r="FW23">
        <v>-2.8471000000000002</v>
      </c>
      <c r="FX23">
        <v>0</v>
      </c>
      <c r="FY23">
        <v>0</v>
      </c>
      <c r="FZ23">
        <v>0</v>
      </c>
      <c r="GA23">
        <v>-8.2354545454544195E-2</v>
      </c>
      <c r="GB23">
        <v>0</v>
      </c>
      <c r="GC23">
        <v>0</v>
      </c>
      <c r="GD23">
        <v>0</v>
      </c>
      <c r="GE23">
        <v>-1</v>
      </c>
      <c r="GF23">
        <v>-1</v>
      </c>
      <c r="GG23">
        <v>-1</v>
      </c>
      <c r="GH23">
        <v>-1</v>
      </c>
      <c r="GI23">
        <v>0.5</v>
      </c>
      <c r="GJ23">
        <v>0.5</v>
      </c>
      <c r="GK23">
        <v>0.44067400000000001</v>
      </c>
      <c r="GL23">
        <v>2.5756800000000002</v>
      </c>
      <c r="GM23">
        <v>1.4489700000000001</v>
      </c>
      <c r="GN23">
        <v>2.3083499999999999</v>
      </c>
      <c r="GO23">
        <v>1.5466299999999999</v>
      </c>
      <c r="GP23">
        <v>2.4340799999999998</v>
      </c>
      <c r="GQ23">
        <v>28.185199999999998</v>
      </c>
      <c r="GR23">
        <v>14.385999999999999</v>
      </c>
      <c r="GS23">
        <v>18</v>
      </c>
      <c r="GT23">
        <v>390.358</v>
      </c>
      <c r="GU23">
        <v>639.78800000000001</v>
      </c>
      <c r="GV23">
        <v>15.494999999999999</v>
      </c>
      <c r="GW23">
        <v>22.844000000000001</v>
      </c>
      <c r="GX23">
        <v>29.9998</v>
      </c>
      <c r="GY23">
        <v>22.904800000000002</v>
      </c>
      <c r="GZ23">
        <v>22.8903</v>
      </c>
      <c r="HA23">
        <v>8.8104399999999998</v>
      </c>
      <c r="HB23">
        <v>10</v>
      </c>
      <c r="HC23">
        <v>-30</v>
      </c>
      <c r="HD23">
        <v>15.5069</v>
      </c>
      <c r="HE23">
        <v>125</v>
      </c>
      <c r="HF23">
        <v>0</v>
      </c>
      <c r="HG23">
        <v>100.72199999999999</v>
      </c>
      <c r="HH23">
        <v>95.499300000000005</v>
      </c>
    </row>
    <row r="24" spans="1:216" x14ac:dyDescent="0.2">
      <c r="A24">
        <v>6</v>
      </c>
      <c r="B24">
        <v>1689803294</v>
      </c>
      <c r="C24">
        <v>443</v>
      </c>
      <c r="D24" t="s">
        <v>370</v>
      </c>
      <c r="E24" t="s">
        <v>371</v>
      </c>
      <c r="F24" t="s">
        <v>348</v>
      </c>
      <c r="G24" t="s">
        <v>409</v>
      </c>
      <c r="H24" t="s">
        <v>349</v>
      </c>
      <c r="I24" t="s">
        <v>350</v>
      </c>
      <c r="J24" t="s">
        <v>351</v>
      </c>
      <c r="K24" t="s">
        <v>352</v>
      </c>
      <c r="L24">
        <v>1689803294</v>
      </c>
      <c r="M24">
        <f t="shared" si="0"/>
        <v>8.3559954495692802E-4</v>
      </c>
      <c r="N24">
        <f t="shared" si="1"/>
        <v>0.83559954495692801</v>
      </c>
      <c r="O24">
        <f t="shared" si="2"/>
        <v>-0.22359921794634721</v>
      </c>
      <c r="P24">
        <f t="shared" si="3"/>
        <v>70.103499999999997</v>
      </c>
      <c r="Q24">
        <f t="shared" si="4"/>
        <v>72.618493533282532</v>
      </c>
      <c r="R24">
        <f t="shared" si="5"/>
        <v>7.3636182318223771</v>
      </c>
      <c r="S24">
        <f t="shared" si="6"/>
        <v>7.1085943207836992</v>
      </c>
      <c r="T24">
        <f t="shared" si="7"/>
        <v>0.10576785600501316</v>
      </c>
      <c r="U24">
        <f t="shared" si="8"/>
        <v>3.6089524222265124</v>
      </c>
      <c r="V24">
        <f t="shared" si="9"/>
        <v>0.10407550748461369</v>
      </c>
      <c r="W24">
        <f t="shared" si="10"/>
        <v>6.5196987328415543E-2</v>
      </c>
      <c r="X24">
        <f t="shared" si="11"/>
        <v>297.68502300000006</v>
      </c>
      <c r="Y24">
        <f t="shared" si="12"/>
        <v>20.247856526400103</v>
      </c>
      <c r="Z24">
        <f t="shared" si="13"/>
        <v>20.247856526400103</v>
      </c>
      <c r="AA24">
        <f t="shared" si="14"/>
        <v>2.3828735341284344</v>
      </c>
      <c r="AB24">
        <f t="shared" si="15"/>
        <v>71.963156859227311</v>
      </c>
      <c r="AC24">
        <f t="shared" si="16"/>
        <v>1.5846709432041399</v>
      </c>
      <c r="AD24">
        <f t="shared" si="17"/>
        <v>2.2020586816446048</v>
      </c>
      <c r="AE24">
        <f t="shared" si="18"/>
        <v>0.79820259092429446</v>
      </c>
      <c r="AF24">
        <f t="shared" si="19"/>
        <v>-36.849939932600527</v>
      </c>
      <c r="AG24">
        <f t="shared" si="20"/>
        <v>-247.2069016217668</v>
      </c>
      <c r="AH24">
        <f t="shared" si="21"/>
        <v>-13.717395549500802</v>
      </c>
      <c r="AI24">
        <f t="shared" si="22"/>
        <v>-8.921410386807338E-2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55021.032942889411</v>
      </c>
      <c r="AO24">
        <f t="shared" si="26"/>
        <v>1799.89</v>
      </c>
      <c r="AP24">
        <f t="shared" si="27"/>
        <v>1517.3079</v>
      </c>
      <c r="AQ24">
        <f t="shared" si="28"/>
        <v>0.84300035002139018</v>
      </c>
      <c r="AR24">
        <f t="shared" si="29"/>
        <v>0.16539067554128309</v>
      </c>
      <c r="AS24">
        <v>1689803294</v>
      </c>
      <c r="AT24">
        <v>70.103499999999997</v>
      </c>
      <c r="AU24">
        <v>69.955399999999997</v>
      </c>
      <c r="AV24">
        <v>15.627700000000001</v>
      </c>
      <c r="AW24">
        <v>14.8895</v>
      </c>
      <c r="AX24">
        <v>72.896600000000007</v>
      </c>
      <c r="AY24">
        <v>15.708600000000001</v>
      </c>
      <c r="AZ24">
        <v>400.12799999999999</v>
      </c>
      <c r="BA24">
        <v>101.369</v>
      </c>
      <c r="BB24">
        <v>3.2418200000000001E-2</v>
      </c>
      <c r="BC24">
        <v>18.9773</v>
      </c>
      <c r="BD24">
        <v>18.666799999999999</v>
      </c>
      <c r="BE24">
        <v>999.9</v>
      </c>
      <c r="BF24">
        <v>0</v>
      </c>
      <c r="BG24">
        <v>0</v>
      </c>
      <c r="BH24">
        <v>9990</v>
      </c>
      <c r="BI24">
        <v>0</v>
      </c>
      <c r="BJ24">
        <v>141.416</v>
      </c>
      <c r="BK24">
        <v>0.14812500000000001</v>
      </c>
      <c r="BL24">
        <v>71.216499999999996</v>
      </c>
      <c r="BM24">
        <v>71.012699999999995</v>
      </c>
      <c r="BN24">
        <v>0.73815399999999998</v>
      </c>
      <c r="BO24">
        <v>69.955399999999997</v>
      </c>
      <c r="BP24">
        <v>14.8895</v>
      </c>
      <c r="BQ24">
        <v>1.58416</v>
      </c>
      <c r="BR24">
        <v>1.5093399999999999</v>
      </c>
      <c r="BS24">
        <v>13.8056</v>
      </c>
      <c r="BT24">
        <v>13.0631</v>
      </c>
      <c r="BU24">
        <v>1799.89</v>
      </c>
      <c r="BV24">
        <v>0.89998800000000001</v>
      </c>
      <c r="BW24">
        <v>0.100012</v>
      </c>
      <c r="BX24">
        <v>0</v>
      </c>
      <c r="BY24">
        <v>1.9664999999999999</v>
      </c>
      <c r="BZ24">
        <v>0</v>
      </c>
      <c r="CA24">
        <v>2421.14</v>
      </c>
      <c r="CB24">
        <v>13894.1</v>
      </c>
      <c r="CC24">
        <v>36.625</v>
      </c>
      <c r="CD24">
        <v>38.625</v>
      </c>
      <c r="CE24">
        <v>38</v>
      </c>
      <c r="CF24">
        <v>36.436999999999998</v>
      </c>
      <c r="CG24">
        <v>36.186999999999998</v>
      </c>
      <c r="CH24">
        <v>1619.88</v>
      </c>
      <c r="CI24">
        <v>180.01</v>
      </c>
      <c r="CJ24">
        <v>0</v>
      </c>
      <c r="CK24">
        <v>1689803302.5999999</v>
      </c>
      <c r="CL24">
        <v>0</v>
      </c>
      <c r="CM24">
        <v>1689803283</v>
      </c>
      <c r="CN24" t="s">
        <v>372</v>
      </c>
      <c r="CO24">
        <v>1689803283</v>
      </c>
      <c r="CP24">
        <v>1689803277</v>
      </c>
      <c r="CQ24">
        <v>30</v>
      </c>
      <c r="CR24">
        <v>5.3999999999999999E-2</v>
      </c>
      <c r="CS24">
        <v>1E-3</v>
      </c>
      <c r="CT24">
        <v>-2.7930000000000001</v>
      </c>
      <c r="CU24">
        <v>-8.1000000000000003E-2</v>
      </c>
      <c r="CV24">
        <v>70</v>
      </c>
      <c r="CW24">
        <v>15</v>
      </c>
      <c r="CX24">
        <v>0.17</v>
      </c>
      <c r="CY24">
        <v>0.09</v>
      </c>
      <c r="CZ24">
        <v>-6.3163452005601098E-2</v>
      </c>
      <c r="DA24">
        <v>-1.51209678571424</v>
      </c>
      <c r="DB24">
        <v>0.16372592967695401</v>
      </c>
      <c r="DC24">
        <v>1</v>
      </c>
      <c r="DD24">
        <v>69.895819047619099</v>
      </c>
      <c r="DE24">
        <v>5.5184415584534699E-2</v>
      </c>
      <c r="DF24">
        <v>3.0151026501480899E-2</v>
      </c>
      <c r="DG24">
        <v>1</v>
      </c>
      <c r="DH24">
        <v>1799.9942857142901</v>
      </c>
      <c r="DI24">
        <v>4.1570836557813698E-2</v>
      </c>
      <c r="DJ24">
        <v>0.154382685575332</v>
      </c>
      <c r="DK24">
        <v>-1</v>
      </c>
      <c r="DL24">
        <v>2</v>
      </c>
      <c r="DM24">
        <v>2</v>
      </c>
      <c r="DN24" t="s">
        <v>354</v>
      </c>
      <c r="DO24">
        <v>2.73258</v>
      </c>
      <c r="DP24">
        <v>2.7704800000000001</v>
      </c>
      <c r="DQ24">
        <v>2.1222299999999999E-2</v>
      </c>
      <c r="DR24">
        <v>2.0267199999999999E-2</v>
      </c>
      <c r="DS24">
        <v>9.0617100000000006E-2</v>
      </c>
      <c r="DT24">
        <v>8.55852E-2</v>
      </c>
      <c r="DU24">
        <v>28605.3</v>
      </c>
      <c r="DV24">
        <v>30243.9</v>
      </c>
      <c r="DW24">
        <v>27348.799999999999</v>
      </c>
      <c r="DX24">
        <v>28970</v>
      </c>
      <c r="DY24">
        <v>32781.699999999997</v>
      </c>
      <c r="DZ24">
        <v>35304</v>
      </c>
      <c r="EA24">
        <v>36563.599999999999</v>
      </c>
      <c r="EB24">
        <v>39294.400000000001</v>
      </c>
      <c r="EC24">
        <v>1.8806</v>
      </c>
      <c r="ED24">
        <v>2.0769500000000001</v>
      </c>
      <c r="EE24">
        <v>2.9571400000000001E-2</v>
      </c>
      <c r="EF24">
        <v>0</v>
      </c>
      <c r="EG24">
        <v>18.176300000000001</v>
      </c>
      <c r="EH24">
        <v>999.9</v>
      </c>
      <c r="EI24">
        <v>49.469000000000001</v>
      </c>
      <c r="EJ24">
        <v>25.327000000000002</v>
      </c>
      <c r="EK24">
        <v>15.822100000000001</v>
      </c>
      <c r="EL24">
        <v>62.112400000000001</v>
      </c>
      <c r="EM24">
        <v>22.676300000000001</v>
      </c>
      <c r="EN24">
        <v>1</v>
      </c>
      <c r="EO24">
        <v>-0.339723</v>
      </c>
      <c r="EP24">
        <v>2.50759</v>
      </c>
      <c r="EQ24">
        <v>19.8507</v>
      </c>
      <c r="ER24">
        <v>5.2141500000000001</v>
      </c>
      <c r="ES24">
        <v>11.9261</v>
      </c>
      <c r="ET24">
        <v>4.9546999999999999</v>
      </c>
      <c r="EU24">
        <v>3.2970000000000002</v>
      </c>
      <c r="EV24">
        <v>66.7</v>
      </c>
      <c r="EW24">
        <v>132.5</v>
      </c>
      <c r="EX24">
        <v>4593.8999999999996</v>
      </c>
      <c r="EY24">
        <v>9999</v>
      </c>
      <c r="EZ24">
        <v>1.84649</v>
      </c>
      <c r="FA24">
        <v>1.84561</v>
      </c>
      <c r="FB24">
        <v>1.8513599999999999</v>
      </c>
      <c r="FC24">
        <v>1.8554299999999999</v>
      </c>
      <c r="FD24">
        <v>1.8501300000000001</v>
      </c>
      <c r="FE24">
        <v>1.8501799999999999</v>
      </c>
      <c r="FF24">
        <v>1.85022</v>
      </c>
      <c r="FG24">
        <v>1.84999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-2.7930000000000001</v>
      </c>
      <c r="FV24">
        <v>-8.09E-2</v>
      </c>
      <c r="FW24">
        <v>-2.7931300000000001</v>
      </c>
      <c r="FX24">
        <v>0</v>
      </c>
      <c r="FY24">
        <v>0</v>
      </c>
      <c r="FZ24">
        <v>0</v>
      </c>
      <c r="GA24">
        <v>-8.0929999999995103E-2</v>
      </c>
      <c r="GB24">
        <v>0</v>
      </c>
      <c r="GC24">
        <v>0</v>
      </c>
      <c r="GD24">
        <v>0</v>
      </c>
      <c r="GE24">
        <v>-1</v>
      </c>
      <c r="GF24">
        <v>-1</v>
      </c>
      <c r="GG24">
        <v>-1</v>
      </c>
      <c r="GH24">
        <v>-1</v>
      </c>
      <c r="GI24">
        <v>0.2</v>
      </c>
      <c r="GJ24">
        <v>0.3</v>
      </c>
      <c r="GK24">
        <v>0.31738300000000003</v>
      </c>
      <c r="GL24">
        <v>2.5903299999999998</v>
      </c>
      <c r="GM24">
        <v>1.4477500000000001</v>
      </c>
      <c r="GN24">
        <v>2.3095699999999999</v>
      </c>
      <c r="GO24">
        <v>1.5466299999999999</v>
      </c>
      <c r="GP24">
        <v>2.4194300000000002</v>
      </c>
      <c r="GQ24">
        <v>28.185199999999998</v>
      </c>
      <c r="GR24">
        <v>14.368399999999999</v>
      </c>
      <c r="GS24">
        <v>18</v>
      </c>
      <c r="GT24">
        <v>390.07900000000001</v>
      </c>
      <c r="GU24">
        <v>637.56799999999998</v>
      </c>
      <c r="GV24">
        <v>15.639900000000001</v>
      </c>
      <c r="GW24">
        <v>22.792999999999999</v>
      </c>
      <c r="GX24">
        <v>29.9998</v>
      </c>
      <c r="GY24">
        <v>22.8659</v>
      </c>
      <c r="GZ24">
        <v>22.8506</v>
      </c>
      <c r="HA24">
        <v>6.3404299999999996</v>
      </c>
      <c r="HB24">
        <v>10</v>
      </c>
      <c r="HC24">
        <v>-30</v>
      </c>
      <c r="HD24">
        <v>15.6516</v>
      </c>
      <c r="HE24">
        <v>70</v>
      </c>
      <c r="HF24">
        <v>0</v>
      </c>
      <c r="HG24">
        <v>100.732</v>
      </c>
      <c r="HH24">
        <v>95.504099999999994</v>
      </c>
    </row>
    <row r="25" spans="1:216" x14ac:dyDescent="0.2">
      <c r="A25">
        <v>7</v>
      </c>
      <c r="B25">
        <v>1689803376</v>
      </c>
      <c r="C25">
        <v>525</v>
      </c>
      <c r="D25" t="s">
        <v>373</v>
      </c>
      <c r="E25" t="s">
        <v>374</v>
      </c>
      <c r="F25" t="s">
        <v>348</v>
      </c>
      <c r="G25" t="s">
        <v>409</v>
      </c>
      <c r="H25" t="s">
        <v>349</v>
      </c>
      <c r="I25" t="s">
        <v>350</v>
      </c>
      <c r="J25" t="s">
        <v>351</v>
      </c>
      <c r="K25" t="s">
        <v>352</v>
      </c>
      <c r="L25">
        <v>1689803376</v>
      </c>
      <c r="M25">
        <f t="shared" si="0"/>
        <v>8.6300386948916219E-4</v>
      </c>
      <c r="N25">
        <f t="shared" si="1"/>
        <v>0.86300386948916219</v>
      </c>
      <c r="O25">
        <f t="shared" si="2"/>
        <v>-0.64695972364625887</v>
      </c>
      <c r="P25">
        <f t="shared" si="3"/>
        <v>50.540500000000002</v>
      </c>
      <c r="Q25">
        <f t="shared" si="4"/>
        <v>59.417270640609495</v>
      </c>
      <c r="R25">
        <f t="shared" si="5"/>
        <v>6.0248568880386211</v>
      </c>
      <c r="S25">
        <f t="shared" si="6"/>
        <v>5.1247604655506001</v>
      </c>
      <c r="T25">
        <f t="shared" si="7"/>
        <v>0.10961621333554106</v>
      </c>
      <c r="U25">
        <f t="shared" si="8"/>
        <v>3.6157022859292542</v>
      </c>
      <c r="V25">
        <f t="shared" si="9"/>
        <v>0.10780294336908772</v>
      </c>
      <c r="W25">
        <f t="shared" si="10"/>
        <v>6.7537256187738107E-2</v>
      </c>
      <c r="X25">
        <f t="shared" si="11"/>
        <v>297.69982499999998</v>
      </c>
      <c r="Y25">
        <f t="shared" si="12"/>
        <v>20.251695788112347</v>
      </c>
      <c r="Z25">
        <f t="shared" si="13"/>
        <v>20.251695788112347</v>
      </c>
      <c r="AA25">
        <f t="shared" si="14"/>
        <v>2.3834390421784453</v>
      </c>
      <c r="AB25">
        <f t="shared" si="15"/>
        <v>72.042434568217288</v>
      </c>
      <c r="AC25">
        <f t="shared" si="16"/>
        <v>1.5875953370678801</v>
      </c>
      <c r="AD25">
        <f t="shared" si="17"/>
        <v>2.2036947343368571</v>
      </c>
      <c r="AE25">
        <f t="shared" si="18"/>
        <v>0.79584370511056512</v>
      </c>
      <c r="AF25">
        <f t="shared" si="19"/>
        <v>-38.058470644472052</v>
      </c>
      <c r="AG25">
        <f t="shared" si="20"/>
        <v>-246.09797779708802</v>
      </c>
      <c r="AH25">
        <f t="shared" si="21"/>
        <v>-13.631467808368214</v>
      </c>
      <c r="AI25">
        <f t="shared" si="22"/>
        <v>-8.8091249928282878E-2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55166.110726468876</v>
      </c>
      <c r="AO25">
        <f t="shared" si="26"/>
        <v>1799.99</v>
      </c>
      <c r="AP25">
        <f t="shared" si="27"/>
        <v>1517.3913</v>
      </c>
      <c r="AQ25">
        <f t="shared" si="28"/>
        <v>0.84299984999916666</v>
      </c>
      <c r="AR25">
        <f t="shared" si="29"/>
        <v>0.16538971049839166</v>
      </c>
      <c r="AS25">
        <v>1689803376</v>
      </c>
      <c r="AT25">
        <v>50.540500000000002</v>
      </c>
      <c r="AU25">
        <v>49.998800000000003</v>
      </c>
      <c r="AV25">
        <v>15.6569</v>
      </c>
      <c r="AW25">
        <v>14.8942</v>
      </c>
      <c r="AX25">
        <v>53.306199999999997</v>
      </c>
      <c r="AY25">
        <v>15.7369</v>
      </c>
      <c r="AZ25">
        <v>399.964</v>
      </c>
      <c r="BA25">
        <v>101.367</v>
      </c>
      <c r="BB25">
        <v>3.2085200000000001E-2</v>
      </c>
      <c r="BC25">
        <v>18.9892</v>
      </c>
      <c r="BD25">
        <v>18.690200000000001</v>
      </c>
      <c r="BE25">
        <v>999.9</v>
      </c>
      <c r="BF25">
        <v>0</v>
      </c>
      <c r="BG25">
        <v>0</v>
      </c>
      <c r="BH25">
        <v>10018.1</v>
      </c>
      <c r="BI25">
        <v>0</v>
      </c>
      <c r="BJ25">
        <v>144.75200000000001</v>
      </c>
      <c r="BK25">
        <v>0.54169500000000004</v>
      </c>
      <c r="BL25">
        <v>51.3444</v>
      </c>
      <c r="BM25">
        <v>50.754800000000003</v>
      </c>
      <c r="BN25">
        <v>0.76267200000000002</v>
      </c>
      <c r="BO25">
        <v>49.998800000000003</v>
      </c>
      <c r="BP25">
        <v>14.8942</v>
      </c>
      <c r="BQ25">
        <v>1.5871</v>
      </c>
      <c r="BR25">
        <v>1.50979</v>
      </c>
      <c r="BS25">
        <v>13.834099999999999</v>
      </c>
      <c r="BT25">
        <v>13.067600000000001</v>
      </c>
      <c r="BU25">
        <v>1799.99</v>
      </c>
      <c r="BV25">
        <v>0.900003</v>
      </c>
      <c r="BW25">
        <v>9.99974E-2</v>
      </c>
      <c r="BX25">
        <v>0</v>
      </c>
      <c r="BY25">
        <v>2.2454999999999998</v>
      </c>
      <c r="BZ25">
        <v>0</v>
      </c>
      <c r="CA25">
        <v>2415.1999999999998</v>
      </c>
      <c r="CB25">
        <v>13894.9</v>
      </c>
      <c r="CC25">
        <v>36.436999999999998</v>
      </c>
      <c r="CD25">
        <v>38.5</v>
      </c>
      <c r="CE25">
        <v>37.75</v>
      </c>
      <c r="CF25">
        <v>36.25</v>
      </c>
      <c r="CG25">
        <v>36</v>
      </c>
      <c r="CH25">
        <v>1620</v>
      </c>
      <c r="CI25">
        <v>179.99</v>
      </c>
      <c r="CJ25">
        <v>0</v>
      </c>
      <c r="CK25">
        <v>1689803384.8</v>
      </c>
      <c r="CL25">
        <v>0</v>
      </c>
      <c r="CM25">
        <v>1689803349</v>
      </c>
      <c r="CN25" t="s">
        <v>375</v>
      </c>
      <c r="CO25">
        <v>1689803349</v>
      </c>
      <c r="CP25">
        <v>1689803349</v>
      </c>
      <c r="CQ25">
        <v>31</v>
      </c>
      <c r="CR25">
        <v>2.7E-2</v>
      </c>
      <c r="CS25">
        <v>1E-3</v>
      </c>
      <c r="CT25">
        <v>-2.766</v>
      </c>
      <c r="CU25">
        <v>-0.08</v>
      </c>
      <c r="CV25">
        <v>50</v>
      </c>
      <c r="CW25">
        <v>15</v>
      </c>
      <c r="CX25">
        <v>0.32</v>
      </c>
      <c r="CY25">
        <v>0.1</v>
      </c>
      <c r="CZ25">
        <v>-0.76710584187353803</v>
      </c>
      <c r="DA25">
        <v>-0.22754995153638499</v>
      </c>
      <c r="DB25">
        <v>9.96028175782456E-2</v>
      </c>
      <c r="DC25">
        <v>1</v>
      </c>
      <c r="DD25">
        <v>49.972589999999997</v>
      </c>
      <c r="DE25">
        <v>0.183067669172854</v>
      </c>
      <c r="DF25">
        <v>2.2456823016624699E-2</v>
      </c>
      <c r="DG25">
        <v>1</v>
      </c>
      <c r="DH25">
        <v>1799.99047619048</v>
      </c>
      <c r="DI25">
        <v>-6.2477424298310498E-2</v>
      </c>
      <c r="DJ25">
        <v>9.3119288088212696E-2</v>
      </c>
      <c r="DK25">
        <v>-1</v>
      </c>
      <c r="DL25">
        <v>2</v>
      </c>
      <c r="DM25">
        <v>2</v>
      </c>
      <c r="DN25" t="s">
        <v>354</v>
      </c>
      <c r="DO25">
        <v>2.7321800000000001</v>
      </c>
      <c r="DP25">
        <v>2.7703899999999999</v>
      </c>
      <c r="DQ25">
        <v>1.5566E-2</v>
      </c>
      <c r="DR25">
        <v>1.45232E-2</v>
      </c>
      <c r="DS25">
        <v>9.0747700000000001E-2</v>
      </c>
      <c r="DT25">
        <v>8.5615200000000002E-2</v>
      </c>
      <c r="DU25">
        <v>28773.5</v>
      </c>
      <c r="DV25">
        <v>30424.799999999999</v>
      </c>
      <c r="DW25">
        <v>27351.200000000001</v>
      </c>
      <c r="DX25">
        <v>28973</v>
      </c>
      <c r="DY25">
        <v>32779.9</v>
      </c>
      <c r="DZ25">
        <v>35306.5</v>
      </c>
      <c r="EA25">
        <v>36567.1</v>
      </c>
      <c r="EB25">
        <v>39298.6</v>
      </c>
      <c r="EC25">
        <v>1.88185</v>
      </c>
      <c r="ED25">
        <v>2.0800800000000002</v>
      </c>
      <c r="EE25">
        <v>3.3423300000000003E-2</v>
      </c>
      <c r="EF25">
        <v>0</v>
      </c>
      <c r="EG25">
        <v>18.135899999999999</v>
      </c>
      <c r="EH25">
        <v>999.9</v>
      </c>
      <c r="EI25">
        <v>49.469000000000001</v>
      </c>
      <c r="EJ25">
        <v>25.337</v>
      </c>
      <c r="EK25">
        <v>15.833</v>
      </c>
      <c r="EL25">
        <v>61.292400000000001</v>
      </c>
      <c r="EM25">
        <v>22.8886</v>
      </c>
      <c r="EN25">
        <v>1</v>
      </c>
      <c r="EO25">
        <v>-0.34582299999999999</v>
      </c>
      <c r="EP25">
        <v>2.3315199999999998</v>
      </c>
      <c r="EQ25">
        <v>19.866399999999999</v>
      </c>
      <c r="ER25">
        <v>5.2186399999999997</v>
      </c>
      <c r="ES25">
        <v>11.9261</v>
      </c>
      <c r="ET25">
        <v>4.9555499999999997</v>
      </c>
      <c r="EU25">
        <v>3.29745</v>
      </c>
      <c r="EV25">
        <v>66.7</v>
      </c>
      <c r="EW25">
        <v>132.5</v>
      </c>
      <c r="EX25">
        <v>4595.8</v>
      </c>
      <c r="EY25">
        <v>9999</v>
      </c>
      <c r="EZ25">
        <v>1.8467499999999999</v>
      </c>
      <c r="FA25">
        <v>1.84585</v>
      </c>
      <c r="FB25">
        <v>1.8516300000000001</v>
      </c>
      <c r="FC25">
        <v>1.8556999999999999</v>
      </c>
      <c r="FD25">
        <v>1.85043</v>
      </c>
      <c r="FE25">
        <v>1.8504400000000001</v>
      </c>
      <c r="FF25">
        <v>1.8504499999999999</v>
      </c>
      <c r="FG25">
        <v>1.85026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-2.766</v>
      </c>
      <c r="FV25">
        <v>-0.08</v>
      </c>
      <c r="FW25">
        <v>-2.76566</v>
      </c>
      <c r="FX25">
        <v>0</v>
      </c>
      <c r="FY25">
        <v>0</v>
      </c>
      <c r="FZ25">
        <v>0</v>
      </c>
      <c r="GA25">
        <v>-8.0039999999996794E-2</v>
      </c>
      <c r="GB25">
        <v>0</v>
      </c>
      <c r="GC25">
        <v>0</v>
      </c>
      <c r="GD25">
        <v>0</v>
      </c>
      <c r="GE25">
        <v>-1</v>
      </c>
      <c r="GF25">
        <v>-1</v>
      </c>
      <c r="GG25">
        <v>-1</v>
      </c>
      <c r="GH25">
        <v>-1</v>
      </c>
      <c r="GI25">
        <v>0.5</v>
      </c>
      <c r="GJ25">
        <v>0.5</v>
      </c>
      <c r="GK25">
        <v>0.27343800000000001</v>
      </c>
      <c r="GL25">
        <v>2.6037599999999999</v>
      </c>
      <c r="GM25">
        <v>1.4489700000000001</v>
      </c>
      <c r="GN25">
        <v>2.3071299999999999</v>
      </c>
      <c r="GO25">
        <v>1.5466299999999999</v>
      </c>
      <c r="GP25">
        <v>2.4096700000000002</v>
      </c>
      <c r="GQ25">
        <v>28.1432</v>
      </c>
      <c r="GR25">
        <v>14.350899999999999</v>
      </c>
      <c r="GS25">
        <v>18</v>
      </c>
      <c r="GT25">
        <v>390.25299999999999</v>
      </c>
      <c r="GU25">
        <v>639.64200000000005</v>
      </c>
      <c r="GV25">
        <v>15.8529</v>
      </c>
      <c r="GW25">
        <v>22.721800000000002</v>
      </c>
      <c r="GX25">
        <v>29.9998</v>
      </c>
      <c r="GY25">
        <v>22.805099999999999</v>
      </c>
      <c r="GZ25">
        <v>22.793399999999998</v>
      </c>
      <c r="HA25">
        <v>5.4545399999999997</v>
      </c>
      <c r="HB25">
        <v>10</v>
      </c>
      <c r="HC25">
        <v>-30</v>
      </c>
      <c r="HD25">
        <v>15.8592</v>
      </c>
      <c r="HE25">
        <v>50</v>
      </c>
      <c r="HF25">
        <v>0</v>
      </c>
      <c r="HG25">
        <v>100.741</v>
      </c>
      <c r="HH25">
        <v>95.514200000000002</v>
      </c>
    </row>
    <row r="26" spans="1:216" x14ac:dyDescent="0.2">
      <c r="A26">
        <v>8</v>
      </c>
      <c r="B26">
        <v>1689803467</v>
      </c>
      <c r="C26">
        <v>616</v>
      </c>
      <c r="D26" t="s">
        <v>376</v>
      </c>
      <c r="E26" t="s">
        <v>377</v>
      </c>
      <c r="F26" t="s">
        <v>348</v>
      </c>
      <c r="G26" t="s">
        <v>409</v>
      </c>
      <c r="H26" t="s">
        <v>349</v>
      </c>
      <c r="I26" t="s">
        <v>350</v>
      </c>
      <c r="J26" t="s">
        <v>351</v>
      </c>
      <c r="K26" t="s">
        <v>352</v>
      </c>
      <c r="L26">
        <v>1689803467</v>
      </c>
      <c r="M26">
        <f t="shared" si="0"/>
        <v>8.5266890848498288E-4</v>
      </c>
      <c r="N26">
        <f t="shared" si="1"/>
        <v>0.85266890848498289</v>
      </c>
      <c r="O26">
        <f t="shared" si="2"/>
        <v>4.8141303766683032</v>
      </c>
      <c r="P26">
        <f t="shared" si="3"/>
        <v>395.40199999999999</v>
      </c>
      <c r="Q26">
        <f t="shared" si="4"/>
        <v>318.43317503884572</v>
      </c>
      <c r="R26">
        <f t="shared" si="5"/>
        <v>32.289221676080373</v>
      </c>
      <c r="S26">
        <f t="shared" si="6"/>
        <v>40.093884148873805</v>
      </c>
      <c r="T26">
        <f t="shared" si="7"/>
        <v>0.10791766066228611</v>
      </c>
      <c r="U26">
        <f t="shared" si="8"/>
        <v>3.5967854043396525</v>
      </c>
      <c r="V26">
        <f t="shared" si="9"/>
        <v>0.10615058161189966</v>
      </c>
      <c r="W26">
        <f t="shared" si="10"/>
        <v>6.6500468326245635E-2</v>
      </c>
      <c r="X26">
        <f t="shared" si="11"/>
        <v>297.66088409871315</v>
      </c>
      <c r="Y26">
        <f t="shared" si="12"/>
        <v>20.266720000619326</v>
      </c>
      <c r="Z26">
        <f t="shared" si="13"/>
        <v>20.266720000619326</v>
      </c>
      <c r="AA26">
        <f t="shared" si="14"/>
        <v>2.385653179752353</v>
      </c>
      <c r="AB26">
        <f t="shared" si="15"/>
        <v>71.989728699944806</v>
      </c>
      <c r="AC26">
        <f t="shared" si="16"/>
        <v>1.5870973235374199</v>
      </c>
      <c r="AD26">
        <f t="shared" si="17"/>
        <v>2.2046163420791403</v>
      </c>
      <c r="AE26">
        <f t="shared" si="18"/>
        <v>0.79855585621493308</v>
      </c>
      <c r="AF26">
        <f t="shared" si="19"/>
        <v>-37.602698864187744</v>
      </c>
      <c r="AG26">
        <f t="shared" si="20"/>
        <v>-246.4245725265875</v>
      </c>
      <c r="AH26">
        <f t="shared" si="21"/>
        <v>-13.722875224913617</v>
      </c>
      <c r="AI26">
        <f t="shared" si="22"/>
        <v>-8.9262516975679773E-2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54752.080385541616</v>
      </c>
      <c r="AO26">
        <f t="shared" si="26"/>
        <v>1799.75</v>
      </c>
      <c r="AP26">
        <f t="shared" si="27"/>
        <v>1517.1893699993332</v>
      </c>
      <c r="AQ26">
        <f t="shared" si="28"/>
        <v>0.84300006667555671</v>
      </c>
      <c r="AR26">
        <f t="shared" si="29"/>
        <v>0.16539012868382449</v>
      </c>
      <c r="AS26">
        <v>1689803467</v>
      </c>
      <c r="AT26">
        <v>395.40199999999999</v>
      </c>
      <c r="AU26">
        <v>400.029</v>
      </c>
      <c r="AV26">
        <v>15.6518</v>
      </c>
      <c r="AW26">
        <v>14.8979</v>
      </c>
      <c r="AX26">
        <v>398.78100000000001</v>
      </c>
      <c r="AY26">
        <v>15.732799999999999</v>
      </c>
      <c r="AZ26">
        <v>399.78899999999999</v>
      </c>
      <c r="BA26">
        <v>101.367</v>
      </c>
      <c r="BB26">
        <v>3.33069E-2</v>
      </c>
      <c r="BC26">
        <v>18.995899999999999</v>
      </c>
      <c r="BD26">
        <v>18.6952</v>
      </c>
      <c r="BE26">
        <v>999.9</v>
      </c>
      <c r="BF26">
        <v>0</v>
      </c>
      <c r="BG26">
        <v>0</v>
      </c>
      <c r="BH26">
        <v>9940</v>
      </c>
      <c r="BI26">
        <v>0</v>
      </c>
      <c r="BJ26">
        <v>146.54</v>
      </c>
      <c r="BK26">
        <v>-4.6267399999999999</v>
      </c>
      <c r="BL26">
        <v>401.68900000000002</v>
      </c>
      <c r="BM26">
        <v>406.07900000000001</v>
      </c>
      <c r="BN26">
        <v>0.75390100000000004</v>
      </c>
      <c r="BO26">
        <v>400.029</v>
      </c>
      <c r="BP26">
        <v>14.8979</v>
      </c>
      <c r="BQ26">
        <v>1.5865800000000001</v>
      </c>
      <c r="BR26">
        <v>1.5101599999999999</v>
      </c>
      <c r="BS26">
        <v>13.8291</v>
      </c>
      <c r="BT26">
        <v>13.071400000000001</v>
      </c>
      <c r="BU26">
        <v>1799.75</v>
      </c>
      <c r="BV26">
        <v>0.9</v>
      </c>
      <c r="BW26">
        <v>0.1</v>
      </c>
      <c r="BX26">
        <v>0</v>
      </c>
      <c r="BY26">
        <v>2.1099000000000001</v>
      </c>
      <c r="BZ26">
        <v>0</v>
      </c>
      <c r="CA26">
        <v>2476.0100000000002</v>
      </c>
      <c r="CB26">
        <v>13893</v>
      </c>
      <c r="CC26">
        <v>36.311999999999998</v>
      </c>
      <c r="CD26">
        <v>38.311999999999998</v>
      </c>
      <c r="CE26">
        <v>37.625</v>
      </c>
      <c r="CF26">
        <v>36.125</v>
      </c>
      <c r="CG26">
        <v>35.875</v>
      </c>
      <c r="CH26">
        <v>1619.78</v>
      </c>
      <c r="CI26">
        <v>179.98</v>
      </c>
      <c r="CJ26">
        <v>0</v>
      </c>
      <c r="CK26">
        <v>1689803476</v>
      </c>
      <c r="CL26">
        <v>0</v>
      </c>
      <c r="CM26">
        <v>1689803438</v>
      </c>
      <c r="CN26" t="s">
        <v>378</v>
      </c>
      <c r="CO26">
        <v>1689803438</v>
      </c>
      <c r="CP26">
        <v>1689803436</v>
      </c>
      <c r="CQ26">
        <v>32</v>
      </c>
      <c r="CR26">
        <v>-0.61299999999999999</v>
      </c>
      <c r="CS26">
        <v>-1E-3</v>
      </c>
      <c r="CT26">
        <v>-3.379</v>
      </c>
      <c r="CU26">
        <v>-8.1000000000000003E-2</v>
      </c>
      <c r="CV26">
        <v>400</v>
      </c>
      <c r="CW26">
        <v>15</v>
      </c>
      <c r="CX26">
        <v>0.13</v>
      </c>
      <c r="CY26">
        <v>0.11</v>
      </c>
      <c r="CZ26">
        <v>5.7884177674972603</v>
      </c>
      <c r="DA26">
        <v>-0.49774299062430399</v>
      </c>
      <c r="DB26">
        <v>7.6062931736118902E-2</v>
      </c>
      <c r="DC26">
        <v>1</v>
      </c>
      <c r="DD26">
        <v>400.01990476190502</v>
      </c>
      <c r="DE26">
        <v>-0.14587012987053199</v>
      </c>
      <c r="DF26">
        <v>3.5614208991435803E-2</v>
      </c>
      <c r="DG26">
        <v>1</v>
      </c>
      <c r="DH26">
        <v>1799.9845</v>
      </c>
      <c r="DI26">
        <v>0.162219492684954</v>
      </c>
      <c r="DJ26">
        <v>0.14434247469123701</v>
      </c>
      <c r="DK26">
        <v>-1</v>
      </c>
      <c r="DL26">
        <v>2</v>
      </c>
      <c r="DM26">
        <v>2</v>
      </c>
      <c r="DN26" t="s">
        <v>354</v>
      </c>
      <c r="DO26">
        <v>2.73177</v>
      </c>
      <c r="DP26">
        <v>2.7709299999999999</v>
      </c>
      <c r="DQ26">
        <v>9.7742499999999996E-2</v>
      </c>
      <c r="DR26">
        <v>9.75018E-2</v>
      </c>
      <c r="DS26">
        <v>9.0746199999999999E-2</v>
      </c>
      <c r="DT26">
        <v>8.5644300000000007E-2</v>
      </c>
      <c r="DU26">
        <v>26377.3</v>
      </c>
      <c r="DV26">
        <v>27867.7</v>
      </c>
      <c r="DW26">
        <v>27356.400000000001</v>
      </c>
      <c r="DX26">
        <v>28977.200000000001</v>
      </c>
      <c r="DY26">
        <v>32785.9</v>
      </c>
      <c r="DZ26">
        <v>35311.199999999997</v>
      </c>
      <c r="EA26">
        <v>36573.800000000003</v>
      </c>
      <c r="EB26">
        <v>39304.9</v>
      </c>
      <c r="EC26">
        <v>1.88168</v>
      </c>
      <c r="ED26">
        <v>2.0831200000000001</v>
      </c>
      <c r="EE26">
        <v>3.4376999999999998E-2</v>
      </c>
      <c r="EF26">
        <v>0</v>
      </c>
      <c r="EG26">
        <v>18.125</v>
      </c>
      <c r="EH26">
        <v>999.9</v>
      </c>
      <c r="EI26">
        <v>49.451000000000001</v>
      </c>
      <c r="EJ26">
        <v>25.367000000000001</v>
      </c>
      <c r="EK26">
        <v>15.8537</v>
      </c>
      <c r="EL26">
        <v>62.122399999999999</v>
      </c>
      <c r="EM26">
        <v>23.0609</v>
      </c>
      <c r="EN26">
        <v>1</v>
      </c>
      <c r="EO26">
        <v>-0.35180899999999998</v>
      </c>
      <c r="EP26">
        <v>2.5752799999999998</v>
      </c>
      <c r="EQ26">
        <v>19.847100000000001</v>
      </c>
      <c r="ER26">
        <v>5.2175900000000004</v>
      </c>
      <c r="ES26">
        <v>11.9261</v>
      </c>
      <c r="ET26">
        <v>4.9554999999999998</v>
      </c>
      <c r="EU26">
        <v>3.2974299999999999</v>
      </c>
      <c r="EV26">
        <v>66.7</v>
      </c>
      <c r="EW26">
        <v>132.5</v>
      </c>
      <c r="EX26">
        <v>4597.6000000000004</v>
      </c>
      <c r="EY26">
        <v>9999</v>
      </c>
      <c r="EZ26">
        <v>1.8466199999999999</v>
      </c>
      <c r="FA26">
        <v>1.8457399999999999</v>
      </c>
      <c r="FB26">
        <v>1.8514900000000001</v>
      </c>
      <c r="FC26">
        <v>1.8555900000000001</v>
      </c>
      <c r="FD26">
        <v>1.8502700000000001</v>
      </c>
      <c r="FE26">
        <v>1.8503400000000001</v>
      </c>
      <c r="FF26">
        <v>1.8503499999999999</v>
      </c>
      <c r="FG26">
        <v>1.85015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-3.379</v>
      </c>
      <c r="FV26">
        <v>-8.1000000000000003E-2</v>
      </c>
      <c r="FW26">
        <v>-3.3792999999999398</v>
      </c>
      <c r="FX26">
        <v>0</v>
      </c>
      <c r="FY26">
        <v>0</v>
      </c>
      <c r="FZ26">
        <v>0</v>
      </c>
      <c r="GA26">
        <v>-8.0930000000000404E-2</v>
      </c>
      <c r="GB26">
        <v>0</v>
      </c>
      <c r="GC26">
        <v>0</v>
      </c>
      <c r="GD26">
        <v>0</v>
      </c>
      <c r="GE26">
        <v>-1</v>
      </c>
      <c r="GF26">
        <v>-1</v>
      </c>
      <c r="GG26">
        <v>-1</v>
      </c>
      <c r="GH26">
        <v>-1</v>
      </c>
      <c r="GI26">
        <v>0.5</v>
      </c>
      <c r="GJ26">
        <v>0.5</v>
      </c>
      <c r="GK26">
        <v>1.03149</v>
      </c>
      <c r="GL26">
        <v>2.5781200000000002</v>
      </c>
      <c r="GM26">
        <v>1.4489700000000001</v>
      </c>
      <c r="GN26">
        <v>2.3071299999999999</v>
      </c>
      <c r="GO26">
        <v>1.5466299999999999</v>
      </c>
      <c r="GP26">
        <v>2.36206</v>
      </c>
      <c r="GQ26">
        <v>28.101299999999998</v>
      </c>
      <c r="GR26">
        <v>14.333399999999999</v>
      </c>
      <c r="GS26">
        <v>18</v>
      </c>
      <c r="GT26">
        <v>389.67500000000001</v>
      </c>
      <c r="GU26">
        <v>641.53700000000003</v>
      </c>
      <c r="GV26">
        <v>15.6945</v>
      </c>
      <c r="GW26">
        <v>22.642499999999998</v>
      </c>
      <c r="GX26">
        <v>29.9999</v>
      </c>
      <c r="GY26">
        <v>22.732700000000001</v>
      </c>
      <c r="GZ26">
        <v>22.727</v>
      </c>
      <c r="HA26">
        <v>20.644100000000002</v>
      </c>
      <c r="HB26">
        <v>10</v>
      </c>
      <c r="HC26">
        <v>-30</v>
      </c>
      <c r="HD26">
        <v>15.694100000000001</v>
      </c>
      <c r="HE26">
        <v>400</v>
      </c>
      <c r="HF26">
        <v>0</v>
      </c>
      <c r="HG26">
        <v>100.76</v>
      </c>
      <c r="HH26">
        <v>95.528800000000004</v>
      </c>
    </row>
    <row r="27" spans="1:216" x14ac:dyDescent="0.2">
      <c r="A27">
        <v>9</v>
      </c>
      <c r="B27">
        <v>1689803545</v>
      </c>
      <c r="C27">
        <v>694</v>
      </c>
      <c r="D27" t="s">
        <v>379</v>
      </c>
      <c r="E27" t="s">
        <v>380</v>
      </c>
      <c r="F27" t="s">
        <v>348</v>
      </c>
      <c r="G27" t="s">
        <v>409</v>
      </c>
      <c r="H27" t="s">
        <v>349</v>
      </c>
      <c r="I27" t="s">
        <v>350</v>
      </c>
      <c r="J27" t="s">
        <v>351</v>
      </c>
      <c r="K27" t="s">
        <v>352</v>
      </c>
      <c r="L27">
        <v>1689803545</v>
      </c>
      <c r="M27">
        <f t="shared" si="0"/>
        <v>8.5374884400923824E-4</v>
      </c>
      <c r="N27">
        <f t="shared" si="1"/>
        <v>0.85374884400923823</v>
      </c>
      <c r="O27">
        <f t="shared" si="2"/>
        <v>4.857242828073014</v>
      </c>
      <c r="P27">
        <f t="shared" si="3"/>
        <v>395.37599999999998</v>
      </c>
      <c r="Q27">
        <f t="shared" si="4"/>
        <v>318.1921502905962</v>
      </c>
      <c r="R27">
        <f t="shared" si="5"/>
        <v>32.264594468376153</v>
      </c>
      <c r="S27">
        <f t="shared" si="6"/>
        <v>40.091015101655998</v>
      </c>
      <c r="T27">
        <f t="shared" si="7"/>
        <v>0.10853167338453529</v>
      </c>
      <c r="U27">
        <f t="shared" si="8"/>
        <v>3.6113248853417299</v>
      </c>
      <c r="V27">
        <f t="shared" si="9"/>
        <v>0.10675167618216495</v>
      </c>
      <c r="W27">
        <f t="shared" si="10"/>
        <v>6.687729154769434E-2</v>
      </c>
      <c r="X27">
        <f t="shared" si="11"/>
        <v>297.67051799999996</v>
      </c>
      <c r="Y27">
        <f t="shared" si="12"/>
        <v>20.258188219021982</v>
      </c>
      <c r="Z27">
        <f t="shared" si="13"/>
        <v>20.258188219021982</v>
      </c>
      <c r="AA27">
        <f t="shared" si="14"/>
        <v>2.3843956190940361</v>
      </c>
      <c r="AB27">
        <f t="shared" si="15"/>
        <v>72.10716614532123</v>
      </c>
      <c r="AC27">
        <f t="shared" si="16"/>
        <v>1.5893391877690002</v>
      </c>
      <c r="AD27">
        <f t="shared" si="17"/>
        <v>2.2041348630535893</v>
      </c>
      <c r="AE27">
        <f t="shared" si="18"/>
        <v>0.79505643132503589</v>
      </c>
      <c r="AF27">
        <f t="shared" si="19"/>
        <v>-37.650324020807403</v>
      </c>
      <c r="AG27">
        <f t="shared" si="20"/>
        <v>-246.44105154647585</v>
      </c>
      <c r="AH27">
        <f t="shared" si="21"/>
        <v>-13.667696346979312</v>
      </c>
      <c r="AI27">
        <f t="shared" si="22"/>
        <v>-8.8553914262604394E-2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55069.928881442116</v>
      </c>
      <c r="AO27">
        <f t="shared" si="26"/>
        <v>1799.81</v>
      </c>
      <c r="AP27">
        <f t="shared" si="27"/>
        <v>1517.2397999999998</v>
      </c>
      <c r="AQ27">
        <f t="shared" si="28"/>
        <v>0.84299998333157378</v>
      </c>
      <c r="AR27">
        <f t="shared" si="29"/>
        <v>0.16538996782993759</v>
      </c>
      <c r="AS27">
        <v>1689803545</v>
      </c>
      <c r="AT27">
        <v>395.37599999999998</v>
      </c>
      <c r="AU27">
        <v>400.04</v>
      </c>
      <c r="AV27">
        <v>15.673999999999999</v>
      </c>
      <c r="AW27">
        <v>14.919499999999999</v>
      </c>
      <c r="AX27">
        <v>398.80399999999997</v>
      </c>
      <c r="AY27">
        <v>15.7546</v>
      </c>
      <c r="AZ27">
        <v>399.96800000000002</v>
      </c>
      <c r="BA27">
        <v>101.367</v>
      </c>
      <c r="BB27">
        <v>3.2718499999999998E-2</v>
      </c>
      <c r="BC27">
        <v>18.9924</v>
      </c>
      <c r="BD27">
        <v>18.6998</v>
      </c>
      <c r="BE27">
        <v>999.9</v>
      </c>
      <c r="BF27">
        <v>0</v>
      </c>
      <c r="BG27">
        <v>0</v>
      </c>
      <c r="BH27">
        <v>10000</v>
      </c>
      <c r="BI27">
        <v>0</v>
      </c>
      <c r="BJ27">
        <v>149.51499999999999</v>
      </c>
      <c r="BK27">
        <v>-4.6637899999999997</v>
      </c>
      <c r="BL27">
        <v>401.67200000000003</v>
      </c>
      <c r="BM27">
        <v>406.09899999999999</v>
      </c>
      <c r="BN27">
        <v>0.75449999999999995</v>
      </c>
      <c r="BO27">
        <v>400.04</v>
      </c>
      <c r="BP27">
        <v>14.919499999999999</v>
      </c>
      <c r="BQ27">
        <v>1.5888199999999999</v>
      </c>
      <c r="BR27">
        <v>1.51234</v>
      </c>
      <c r="BS27">
        <v>13.8508</v>
      </c>
      <c r="BT27">
        <v>13.093500000000001</v>
      </c>
      <c r="BU27">
        <v>1799.81</v>
      </c>
      <c r="BV27">
        <v>0.9</v>
      </c>
      <c r="BW27">
        <v>0.1</v>
      </c>
      <c r="BX27">
        <v>0</v>
      </c>
      <c r="BY27">
        <v>2.3896999999999999</v>
      </c>
      <c r="BZ27">
        <v>0</v>
      </c>
      <c r="CA27">
        <v>2492.1</v>
      </c>
      <c r="CB27">
        <v>13893.5</v>
      </c>
      <c r="CC27">
        <v>36.25</v>
      </c>
      <c r="CD27">
        <v>38.25</v>
      </c>
      <c r="CE27">
        <v>37.561999999999998</v>
      </c>
      <c r="CF27">
        <v>36.061999999999998</v>
      </c>
      <c r="CG27">
        <v>35.811999999999998</v>
      </c>
      <c r="CH27">
        <v>1619.83</v>
      </c>
      <c r="CI27">
        <v>179.98</v>
      </c>
      <c r="CJ27">
        <v>0</v>
      </c>
      <c r="CK27">
        <v>1689803554</v>
      </c>
      <c r="CL27">
        <v>0</v>
      </c>
      <c r="CM27">
        <v>1689803516</v>
      </c>
      <c r="CN27" t="s">
        <v>381</v>
      </c>
      <c r="CO27">
        <v>1689803516</v>
      </c>
      <c r="CP27">
        <v>1689803516</v>
      </c>
      <c r="CQ27">
        <v>33</v>
      </c>
      <c r="CR27">
        <v>-4.9000000000000002E-2</v>
      </c>
      <c r="CS27">
        <v>0</v>
      </c>
      <c r="CT27">
        <v>-3.4279999999999999</v>
      </c>
      <c r="CU27">
        <v>-8.1000000000000003E-2</v>
      </c>
      <c r="CV27">
        <v>400</v>
      </c>
      <c r="CW27">
        <v>15</v>
      </c>
      <c r="CX27">
        <v>0.22</v>
      </c>
      <c r="CY27">
        <v>0.05</v>
      </c>
      <c r="CZ27">
        <v>5.8060857594966304</v>
      </c>
      <c r="DA27">
        <v>0.374305304980594</v>
      </c>
      <c r="DB27">
        <v>7.0655839490797095E-2</v>
      </c>
      <c r="DC27">
        <v>1</v>
      </c>
      <c r="DD27">
        <v>400.00538095238102</v>
      </c>
      <c r="DE27">
        <v>0.18475324675360699</v>
      </c>
      <c r="DF27">
        <v>4.2870209648227298E-2</v>
      </c>
      <c r="DG27">
        <v>1</v>
      </c>
      <c r="DH27">
        <v>1800.0233333333299</v>
      </c>
      <c r="DI27">
        <v>-0.33969627582002698</v>
      </c>
      <c r="DJ27">
        <v>0.16478942792415999</v>
      </c>
      <c r="DK27">
        <v>-1</v>
      </c>
      <c r="DL27">
        <v>2</v>
      </c>
      <c r="DM27">
        <v>2</v>
      </c>
      <c r="DN27" t="s">
        <v>354</v>
      </c>
      <c r="DO27">
        <v>2.7323400000000002</v>
      </c>
      <c r="DP27">
        <v>2.7708699999999999</v>
      </c>
      <c r="DQ27">
        <v>9.7758200000000003E-2</v>
      </c>
      <c r="DR27">
        <v>9.7515000000000004E-2</v>
      </c>
      <c r="DS27">
        <v>9.0847600000000001E-2</v>
      </c>
      <c r="DT27">
        <v>8.5742700000000005E-2</v>
      </c>
      <c r="DU27">
        <v>26377.7</v>
      </c>
      <c r="DV27">
        <v>27867.4</v>
      </c>
      <c r="DW27">
        <v>27357.200000000001</v>
      </c>
      <c r="DX27">
        <v>28977.1</v>
      </c>
      <c r="DY27">
        <v>32783.300000000003</v>
      </c>
      <c r="DZ27">
        <v>35307.300000000003</v>
      </c>
      <c r="EA27">
        <v>36575.199999999997</v>
      </c>
      <c r="EB27">
        <v>39304.9</v>
      </c>
      <c r="EC27">
        <v>1.8832</v>
      </c>
      <c r="ED27">
        <v>2.0831499999999998</v>
      </c>
      <c r="EE27">
        <v>3.3795800000000001E-2</v>
      </c>
      <c r="EF27">
        <v>0</v>
      </c>
      <c r="EG27">
        <v>18.139299999999999</v>
      </c>
      <c r="EH27">
        <v>999.9</v>
      </c>
      <c r="EI27">
        <v>49.481000000000002</v>
      </c>
      <c r="EJ27">
        <v>25.378</v>
      </c>
      <c r="EK27">
        <v>15.8758</v>
      </c>
      <c r="EL27">
        <v>61.942399999999999</v>
      </c>
      <c r="EM27">
        <v>23.0609</v>
      </c>
      <c r="EN27">
        <v>1</v>
      </c>
      <c r="EO27">
        <v>-0.35513</v>
      </c>
      <c r="EP27">
        <v>2.52718</v>
      </c>
      <c r="EQ27">
        <v>19.849599999999999</v>
      </c>
      <c r="ER27">
        <v>5.2175900000000004</v>
      </c>
      <c r="ES27">
        <v>11.9261</v>
      </c>
      <c r="ET27">
        <v>4.9555999999999996</v>
      </c>
      <c r="EU27">
        <v>3.2973499999999998</v>
      </c>
      <c r="EV27">
        <v>66.8</v>
      </c>
      <c r="EW27">
        <v>132.5</v>
      </c>
      <c r="EX27">
        <v>4599.2</v>
      </c>
      <c r="EY27">
        <v>9999</v>
      </c>
      <c r="EZ27">
        <v>1.8480700000000001</v>
      </c>
      <c r="FA27">
        <v>1.8472</v>
      </c>
      <c r="FB27">
        <v>1.8529500000000001</v>
      </c>
      <c r="FC27">
        <v>1.85704</v>
      </c>
      <c r="FD27">
        <v>1.8517300000000001</v>
      </c>
      <c r="FE27">
        <v>1.8517999999999999</v>
      </c>
      <c r="FF27">
        <v>1.85179</v>
      </c>
      <c r="FG27">
        <v>1.85158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-3.4279999999999999</v>
      </c>
      <c r="FV27">
        <v>-8.0600000000000005E-2</v>
      </c>
      <c r="FW27">
        <v>-3.4281000000000299</v>
      </c>
      <c r="FX27">
        <v>0</v>
      </c>
      <c r="FY27">
        <v>0</v>
      </c>
      <c r="FZ27">
        <v>0</v>
      </c>
      <c r="GA27">
        <v>-8.0619999999997902E-2</v>
      </c>
      <c r="GB27">
        <v>0</v>
      </c>
      <c r="GC27">
        <v>0</v>
      </c>
      <c r="GD27">
        <v>0</v>
      </c>
      <c r="GE27">
        <v>-1</v>
      </c>
      <c r="GF27">
        <v>-1</v>
      </c>
      <c r="GG27">
        <v>-1</v>
      </c>
      <c r="GH27">
        <v>-1</v>
      </c>
      <c r="GI27">
        <v>0.5</v>
      </c>
      <c r="GJ27">
        <v>0.5</v>
      </c>
      <c r="GK27">
        <v>1.03149</v>
      </c>
      <c r="GL27">
        <v>2.5732400000000002</v>
      </c>
      <c r="GM27">
        <v>1.4489700000000001</v>
      </c>
      <c r="GN27">
        <v>2.3059099999999999</v>
      </c>
      <c r="GO27">
        <v>1.5466299999999999</v>
      </c>
      <c r="GP27">
        <v>2.4218799999999998</v>
      </c>
      <c r="GQ27">
        <v>28.080300000000001</v>
      </c>
      <c r="GR27">
        <v>14.333399999999999</v>
      </c>
      <c r="GS27">
        <v>18</v>
      </c>
      <c r="GT27">
        <v>390.07900000000001</v>
      </c>
      <c r="GU27">
        <v>640.99</v>
      </c>
      <c r="GV27">
        <v>15.6478</v>
      </c>
      <c r="GW27">
        <v>22.5992</v>
      </c>
      <c r="GX27">
        <v>29.999700000000001</v>
      </c>
      <c r="GY27">
        <v>22.686699999999998</v>
      </c>
      <c r="GZ27">
        <v>22.682099999999998</v>
      </c>
      <c r="HA27">
        <v>20.642800000000001</v>
      </c>
      <c r="HB27">
        <v>10</v>
      </c>
      <c r="HC27">
        <v>-30</v>
      </c>
      <c r="HD27">
        <v>15.6509</v>
      </c>
      <c r="HE27">
        <v>400</v>
      </c>
      <c r="HF27">
        <v>0</v>
      </c>
      <c r="HG27">
        <v>100.76300000000001</v>
      </c>
      <c r="HH27">
        <v>95.528700000000001</v>
      </c>
    </row>
    <row r="28" spans="1:216" x14ac:dyDescent="0.2">
      <c r="A28">
        <v>10</v>
      </c>
      <c r="B28">
        <v>1689803625</v>
      </c>
      <c r="C28">
        <v>774</v>
      </c>
      <c r="D28" t="s">
        <v>382</v>
      </c>
      <c r="E28" t="s">
        <v>383</v>
      </c>
      <c r="F28" t="s">
        <v>348</v>
      </c>
      <c r="G28" t="s">
        <v>409</v>
      </c>
      <c r="H28" t="s">
        <v>349</v>
      </c>
      <c r="I28" t="s">
        <v>350</v>
      </c>
      <c r="J28" t="s">
        <v>351</v>
      </c>
      <c r="K28" t="s">
        <v>352</v>
      </c>
      <c r="L28">
        <v>1689803625</v>
      </c>
      <c r="M28">
        <f t="shared" si="0"/>
        <v>8.775331532430284E-4</v>
      </c>
      <c r="N28">
        <f t="shared" si="1"/>
        <v>0.87753315324302839</v>
      </c>
      <c r="O28">
        <f t="shared" si="2"/>
        <v>4.8387316368683368</v>
      </c>
      <c r="P28">
        <f t="shared" si="3"/>
        <v>395.31799999999998</v>
      </c>
      <c r="Q28">
        <f t="shared" si="4"/>
        <v>320.54855158797602</v>
      </c>
      <c r="R28">
        <f t="shared" si="5"/>
        <v>32.504152549008566</v>
      </c>
      <c r="S28">
        <f t="shared" si="6"/>
        <v>40.085898107208799</v>
      </c>
      <c r="T28">
        <f t="shared" si="7"/>
        <v>0.11189226511969641</v>
      </c>
      <c r="U28">
        <f t="shared" si="8"/>
        <v>3.6047141156330271</v>
      </c>
      <c r="V28">
        <f t="shared" si="9"/>
        <v>0.10999795983608651</v>
      </c>
      <c r="W28">
        <f t="shared" si="10"/>
        <v>6.8916249383455308E-2</v>
      </c>
      <c r="X28">
        <f t="shared" si="11"/>
        <v>297.72332700000004</v>
      </c>
      <c r="Y28">
        <f t="shared" si="12"/>
        <v>20.265124241809918</v>
      </c>
      <c r="Z28">
        <f t="shared" si="13"/>
        <v>20.265124241809918</v>
      </c>
      <c r="AA28">
        <f t="shared" si="14"/>
        <v>2.3854179252145844</v>
      </c>
      <c r="AB28">
        <f t="shared" si="15"/>
        <v>72.19960967705083</v>
      </c>
      <c r="AC28">
        <f t="shared" si="16"/>
        <v>1.5923304154051201</v>
      </c>
      <c r="AD28">
        <f t="shared" si="17"/>
        <v>2.2054557116411306</v>
      </c>
      <c r="AE28">
        <f t="shared" si="18"/>
        <v>0.7930875098094643</v>
      </c>
      <c r="AF28">
        <f t="shared" si="19"/>
        <v>-38.699212058017551</v>
      </c>
      <c r="AG28">
        <f t="shared" si="20"/>
        <v>-245.4722145925119</v>
      </c>
      <c r="AH28">
        <f t="shared" si="21"/>
        <v>-13.640087169064719</v>
      </c>
      <c r="AI28">
        <f t="shared" si="22"/>
        <v>-8.8186819594142207E-2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54923.896025323789</v>
      </c>
      <c r="AO28">
        <f t="shared" si="26"/>
        <v>1800.13</v>
      </c>
      <c r="AP28">
        <f t="shared" si="27"/>
        <v>1517.5095000000001</v>
      </c>
      <c r="AQ28">
        <f t="shared" si="28"/>
        <v>0.84299995000361083</v>
      </c>
      <c r="AR28">
        <f t="shared" si="29"/>
        <v>0.16538990350696894</v>
      </c>
      <c r="AS28">
        <v>1689803625</v>
      </c>
      <c r="AT28">
        <v>395.31799999999998</v>
      </c>
      <c r="AU28">
        <v>399.97500000000002</v>
      </c>
      <c r="AV28">
        <v>15.703200000000001</v>
      </c>
      <c r="AW28">
        <v>14.9275</v>
      </c>
      <c r="AX28">
        <v>398.72699999999998</v>
      </c>
      <c r="AY28">
        <v>15.7827</v>
      </c>
      <c r="AZ28">
        <v>399.863</v>
      </c>
      <c r="BA28">
        <v>101.369</v>
      </c>
      <c r="BB28">
        <v>3.2651600000000003E-2</v>
      </c>
      <c r="BC28">
        <v>19.001999999999999</v>
      </c>
      <c r="BD28">
        <v>18.719000000000001</v>
      </c>
      <c r="BE28">
        <v>999.9</v>
      </c>
      <c r="BF28">
        <v>0</v>
      </c>
      <c r="BG28">
        <v>0</v>
      </c>
      <c r="BH28">
        <v>9972.5</v>
      </c>
      <c r="BI28">
        <v>0</v>
      </c>
      <c r="BJ28">
        <v>148.02600000000001</v>
      </c>
      <c r="BK28">
        <v>-4.6575899999999999</v>
      </c>
      <c r="BL28">
        <v>401.625</v>
      </c>
      <c r="BM28">
        <v>406.03699999999998</v>
      </c>
      <c r="BN28">
        <v>0.77564</v>
      </c>
      <c r="BO28">
        <v>399.97500000000002</v>
      </c>
      <c r="BP28">
        <v>14.9275</v>
      </c>
      <c r="BQ28">
        <v>1.5918099999999999</v>
      </c>
      <c r="BR28">
        <v>1.51318</v>
      </c>
      <c r="BS28">
        <v>13.8797</v>
      </c>
      <c r="BT28">
        <v>13.102</v>
      </c>
      <c r="BU28">
        <v>1800.13</v>
      </c>
      <c r="BV28">
        <v>0.900003</v>
      </c>
      <c r="BW28">
        <v>9.99974E-2</v>
      </c>
      <c r="BX28">
        <v>0</v>
      </c>
      <c r="BY28">
        <v>2.1846000000000001</v>
      </c>
      <c r="BZ28">
        <v>0</v>
      </c>
      <c r="CA28">
        <v>2495.2800000000002</v>
      </c>
      <c r="CB28">
        <v>13896</v>
      </c>
      <c r="CC28">
        <v>36.186999999999998</v>
      </c>
      <c r="CD28">
        <v>38.186999999999998</v>
      </c>
      <c r="CE28">
        <v>37.5</v>
      </c>
      <c r="CF28">
        <v>36.125</v>
      </c>
      <c r="CG28">
        <v>35.75</v>
      </c>
      <c r="CH28">
        <v>1620.12</v>
      </c>
      <c r="CI28">
        <v>180.01</v>
      </c>
      <c r="CJ28">
        <v>0</v>
      </c>
      <c r="CK28">
        <v>1689803633.8</v>
      </c>
      <c r="CL28">
        <v>0</v>
      </c>
      <c r="CM28">
        <v>1689803597</v>
      </c>
      <c r="CN28" t="s">
        <v>384</v>
      </c>
      <c r="CO28">
        <v>1689803596</v>
      </c>
      <c r="CP28">
        <v>1689803597</v>
      </c>
      <c r="CQ28">
        <v>34</v>
      </c>
      <c r="CR28">
        <v>1.9E-2</v>
      </c>
      <c r="CS28">
        <v>1E-3</v>
      </c>
      <c r="CT28">
        <v>-3.4089999999999998</v>
      </c>
      <c r="CU28">
        <v>-0.08</v>
      </c>
      <c r="CV28">
        <v>400</v>
      </c>
      <c r="CW28">
        <v>15</v>
      </c>
      <c r="CX28">
        <v>0.36</v>
      </c>
      <c r="CY28">
        <v>0.11</v>
      </c>
      <c r="CZ28">
        <v>5.8209838030538501</v>
      </c>
      <c r="DA28">
        <v>0.21340470984604001</v>
      </c>
      <c r="DB28">
        <v>5.9033911180102601E-2</v>
      </c>
      <c r="DC28">
        <v>1</v>
      </c>
      <c r="DD28">
        <v>399.99390476190501</v>
      </c>
      <c r="DE28">
        <v>6.6857142857088603E-2</v>
      </c>
      <c r="DF28">
        <v>3.7694138437726302E-2</v>
      </c>
      <c r="DG28">
        <v>1</v>
      </c>
      <c r="DH28">
        <v>1800.02</v>
      </c>
      <c r="DI28">
        <v>-0.100737664991899</v>
      </c>
      <c r="DJ28">
        <v>0.155349069303133</v>
      </c>
      <c r="DK28">
        <v>-1</v>
      </c>
      <c r="DL28">
        <v>2</v>
      </c>
      <c r="DM28">
        <v>2</v>
      </c>
      <c r="DN28" t="s">
        <v>354</v>
      </c>
      <c r="DO28">
        <v>2.7320799999999998</v>
      </c>
      <c r="DP28">
        <v>2.7705600000000001</v>
      </c>
      <c r="DQ28">
        <v>9.7755700000000001E-2</v>
      </c>
      <c r="DR28">
        <v>9.7515099999999993E-2</v>
      </c>
      <c r="DS28">
        <v>9.0975700000000007E-2</v>
      </c>
      <c r="DT28">
        <v>8.5786000000000001E-2</v>
      </c>
      <c r="DU28">
        <v>26379.200000000001</v>
      </c>
      <c r="DV28">
        <v>27868.9</v>
      </c>
      <c r="DW28">
        <v>27358.5</v>
      </c>
      <c r="DX28">
        <v>28978.5</v>
      </c>
      <c r="DY28">
        <v>32779.9</v>
      </c>
      <c r="DZ28">
        <v>35307.1</v>
      </c>
      <c r="EA28">
        <v>36576.699999999997</v>
      </c>
      <c r="EB28">
        <v>39306.699999999997</v>
      </c>
      <c r="EC28">
        <v>1.8831199999999999</v>
      </c>
      <c r="ED28">
        <v>2.0838299999999998</v>
      </c>
      <c r="EE28">
        <v>3.4555799999999998E-2</v>
      </c>
      <c r="EF28">
        <v>0</v>
      </c>
      <c r="EG28">
        <v>18.145800000000001</v>
      </c>
      <c r="EH28">
        <v>999.9</v>
      </c>
      <c r="EI28">
        <v>49.463000000000001</v>
      </c>
      <c r="EJ28">
        <v>25.378</v>
      </c>
      <c r="EK28">
        <v>15.868399999999999</v>
      </c>
      <c r="EL28">
        <v>61.862400000000001</v>
      </c>
      <c r="EM28">
        <v>23.032900000000001</v>
      </c>
      <c r="EN28">
        <v>1</v>
      </c>
      <c r="EO28">
        <v>-0.35774400000000001</v>
      </c>
      <c r="EP28">
        <v>2.59328</v>
      </c>
      <c r="EQ28">
        <v>19.843</v>
      </c>
      <c r="ER28">
        <v>5.21774</v>
      </c>
      <c r="ES28">
        <v>11.9261</v>
      </c>
      <c r="ET28">
        <v>4.9555499999999997</v>
      </c>
      <c r="EU28">
        <v>3.2974999999999999</v>
      </c>
      <c r="EV28">
        <v>66.8</v>
      </c>
      <c r="EW28">
        <v>132.5</v>
      </c>
      <c r="EX28">
        <v>4600.8</v>
      </c>
      <c r="EY28">
        <v>9999</v>
      </c>
      <c r="EZ28">
        <v>1.84741</v>
      </c>
      <c r="FA28">
        <v>1.8465499999999999</v>
      </c>
      <c r="FB28">
        <v>1.85229</v>
      </c>
      <c r="FC28">
        <v>1.85636</v>
      </c>
      <c r="FD28">
        <v>1.8510800000000001</v>
      </c>
      <c r="FE28">
        <v>1.85114</v>
      </c>
      <c r="FF28">
        <v>1.85114</v>
      </c>
      <c r="FG28">
        <v>1.85094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-3.4089999999999998</v>
      </c>
      <c r="FV28">
        <v>-7.9500000000000001E-2</v>
      </c>
      <c r="FW28">
        <v>-3.4086000000000398</v>
      </c>
      <c r="FX28">
        <v>0</v>
      </c>
      <c r="FY28">
        <v>0</v>
      </c>
      <c r="FZ28">
        <v>0</v>
      </c>
      <c r="GA28">
        <v>-7.9581818181818406E-2</v>
      </c>
      <c r="GB28">
        <v>0</v>
      </c>
      <c r="GC28">
        <v>0</v>
      </c>
      <c r="GD28">
        <v>0</v>
      </c>
      <c r="GE28">
        <v>-1</v>
      </c>
      <c r="GF28">
        <v>-1</v>
      </c>
      <c r="GG28">
        <v>-1</v>
      </c>
      <c r="GH28">
        <v>-1</v>
      </c>
      <c r="GI28">
        <v>0.5</v>
      </c>
      <c r="GJ28">
        <v>0.5</v>
      </c>
      <c r="GK28">
        <v>1.03149</v>
      </c>
      <c r="GL28">
        <v>2.5756800000000002</v>
      </c>
      <c r="GM28">
        <v>1.4489700000000001</v>
      </c>
      <c r="GN28">
        <v>2.3059099999999999</v>
      </c>
      <c r="GO28">
        <v>1.5466299999999999</v>
      </c>
      <c r="GP28">
        <v>2.4414099999999999</v>
      </c>
      <c r="GQ28">
        <v>28.0594</v>
      </c>
      <c r="GR28">
        <v>14.315899999999999</v>
      </c>
      <c r="GS28">
        <v>18</v>
      </c>
      <c r="GT28">
        <v>389.77600000000001</v>
      </c>
      <c r="GU28">
        <v>641.09</v>
      </c>
      <c r="GV28">
        <v>15.6722</v>
      </c>
      <c r="GW28">
        <v>22.566400000000002</v>
      </c>
      <c r="GX28">
        <v>30.0001</v>
      </c>
      <c r="GY28">
        <v>22.6479</v>
      </c>
      <c r="GZ28">
        <v>22.642099999999999</v>
      </c>
      <c r="HA28">
        <v>20.6448</v>
      </c>
      <c r="HB28">
        <v>10</v>
      </c>
      <c r="HC28">
        <v>-30</v>
      </c>
      <c r="HD28">
        <v>15.676399999999999</v>
      </c>
      <c r="HE28">
        <v>400</v>
      </c>
      <c r="HF28">
        <v>0</v>
      </c>
      <c r="HG28">
        <v>100.768</v>
      </c>
      <c r="HH28">
        <v>95.533100000000005</v>
      </c>
    </row>
    <row r="29" spans="1:216" x14ac:dyDescent="0.2">
      <c r="A29">
        <v>11</v>
      </c>
      <c r="B29">
        <v>1689803714</v>
      </c>
      <c r="C29">
        <v>863</v>
      </c>
      <c r="D29" t="s">
        <v>385</v>
      </c>
      <c r="E29" t="s">
        <v>386</v>
      </c>
      <c r="F29" t="s">
        <v>348</v>
      </c>
      <c r="G29" t="s">
        <v>409</v>
      </c>
      <c r="H29" t="s">
        <v>349</v>
      </c>
      <c r="I29" t="s">
        <v>350</v>
      </c>
      <c r="J29" t="s">
        <v>351</v>
      </c>
      <c r="K29" t="s">
        <v>352</v>
      </c>
      <c r="L29">
        <v>1689803714</v>
      </c>
      <c r="M29">
        <f t="shared" si="0"/>
        <v>8.8836467211980468E-4</v>
      </c>
      <c r="N29">
        <f t="shared" si="1"/>
        <v>0.88836467211980463</v>
      </c>
      <c r="O29">
        <f t="shared" si="2"/>
        <v>5.4947645133762721</v>
      </c>
      <c r="P29">
        <f t="shared" si="3"/>
        <v>469.65800000000002</v>
      </c>
      <c r="Q29">
        <f t="shared" si="4"/>
        <v>385.9953309358097</v>
      </c>
      <c r="R29">
        <f t="shared" si="5"/>
        <v>39.141667241435492</v>
      </c>
      <c r="S29">
        <f t="shared" si="6"/>
        <v>47.625439169716806</v>
      </c>
      <c r="T29">
        <f t="shared" si="7"/>
        <v>0.11403865652553936</v>
      </c>
      <c r="U29">
        <f t="shared" si="8"/>
        <v>3.6108392864617804</v>
      </c>
      <c r="V29">
        <f t="shared" si="9"/>
        <v>0.11207494191503482</v>
      </c>
      <c r="W29">
        <f t="shared" si="10"/>
        <v>7.0220454050555103E-2</v>
      </c>
      <c r="X29">
        <f t="shared" si="11"/>
        <v>297.73827</v>
      </c>
      <c r="Y29">
        <f t="shared" si="12"/>
        <v>20.25944158789531</v>
      </c>
      <c r="Z29">
        <f t="shared" si="13"/>
        <v>20.25944158789531</v>
      </c>
      <c r="AA29">
        <f t="shared" si="14"/>
        <v>2.3845803257466396</v>
      </c>
      <c r="AB29">
        <f t="shared" si="15"/>
        <v>72.398322082305185</v>
      </c>
      <c r="AC29">
        <f t="shared" si="16"/>
        <v>1.5965734418481601</v>
      </c>
      <c r="AD29">
        <f t="shared" si="17"/>
        <v>2.205263044678182</v>
      </c>
      <c r="AE29">
        <f t="shared" si="18"/>
        <v>0.7880068838984795</v>
      </c>
      <c r="AF29">
        <f t="shared" si="19"/>
        <v>-39.176882040483385</v>
      </c>
      <c r="AG29">
        <f t="shared" si="20"/>
        <v>-245.05562992406496</v>
      </c>
      <c r="AH29">
        <f t="shared" si="21"/>
        <v>-13.5933461751503</v>
      </c>
      <c r="AI29">
        <f t="shared" si="22"/>
        <v>-8.7588139698652867E-2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55057.893157636659</v>
      </c>
      <c r="AO29">
        <f t="shared" si="26"/>
        <v>1800.22</v>
      </c>
      <c r="AP29">
        <f t="shared" si="27"/>
        <v>1517.5854000000002</v>
      </c>
      <c r="AQ29">
        <f t="shared" si="28"/>
        <v>0.84299996667074029</v>
      </c>
      <c r="AR29">
        <f t="shared" si="29"/>
        <v>0.16538993567452867</v>
      </c>
      <c r="AS29">
        <v>1689803714</v>
      </c>
      <c r="AT29">
        <v>469.65800000000002</v>
      </c>
      <c r="AU29">
        <v>474.96499999999997</v>
      </c>
      <c r="AV29">
        <v>15.7446</v>
      </c>
      <c r="AW29">
        <v>14.9597</v>
      </c>
      <c r="AX29">
        <v>473.28300000000002</v>
      </c>
      <c r="AY29">
        <v>15.823</v>
      </c>
      <c r="AZ29">
        <v>400.03699999999998</v>
      </c>
      <c r="BA29">
        <v>101.372</v>
      </c>
      <c r="BB29">
        <v>3.25096E-2</v>
      </c>
      <c r="BC29">
        <v>19.000599999999999</v>
      </c>
      <c r="BD29">
        <v>18.710699999999999</v>
      </c>
      <c r="BE29">
        <v>999.9</v>
      </c>
      <c r="BF29">
        <v>0</v>
      </c>
      <c r="BG29">
        <v>0</v>
      </c>
      <c r="BH29">
        <v>9997.5</v>
      </c>
      <c r="BI29">
        <v>0</v>
      </c>
      <c r="BJ29">
        <v>150.15899999999999</v>
      </c>
      <c r="BK29">
        <v>-5.3063000000000002</v>
      </c>
      <c r="BL29">
        <v>477.17099999999999</v>
      </c>
      <c r="BM29">
        <v>482.178</v>
      </c>
      <c r="BN29">
        <v>0.78486900000000004</v>
      </c>
      <c r="BO29">
        <v>474.96499999999997</v>
      </c>
      <c r="BP29">
        <v>14.9597</v>
      </c>
      <c r="BQ29">
        <v>1.59606</v>
      </c>
      <c r="BR29">
        <v>1.5165</v>
      </c>
      <c r="BS29">
        <v>13.9209</v>
      </c>
      <c r="BT29">
        <v>13.1355</v>
      </c>
      <c r="BU29">
        <v>1800.22</v>
      </c>
      <c r="BV29">
        <v>0.900003</v>
      </c>
      <c r="BW29">
        <v>9.99974E-2</v>
      </c>
      <c r="BX29">
        <v>0</v>
      </c>
      <c r="BY29">
        <v>2.0869</v>
      </c>
      <c r="BZ29">
        <v>0</v>
      </c>
      <c r="CA29">
        <v>2515.44</v>
      </c>
      <c r="CB29">
        <v>13896.6</v>
      </c>
      <c r="CC29">
        <v>36.125</v>
      </c>
      <c r="CD29">
        <v>38.186999999999998</v>
      </c>
      <c r="CE29">
        <v>37.436999999999998</v>
      </c>
      <c r="CF29">
        <v>36.061999999999998</v>
      </c>
      <c r="CG29">
        <v>35.686999999999998</v>
      </c>
      <c r="CH29">
        <v>1620.2</v>
      </c>
      <c r="CI29">
        <v>180.02</v>
      </c>
      <c r="CJ29">
        <v>0</v>
      </c>
      <c r="CK29">
        <v>1689803722.5999999</v>
      </c>
      <c r="CL29">
        <v>0</v>
      </c>
      <c r="CM29">
        <v>1689803685</v>
      </c>
      <c r="CN29" t="s">
        <v>387</v>
      </c>
      <c r="CO29">
        <v>1689803685</v>
      </c>
      <c r="CP29">
        <v>1689803683</v>
      </c>
      <c r="CQ29">
        <v>35</v>
      </c>
      <c r="CR29">
        <v>-0.216</v>
      </c>
      <c r="CS29">
        <v>1E-3</v>
      </c>
      <c r="CT29">
        <v>-3.625</v>
      </c>
      <c r="CU29">
        <v>-7.8E-2</v>
      </c>
      <c r="CV29">
        <v>475</v>
      </c>
      <c r="CW29">
        <v>15</v>
      </c>
      <c r="CX29">
        <v>0.67</v>
      </c>
      <c r="CY29">
        <v>0.09</v>
      </c>
      <c r="CZ29">
        <v>6.6399408679153602</v>
      </c>
      <c r="DA29">
        <v>-0.58933290543662098</v>
      </c>
      <c r="DB29">
        <v>9.3381427158932495E-2</v>
      </c>
      <c r="DC29">
        <v>1</v>
      </c>
      <c r="DD29">
        <v>474.99874999999997</v>
      </c>
      <c r="DE29">
        <v>-4.0285714285112101E-2</v>
      </c>
      <c r="DF29">
        <v>4.1068083714728802E-2</v>
      </c>
      <c r="DG29">
        <v>1</v>
      </c>
      <c r="DH29">
        <v>1799.9929999999999</v>
      </c>
      <c r="DI29">
        <v>-0.318407878108872</v>
      </c>
      <c r="DJ29">
        <v>0.16096894110358201</v>
      </c>
      <c r="DK29">
        <v>-1</v>
      </c>
      <c r="DL29">
        <v>2</v>
      </c>
      <c r="DM29">
        <v>2</v>
      </c>
      <c r="DN29" t="s">
        <v>354</v>
      </c>
      <c r="DO29">
        <v>2.7326100000000002</v>
      </c>
      <c r="DP29">
        <v>2.7706300000000001</v>
      </c>
      <c r="DQ29">
        <v>0.111179</v>
      </c>
      <c r="DR29">
        <v>0.11093</v>
      </c>
      <c r="DS29">
        <v>9.1153499999999998E-2</v>
      </c>
      <c r="DT29">
        <v>8.59288E-2</v>
      </c>
      <c r="DU29">
        <v>25987.7</v>
      </c>
      <c r="DV29">
        <v>27454.3</v>
      </c>
      <c r="DW29">
        <v>27359.1</v>
      </c>
      <c r="DX29">
        <v>28977.7</v>
      </c>
      <c r="DY29">
        <v>32774.800000000003</v>
      </c>
      <c r="DZ29">
        <v>35301</v>
      </c>
      <c r="EA29">
        <v>36578.300000000003</v>
      </c>
      <c r="EB29">
        <v>39306</v>
      </c>
      <c r="EC29">
        <v>1.8835999999999999</v>
      </c>
      <c r="ED29">
        <v>2.0840200000000002</v>
      </c>
      <c r="EE29">
        <v>3.2924099999999998E-2</v>
      </c>
      <c r="EF29">
        <v>0</v>
      </c>
      <c r="EG29">
        <v>18.1647</v>
      </c>
      <c r="EH29">
        <v>999.9</v>
      </c>
      <c r="EI29">
        <v>49.506</v>
      </c>
      <c r="EJ29">
        <v>25.408000000000001</v>
      </c>
      <c r="EK29">
        <v>15.9107</v>
      </c>
      <c r="EL29">
        <v>61.9024</v>
      </c>
      <c r="EM29">
        <v>22.896599999999999</v>
      </c>
      <c r="EN29">
        <v>1</v>
      </c>
      <c r="EO29">
        <v>-0.35907</v>
      </c>
      <c r="EP29">
        <v>2.5945499999999999</v>
      </c>
      <c r="EQ29">
        <v>19.8429</v>
      </c>
      <c r="ER29">
        <v>5.2172900000000002</v>
      </c>
      <c r="ES29">
        <v>11.9261</v>
      </c>
      <c r="ET29">
        <v>4.9545000000000003</v>
      </c>
      <c r="EU29">
        <v>3.2975699999999999</v>
      </c>
      <c r="EV29">
        <v>66.8</v>
      </c>
      <c r="EW29">
        <v>132.5</v>
      </c>
      <c r="EX29">
        <v>4602.6000000000004</v>
      </c>
      <c r="EY29">
        <v>9999</v>
      </c>
      <c r="EZ29">
        <v>1.8472599999999999</v>
      </c>
      <c r="FA29">
        <v>1.8463499999999999</v>
      </c>
      <c r="FB29">
        <v>1.8521399999999999</v>
      </c>
      <c r="FC29">
        <v>1.85622</v>
      </c>
      <c r="FD29">
        <v>1.8509199999999999</v>
      </c>
      <c r="FE29">
        <v>1.85094</v>
      </c>
      <c r="FF29">
        <v>1.8509500000000001</v>
      </c>
      <c r="FG29">
        <v>1.8507800000000001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-3.625</v>
      </c>
      <c r="FV29">
        <v>-7.8399999999999997E-2</v>
      </c>
      <c r="FW29">
        <v>-3.62460000000004</v>
      </c>
      <c r="FX29">
        <v>0</v>
      </c>
      <c r="FY29">
        <v>0</v>
      </c>
      <c r="FZ29">
        <v>0</v>
      </c>
      <c r="GA29">
        <v>-7.8359999999996405E-2</v>
      </c>
      <c r="GB29">
        <v>0</v>
      </c>
      <c r="GC29">
        <v>0</v>
      </c>
      <c r="GD29">
        <v>0</v>
      </c>
      <c r="GE29">
        <v>-1</v>
      </c>
      <c r="GF29">
        <v>-1</v>
      </c>
      <c r="GG29">
        <v>-1</v>
      </c>
      <c r="GH29">
        <v>-1</v>
      </c>
      <c r="GI29">
        <v>0.5</v>
      </c>
      <c r="GJ29">
        <v>0.5</v>
      </c>
      <c r="GK29">
        <v>1.18164</v>
      </c>
      <c r="GL29">
        <v>2.5683600000000002</v>
      </c>
      <c r="GM29">
        <v>1.4489700000000001</v>
      </c>
      <c r="GN29">
        <v>2.3083499999999999</v>
      </c>
      <c r="GO29">
        <v>1.5466299999999999</v>
      </c>
      <c r="GP29">
        <v>2.4121100000000002</v>
      </c>
      <c r="GQ29">
        <v>28.0594</v>
      </c>
      <c r="GR29">
        <v>14.298400000000001</v>
      </c>
      <c r="GS29">
        <v>18</v>
      </c>
      <c r="GT29">
        <v>389.79599999999999</v>
      </c>
      <c r="GU29">
        <v>640.87099999999998</v>
      </c>
      <c r="GV29">
        <v>15.6427</v>
      </c>
      <c r="GW29">
        <v>22.546299999999999</v>
      </c>
      <c r="GX29">
        <v>30</v>
      </c>
      <c r="GY29">
        <v>22.618200000000002</v>
      </c>
      <c r="GZ29">
        <v>22.610800000000001</v>
      </c>
      <c r="HA29">
        <v>23.6433</v>
      </c>
      <c r="HB29">
        <v>10</v>
      </c>
      <c r="HC29">
        <v>-30</v>
      </c>
      <c r="HD29">
        <v>15.641400000000001</v>
      </c>
      <c r="HE29">
        <v>475</v>
      </c>
      <c r="HF29">
        <v>0</v>
      </c>
      <c r="HG29">
        <v>100.771</v>
      </c>
      <c r="HH29">
        <v>95.531000000000006</v>
      </c>
    </row>
    <row r="30" spans="1:216" x14ac:dyDescent="0.2">
      <c r="A30">
        <v>12</v>
      </c>
      <c r="B30">
        <v>1689803804</v>
      </c>
      <c r="C30">
        <v>953</v>
      </c>
      <c r="D30" t="s">
        <v>388</v>
      </c>
      <c r="E30" t="s">
        <v>389</v>
      </c>
      <c r="F30" t="s">
        <v>348</v>
      </c>
      <c r="G30" t="s">
        <v>409</v>
      </c>
      <c r="H30" t="s">
        <v>349</v>
      </c>
      <c r="I30" t="s">
        <v>350</v>
      </c>
      <c r="J30" t="s">
        <v>351</v>
      </c>
      <c r="K30" t="s">
        <v>352</v>
      </c>
      <c r="L30">
        <v>1689803804</v>
      </c>
      <c r="M30">
        <f t="shared" si="0"/>
        <v>8.8782914866359914E-4</v>
      </c>
      <c r="N30">
        <f t="shared" si="1"/>
        <v>0.88782914866359919</v>
      </c>
      <c r="O30">
        <f t="shared" si="2"/>
        <v>6.1261084418455241</v>
      </c>
      <c r="P30">
        <f t="shared" si="3"/>
        <v>569.09400000000005</v>
      </c>
      <c r="Q30">
        <f t="shared" si="4"/>
        <v>475.71207494883834</v>
      </c>
      <c r="R30">
        <f t="shared" si="5"/>
        <v>48.238136129482207</v>
      </c>
      <c r="S30">
        <f t="shared" si="6"/>
        <v>57.707246227508406</v>
      </c>
      <c r="T30">
        <f t="shared" si="7"/>
        <v>0.11461251073795736</v>
      </c>
      <c r="U30">
        <f t="shared" si="8"/>
        <v>3.6139605787088191</v>
      </c>
      <c r="V30">
        <f t="shared" si="9"/>
        <v>0.11263084948019934</v>
      </c>
      <c r="W30">
        <f t="shared" si="10"/>
        <v>7.0569471364562847E-2</v>
      </c>
      <c r="X30">
        <f t="shared" si="11"/>
        <v>297.68226899999996</v>
      </c>
      <c r="Y30">
        <f t="shared" si="12"/>
        <v>20.252557405375988</v>
      </c>
      <c r="Z30">
        <f t="shared" si="13"/>
        <v>20.252557405375988</v>
      </c>
      <c r="AA30">
        <f t="shared" si="14"/>
        <v>2.3835659711440123</v>
      </c>
      <c r="AB30">
        <f t="shared" si="15"/>
        <v>72.577270743466073</v>
      </c>
      <c r="AC30">
        <f t="shared" si="16"/>
        <v>1.59995052337838</v>
      </c>
      <c r="AD30">
        <f t="shared" si="17"/>
        <v>2.204478767235015</v>
      </c>
      <c r="AE30">
        <f t="shared" si="18"/>
        <v>0.7836154477656323</v>
      </c>
      <c r="AF30">
        <f t="shared" si="19"/>
        <v>-39.153265456064723</v>
      </c>
      <c r="AG30">
        <f t="shared" si="20"/>
        <v>-245.03674042866146</v>
      </c>
      <c r="AH30">
        <f t="shared" si="21"/>
        <v>-13.579682901162847</v>
      </c>
      <c r="AI30">
        <f t="shared" si="22"/>
        <v>-8.7419785889096602E-2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55127.06792048175</v>
      </c>
      <c r="AO30">
        <f t="shared" si="26"/>
        <v>1799.88</v>
      </c>
      <c r="AP30">
        <f t="shared" si="27"/>
        <v>1517.2989</v>
      </c>
      <c r="AQ30">
        <f t="shared" si="28"/>
        <v>0.84300003333555562</v>
      </c>
      <c r="AR30">
        <f t="shared" si="29"/>
        <v>0.16539006433762249</v>
      </c>
      <c r="AS30">
        <v>1689803804</v>
      </c>
      <c r="AT30">
        <v>569.09400000000005</v>
      </c>
      <c r="AU30">
        <v>575.04600000000005</v>
      </c>
      <c r="AV30">
        <v>15.7783</v>
      </c>
      <c r="AW30">
        <v>14.994</v>
      </c>
      <c r="AX30">
        <v>572.64700000000005</v>
      </c>
      <c r="AY30">
        <v>15.8552</v>
      </c>
      <c r="AZ30">
        <v>400.08800000000002</v>
      </c>
      <c r="BA30">
        <v>101.37</v>
      </c>
      <c r="BB30">
        <v>3.1958599999999997E-2</v>
      </c>
      <c r="BC30">
        <v>18.994900000000001</v>
      </c>
      <c r="BD30">
        <v>18.718499999999999</v>
      </c>
      <c r="BE30">
        <v>999.9</v>
      </c>
      <c r="BF30">
        <v>0</v>
      </c>
      <c r="BG30">
        <v>0</v>
      </c>
      <c r="BH30">
        <v>10010.6</v>
      </c>
      <c r="BI30">
        <v>0</v>
      </c>
      <c r="BJ30">
        <v>152.66499999999999</v>
      </c>
      <c r="BK30">
        <v>-5.9516</v>
      </c>
      <c r="BL30">
        <v>578.21699999999998</v>
      </c>
      <c r="BM30">
        <v>583.79899999999998</v>
      </c>
      <c r="BN30">
        <v>0.78425599999999995</v>
      </c>
      <c r="BO30">
        <v>575.04600000000005</v>
      </c>
      <c r="BP30">
        <v>14.994</v>
      </c>
      <c r="BQ30">
        <v>1.59945</v>
      </c>
      <c r="BR30">
        <v>1.5199499999999999</v>
      </c>
      <c r="BS30">
        <v>13.9535</v>
      </c>
      <c r="BT30">
        <v>13.170400000000001</v>
      </c>
      <c r="BU30">
        <v>1799.88</v>
      </c>
      <c r="BV30">
        <v>0.9</v>
      </c>
      <c r="BW30">
        <v>0.1</v>
      </c>
      <c r="BX30">
        <v>0</v>
      </c>
      <c r="BY30">
        <v>2.3115999999999999</v>
      </c>
      <c r="BZ30">
        <v>0</v>
      </c>
      <c r="CA30">
        <v>2530.12</v>
      </c>
      <c r="CB30">
        <v>13894</v>
      </c>
      <c r="CC30">
        <v>36.061999999999998</v>
      </c>
      <c r="CD30">
        <v>38.125</v>
      </c>
      <c r="CE30">
        <v>37.375</v>
      </c>
      <c r="CF30">
        <v>36</v>
      </c>
      <c r="CG30">
        <v>35.686999999999998</v>
      </c>
      <c r="CH30">
        <v>1619.89</v>
      </c>
      <c r="CI30">
        <v>179.99</v>
      </c>
      <c r="CJ30">
        <v>0</v>
      </c>
      <c r="CK30">
        <v>1689803812.5999999</v>
      </c>
      <c r="CL30">
        <v>0</v>
      </c>
      <c r="CM30">
        <v>1689803774</v>
      </c>
      <c r="CN30" t="s">
        <v>390</v>
      </c>
      <c r="CO30">
        <v>1689803774</v>
      </c>
      <c r="CP30">
        <v>1689803771</v>
      </c>
      <c r="CQ30">
        <v>36</v>
      </c>
      <c r="CR30">
        <v>7.0999999999999994E-2</v>
      </c>
      <c r="CS30">
        <v>1E-3</v>
      </c>
      <c r="CT30">
        <v>-3.5529999999999999</v>
      </c>
      <c r="CU30">
        <v>-7.6999999999999999E-2</v>
      </c>
      <c r="CV30">
        <v>575</v>
      </c>
      <c r="CW30">
        <v>15</v>
      </c>
      <c r="CX30">
        <v>0.31</v>
      </c>
      <c r="CY30">
        <v>0.06</v>
      </c>
      <c r="CZ30">
        <v>7.3897312664190702</v>
      </c>
      <c r="DA30">
        <v>-0.92318493546629399</v>
      </c>
      <c r="DB30">
        <v>0.102221344769969</v>
      </c>
      <c r="DC30">
        <v>1</v>
      </c>
      <c r="DD30">
        <v>575.00552380952399</v>
      </c>
      <c r="DE30">
        <v>-0.28433766233672902</v>
      </c>
      <c r="DF30">
        <v>4.9386347687081798E-2</v>
      </c>
      <c r="DG30">
        <v>1</v>
      </c>
      <c r="DH30">
        <v>1800.0080952380999</v>
      </c>
      <c r="DI30">
        <v>0.24586252654974</v>
      </c>
      <c r="DJ30">
        <v>0.154168091554335</v>
      </c>
      <c r="DK30">
        <v>-1</v>
      </c>
      <c r="DL30">
        <v>2</v>
      </c>
      <c r="DM30">
        <v>2</v>
      </c>
      <c r="DN30" t="s">
        <v>354</v>
      </c>
      <c r="DO30">
        <v>2.7327599999999999</v>
      </c>
      <c r="DP30">
        <v>2.7702</v>
      </c>
      <c r="DQ30">
        <v>0.127552</v>
      </c>
      <c r="DR30">
        <v>0.12731100000000001</v>
      </c>
      <c r="DS30">
        <v>9.1290800000000005E-2</v>
      </c>
      <c r="DT30">
        <v>8.6073899999999995E-2</v>
      </c>
      <c r="DU30">
        <v>25509.7</v>
      </c>
      <c r="DV30">
        <v>26950</v>
      </c>
      <c r="DW30">
        <v>27359.3</v>
      </c>
      <c r="DX30">
        <v>28978.7</v>
      </c>
      <c r="DY30">
        <v>32770</v>
      </c>
      <c r="DZ30">
        <v>35296.9</v>
      </c>
      <c r="EA30">
        <v>36578.5</v>
      </c>
      <c r="EB30">
        <v>39307.699999999997</v>
      </c>
      <c r="EC30">
        <v>1.88385</v>
      </c>
      <c r="ED30">
        <v>2.0844</v>
      </c>
      <c r="EE30">
        <v>3.2342999999999997E-2</v>
      </c>
      <c r="EF30">
        <v>0</v>
      </c>
      <c r="EG30">
        <v>18.182099999999998</v>
      </c>
      <c r="EH30">
        <v>999.9</v>
      </c>
      <c r="EI30">
        <v>49.506</v>
      </c>
      <c r="EJ30">
        <v>25.437999999999999</v>
      </c>
      <c r="EK30">
        <v>15.939</v>
      </c>
      <c r="EL30">
        <v>61.842399999999998</v>
      </c>
      <c r="EM30">
        <v>22.932700000000001</v>
      </c>
      <c r="EN30">
        <v>1</v>
      </c>
      <c r="EO30">
        <v>-0.35952699999999999</v>
      </c>
      <c r="EP30">
        <v>2.6651199999999999</v>
      </c>
      <c r="EQ30">
        <v>19.837199999999999</v>
      </c>
      <c r="ER30">
        <v>5.2181899999999999</v>
      </c>
      <c r="ES30">
        <v>11.9261</v>
      </c>
      <c r="ET30">
        <v>4.9553500000000001</v>
      </c>
      <c r="EU30">
        <v>3.29745</v>
      </c>
      <c r="EV30">
        <v>66.8</v>
      </c>
      <c r="EW30">
        <v>132.5</v>
      </c>
      <c r="EX30">
        <v>4604.7</v>
      </c>
      <c r="EY30">
        <v>9999</v>
      </c>
      <c r="EZ30">
        <v>1.8471599999999999</v>
      </c>
      <c r="FA30">
        <v>1.8462799999999999</v>
      </c>
      <c r="FB30">
        <v>1.8520399999999999</v>
      </c>
      <c r="FC30">
        <v>1.8561300000000001</v>
      </c>
      <c r="FD30">
        <v>1.85083</v>
      </c>
      <c r="FE30">
        <v>1.8508800000000001</v>
      </c>
      <c r="FF30">
        <v>1.8508599999999999</v>
      </c>
      <c r="FG30">
        <v>1.8507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-3.5529999999999999</v>
      </c>
      <c r="FV30">
        <v>-7.6899999999999996E-2</v>
      </c>
      <c r="FW30">
        <v>-3.5531818181817698</v>
      </c>
      <c r="FX30">
        <v>0</v>
      </c>
      <c r="FY30">
        <v>0</v>
      </c>
      <c r="FZ30">
        <v>0</v>
      </c>
      <c r="GA30">
        <v>-7.6879999999999199E-2</v>
      </c>
      <c r="GB30">
        <v>0</v>
      </c>
      <c r="GC30">
        <v>0</v>
      </c>
      <c r="GD30">
        <v>0</v>
      </c>
      <c r="GE30">
        <v>-1</v>
      </c>
      <c r="GF30">
        <v>-1</v>
      </c>
      <c r="GG30">
        <v>-1</v>
      </c>
      <c r="GH30">
        <v>-1</v>
      </c>
      <c r="GI30">
        <v>0.5</v>
      </c>
      <c r="GJ30">
        <v>0.6</v>
      </c>
      <c r="GK30">
        <v>1.3757299999999999</v>
      </c>
      <c r="GL30">
        <v>2.5659200000000002</v>
      </c>
      <c r="GM30">
        <v>1.4477500000000001</v>
      </c>
      <c r="GN30">
        <v>2.3071299999999999</v>
      </c>
      <c r="GO30">
        <v>1.5466299999999999</v>
      </c>
      <c r="GP30">
        <v>2.4230999999999998</v>
      </c>
      <c r="GQ30">
        <v>28.0594</v>
      </c>
      <c r="GR30">
        <v>14.2896</v>
      </c>
      <c r="GS30">
        <v>18</v>
      </c>
      <c r="GT30">
        <v>389.78300000000002</v>
      </c>
      <c r="GU30">
        <v>640.92600000000004</v>
      </c>
      <c r="GV30">
        <v>15.601800000000001</v>
      </c>
      <c r="GW30">
        <v>22.538699999999999</v>
      </c>
      <c r="GX30">
        <v>30.0001</v>
      </c>
      <c r="GY30">
        <v>22.5991</v>
      </c>
      <c r="GZ30">
        <v>22.588699999999999</v>
      </c>
      <c r="HA30">
        <v>27.52</v>
      </c>
      <c r="HB30">
        <v>10</v>
      </c>
      <c r="HC30">
        <v>-30</v>
      </c>
      <c r="HD30">
        <v>15.6021</v>
      </c>
      <c r="HE30">
        <v>575</v>
      </c>
      <c r="HF30">
        <v>0</v>
      </c>
      <c r="HG30">
        <v>100.77200000000001</v>
      </c>
      <c r="HH30">
        <v>95.534899999999993</v>
      </c>
    </row>
    <row r="31" spans="1:216" x14ac:dyDescent="0.2">
      <c r="A31">
        <v>13</v>
      </c>
      <c r="B31">
        <v>1689803899</v>
      </c>
      <c r="C31">
        <v>1048</v>
      </c>
      <c r="D31" t="s">
        <v>391</v>
      </c>
      <c r="E31" t="s">
        <v>392</v>
      </c>
      <c r="F31" t="s">
        <v>348</v>
      </c>
      <c r="G31" t="s">
        <v>409</v>
      </c>
      <c r="H31" t="s">
        <v>349</v>
      </c>
      <c r="I31" t="s">
        <v>350</v>
      </c>
      <c r="J31" t="s">
        <v>351</v>
      </c>
      <c r="K31" t="s">
        <v>352</v>
      </c>
      <c r="L31">
        <v>1689803899</v>
      </c>
      <c r="M31">
        <f t="shared" si="0"/>
        <v>9.1713235944548431E-4</v>
      </c>
      <c r="N31">
        <f t="shared" si="1"/>
        <v>0.91713235944548432</v>
      </c>
      <c r="O31">
        <f t="shared" si="2"/>
        <v>6.2180523046015734</v>
      </c>
      <c r="P31">
        <f t="shared" si="3"/>
        <v>668.74099999999999</v>
      </c>
      <c r="Q31">
        <f t="shared" si="4"/>
        <v>576.40332796286339</v>
      </c>
      <c r="R31">
        <f t="shared" si="5"/>
        <v>58.449361613392114</v>
      </c>
      <c r="S31">
        <f t="shared" si="6"/>
        <v>67.812732228395092</v>
      </c>
      <c r="T31">
        <f t="shared" si="7"/>
        <v>0.1194877184479322</v>
      </c>
      <c r="U31">
        <f t="shared" si="8"/>
        <v>3.6111179007767182</v>
      </c>
      <c r="V31">
        <f t="shared" si="9"/>
        <v>0.11733393102700608</v>
      </c>
      <c r="W31">
        <f t="shared" si="10"/>
        <v>7.3523982492741571E-2</v>
      </c>
      <c r="X31">
        <f t="shared" si="11"/>
        <v>297.69184500000006</v>
      </c>
      <c r="Y31">
        <f t="shared" si="12"/>
        <v>20.246551657026078</v>
      </c>
      <c r="Z31">
        <f t="shared" si="13"/>
        <v>20.246551657026078</v>
      </c>
      <c r="AA31">
        <f t="shared" si="14"/>
        <v>2.3826813588042515</v>
      </c>
      <c r="AB31">
        <f t="shared" si="15"/>
        <v>72.839207649167918</v>
      </c>
      <c r="AC31">
        <f t="shared" si="16"/>
        <v>1.6056547242117301</v>
      </c>
      <c r="AD31">
        <f t="shared" si="17"/>
        <v>2.2043824693225811</v>
      </c>
      <c r="AE31">
        <f t="shared" si="18"/>
        <v>0.77702663459252141</v>
      </c>
      <c r="AF31">
        <f t="shared" si="19"/>
        <v>-40.445537051545855</v>
      </c>
      <c r="AG31">
        <f t="shared" si="20"/>
        <v>-243.81106200989558</v>
      </c>
      <c r="AH31">
        <f t="shared" si="21"/>
        <v>-13.521928210710691</v>
      </c>
      <c r="AI31">
        <f t="shared" si="22"/>
        <v>-8.6682272152074802E-2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55065.159755947629</v>
      </c>
      <c r="AO31">
        <f t="shared" si="26"/>
        <v>1799.94</v>
      </c>
      <c r="AP31">
        <f t="shared" si="27"/>
        <v>1517.3493000000001</v>
      </c>
      <c r="AQ31">
        <f t="shared" si="28"/>
        <v>0.84299993333111101</v>
      </c>
      <c r="AR31">
        <f t="shared" si="29"/>
        <v>0.16538987132904431</v>
      </c>
      <c r="AS31">
        <v>1689803899</v>
      </c>
      <c r="AT31">
        <v>668.74099999999999</v>
      </c>
      <c r="AU31">
        <v>674.87599999999998</v>
      </c>
      <c r="AV31">
        <v>15.834300000000001</v>
      </c>
      <c r="AW31">
        <v>15.0237</v>
      </c>
      <c r="AX31">
        <v>672.15300000000002</v>
      </c>
      <c r="AY31">
        <v>15.9117</v>
      </c>
      <c r="AZ31">
        <v>399.86099999999999</v>
      </c>
      <c r="BA31">
        <v>101.371</v>
      </c>
      <c r="BB31">
        <v>3.2581100000000002E-2</v>
      </c>
      <c r="BC31">
        <v>18.994199999999999</v>
      </c>
      <c r="BD31">
        <v>18.718</v>
      </c>
      <c r="BE31">
        <v>999.9</v>
      </c>
      <c r="BF31">
        <v>0</v>
      </c>
      <c r="BG31">
        <v>0</v>
      </c>
      <c r="BH31">
        <v>9998.75</v>
      </c>
      <c r="BI31">
        <v>0</v>
      </c>
      <c r="BJ31">
        <v>157.52799999999999</v>
      </c>
      <c r="BK31">
        <v>-6.1346999999999996</v>
      </c>
      <c r="BL31">
        <v>679.5</v>
      </c>
      <c r="BM31">
        <v>685.16899999999998</v>
      </c>
      <c r="BN31">
        <v>0.81055500000000003</v>
      </c>
      <c r="BO31">
        <v>674.87599999999998</v>
      </c>
      <c r="BP31">
        <v>15.0237</v>
      </c>
      <c r="BQ31">
        <v>1.60514</v>
      </c>
      <c r="BR31">
        <v>1.5229699999999999</v>
      </c>
      <c r="BS31">
        <v>14.0082</v>
      </c>
      <c r="BT31">
        <v>13.200799999999999</v>
      </c>
      <c r="BU31">
        <v>1799.94</v>
      </c>
      <c r="BV31">
        <v>0.9</v>
      </c>
      <c r="BW31">
        <v>0.1</v>
      </c>
      <c r="BX31">
        <v>0</v>
      </c>
      <c r="BY31">
        <v>2.1654</v>
      </c>
      <c r="BZ31">
        <v>0</v>
      </c>
      <c r="CA31">
        <v>2545.5700000000002</v>
      </c>
      <c r="CB31">
        <v>13894.5</v>
      </c>
      <c r="CC31">
        <v>36.061999999999998</v>
      </c>
      <c r="CD31">
        <v>38.125</v>
      </c>
      <c r="CE31">
        <v>37.311999999999998</v>
      </c>
      <c r="CF31">
        <v>35.936999999999998</v>
      </c>
      <c r="CG31">
        <v>35.625</v>
      </c>
      <c r="CH31">
        <v>1619.95</v>
      </c>
      <c r="CI31">
        <v>179.99</v>
      </c>
      <c r="CJ31">
        <v>0</v>
      </c>
      <c r="CK31">
        <v>1689803908</v>
      </c>
      <c r="CL31">
        <v>0</v>
      </c>
      <c r="CM31">
        <v>1689803870</v>
      </c>
      <c r="CN31" t="s">
        <v>393</v>
      </c>
      <c r="CO31">
        <v>1689803870</v>
      </c>
      <c r="CP31">
        <v>1689803859</v>
      </c>
      <c r="CQ31">
        <v>37</v>
      </c>
      <c r="CR31">
        <v>0.14099999999999999</v>
      </c>
      <c r="CS31">
        <v>-1E-3</v>
      </c>
      <c r="CT31">
        <v>-3.4119999999999999</v>
      </c>
      <c r="CU31">
        <v>-7.6999999999999999E-2</v>
      </c>
      <c r="CV31">
        <v>675</v>
      </c>
      <c r="CW31">
        <v>15</v>
      </c>
      <c r="CX31">
        <v>0.11</v>
      </c>
      <c r="CY31">
        <v>0.17</v>
      </c>
      <c r="CZ31">
        <v>7.7231111364718101</v>
      </c>
      <c r="DA31">
        <v>-0.37467800881921498</v>
      </c>
      <c r="DB31">
        <v>0.1078267544969</v>
      </c>
      <c r="DC31">
        <v>1</v>
      </c>
      <c r="DD31">
        <v>675.02080952381004</v>
      </c>
      <c r="DE31">
        <v>-6.6857142857979904E-2</v>
      </c>
      <c r="DF31">
        <v>6.5772782797414803E-2</v>
      </c>
      <c r="DG31">
        <v>1</v>
      </c>
      <c r="DH31">
        <v>1800.0042857142901</v>
      </c>
      <c r="DI31">
        <v>3.1451352178767699E-3</v>
      </c>
      <c r="DJ31">
        <v>0.12730059770819599</v>
      </c>
      <c r="DK31">
        <v>-1</v>
      </c>
      <c r="DL31">
        <v>2</v>
      </c>
      <c r="DM31">
        <v>2</v>
      </c>
      <c r="DN31" t="s">
        <v>354</v>
      </c>
      <c r="DO31">
        <v>2.73211</v>
      </c>
      <c r="DP31">
        <v>2.7707199999999998</v>
      </c>
      <c r="DQ31">
        <v>0.14258799999999999</v>
      </c>
      <c r="DR31">
        <v>0.142294</v>
      </c>
      <c r="DS31">
        <v>9.1530600000000004E-2</v>
      </c>
      <c r="DT31">
        <v>8.6201200000000006E-2</v>
      </c>
      <c r="DU31">
        <v>25070</v>
      </c>
      <c r="DV31">
        <v>26486.2</v>
      </c>
      <c r="DW31">
        <v>27358.6</v>
      </c>
      <c r="DX31">
        <v>28976.9</v>
      </c>
      <c r="DY31">
        <v>32760.799999999999</v>
      </c>
      <c r="DZ31">
        <v>35289.699999999997</v>
      </c>
      <c r="EA31">
        <v>36578.1</v>
      </c>
      <c r="EB31">
        <v>39305.1</v>
      </c>
      <c r="EC31">
        <v>1.8831500000000001</v>
      </c>
      <c r="ED31">
        <v>2.0847699999999998</v>
      </c>
      <c r="EE31">
        <v>3.18289E-2</v>
      </c>
      <c r="EF31">
        <v>0</v>
      </c>
      <c r="EG31">
        <v>18.190100000000001</v>
      </c>
      <c r="EH31">
        <v>999.9</v>
      </c>
      <c r="EI31">
        <v>49.542000000000002</v>
      </c>
      <c r="EJ31">
        <v>25.437999999999999</v>
      </c>
      <c r="EK31">
        <v>15.9491</v>
      </c>
      <c r="EL31">
        <v>61.672400000000003</v>
      </c>
      <c r="EM31">
        <v>23.097000000000001</v>
      </c>
      <c r="EN31">
        <v>1</v>
      </c>
      <c r="EO31">
        <v>-0.36017500000000002</v>
      </c>
      <c r="EP31">
        <v>2.5687000000000002</v>
      </c>
      <c r="EQ31">
        <v>19.8461</v>
      </c>
      <c r="ER31">
        <v>5.2171399999999997</v>
      </c>
      <c r="ES31">
        <v>11.9261</v>
      </c>
      <c r="ET31">
        <v>4.9554499999999999</v>
      </c>
      <c r="EU31">
        <v>3.2977799999999999</v>
      </c>
      <c r="EV31">
        <v>66.900000000000006</v>
      </c>
      <c r="EW31">
        <v>132.5</v>
      </c>
      <c r="EX31">
        <v>4606.5</v>
      </c>
      <c r="EY31">
        <v>9999</v>
      </c>
      <c r="EZ31">
        <v>1.8475900000000001</v>
      </c>
      <c r="FA31">
        <v>1.8466800000000001</v>
      </c>
      <c r="FB31">
        <v>1.85246</v>
      </c>
      <c r="FC31">
        <v>1.8565499999999999</v>
      </c>
      <c r="FD31">
        <v>1.85124</v>
      </c>
      <c r="FE31">
        <v>1.8512900000000001</v>
      </c>
      <c r="FF31">
        <v>1.8512500000000001</v>
      </c>
      <c r="FG31">
        <v>1.8510899999999999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-3.4119999999999999</v>
      </c>
      <c r="FV31">
        <v>-7.7399999999999997E-2</v>
      </c>
      <c r="FW31">
        <v>-3.4117999999999702</v>
      </c>
      <c r="FX31">
        <v>0</v>
      </c>
      <c r="FY31">
        <v>0</v>
      </c>
      <c r="FZ31">
        <v>0</v>
      </c>
      <c r="GA31">
        <v>-7.7418181818179804E-2</v>
      </c>
      <c r="GB31">
        <v>0</v>
      </c>
      <c r="GC31">
        <v>0</v>
      </c>
      <c r="GD31">
        <v>0</v>
      </c>
      <c r="GE31">
        <v>-1</v>
      </c>
      <c r="GF31">
        <v>-1</v>
      </c>
      <c r="GG31">
        <v>-1</v>
      </c>
      <c r="GH31">
        <v>-1</v>
      </c>
      <c r="GI31">
        <v>0.5</v>
      </c>
      <c r="GJ31">
        <v>0.7</v>
      </c>
      <c r="GK31">
        <v>1.56494</v>
      </c>
      <c r="GL31">
        <v>2.5659200000000002</v>
      </c>
      <c r="GM31">
        <v>1.4477500000000001</v>
      </c>
      <c r="GN31">
        <v>2.3046899999999999</v>
      </c>
      <c r="GO31">
        <v>1.5466299999999999</v>
      </c>
      <c r="GP31">
        <v>2.4206500000000002</v>
      </c>
      <c r="GQ31">
        <v>28.0594</v>
      </c>
      <c r="GR31">
        <v>14.280900000000001</v>
      </c>
      <c r="GS31">
        <v>18</v>
      </c>
      <c r="GT31">
        <v>389.34899999999999</v>
      </c>
      <c r="GU31">
        <v>641.02099999999996</v>
      </c>
      <c r="GV31">
        <v>15.6595</v>
      </c>
      <c r="GW31">
        <v>22.531199999999998</v>
      </c>
      <c r="GX31">
        <v>30.0001</v>
      </c>
      <c r="GY31">
        <v>22.5839</v>
      </c>
      <c r="GZ31">
        <v>22.569700000000001</v>
      </c>
      <c r="HA31">
        <v>31.299600000000002</v>
      </c>
      <c r="HB31">
        <v>10</v>
      </c>
      <c r="HC31">
        <v>-30</v>
      </c>
      <c r="HD31">
        <v>15.661199999999999</v>
      </c>
      <c r="HE31">
        <v>675</v>
      </c>
      <c r="HF31">
        <v>0</v>
      </c>
      <c r="HG31">
        <v>100.77</v>
      </c>
      <c r="HH31">
        <v>95.528800000000004</v>
      </c>
    </row>
    <row r="32" spans="1:216" x14ac:dyDescent="0.2">
      <c r="A32">
        <v>14</v>
      </c>
      <c r="B32">
        <v>1689803997</v>
      </c>
      <c r="C32">
        <v>1146</v>
      </c>
      <c r="D32" t="s">
        <v>394</v>
      </c>
      <c r="E32" t="s">
        <v>395</v>
      </c>
      <c r="F32" t="s">
        <v>348</v>
      </c>
      <c r="G32" t="s">
        <v>409</v>
      </c>
      <c r="H32" t="s">
        <v>349</v>
      </c>
      <c r="I32" t="s">
        <v>350</v>
      </c>
      <c r="J32" t="s">
        <v>351</v>
      </c>
      <c r="K32" t="s">
        <v>352</v>
      </c>
      <c r="L32">
        <v>1689803997</v>
      </c>
      <c r="M32">
        <f t="shared" si="0"/>
        <v>8.9878180524383404E-4</v>
      </c>
      <c r="N32">
        <f t="shared" si="1"/>
        <v>0.898781805243834</v>
      </c>
      <c r="O32">
        <f t="shared" si="2"/>
        <v>6.7534392307470936</v>
      </c>
      <c r="P32">
        <f t="shared" si="3"/>
        <v>793.31500000000005</v>
      </c>
      <c r="Q32">
        <f t="shared" si="4"/>
        <v>690.24516521461987</v>
      </c>
      <c r="R32">
        <f t="shared" si="5"/>
        <v>69.995807430106709</v>
      </c>
      <c r="S32">
        <f t="shared" si="6"/>
        <v>80.447827481920001</v>
      </c>
      <c r="T32">
        <f t="shared" si="7"/>
        <v>0.11695729234013909</v>
      </c>
      <c r="U32">
        <f t="shared" si="8"/>
        <v>3.613934880790767</v>
      </c>
      <c r="V32">
        <f t="shared" si="9"/>
        <v>0.11489449085368934</v>
      </c>
      <c r="W32">
        <f t="shared" si="10"/>
        <v>7.1991360885923408E-2</v>
      </c>
      <c r="X32">
        <f t="shared" si="11"/>
        <v>297.68705699999998</v>
      </c>
      <c r="Y32">
        <f t="shared" si="12"/>
        <v>20.270026136511003</v>
      </c>
      <c r="Z32">
        <f t="shared" si="13"/>
        <v>20.270026136511003</v>
      </c>
      <c r="AA32">
        <f t="shared" si="14"/>
        <v>2.386140651096476</v>
      </c>
      <c r="AB32">
        <f t="shared" si="15"/>
        <v>72.874549294084645</v>
      </c>
      <c r="AC32">
        <f t="shared" si="16"/>
        <v>1.6084900766656001</v>
      </c>
      <c r="AD32">
        <f t="shared" si="17"/>
        <v>2.2072041504840758</v>
      </c>
      <c r="AE32">
        <f t="shared" si="18"/>
        <v>0.77765057443087593</v>
      </c>
      <c r="AF32">
        <f t="shared" si="19"/>
        <v>-39.636277611253078</v>
      </c>
      <c r="AG32">
        <f t="shared" si="20"/>
        <v>-244.58078653308027</v>
      </c>
      <c r="AH32">
        <f t="shared" si="21"/>
        <v>-13.557100180895787</v>
      </c>
      <c r="AI32">
        <f t="shared" si="22"/>
        <v>-8.7107325229140997E-2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55122.880757989959</v>
      </c>
      <c r="AO32">
        <f t="shared" si="26"/>
        <v>1799.91</v>
      </c>
      <c r="AP32">
        <f t="shared" si="27"/>
        <v>1517.3241</v>
      </c>
      <c r="AQ32">
        <f t="shared" si="28"/>
        <v>0.84299998333249992</v>
      </c>
      <c r="AR32">
        <f t="shared" si="29"/>
        <v>0.16538996783172491</v>
      </c>
      <c r="AS32">
        <v>1689803997</v>
      </c>
      <c r="AT32">
        <v>793.31500000000005</v>
      </c>
      <c r="AU32">
        <v>800.01900000000001</v>
      </c>
      <c r="AV32">
        <v>15.861700000000001</v>
      </c>
      <c r="AW32">
        <v>15.067500000000001</v>
      </c>
      <c r="AX32">
        <v>796.81399999999996</v>
      </c>
      <c r="AY32">
        <v>15.935499999999999</v>
      </c>
      <c r="AZ32">
        <v>399.94099999999997</v>
      </c>
      <c r="BA32">
        <v>101.375</v>
      </c>
      <c r="BB32">
        <v>3.2168000000000002E-2</v>
      </c>
      <c r="BC32">
        <v>19.014700000000001</v>
      </c>
      <c r="BD32">
        <v>18.7255</v>
      </c>
      <c r="BE32">
        <v>999.9</v>
      </c>
      <c r="BF32">
        <v>0</v>
      </c>
      <c r="BG32">
        <v>0</v>
      </c>
      <c r="BH32">
        <v>10010</v>
      </c>
      <c r="BI32">
        <v>0</v>
      </c>
      <c r="BJ32">
        <v>163.62100000000001</v>
      </c>
      <c r="BK32">
        <v>-6.7045300000000001</v>
      </c>
      <c r="BL32">
        <v>806.101</v>
      </c>
      <c r="BM32">
        <v>812.25800000000004</v>
      </c>
      <c r="BN32">
        <v>0.79419600000000001</v>
      </c>
      <c r="BO32">
        <v>800.01900000000001</v>
      </c>
      <c r="BP32">
        <v>15.067500000000001</v>
      </c>
      <c r="BQ32">
        <v>1.60798</v>
      </c>
      <c r="BR32">
        <v>1.5274700000000001</v>
      </c>
      <c r="BS32">
        <v>14.035500000000001</v>
      </c>
      <c r="BT32">
        <v>13.245900000000001</v>
      </c>
      <c r="BU32">
        <v>1799.91</v>
      </c>
      <c r="BV32">
        <v>0.9</v>
      </c>
      <c r="BW32">
        <v>0.1</v>
      </c>
      <c r="BX32">
        <v>0</v>
      </c>
      <c r="BY32">
        <v>2.7734999999999999</v>
      </c>
      <c r="BZ32">
        <v>0</v>
      </c>
      <c r="CA32">
        <v>2560.5300000000002</v>
      </c>
      <c r="CB32">
        <v>13894.2</v>
      </c>
      <c r="CC32">
        <v>36</v>
      </c>
      <c r="CD32">
        <v>38.061999999999998</v>
      </c>
      <c r="CE32">
        <v>37.311999999999998</v>
      </c>
      <c r="CF32">
        <v>36</v>
      </c>
      <c r="CG32">
        <v>35.625</v>
      </c>
      <c r="CH32">
        <v>1619.92</v>
      </c>
      <c r="CI32">
        <v>179.99</v>
      </c>
      <c r="CJ32">
        <v>0</v>
      </c>
      <c r="CK32">
        <v>1689804005.8</v>
      </c>
      <c r="CL32">
        <v>0</v>
      </c>
      <c r="CM32">
        <v>1689803968</v>
      </c>
      <c r="CN32" t="s">
        <v>396</v>
      </c>
      <c r="CO32">
        <v>1689803968</v>
      </c>
      <c r="CP32">
        <v>1689803956</v>
      </c>
      <c r="CQ32">
        <v>38</v>
      </c>
      <c r="CR32">
        <v>-8.7999999999999995E-2</v>
      </c>
      <c r="CS32">
        <v>4.0000000000000001E-3</v>
      </c>
      <c r="CT32">
        <v>-3.4990000000000001</v>
      </c>
      <c r="CU32">
        <v>-7.3999999999999996E-2</v>
      </c>
      <c r="CV32">
        <v>800</v>
      </c>
      <c r="CW32">
        <v>15</v>
      </c>
      <c r="CX32">
        <v>0.19</v>
      </c>
      <c r="CY32">
        <v>0.08</v>
      </c>
      <c r="CZ32">
        <v>8.1342543093837794</v>
      </c>
      <c r="DA32">
        <v>-0.13338202997283399</v>
      </c>
      <c r="DB32">
        <v>6.8618002263172606E-2</v>
      </c>
      <c r="DC32">
        <v>1</v>
      </c>
      <c r="DD32">
        <v>800.00690476190505</v>
      </c>
      <c r="DE32">
        <v>2.7584415582308799E-2</v>
      </c>
      <c r="DF32">
        <v>5.1267649469097003E-2</v>
      </c>
      <c r="DG32">
        <v>1</v>
      </c>
      <c r="DH32">
        <v>1800.0290476190501</v>
      </c>
      <c r="DI32">
        <v>0.18023272321346701</v>
      </c>
      <c r="DJ32">
        <v>0.162390029071804</v>
      </c>
      <c r="DK32">
        <v>-1</v>
      </c>
      <c r="DL32">
        <v>2</v>
      </c>
      <c r="DM32">
        <v>2</v>
      </c>
      <c r="DN32" t="s">
        <v>354</v>
      </c>
      <c r="DO32">
        <v>2.7323499999999998</v>
      </c>
      <c r="DP32">
        <v>2.77041</v>
      </c>
      <c r="DQ32">
        <v>0.15992500000000001</v>
      </c>
      <c r="DR32">
        <v>0.159584</v>
      </c>
      <c r="DS32">
        <v>9.1635400000000006E-2</v>
      </c>
      <c r="DT32">
        <v>8.6387000000000005E-2</v>
      </c>
      <c r="DU32">
        <v>24564</v>
      </c>
      <c r="DV32">
        <v>25953.5</v>
      </c>
      <c r="DW32">
        <v>27358.9</v>
      </c>
      <c r="DX32">
        <v>28977.4</v>
      </c>
      <c r="DY32">
        <v>32757.200000000001</v>
      </c>
      <c r="DZ32">
        <v>35283</v>
      </c>
      <c r="EA32">
        <v>36578.400000000001</v>
      </c>
      <c r="EB32">
        <v>39305.599999999999</v>
      </c>
      <c r="EC32">
        <v>1.88367</v>
      </c>
      <c r="ED32">
        <v>2.0850300000000002</v>
      </c>
      <c r="EE32">
        <v>3.1285E-2</v>
      </c>
      <c r="EF32">
        <v>0</v>
      </c>
      <c r="EG32">
        <v>18.206600000000002</v>
      </c>
      <c r="EH32">
        <v>999.9</v>
      </c>
      <c r="EI32">
        <v>49.597000000000001</v>
      </c>
      <c r="EJ32">
        <v>25.478000000000002</v>
      </c>
      <c r="EK32">
        <v>16.0063</v>
      </c>
      <c r="EL32">
        <v>61.682400000000001</v>
      </c>
      <c r="EM32">
        <v>23.2011</v>
      </c>
      <c r="EN32">
        <v>1</v>
      </c>
      <c r="EO32">
        <v>-0.35990100000000003</v>
      </c>
      <c r="EP32">
        <v>2.7960600000000002</v>
      </c>
      <c r="EQ32">
        <v>19.827000000000002</v>
      </c>
      <c r="ER32">
        <v>5.2171399999999997</v>
      </c>
      <c r="ES32">
        <v>11.9261</v>
      </c>
      <c r="ET32">
        <v>4.9548500000000004</v>
      </c>
      <c r="EU32">
        <v>3.2976299999999998</v>
      </c>
      <c r="EV32">
        <v>66.900000000000006</v>
      </c>
      <c r="EW32">
        <v>132.5</v>
      </c>
      <c r="EX32">
        <v>4608.5</v>
      </c>
      <c r="EY32">
        <v>9999</v>
      </c>
      <c r="EZ32">
        <v>1.84622</v>
      </c>
      <c r="FA32">
        <v>1.8453200000000001</v>
      </c>
      <c r="FB32">
        <v>1.85111</v>
      </c>
      <c r="FC32">
        <v>1.8551899999999999</v>
      </c>
      <c r="FD32">
        <v>1.84988</v>
      </c>
      <c r="FE32">
        <v>1.84992</v>
      </c>
      <c r="FF32">
        <v>1.84989</v>
      </c>
      <c r="FG32">
        <v>1.84972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-3.4990000000000001</v>
      </c>
      <c r="FV32">
        <v>-7.3800000000000004E-2</v>
      </c>
      <c r="FW32">
        <v>-3.4994999999998999</v>
      </c>
      <c r="FX32">
        <v>0</v>
      </c>
      <c r="FY32">
        <v>0</v>
      </c>
      <c r="FZ32">
        <v>0</v>
      </c>
      <c r="GA32">
        <v>-7.3779999999999304E-2</v>
      </c>
      <c r="GB32">
        <v>0</v>
      </c>
      <c r="GC32">
        <v>0</v>
      </c>
      <c r="GD32">
        <v>0</v>
      </c>
      <c r="GE32">
        <v>-1</v>
      </c>
      <c r="GF32">
        <v>-1</v>
      </c>
      <c r="GG32">
        <v>-1</v>
      </c>
      <c r="GH32">
        <v>-1</v>
      </c>
      <c r="GI32">
        <v>0.5</v>
      </c>
      <c r="GJ32">
        <v>0.7</v>
      </c>
      <c r="GK32">
        <v>1.79443</v>
      </c>
      <c r="GL32">
        <v>2.5610400000000002</v>
      </c>
      <c r="GM32">
        <v>1.4489700000000001</v>
      </c>
      <c r="GN32">
        <v>2.3107899999999999</v>
      </c>
      <c r="GO32">
        <v>1.5466299999999999</v>
      </c>
      <c r="GP32">
        <v>2.4291999999999998</v>
      </c>
      <c r="GQ32">
        <v>28.038399999999999</v>
      </c>
      <c r="GR32">
        <v>14.263400000000001</v>
      </c>
      <c r="GS32">
        <v>18</v>
      </c>
      <c r="GT32">
        <v>389.53</v>
      </c>
      <c r="GU32">
        <v>641.14099999999996</v>
      </c>
      <c r="GV32">
        <v>15.567600000000001</v>
      </c>
      <c r="GW32">
        <v>22.528700000000001</v>
      </c>
      <c r="GX32">
        <v>30.000299999999999</v>
      </c>
      <c r="GY32">
        <v>22.574400000000001</v>
      </c>
      <c r="GZ32">
        <v>22.561499999999999</v>
      </c>
      <c r="HA32">
        <v>35.8964</v>
      </c>
      <c r="HB32">
        <v>10</v>
      </c>
      <c r="HC32">
        <v>-30</v>
      </c>
      <c r="HD32">
        <v>15.556100000000001</v>
      </c>
      <c r="HE32">
        <v>800</v>
      </c>
      <c r="HF32">
        <v>0</v>
      </c>
      <c r="HG32">
        <v>100.771</v>
      </c>
      <c r="HH32">
        <v>95.530100000000004</v>
      </c>
    </row>
    <row r="33" spans="1:216" x14ac:dyDescent="0.2">
      <c r="A33">
        <v>15</v>
      </c>
      <c r="B33">
        <v>1689804092</v>
      </c>
      <c r="C33">
        <v>1241</v>
      </c>
      <c r="D33" t="s">
        <v>397</v>
      </c>
      <c r="E33" t="s">
        <v>398</v>
      </c>
      <c r="F33" t="s">
        <v>348</v>
      </c>
      <c r="G33" t="s">
        <v>409</v>
      </c>
      <c r="H33" t="s">
        <v>349</v>
      </c>
      <c r="I33" t="s">
        <v>350</v>
      </c>
      <c r="J33" t="s">
        <v>351</v>
      </c>
      <c r="K33" t="s">
        <v>352</v>
      </c>
      <c r="L33">
        <v>1689804092</v>
      </c>
      <c r="M33">
        <f t="shared" si="0"/>
        <v>9.2508188772728146E-4</v>
      </c>
      <c r="N33">
        <f t="shared" si="1"/>
        <v>0.9250818877272815</v>
      </c>
      <c r="O33">
        <f t="shared" si="2"/>
        <v>6.9407381888927091</v>
      </c>
      <c r="P33">
        <f t="shared" si="3"/>
        <v>992.86199999999997</v>
      </c>
      <c r="Q33">
        <f t="shared" si="4"/>
        <v>888.96821513957582</v>
      </c>
      <c r="R33">
        <f t="shared" si="5"/>
        <v>90.149185445264322</v>
      </c>
      <c r="S33">
        <f t="shared" si="6"/>
        <v>100.6849278019494</v>
      </c>
      <c r="T33">
        <f t="shared" si="7"/>
        <v>0.1222299325707564</v>
      </c>
      <c r="U33">
        <f t="shared" si="8"/>
        <v>3.6094220233126437</v>
      </c>
      <c r="V33">
        <f t="shared" si="9"/>
        <v>0.1199761200581284</v>
      </c>
      <c r="W33">
        <f t="shared" si="10"/>
        <v>7.5184109648987807E-2</v>
      </c>
      <c r="X33">
        <f t="shared" si="11"/>
        <v>297.696774</v>
      </c>
      <c r="Y33">
        <f t="shared" si="12"/>
        <v>20.247724328279777</v>
      </c>
      <c r="Z33">
        <f t="shared" si="13"/>
        <v>20.247724328279777</v>
      </c>
      <c r="AA33">
        <f t="shared" si="14"/>
        <v>2.3828540639624642</v>
      </c>
      <c r="AB33">
        <f t="shared" si="15"/>
        <v>73.314075236615722</v>
      </c>
      <c r="AC33">
        <f t="shared" si="16"/>
        <v>1.6163546033943001</v>
      </c>
      <c r="AD33">
        <f t="shared" si="17"/>
        <v>2.204698890598614</v>
      </c>
      <c r="AE33">
        <f t="shared" si="18"/>
        <v>0.76649946056816409</v>
      </c>
      <c r="AF33">
        <f t="shared" si="19"/>
        <v>-40.796111248773116</v>
      </c>
      <c r="AG33">
        <f t="shared" si="20"/>
        <v>-243.47719361136933</v>
      </c>
      <c r="AH33">
        <f t="shared" si="21"/>
        <v>-13.509996563397651</v>
      </c>
      <c r="AI33">
        <f t="shared" si="22"/>
        <v>-8.6527423540076143E-2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55027.81897082959</v>
      </c>
      <c r="AO33">
        <f t="shared" si="26"/>
        <v>1799.96</v>
      </c>
      <c r="AP33">
        <f t="shared" si="27"/>
        <v>1517.367</v>
      </c>
      <c r="AQ33">
        <f t="shared" si="28"/>
        <v>0.84300040000888909</v>
      </c>
      <c r="AR33">
        <f t="shared" si="29"/>
        <v>0.16539077201715593</v>
      </c>
      <c r="AS33">
        <v>1689804092</v>
      </c>
      <c r="AT33">
        <v>992.86199999999997</v>
      </c>
      <c r="AU33">
        <v>999.91800000000001</v>
      </c>
      <c r="AV33">
        <v>15.939</v>
      </c>
      <c r="AW33">
        <v>15.121700000000001</v>
      </c>
      <c r="AX33">
        <v>996.18200000000002</v>
      </c>
      <c r="AY33">
        <v>16.008400000000002</v>
      </c>
      <c r="AZ33">
        <v>399.97800000000001</v>
      </c>
      <c r="BA33">
        <v>101.376</v>
      </c>
      <c r="BB33">
        <v>3.2783699999999999E-2</v>
      </c>
      <c r="BC33">
        <v>18.996500000000001</v>
      </c>
      <c r="BD33">
        <v>18.716200000000001</v>
      </c>
      <c r="BE33">
        <v>999.9</v>
      </c>
      <c r="BF33">
        <v>0</v>
      </c>
      <c r="BG33">
        <v>0</v>
      </c>
      <c r="BH33">
        <v>9991.25</v>
      </c>
      <c r="BI33">
        <v>0</v>
      </c>
      <c r="BJ33">
        <v>159.12700000000001</v>
      </c>
      <c r="BK33">
        <v>-7.0565199999999999</v>
      </c>
      <c r="BL33">
        <v>1008.94</v>
      </c>
      <c r="BM33">
        <v>1015.27</v>
      </c>
      <c r="BN33">
        <v>0.81735199999999997</v>
      </c>
      <c r="BO33">
        <v>999.91800000000001</v>
      </c>
      <c r="BP33">
        <v>15.121700000000001</v>
      </c>
      <c r="BQ33">
        <v>1.6158399999999999</v>
      </c>
      <c r="BR33">
        <v>1.53298</v>
      </c>
      <c r="BS33">
        <v>14.1107</v>
      </c>
      <c r="BT33">
        <v>13.3011</v>
      </c>
      <c r="BU33">
        <v>1799.96</v>
      </c>
      <c r="BV33">
        <v>0.89998500000000003</v>
      </c>
      <c r="BW33">
        <v>0.10001500000000001</v>
      </c>
      <c r="BX33">
        <v>0</v>
      </c>
      <c r="BY33">
        <v>2.2336</v>
      </c>
      <c r="BZ33">
        <v>0</v>
      </c>
      <c r="CA33">
        <v>2548.79</v>
      </c>
      <c r="CB33">
        <v>13894.6</v>
      </c>
      <c r="CC33">
        <v>36</v>
      </c>
      <c r="CD33">
        <v>38.061999999999998</v>
      </c>
      <c r="CE33">
        <v>37.311999999999998</v>
      </c>
      <c r="CF33">
        <v>36</v>
      </c>
      <c r="CG33">
        <v>35.625</v>
      </c>
      <c r="CH33">
        <v>1619.94</v>
      </c>
      <c r="CI33">
        <v>180.02</v>
      </c>
      <c r="CJ33">
        <v>0</v>
      </c>
      <c r="CK33">
        <v>1689804100.5999999</v>
      </c>
      <c r="CL33">
        <v>0</v>
      </c>
      <c r="CM33">
        <v>1689804062</v>
      </c>
      <c r="CN33" t="s">
        <v>399</v>
      </c>
      <c r="CO33">
        <v>1689804062</v>
      </c>
      <c r="CP33">
        <v>1689804060</v>
      </c>
      <c r="CQ33">
        <v>39</v>
      </c>
      <c r="CR33">
        <v>0.17699999999999999</v>
      </c>
      <c r="CS33">
        <v>4.0000000000000001E-3</v>
      </c>
      <c r="CT33">
        <v>-3.3210000000000002</v>
      </c>
      <c r="CU33">
        <v>-6.9000000000000006E-2</v>
      </c>
      <c r="CV33">
        <v>1000</v>
      </c>
      <c r="CW33">
        <v>15</v>
      </c>
      <c r="CX33">
        <v>0.17</v>
      </c>
      <c r="CY33">
        <v>0.14000000000000001</v>
      </c>
      <c r="CZ33">
        <v>8.3868693602906195</v>
      </c>
      <c r="DA33">
        <v>-4.5569115143174403E-2</v>
      </c>
      <c r="DB33">
        <v>0.13201559342560401</v>
      </c>
      <c r="DC33">
        <v>1</v>
      </c>
      <c r="DD33">
        <v>999.99955</v>
      </c>
      <c r="DE33">
        <v>-8.6300751878286897E-2</v>
      </c>
      <c r="DF33">
        <v>7.4427464688768194E-2</v>
      </c>
      <c r="DG33">
        <v>1</v>
      </c>
      <c r="DH33">
        <v>1800.0139999999999</v>
      </c>
      <c r="DI33">
        <v>7.1251522062811504E-2</v>
      </c>
      <c r="DJ33">
        <v>0.11689311356959201</v>
      </c>
      <c r="DK33">
        <v>-1</v>
      </c>
      <c r="DL33">
        <v>2</v>
      </c>
      <c r="DM33">
        <v>2</v>
      </c>
      <c r="DN33" t="s">
        <v>354</v>
      </c>
      <c r="DO33">
        <v>2.7324299999999999</v>
      </c>
      <c r="DP33">
        <v>2.7708599999999999</v>
      </c>
      <c r="DQ33">
        <v>0.18499599999999999</v>
      </c>
      <c r="DR33">
        <v>0.18456700000000001</v>
      </c>
      <c r="DS33">
        <v>9.1937500000000005E-2</v>
      </c>
      <c r="DT33">
        <v>8.6609699999999998E-2</v>
      </c>
      <c r="DU33">
        <v>23830.9</v>
      </c>
      <c r="DV33">
        <v>25182.1</v>
      </c>
      <c r="DW33">
        <v>27357.5</v>
      </c>
      <c r="DX33">
        <v>28976.1</v>
      </c>
      <c r="DY33">
        <v>32744.6</v>
      </c>
      <c r="DZ33">
        <v>35272.800000000003</v>
      </c>
      <c r="EA33">
        <v>36576.6</v>
      </c>
      <c r="EB33">
        <v>39303.800000000003</v>
      </c>
      <c r="EC33">
        <v>1.8831800000000001</v>
      </c>
      <c r="ED33">
        <v>2.0850499999999998</v>
      </c>
      <c r="EE33">
        <v>2.9385100000000001E-2</v>
      </c>
      <c r="EF33">
        <v>0</v>
      </c>
      <c r="EG33">
        <v>18.228899999999999</v>
      </c>
      <c r="EH33">
        <v>999.9</v>
      </c>
      <c r="EI33">
        <v>49.676000000000002</v>
      </c>
      <c r="EJ33">
        <v>25.488</v>
      </c>
      <c r="EK33">
        <v>16.040400000000002</v>
      </c>
      <c r="EL33">
        <v>61.752400000000002</v>
      </c>
      <c r="EM33">
        <v>23.0609</v>
      </c>
      <c r="EN33">
        <v>1</v>
      </c>
      <c r="EO33">
        <v>-0.35833300000000001</v>
      </c>
      <c r="EP33">
        <v>2.6869000000000001</v>
      </c>
      <c r="EQ33">
        <v>19.837800000000001</v>
      </c>
      <c r="ER33">
        <v>5.2178899999999997</v>
      </c>
      <c r="ES33">
        <v>11.9261</v>
      </c>
      <c r="ET33">
        <v>4.9557500000000001</v>
      </c>
      <c r="EU33">
        <v>3.2977500000000002</v>
      </c>
      <c r="EV33">
        <v>66.900000000000006</v>
      </c>
      <c r="EW33">
        <v>132.5</v>
      </c>
      <c r="EX33">
        <v>4610.5</v>
      </c>
      <c r="EY33">
        <v>9999</v>
      </c>
      <c r="EZ33">
        <v>1.8456600000000001</v>
      </c>
      <c r="FA33">
        <v>1.8447800000000001</v>
      </c>
      <c r="FB33">
        <v>1.8505199999999999</v>
      </c>
      <c r="FC33">
        <v>1.8546100000000001</v>
      </c>
      <c r="FD33">
        <v>1.8493200000000001</v>
      </c>
      <c r="FE33">
        <v>1.84938</v>
      </c>
      <c r="FF33">
        <v>1.8493599999999999</v>
      </c>
      <c r="FG33">
        <v>1.84917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-3.32</v>
      </c>
      <c r="FV33">
        <v>-6.9400000000000003E-2</v>
      </c>
      <c r="FW33">
        <v>-3.3209090909091401</v>
      </c>
      <c r="FX33">
        <v>0</v>
      </c>
      <c r="FY33">
        <v>0</v>
      </c>
      <c r="FZ33">
        <v>0</v>
      </c>
      <c r="GA33">
        <v>-6.9381818181815505E-2</v>
      </c>
      <c r="GB33">
        <v>0</v>
      </c>
      <c r="GC33">
        <v>0</v>
      </c>
      <c r="GD33">
        <v>0</v>
      </c>
      <c r="GE33">
        <v>-1</v>
      </c>
      <c r="GF33">
        <v>-1</v>
      </c>
      <c r="GG33">
        <v>-1</v>
      </c>
      <c r="GH33">
        <v>-1</v>
      </c>
      <c r="GI33">
        <v>0.5</v>
      </c>
      <c r="GJ33">
        <v>0.5</v>
      </c>
      <c r="GK33">
        <v>2.1533199999999999</v>
      </c>
      <c r="GL33">
        <v>2.5598100000000001</v>
      </c>
      <c r="GM33">
        <v>1.4477500000000001</v>
      </c>
      <c r="GN33">
        <v>2.3083499999999999</v>
      </c>
      <c r="GO33">
        <v>1.5466299999999999</v>
      </c>
      <c r="GP33">
        <v>2.3779300000000001</v>
      </c>
      <c r="GQ33">
        <v>28.0594</v>
      </c>
      <c r="GR33">
        <v>14.2371</v>
      </c>
      <c r="GS33">
        <v>18</v>
      </c>
      <c r="GT33">
        <v>389.37299999999999</v>
      </c>
      <c r="GU33">
        <v>641.26499999999999</v>
      </c>
      <c r="GV33">
        <v>15.586399999999999</v>
      </c>
      <c r="GW33">
        <v>22.551500000000001</v>
      </c>
      <c r="GX33">
        <v>30.0001</v>
      </c>
      <c r="GY33">
        <v>22.585799999999999</v>
      </c>
      <c r="GZ33">
        <v>22.569500000000001</v>
      </c>
      <c r="HA33">
        <v>43.051200000000001</v>
      </c>
      <c r="HB33">
        <v>10</v>
      </c>
      <c r="HC33">
        <v>-30</v>
      </c>
      <c r="HD33">
        <v>15.587300000000001</v>
      </c>
      <c r="HE33">
        <v>1000</v>
      </c>
      <c r="HF33">
        <v>0</v>
      </c>
      <c r="HG33">
        <v>100.76600000000001</v>
      </c>
      <c r="HH33">
        <v>95.525700000000001</v>
      </c>
    </row>
    <row r="34" spans="1:216" x14ac:dyDescent="0.2">
      <c r="A34">
        <v>16</v>
      </c>
      <c r="B34">
        <v>1689804195.0999999</v>
      </c>
      <c r="C34">
        <v>1344.0999999046301</v>
      </c>
      <c r="D34" t="s">
        <v>400</v>
      </c>
      <c r="E34" t="s">
        <v>401</v>
      </c>
      <c r="F34" t="s">
        <v>348</v>
      </c>
      <c r="G34" t="s">
        <v>409</v>
      </c>
      <c r="H34" t="s">
        <v>349</v>
      </c>
      <c r="I34" t="s">
        <v>350</v>
      </c>
      <c r="J34" t="s">
        <v>351</v>
      </c>
      <c r="K34" t="s">
        <v>352</v>
      </c>
      <c r="L34">
        <v>1689804195.0999999</v>
      </c>
      <c r="M34">
        <f t="shared" si="0"/>
        <v>8.7450404130571938E-4</v>
      </c>
      <c r="N34">
        <f t="shared" si="1"/>
        <v>0.87450404130571935</v>
      </c>
      <c r="O34">
        <f t="shared" si="2"/>
        <v>7.2363428909258616</v>
      </c>
      <c r="P34">
        <f t="shared" si="3"/>
        <v>1392.33</v>
      </c>
      <c r="Q34">
        <f t="shared" si="4"/>
        <v>1273.8600887588136</v>
      </c>
      <c r="R34">
        <f t="shared" si="5"/>
        <v>129.18191122363254</v>
      </c>
      <c r="S34">
        <f t="shared" si="6"/>
        <v>141.19592256732898</v>
      </c>
      <c r="T34">
        <f t="shared" si="7"/>
        <v>0.11519465183472784</v>
      </c>
      <c r="U34">
        <f t="shared" si="8"/>
        <v>3.6125068358761889</v>
      </c>
      <c r="V34">
        <f t="shared" si="9"/>
        <v>0.11319220799025845</v>
      </c>
      <c r="W34">
        <f t="shared" si="10"/>
        <v>7.0922142227107965E-2</v>
      </c>
      <c r="X34">
        <f t="shared" si="11"/>
        <v>297.73667399999994</v>
      </c>
      <c r="Y34">
        <f t="shared" si="12"/>
        <v>20.276248001561299</v>
      </c>
      <c r="Z34">
        <f t="shared" si="13"/>
        <v>20.276248001561299</v>
      </c>
      <c r="AA34">
        <f t="shared" si="14"/>
        <v>2.3870582671365161</v>
      </c>
      <c r="AB34">
        <f t="shared" si="15"/>
        <v>73.351984027448538</v>
      </c>
      <c r="AC34">
        <f t="shared" si="16"/>
        <v>1.6190583423101501</v>
      </c>
      <c r="AD34">
        <f t="shared" si="17"/>
        <v>2.2072454668769335</v>
      </c>
      <c r="AE34">
        <f t="shared" si="18"/>
        <v>0.76799992482636603</v>
      </c>
      <c r="AF34">
        <f t="shared" si="19"/>
        <v>-38.565628221582223</v>
      </c>
      <c r="AG34">
        <f t="shared" si="20"/>
        <v>-245.63746797986116</v>
      </c>
      <c r="AH34">
        <f t="shared" si="21"/>
        <v>-13.621510269349999</v>
      </c>
      <c r="AI34">
        <f t="shared" si="22"/>
        <v>-8.7932470793418815E-2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55091.713134885751</v>
      </c>
      <c r="AO34">
        <f t="shared" si="26"/>
        <v>1800.21</v>
      </c>
      <c r="AP34">
        <f t="shared" si="27"/>
        <v>1517.577</v>
      </c>
      <c r="AQ34">
        <f t="shared" si="28"/>
        <v>0.84299998333527748</v>
      </c>
      <c r="AR34">
        <f t="shared" si="29"/>
        <v>0.16538996783708565</v>
      </c>
      <c r="AS34">
        <v>1689804195.0999999</v>
      </c>
      <c r="AT34">
        <v>1392.33</v>
      </c>
      <c r="AU34">
        <v>1399.92</v>
      </c>
      <c r="AV34">
        <v>15.9655</v>
      </c>
      <c r="AW34">
        <v>15.1929</v>
      </c>
      <c r="AX34">
        <v>1395.31</v>
      </c>
      <c r="AY34">
        <v>16.037199999999999</v>
      </c>
      <c r="AZ34">
        <v>399.97500000000002</v>
      </c>
      <c r="BA34">
        <v>101.378</v>
      </c>
      <c r="BB34">
        <v>3.1811300000000001E-2</v>
      </c>
      <c r="BC34">
        <v>19.015000000000001</v>
      </c>
      <c r="BD34">
        <v>18.736799999999999</v>
      </c>
      <c r="BE34">
        <v>999.9</v>
      </c>
      <c r="BF34">
        <v>0</v>
      </c>
      <c r="BG34">
        <v>0</v>
      </c>
      <c r="BH34">
        <v>10003.799999999999</v>
      </c>
      <c r="BI34">
        <v>0</v>
      </c>
      <c r="BJ34">
        <v>165.85</v>
      </c>
      <c r="BK34">
        <v>-7.5869099999999996</v>
      </c>
      <c r="BL34">
        <v>1414.92</v>
      </c>
      <c r="BM34">
        <v>1421.52</v>
      </c>
      <c r="BN34">
        <v>0.77256400000000003</v>
      </c>
      <c r="BO34">
        <v>1399.92</v>
      </c>
      <c r="BP34">
        <v>15.1929</v>
      </c>
      <c r="BQ34">
        <v>1.6185400000000001</v>
      </c>
      <c r="BR34">
        <v>1.5402199999999999</v>
      </c>
      <c r="BS34">
        <v>14.1365</v>
      </c>
      <c r="BT34">
        <v>13.3734</v>
      </c>
      <c r="BU34">
        <v>1800.21</v>
      </c>
      <c r="BV34">
        <v>0.900003</v>
      </c>
      <c r="BW34">
        <v>9.99974E-2</v>
      </c>
      <c r="BX34">
        <v>0</v>
      </c>
      <c r="BY34">
        <v>2.2917999999999998</v>
      </c>
      <c r="BZ34">
        <v>0</v>
      </c>
      <c r="CA34">
        <v>2565.86</v>
      </c>
      <c r="CB34">
        <v>13896.6</v>
      </c>
      <c r="CC34">
        <v>36.061999999999998</v>
      </c>
      <c r="CD34">
        <v>38.125</v>
      </c>
      <c r="CE34">
        <v>37.375</v>
      </c>
      <c r="CF34">
        <v>36.061999999999998</v>
      </c>
      <c r="CG34">
        <v>35.625</v>
      </c>
      <c r="CH34">
        <v>1620.19</v>
      </c>
      <c r="CI34">
        <v>180.02</v>
      </c>
      <c r="CJ34">
        <v>0</v>
      </c>
      <c r="CK34">
        <v>1689804203.8</v>
      </c>
      <c r="CL34">
        <v>0</v>
      </c>
      <c r="CM34">
        <v>1689804166.0999999</v>
      </c>
      <c r="CN34" t="s">
        <v>402</v>
      </c>
      <c r="CO34">
        <v>1689804166.0999999</v>
      </c>
      <c r="CP34">
        <v>1689804145.0999999</v>
      </c>
      <c r="CQ34">
        <v>40</v>
      </c>
      <c r="CR34">
        <v>0.34200000000000003</v>
      </c>
      <c r="CS34">
        <v>-2E-3</v>
      </c>
      <c r="CT34">
        <v>-2.9769999999999999</v>
      </c>
      <c r="CU34">
        <v>-7.1999999999999995E-2</v>
      </c>
      <c r="CV34">
        <v>1400</v>
      </c>
      <c r="CW34">
        <v>15</v>
      </c>
      <c r="CX34">
        <v>0.16</v>
      </c>
      <c r="CY34">
        <v>0.1</v>
      </c>
      <c r="CZ34">
        <v>8.7267173994538201</v>
      </c>
      <c r="DA34">
        <v>0.749196687618496</v>
      </c>
      <c r="DB34">
        <v>0.13328317548778801</v>
      </c>
      <c r="DC34">
        <v>1</v>
      </c>
      <c r="DD34">
        <v>1400.02476190476</v>
      </c>
      <c r="DE34">
        <v>0.111428571431155</v>
      </c>
      <c r="DF34">
        <v>7.2808885356432498E-2</v>
      </c>
      <c r="DG34">
        <v>1</v>
      </c>
      <c r="DH34">
        <v>1799.9909523809499</v>
      </c>
      <c r="DI34">
        <v>-0.29869862146202503</v>
      </c>
      <c r="DJ34">
        <v>0.15271837641331801</v>
      </c>
      <c r="DK34">
        <v>-1</v>
      </c>
      <c r="DL34">
        <v>2</v>
      </c>
      <c r="DM34">
        <v>2</v>
      </c>
      <c r="DN34" t="s">
        <v>354</v>
      </c>
      <c r="DO34">
        <v>2.73238</v>
      </c>
      <c r="DP34">
        <v>2.77</v>
      </c>
      <c r="DQ34">
        <v>0.22830800000000001</v>
      </c>
      <c r="DR34">
        <v>0.227738</v>
      </c>
      <c r="DS34">
        <v>9.2052099999999998E-2</v>
      </c>
      <c r="DT34">
        <v>8.6899000000000004E-2</v>
      </c>
      <c r="DU34">
        <v>22566.2</v>
      </c>
      <c r="DV34">
        <v>23850.9</v>
      </c>
      <c r="DW34">
        <v>27356.5</v>
      </c>
      <c r="DX34">
        <v>28975.1</v>
      </c>
      <c r="DY34">
        <v>32739.200000000001</v>
      </c>
      <c r="DZ34">
        <v>35260.400000000001</v>
      </c>
      <c r="EA34">
        <v>36574.9</v>
      </c>
      <c r="EB34">
        <v>39302.300000000003</v>
      </c>
      <c r="EC34">
        <v>1.8831500000000001</v>
      </c>
      <c r="ED34">
        <v>2.0850300000000002</v>
      </c>
      <c r="EE34">
        <v>2.88039E-2</v>
      </c>
      <c r="EF34">
        <v>0</v>
      </c>
      <c r="EG34">
        <v>18.2592</v>
      </c>
      <c r="EH34">
        <v>999.9</v>
      </c>
      <c r="EI34">
        <v>49.756</v>
      </c>
      <c r="EJ34">
        <v>25.518999999999998</v>
      </c>
      <c r="EK34">
        <v>16.094899999999999</v>
      </c>
      <c r="EL34">
        <v>61.799700000000001</v>
      </c>
      <c r="EM34">
        <v>23.040900000000001</v>
      </c>
      <c r="EN34">
        <v>1</v>
      </c>
      <c r="EO34">
        <v>-0.354522</v>
      </c>
      <c r="EP34">
        <v>2.9910600000000001</v>
      </c>
      <c r="EQ34">
        <v>19.811</v>
      </c>
      <c r="ER34">
        <v>5.2175900000000004</v>
      </c>
      <c r="ES34">
        <v>11.9261</v>
      </c>
      <c r="ET34">
        <v>4.9555999999999996</v>
      </c>
      <c r="EU34">
        <v>3.2975500000000002</v>
      </c>
      <c r="EV34">
        <v>66.900000000000006</v>
      </c>
      <c r="EW34">
        <v>132.5</v>
      </c>
      <c r="EX34">
        <v>4612.3999999999996</v>
      </c>
      <c r="EY34">
        <v>9999</v>
      </c>
      <c r="EZ34">
        <v>1.8466499999999999</v>
      </c>
      <c r="FA34">
        <v>1.8457300000000001</v>
      </c>
      <c r="FB34">
        <v>1.8514999999999999</v>
      </c>
      <c r="FC34">
        <v>1.85558</v>
      </c>
      <c r="FD34">
        <v>1.8503000000000001</v>
      </c>
      <c r="FE34">
        <v>1.8503499999999999</v>
      </c>
      <c r="FF34">
        <v>1.8503400000000001</v>
      </c>
      <c r="FG34">
        <v>1.85015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-2.98</v>
      </c>
      <c r="FV34">
        <v>-7.17E-2</v>
      </c>
      <c r="FW34">
        <v>-2.97699999999986</v>
      </c>
      <c r="FX34">
        <v>0</v>
      </c>
      <c r="FY34">
        <v>0</v>
      </c>
      <c r="FZ34">
        <v>0</v>
      </c>
      <c r="GA34">
        <v>-7.1672727272726902E-2</v>
      </c>
      <c r="GB34">
        <v>0</v>
      </c>
      <c r="GC34">
        <v>0</v>
      </c>
      <c r="GD34">
        <v>0</v>
      </c>
      <c r="GE34">
        <v>-1</v>
      </c>
      <c r="GF34">
        <v>-1</v>
      </c>
      <c r="GG34">
        <v>-1</v>
      </c>
      <c r="GH34">
        <v>-1</v>
      </c>
      <c r="GI34">
        <v>0.5</v>
      </c>
      <c r="GJ34">
        <v>0.8</v>
      </c>
      <c r="GK34">
        <v>2.83691</v>
      </c>
      <c r="GL34">
        <v>2.5573700000000001</v>
      </c>
      <c r="GM34">
        <v>1.4489700000000001</v>
      </c>
      <c r="GN34">
        <v>2.3107899999999999</v>
      </c>
      <c r="GO34">
        <v>1.5466299999999999</v>
      </c>
      <c r="GP34">
        <v>2.4169900000000002</v>
      </c>
      <c r="GQ34">
        <v>28.101299999999998</v>
      </c>
      <c r="GR34">
        <v>14.2196</v>
      </c>
      <c r="GS34">
        <v>18</v>
      </c>
      <c r="GT34">
        <v>389.54599999999999</v>
      </c>
      <c r="GU34">
        <v>641.55899999999997</v>
      </c>
      <c r="GV34">
        <v>15.459899999999999</v>
      </c>
      <c r="GW34">
        <v>22.5914</v>
      </c>
      <c r="GX34">
        <v>30.000299999999999</v>
      </c>
      <c r="GY34">
        <v>22.6128</v>
      </c>
      <c r="GZ34">
        <v>22.5944</v>
      </c>
      <c r="HA34">
        <v>56.729100000000003</v>
      </c>
      <c r="HB34">
        <v>10</v>
      </c>
      <c r="HC34">
        <v>-30</v>
      </c>
      <c r="HD34">
        <v>15.453799999999999</v>
      </c>
      <c r="HE34">
        <v>1400</v>
      </c>
      <c r="HF34">
        <v>0</v>
      </c>
      <c r="HG34">
        <v>100.762</v>
      </c>
      <c r="HH34">
        <v>95.522199999999998</v>
      </c>
    </row>
    <row r="35" spans="1:216" x14ac:dyDescent="0.2">
      <c r="A35">
        <v>17</v>
      </c>
      <c r="B35">
        <v>1689804288.0999999</v>
      </c>
      <c r="C35">
        <v>1437.0999999046301</v>
      </c>
      <c r="D35" t="s">
        <v>403</v>
      </c>
      <c r="E35" t="s">
        <v>404</v>
      </c>
      <c r="F35" t="s">
        <v>348</v>
      </c>
      <c r="G35" t="s">
        <v>409</v>
      </c>
      <c r="H35" t="s">
        <v>349</v>
      </c>
      <c r="I35" t="s">
        <v>350</v>
      </c>
      <c r="J35" t="s">
        <v>351</v>
      </c>
      <c r="K35" t="s">
        <v>352</v>
      </c>
      <c r="L35">
        <v>1689804288.0999999</v>
      </c>
      <c r="M35">
        <f t="shared" si="0"/>
        <v>8.9734324080750826E-4</v>
      </c>
      <c r="N35">
        <f t="shared" si="1"/>
        <v>0.89734324080750827</v>
      </c>
      <c r="O35">
        <f t="shared" si="2"/>
        <v>7.8067098118792133</v>
      </c>
      <c r="P35">
        <f t="shared" si="3"/>
        <v>1791.45</v>
      </c>
      <c r="Q35">
        <f t="shared" si="4"/>
        <v>1664.6049290060118</v>
      </c>
      <c r="R35">
        <f t="shared" si="5"/>
        <v>168.80940160155626</v>
      </c>
      <c r="S35">
        <f t="shared" si="6"/>
        <v>181.67289861366001</v>
      </c>
      <c r="T35">
        <f t="shared" si="7"/>
        <v>0.11989240170214743</v>
      </c>
      <c r="U35">
        <f t="shared" si="8"/>
        <v>3.613425742629361</v>
      </c>
      <c r="V35">
        <f t="shared" si="9"/>
        <v>0.11772550113798728</v>
      </c>
      <c r="W35">
        <f t="shared" si="10"/>
        <v>7.3769863533161728E-2</v>
      </c>
      <c r="X35">
        <f t="shared" si="11"/>
        <v>297.68546099999998</v>
      </c>
      <c r="Y35">
        <f t="shared" si="12"/>
        <v>20.269395413834502</v>
      </c>
      <c r="Z35">
        <f t="shared" si="13"/>
        <v>20.269395413834502</v>
      </c>
      <c r="AA35">
        <f t="shared" si="14"/>
        <v>2.3860476478111963</v>
      </c>
      <c r="AB35">
        <f t="shared" si="15"/>
        <v>73.779747642131582</v>
      </c>
      <c r="AC35">
        <f t="shared" si="16"/>
        <v>1.6283578849756</v>
      </c>
      <c r="AD35">
        <f t="shared" si="17"/>
        <v>2.2070526628444762</v>
      </c>
      <c r="AE35">
        <f t="shared" si="18"/>
        <v>0.7576897628355963</v>
      </c>
      <c r="AF35">
        <f t="shared" si="19"/>
        <v>-39.572836919611113</v>
      </c>
      <c r="AG35">
        <f t="shared" si="20"/>
        <v>-244.6377480287033</v>
      </c>
      <c r="AH35">
        <f t="shared" si="21"/>
        <v>-13.56204795309927</v>
      </c>
      <c r="AI35">
        <f t="shared" si="22"/>
        <v>-8.7171901413739761E-2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55112.061420139966</v>
      </c>
      <c r="AO35">
        <f t="shared" si="26"/>
        <v>1799.9</v>
      </c>
      <c r="AP35">
        <f t="shared" si="27"/>
        <v>1517.3157000000001</v>
      </c>
      <c r="AQ35">
        <f t="shared" si="28"/>
        <v>0.84299999999999997</v>
      </c>
      <c r="AR35">
        <f t="shared" si="29"/>
        <v>0.16538999999999998</v>
      </c>
      <c r="AS35">
        <v>1689804288.0999999</v>
      </c>
      <c r="AT35">
        <v>1791.45</v>
      </c>
      <c r="AU35">
        <v>1799.9</v>
      </c>
      <c r="AV35">
        <v>16.056999999999999</v>
      </c>
      <c r="AW35">
        <v>15.2645</v>
      </c>
      <c r="AX35">
        <v>1794.25</v>
      </c>
      <c r="AY35">
        <v>16.123899999999999</v>
      </c>
      <c r="AZ35">
        <v>400.07799999999997</v>
      </c>
      <c r="BA35">
        <v>101.379</v>
      </c>
      <c r="BB35">
        <v>3.2090800000000003E-2</v>
      </c>
      <c r="BC35">
        <v>19.0136</v>
      </c>
      <c r="BD35">
        <v>18.753299999999999</v>
      </c>
      <c r="BE35">
        <v>999.9</v>
      </c>
      <c r="BF35">
        <v>0</v>
      </c>
      <c r="BG35">
        <v>0</v>
      </c>
      <c r="BH35">
        <v>10007.5</v>
      </c>
      <c r="BI35">
        <v>0</v>
      </c>
      <c r="BJ35">
        <v>201.33699999999999</v>
      </c>
      <c r="BK35">
        <v>-8.4494600000000002</v>
      </c>
      <c r="BL35">
        <v>1820.69</v>
      </c>
      <c r="BM35">
        <v>1827.8</v>
      </c>
      <c r="BN35">
        <v>0.79249000000000003</v>
      </c>
      <c r="BO35">
        <v>1799.9</v>
      </c>
      <c r="BP35">
        <v>15.2645</v>
      </c>
      <c r="BQ35">
        <v>1.62784</v>
      </c>
      <c r="BR35">
        <v>1.5475000000000001</v>
      </c>
      <c r="BS35">
        <v>14.2249</v>
      </c>
      <c r="BT35">
        <v>13.4458</v>
      </c>
      <c r="BU35">
        <v>1799.9</v>
      </c>
      <c r="BV35">
        <v>0.9</v>
      </c>
      <c r="BW35">
        <v>0.1</v>
      </c>
      <c r="BX35">
        <v>0</v>
      </c>
      <c r="BY35">
        <v>2.3210999999999999</v>
      </c>
      <c r="BZ35">
        <v>0</v>
      </c>
      <c r="CA35">
        <v>2660.12</v>
      </c>
      <c r="CB35">
        <v>13894.2</v>
      </c>
      <c r="CC35">
        <v>36.125</v>
      </c>
      <c r="CD35">
        <v>38.25</v>
      </c>
      <c r="CE35">
        <v>37.436999999999998</v>
      </c>
      <c r="CF35">
        <v>36.125</v>
      </c>
      <c r="CG35">
        <v>35.686999999999998</v>
      </c>
      <c r="CH35">
        <v>1619.91</v>
      </c>
      <c r="CI35">
        <v>179.99</v>
      </c>
      <c r="CJ35">
        <v>0</v>
      </c>
      <c r="CK35">
        <v>1689804296.8</v>
      </c>
      <c r="CL35">
        <v>0</v>
      </c>
      <c r="CM35">
        <v>1689804257.0999999</v>
      </c>
      <c r="CN35" t="s">
        <v>405</v>
      </c>
      <c r="CO35">
        <v>1689804257.0999999</v>
      </c>
      <c r="CP35">
        <v>1689804252.0999999</v>
      </c>
      <c r="CQ35">
        <v>41</v>
      </c>
      <c r="CR35">
        <v>0.183</v>
      </c>
      <c r="CS35">
        <v>5.0000000000000001E-3</v>
      </c>
      <c r="CT35">
        <v>-2.7949999999999999</v>
      </c>
      <c r="CU35">
        <v>-6.7000000000000004E-2</v>
      </c>
      <c r="CV35">
        <v>1800</v>
      </c>
      <c r="CW35">
        <v>15</v>
      </c>
      <c r="CX35">
        <v>7.0000000000000007E-2</v>
      </c>
      <c r="CY35">
        <v>0.11</v>
      </c>
      <c r="CZ35">
        <v>9.6350849536222007</v>
      </c>
      <c r="DA35">
        <v>-0.74356063999140698</v>
      </c>
      <c r="DB35">
        <v>0.19737754979150701</v>
      </c>
      <c r="DC35">
        <v>1</v>
      </c>
      <c r="DD35">
        <v>1799.9825000000001</v>
      </c>
      <c r="DE35">
        <v>0.108721804508196</v>
      </c>
      <c r="DF35">
        <v>0.128680806649666</v>
      </c>
      <c r="DG35">
        <v>1</v>
      </c>
      <c r="DH35">
        <v>1800.0145</v>
      </c>
      <c r="DI35">
        <v>-0.119138459207451</v>
      </c>
      <c r="DJ35">
        <v>0.14810384870080401</v>
      </c>
      <c r="DK35">
        <v>-1</v>
      </c>
      <c r="DL35">
        <v>2</v>
      </c>
      <c r="DM35">
        <v>2</v>
      </c>
      <c r="DN35" t="s">
        <v>354</v>
      </c>
      <c r="DO35">
        <v>2.7325900000000001</v>
      </c>
      <c r="DP35">
        <v>2.7703099999999998</v>
      </c>
      <c r="DQ35">
        <v>0.265019</v>
      </c>
      <c r="DR35">
        <v>0.26436700000000002</v>
      </c>
      <c r="DS35">
        <v>9.2401499999999998E-2</v>
      </c>
      <c r="DT35">
        <v>8.7183999999999998E-2</v>
      </c>
      <c r="DU35">
        <v>21492.3</v>
      </c>
      <c r="DV35">
        <v>22718.7</v>
      </c>
      <c r="DW35">
        <v>27352.5</v>
      </c>
      <c r="DX35">
        <v>28970.3</v>
      </c>
      <c r="DY35">
        <v>32722</v>
      </c>
      <c r="DZ35">
        <v>35243.4</v>
      </c>
      <c r="EA35">
        <v>36569.9</v>
      </c>
      <c r="EB35">
        <v>39295.4</v>
      </c>
      <c r="EC35">
        <v>1.8827700000000001</v>
      </c>
      <c r="ED35">
        <v>2.0845799999999999</v>
      </c>
      <c r="EE35">
        <v>2.83793E-2</v>
      </c>
      <c r="EF35">
        <v>0</v>
      </c>
      <c r="EG35">
        <v>18.282699999999998</v>
      </c>
      <c r="EH35">
        <v>999.9</v>
      </c>
      <c r="EI35">
        <v>49.835000000000001</v>
      </c>
      <c r="EJ35">
        <v>25.559000000000001</v>
      </c>
      <c r="EK35">
        <v>16.157399999999999</v>
      </c>
      <c r="EL35">
        <v>61.9497</v>
      </c>
      <c r="EM35">
        <v>22.644200000000001</v>
      </c>
      <c r="EN35">
        <v>1</v>
      </c>
      <c r="EO35">
        <v>-0.34889199999999998</v>
      </c>
      <c r="EP35">
        <v>2.9883500000000001</v>
      </c>
      <c r="EQ35">
        <v>19.809899999999999</v>
      </c>
      <c r="ER35">
        <v>5.21774</v>
      </c>
      <c r="ES35">
        <v>11.9261</v>
      </c>
      <c r="ET35">
        <v>4.9554499999999999</v>
      </c>
      <c r="EU35">
        <v>3.2976000000000001</v>
      </c>
      <c r="EV35">
        <v>67</v>
      </c>
      <c r="EW35">
        <v>132.5</v>
      </c>
      <c r="EX35">
        <v>4614.5</v>
      </c>
      <c r="EY35">
        <v>9999</v>
      </c>
      <c r="EZ35">
        <v>1.84687</v>
      </c>
      <c r="FA35">
        <v>1.8460000000000001</v>
      </c>
      <c r="FB35">
        <v>1.8517699999999999</v>
      </c>
      <c r="FC35">
        <v>1.8557999999999999</v>
      </c>
      <c r="FD35">
        <v>1.85053</v>
      </c>
      <c r="FE35">
        <v>1.85059</v>
      </c>
      <c r="FF35">
        <v>1.85059</v>
      </c>
      <c r="FG35">
        <v>1.85039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-2.8</v>
      </c>
      <c r="FV35">
        <v>-6.6900000000000001E-2</v>
      </c>
      <c r="FW35">
        <v>-2.7949999999998498</v>
      </c>
      <c r="FX35">
        <v>0</v>
      </c>
      <c r="FY35">
        <v>0</v>
      </c>
      <c r="FZ35">
        <v>0</v>
      </c>
      <c r="GA35">
        <v>-6.6909090909089003E-2</v>
      </c>
      <c r="GB35">
        <v>0</v>
      </c>
      <c r="GC35">
        <v>0</v>
      </c>
      <c r="GD35">
        <v>0</v>
      </c>
      <c r="GE35">
        <v>-1</v>
      </c>
      <c r="GF35">
        <v>-1</v>
      </c>
      <c r="GG35">
        <v>-1</v>
      </c>
      <c r="GH35">
        <v>-1</v>
      </c>
      <c r="GI35">
        <v>0.5</v>
      </c>
      <c r="GJ35">
        <v>0.6</v>
      </c>
      <c r="GK35">
        <v>3.4802200000000001</v>
      </c>
      <c r="GL35">
        <v>2.5500500000000001</v>
      </c>
      <c r="GM35">
        <v>1.4489700000000001</v>
      </c>
      <c r="GN35">
        <v>2.3120099999999999</v>
      </c>
      <c r="GO35">
        <v>1.5466299999999999</v>
      </c>
      <c r="GP35">
        <v>2.4462899999999999</v>
      </c>
      <c r="GQ35">
        <v>28.164200000000001</v>
      </c>
      <c r="GR35">
        <v>14.2196</v>
      </c>
      <c r="GS35">
        <v>18</v>
      </c>
      <c r="GT35">
        <v>389.73599999999999</v>
      </c>
      <c r="GU35">
        <v>641.77499999999998</v>
      </c>
      <c r="GV35">
        <v>15.4442</v>
      </c>
      <c r="GW35">
        <v>22.6632</v>
      </c>
      <c r="GX35">
        <v>30.000499999999999</v>
      </c>
      <c r="GY35">
        <v>22.6663</v>
      </c>
      <c r="GZ35">
        <v>22.6432</v>
      </c>
      <c r="HA35">
        <v>69.575999999999993</v>
      </c>
      <c r="HB35">
        <v>10</v>
      </c>
      <c r="HC35">
        <v>-30</v>
      </c>
      <c r="HD35">
        <v>15.4321</v>
      </c>
      <c r="HE35">
        <v>1800</v>
      </c>
      <c r="HF35">
        <v>0</v>
      </c>
      <c r="HG35">
        <v>100.748</v>
      </c>
      <c r="HH35">
        <v>95.506</v>
      </c>
    </row>
    <row r="36" spans="1:216" x14ac:dyDescent="0.2">
      <c r="A36">
        <v>18</v>
      </c>
      <c r="B36">
        <v>1689804394.0999999</v>
      </c>
      <c r="C36">
        <v>1543.0999999046301</v>
      </c>
      <c r="D36" t="s">
        <v>406</v>
      </c>
      <c r="E36" t="s">
        <v>407</v>
      </c>
      <c r="F36" t="s">
        <v>348</v>
      </c>
      <c r="G36" t="s">
        <v>409</v>
      </c>
      <c r="H36" t="s">
        <v>349</v>
      </c>
      <c r="I36" t="s">
        <v>350</v>
      </c>
      <c r="J36" t="s">
        <v>351</v>
      </c>
      <c r="K36" t="s">
        <v>352</v>
      </c>
      <c r="L36">
        <v>1689804394.0999999</v>
      </c>
      <c r="M36">
        <f t="shared" si="0"/>
        <v>1.2168637176341163E-3</v>
      </c>
      <c r="N36">
        <f t="shared" si="1"/>
        <v>1.2168637176341164</v>
      </c>
      <c r="O36">
        <f t="shared" si="2"/>
        <v>3.9180986719001409</v>
      </c>
      <c r="P36">
        <f t="shared" si="3"/>
        <v>396.01799999999997</v>
      </c>
      <c r="Q36">
        <f t="shared" si="4"/>
        <v>348.06181254563262</v>
      </c>
      <c r="R36">
        <f t="shared" si="5"/>
        <v>35.298560876211582</v>
      </c>
      <c r="S36">
        <f t="shared" si="6"/>
        <v>40.162020012588599</v>
      </c>
      <c r="T36">
        <f t="shared" si="7"/>
        <v>0.1486755693320235</v>
      </c>
      <c r="U36">
        <f t="shared" si="8"/>
        <v>3.6151660655809845</v>
      </c>
      <c r="V36">
        <f t="shared" si="9"/>
        <v>0.14536040752996604</v>
      </c>
      <c r="W36">
        <f t="shared" si="10"/>
        <v>9.1141952005975621E-2</v>
      </c>
      <c r="X36">
        <f t="shared" si="11"/>
        <v>297.72332700000004</v>
      </c>
      <c r="Y36">
        <f t="shared" si="12"/>
        <v>20.192786520060942</v>
      </c>
      <c r="Z36">
        <f t="shared" si="13"/>
        <v>20.192786520060942</v>
      </c>
      <c r="AA36">
        <f t="shared" si="14"/>
        <v>2.3747748668492696</v>
      </c>
      <c r="AB36">
        <f t="shared" si="15"/>
        <v>69.909214711628138</v>
      </c>
      <c r="AC36">
        <f t="shared" si="16"/>
        <v>1.54219203654236</v>
      </c>
      <c r="AD36">
        <f t="shared" si="17"/>
        <v>2.2059925045701365</v>
      </c>
      <c r="AE36">
        <f t="shared" si="18"/>
        <v>0.8325828303069096</v>
      </c>
      <c r="AF36">
        <f t="shared" si="19"/>
        <v>-53.66368994766453</v>
      </c>
      <c r="AG36">
        <f t="shared" si="20"/>
        <v>-231.3251713504205</v>
      </c>
      <c r="AH36">
        <f t="shared" si="21"/>
        <v>-12.812317021923494</v>
      </c>
      <c r="AI36">
        <f t="shared" si="22"/>
        <v>-7.7851320008477387E-2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55151.582822617835</v>
      </c>
      <c r="AO36">
        <f t="shared" si="26"/>
        <v>1800.13</v>
      </c>
      <c r="AP36">
        <f t="shared" si="27"/>
        <v>1517.5095000000001</v>
      </c>
      <c r="AQ36">
        <f t="shared" si="28"/>
        <v>0.84299995000361083</v>
      </c>
      <c r="AR36">
        <f t="shared" si="29"/>
        <v>0.16538990350696894</v>
      </c>
      <c r="AS36">
        <v>1689804394.0999999</v>
      </c>
      <c r="AT36">
        <v>396.01799999999997</v>
      </c>
      <c r="AU36">
        <v>399.96800000000002</v>
      </c>
      <c r="AV36">
        <v>15.206799999999999</v>
      </c>
      <c r="AW36">
        <v>14.131</v>
      </c>
      <c r="AX36">
        <v>399.44400000000002</v>
      </c>
      <c r="AY36">
        <v>15.3118</v>
      </c>
      <c r="AZ36">
        <v>400.01</v>
      </c>
      <c r="BA36">
        <v>101.38200000000001</v>
      </c>
      <c r="BB36">
        <v>3.2632700000000001E-2</v>
      </c>
      <c r="BC36">
        <v>19.0059</v>
      </c>
      <c r="BD36">
        <v>18.734000000000002</v>
      </c>
      <c r="BE36">
        <v>999.9</v>
      </c>
      <c r="BF36">
        <v>0</v>
      </c>
      <c r="BG36">
        <v>0</v>
      </c>
      <c r="BH36">
        <v>10014.4</v>
      </c>
      <c r="BI36">
        <v>0</v>
      </c>
      <c r="BJ36">
        <v>181.959</v>
      </c>
      <c r="BK36">
        <v>-3.3185699999999998</v>
      </c>
      <c r="BL36">
        <v>402.78899999999999</v>
      </c>
      <c r="BM36">
        <v>405.70100000000002</v>
      </c>
      <c r="BN36">
        <v>1.1138300000000001</v>
      </c>
      <c r="BO36">
        <v>399.96800000000002</v>
      </c>
      <c r="BP36">
        <v>14.131</v>
      </c>
      <c r="BQ36">
        <v>1.54556</v>
      </c>
      <c r="BR36">
        <v>1.4326399999999999</v>
      </c>
      <c r="BS36">
        <v>13.426500000000001</v>
      </c>
      <c r="BT36">
        <v>12.2675</v>
      </c>
      <c r="BU36">
        <v>1800.13</v>
      </c>
      <c r="BV36">
        <v>0.900003</v>
      </c>
      <c r="BW36">
        <v>9.99974E-2</v>
      </c>
      <c r="BX36">
        <v>0</v>
      </c>
      <c r="BY36">
        <v>1.92</v>
      </c>
      <c r="BZ36">
        <v>0</v>
      </c>
      <c r="CA36">
        <v>2552.38</v>
      </c>
      <c r="CB36">
        <v>13896</v>
      </c>
      <c r="CC36">
        <v>36.186999999999998</v>
      </c>
      <c r="CD36">
        <v>38.375</v>
      </c>
      <c r="CE36">
        <v>37.5</v>
      </c>
      <c r="CF36">
        <v>36.311999999999998</v>
      </c>
      <c r="CG36">
        <v>35.811999999999998</v>
      </c>
      <c r="CH36">
        <v>1620.12</v>
      </c>
      <c r="CI36">
        <v>180.01</v>
      </c>
      <c r="CJ36">
        <v>0</v>
      </c>
      <c r="CK36">
        <v>1689804403</v>
      </c>
      <c r="CL36">
        <v>0</v>
      </c>
      <c r="CM36">
        <v>1689804423.0999999</v>
      </c>
      <c r="CN36" t="s">
        <v>408</v>
      </c>
      <c r="CO36">
        <v>1689804423.0999999</v>
      </c>
      <c r="CP36">
        <v>1689804414.0999999</v>
      </c>
      <c r="CQ36">
        <v>42</v>
      </c>
      <c r="CR36">
        <v>-0.63100000000000001</v>
      </c>
      <c r="CS36">
        <v>-3.9E-2</v>
      </c>
      <c r="CT36">
        <v>-3.4260000000000002</v>
      </c>
      <c r="CU36">
        <v>-0.105</v>
      </c>
      <c r="CV36">
        <v>400</v>
      </c>
      <c r="CW36">
        <v>14</v>
      </c>
      <c r="CX36">
        <v>0.34</v>
      </c>
      <c r="CY36">
        <v>7.0000000000000007E-2</v>
      </c>
      <c r="CZ36">
        <v>3.5145518185196098</v>
      </c>
      <c r="DA36">
        <v>1.7573492106505699</v>
      </c>
      <c r="DB36">
        <v>0.184994941707567</v>
      </c>
      <c r="DC36">
        <v>1</v>
      </c>
      <c r="DD36">
        <v>399.97820000000002</v>
      </c>
      <c r="DE36">
        <v>7.3082706765420597E-3</v>
      </c>
      <c r="DF36">
        <v>2.9842251925749502E-2</v>
      </c>
      <c r="DG36">
        <v>1</v>
      </c>
      <c r="DH36">
        <v>1799.9819047619001</v>
      </c>
      <c r="DI36">
        <v>-0.54131346087344601</v>
      </c>
      <c r="DJ36">
        <v>0.16615022025755699</v>
      </c>
      <c r="DK36">
        <v>-1</v>
      </c>
      <c r="DL36">
        <v>2</v>
      </c>
      <c r="DM36">
        <v>2</v>
      </c>
      <c r="DN36" t="s">
        <v>354</v>
      </c>
      <c r="DO36">
        <v>2.7322500000000001</v>
      </c>
      <c r="DP36">
        <v>2.7709100000000002</v>
      </c>
      <c r="DQ36">
        <v>9.7871899999999998E-2</v>
      </c>
      <c r="DR36">
        <v>9.7497E-2</v>
      </c>
      <c r="DS36">
        <v>8.8983199999999998E-2</v>
      </c>
      <c r="DT36">
        <v>8.2445299999999999E-2</v>
      </c>
      <c r="DU36">
        <v>26366.1</v>
      </c>
      <c r="DV36">
        <v>27858.400000000001</v>
      </c>
      <c r="DW36">
        <v>27349.3</v>
      </c>
      <c r="DX36">
        <v>28968</v>
      </c>
      <c r="DY36">
        <v>32842.1</v>
      </c>
      <c r="DZ36">
        <v>35423.4</v>
      </c>
      <c r="EA36">
        <v>36564</v>
      </c>
      <c r="EB36">
        <v>39291.800000000003</v>
      </c>
      <c r="EC36">
        <v>1.88235</v>
      </c>
      <c r="ED36">
        <v>2.0777000000000001</v>
      </c>
      <c r="EE36">
        <v>2.41175E-2</v>
      </c>
      <c r="EF36">
        <v>0</v>
      </c>
      <c r="EG36">
        <v>18.334099999999999</v>
      </c>
      <c r="EH36">
        <v>999.9</v>
      </c>
      <c r="EI36">
        <v>49.939</v>
      </c>
      <c r="EJ36">
        <v>25.599</v>
      </c>
      <c r="EK36">
        <v>16.230599999999999</v>
      </c>
      <c r="EL36">
        <v>61.849699999999999</v>
      </c>
      <c r="EM36">
        <v>23.2532</v>
      </c>
      <c r="EN36">
        <v>1</v>
      </c>
      <c r="EO36">
        <v>-0.33830300000000002</v>
      </c>
      <c r="EP36">
        <v>3.4425500000000002</v>
      </c>
      <c r="EQ36">
        <v>19.7639</v>
      </c>
      <c r="ER36">
        <v>5.2175900000000004</v>
      </c>
      <c r="ES36">
        <v>11.9261</v>
      </c>
      <c r="ET36">
        <v>4.9557000000000002</v>
      </c>
      <c r="EU36">
        <v>3.2973499999999998</v>
      </c>
      <c r="EV36">
        <v>67</v>
      </c>
      <c r="EW36">
        <v>132.5</v>
      </c>
      <c r="EX36">
        <v>4616.8</v>
      </c>
      <c r="EY36">
        <v>9999</v>
      </c>
      <c r="EZ36">
        <v>1.84666</v>
      </c>
      <c r="FA36">
        <v>1.84578</v>
      </c>
      <c r="FB36">
        <v>1.8515200000000001</v>
      </c>
      <c r="FC36">
        <v>1.8555900000000001</v>
      </c>
      <c r="FD36">
        <v>1.8503000000000001</v>
      </c>
      <c r="FE36">
        <v>1.85036</v>
      </c>
      <c r="FF36">
        <v>1.85033</v>
      </c>
      <c r="FG36">
        <v>1.85016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-3.4260000000000002</v>
      </c>
      <c r="FV36">
        <v>-0.105</v>
      </c>
      <c r="FW36">
        <v>-2.7949999999998498</v>
      </c>
      <c r="FX36">
        <v>0</v>
      </c>
      <c r="FY36">
        <v>0</v>
      </c>
      <c r="FZ36">
        <v>0</v>
      </c>
      <c r="GA36">
        <v>-6.6909090909089003E-2</v>
      </c>
      <c r="GB36">
        <v>0</v>
      </c>
      <c r="GC36">
        <v>0</v>
      </c>
      <c r="GD36">
        <v>0</v>
      </c>
      <c r="GE36">
        <v>-1</v>
      </c>
      <c r="GF36">
        <v>-1</v>
      </c>
      <c r="GG36">
        <v>-1</v>
      </c>
      <c r="GH36">
        <v>-1</v>
      </c>
      <c r="GI36">
        <v>2.2999999999999998</v>
      </c>
      <c r="GJ36">
        <v>2.4</v>
      </c>
      <c r="GK36">
        <v>1.02905</v>
      </c>
      <c r="GL36">
        <v>2.5451700000000002</v>
      </c>
      <c r="GM36">
        <v>1.4477500000000001</v>
      </c>
      <c r="GN36">
        <v>2.3046899999999999</v>
      </c>
      <c r="GO36">
        <v>1.5466299999999999</v>
      </c>
      <c r="GP36">
        <v>2.4523899999999998</v>
      </c>
      <c r="GQ36">
        <v>28.248200000000001</v>
      </c>
      <c r="GR36">
        <v>14.193300000000001</v>
      </c>
      <c r="GS36">
        <v>18</v>
      </c>
      <c r="GT36">
        <v>390.13099999999997</v>
      </c>
      <c r="GU36">
        <v>636.702</v>
      </c>
      <c r="GV36">
        <v>15.1076</v>
      </c>
      <c r="GW36">
        <v>22.778400000000001</v>
      </c>
      <c r="GX36">
        <v>30.000800000000002</v>
      </c>
      <c r="GY36">
        <v>22.753</v>
      </c>
      <c r="GZ36">
        <v>22.7287</v>
      </c>
      <c r="HA36">
        <v>20.601700000000001</v>
      </c>
      <c r="HB36">
        <v>20</v>
      </c>
      <c r="HC36">
        <v>-30</v>
      </c>
      <c r="HD36">
        <v>15.098800000000001</v>
      </c>
      <c r="HE36">
        <v>400</v>
      </c>
      <c r="HF36">
        <v>0</v>
      </c>
      <c r="HG36">
        <v>100.733</v>
      </c>
      <c r="HH36">
        <v>95.497699999999995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2023-07-19T14:09:09Z</dcterms:created>
  <dcterms:modified xsi:type="dcterms:W3CDTF">2023-07-25T18:16:46Z</dcterms:modified>
</cp:coreProperties>
</file>