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09C3DD66-36EA-214E-BADA-9457F48B0CA2}" xr6:coauthVersionLast="47" xr6:coauthVersionMax="47" xr10:uidLastSave="{00000000-0000-0000-0000-000000000000}"/>
  <bookViews>
    <workbookView xWindow="240" yWindow="760" windowWidth="17940" windowHeight="121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X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P33" i="1" s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M31" i="1"/>
  <c r="AL31" i="1"/>
  <c r="P31" i="1" s="1"/>
  <c r="AD31" i="1"/>
  <c r="AC31" i="1"/>
  <c r="AB31" i="1" s="1"/>
  <c r="U31" i="1"/>
  <c r="AR30" i="1"/>
  <c r="AQ30" i="1"/>
  <c r="AO30" i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P29" i="1" s="1"/>
  <c r="AO29" i="1"/>
  <c r="AN29" i="1"/>
  <c r="AL29" i="1" s="1"/>
  <c r="AM29" i="1" s="1"/>
  <c r="AD29" i="1"/>
  <c r="AC29" i="1"/>
  <c r="AB29" i="1" s="1"/>
  <c r="X29" i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AP27" i="1" s="1"/>
  <c r="AN27" i="1"/>
  <c r="AM27" i="1"/>
  <c r="AL27" i="1"/>
  <c r="P27" i="1" s="1"/>
  <c r="AD27" i="1"/>
  <c r="AC27" i="1"/>
  <c r="AB27" i="1" s="1"/>
  <c r="U27" i="1"/>
  <c r="AR26" i="1"/>
  <c r="AQ26" i="1"/>
  <c r="AO26" i="1"/>
  <c r="AN26" i="1"/>
  <c r="AL26" i="1"/>
  <c r="N26" i="1" s="1"/>
  <c r="M26" i="1" s="1"/>
  <c r="AD26" i="1"/>
  <c r="AC26" i="1"/>
  <c r="AB26" i="1"/>
  <c r="U26" i="1"/>
  <c r="S26" i="1"/>
  <c r="P26" i="1"/>
  <c r="O26" i="1"/>
  <c r="AR25" i="1"/>
  <c r="AQ25" i="1"/>
  <c r="AP25" i="1" s="1"/>
  <c r="AO25" i="1"/>
  <c r="AN25" i="1"/>
  <c r="AL25" i="1" s="1"/>
  <c r="AM25" i="1" s="1"/>
  <c r="AD25" i="1"/>
  <c r="AC25" i="1"/>
  <c r="AB25" i="1" s="1"/>
  <c r="X25" i="1"/>
  <c r="U25" i="1"/>
  <c r="AR24" i="1"/>
  <c r="AQ24" i="1"/>
  <c r="AO24" i="1"/>
  <c r="AP24" i="1" s="1"/>
  <c r="AN24" i="1"/>
  <c r="AL24" i="1"/>
  <c r="O24" i="1" s="1"/>
  <c r="AD24" i="1"/>
  <c r="AC24" i="1"/>
  <c r="AB24" i="1"/>
  <c r="U24" i="1"/>
  <c r="S24" i="1"/>
  <c r="AR23" i="1"/>
  <c r="AQ23" i="1"/>
  <c r="AO23" i="1"/>
  <c r="AP23" i="1" s="1"/>
  <c r="AN23" i="1"/>
  <c r="AM23" i="1"/>
  <c r="AL23" i="1"/>
  <c r="P23" i="1" s="1"/>
  <c r="AD23" i="1"/>
  <c r="AC23" i="1"/>
  <c r="AB23" i="1" s="1"/>
  <c r="U23" i="1"/>
  <c r="AR22" i="1"/>
  <c r="AQ22" i="1"/>
  <c r="AO22" i="1"/>
  <c r="AN22" i="1"/>
  <c r="AL22" i="1"/>
  <c r="N22" i="1" s="1"/>
  <c r="M22" i="1" s="1"/>
  <c r="AD22" i="1"/>
  <c r="AC22" i="1"/>
  <c r="AB22" i="1"/>
  <c r="U22" i="1"/>
  <c r="S22" i="1"/>
  <c r="P22" i="1"/>
  <c r="O22" i="1"/>
  <c r="AR21" i="1"/>
  <c r="AQ21" i="1"/>
  <c r="AP21" i="1" s="1"/>
  <c r="AO21" i="1"/>
  <c r="AN21" i="1"/>
  <c r="AL21" i="1" s="1"/>
  <c r="AM21" i="1"/>
  <c r="AD21" i="1"/>
  <c r="AC21" i="1"/>
  <c r="AB21" i="1" s="1"/>
  <c r="X21" i="1"/>
  <c r="U21" i="1"/>
  <c r="AR20" i="1"/>
  <c r="AQ20" i="1"/>
  <c r="AO20" i="1"/>
  <c r="X20" i="1" s="1"/>
  <c r="AN20" i="1"/>
  <c r="AL20" i="1"/>
  <c r="P20" i="1" s="1"/>
  <c r="AD20" i="1"/>
  <c r="AC20" i="1"/>
  <c r="AB20" i="1"/>
  <c r="U20" i="1"/>
  <c r="S20" i="1"/>
  <c r="AR19" i="1"/>
  <c r="AQ19" i="1"/>
  <c r="AO19" i="1"/>
  <c r="AP19" i="1" s="1"/>
  <c r="AN19" i="1"/>
  <c r="AM19" i="1"/>
  <c r="AL19" i="1"/>
  <c r="P19" i="1" s="1"/>
  <c r="AD19" i="1"/>
  <c r="AC19" i="1"/>
  <c r="AB19" i="1" s="1"/>
  <c r="U19" i="1"/>
  <c r="Y20" i="1" l="1"/>
  <c r="Z20" i="1" s="1"/>
  <c r="X22" i="1"/>
  <c r="AP22" i="1"/>
  <c r="AP26" i="1"/>
  <c r="X26" i="1"/>
  <c r="X30" i="1"/>
  <c r="AP30" i="1"/>
  <c r="S25" i="1"/>
  <c r="N25" i="1"/>
  <c r="M25" i="1" s="1"/>
  <c r="P25" i="1"/>
  <c r="O25" i="1"/>
  <c r="Y34" i="1"/>
  <c r="Z34" i="1" s="1"/>
  <c r="AM33" i="1"/>
  <c r="S33" i="1"/>
  <c r="P33" i="1"/>
  <c r="N33" i="1"/>
  <c r="M33" i="1" s="1"/>
  <c r="O33" i="1"/>
  <c r="AF34" i="1"/>
  <c r="AG20" i="1"/>
  <c r="S21" i="1"/>
  <c r="N21" i="1"/>
  <c r="M21" i="1" s="1"/>
  <c r="P21" i="1"/>
  <c r="O21" i="1"/>
  <c r="S29" i="1"/>
  <c r="P29" i="1"/>
  <c r="O29" i="1"/>
  <c r="N29" i="1"/>
  <c r="M29" i="1" s="1"/>
  <c r="AF22" i="1"/>
  <c r="AF26" i="1"/>
  <c r="AF30" i="1"/>
  <c r="S19" i="1"/>
  <c r="AM20" i="1"/>
  <c r="S23" i="1"/>
  <c r="AM24" i="1"/>
  <c r="S27" i="1"/>
  <c r="AM28" i="1"/>
  <c r="S31" i="1"/>
  <c r="AM32" i="1"/>
  <c r="S35" i="1"/>
  <c r="AM36" i="1"/>
  <c r="AP34" i="1"/>
  <c r="N20" i="1"/>
  <c r="M20" i="1" s="1"/>
  <c r="N24" i="1"/>
  <c r="M24" i="1" s="1"/>
  <c r="N28" i="1"/>
  <c r="M28" i="1" s="1"/>
  <c r="N32" i="1"/>
  <c r="M32" i="1" s="1"/>
  <c r="N36" i="1"/>
  <c r="M36" i="1" s="1"/>
  <c r="O20" i="1"/>
  <c r="O28" i="1"/>
  <c r="O32" i="1"/>
  <c r="AM35" i="1"/>
  <c r="O36" i="1"/>
  <c r="AP20" i="1"/>
  <c r="N23" i="1"/>
  <c r="M23" i="1" s="1"/>
  <c r="P24" i="1"/>
  <c r="N27" i="1"/>
  <c r="M27" i="1" s="1"/>
  <c r="X28" i="1"/>
  <c r="N31" i="1"/>
  <c r="M31" i="1" s="1"/>
  <c r="X32" i="1"/>
  <c r="N35" i="1"/>
  <c r="M35" i="1" s="1"/>
  <c r="X36" i="1"/>
  <c r="N19" i="1"/>
  <c r="M19" i="1" s="1"/>
  <c r="O19" i="1"/>
  <c r="AM22" i="1"/>
  <c r="AM26" i="1"/>
  <c r="O27" i="1"/>
  <c r="AM30" i="1"/>
  <c r="O31" i="1"/>
  <c r="AM34" i="1"/>
  <c r="O35" i="1"/>
  <c r="X24" i="1"/>
  <c r="O23" i="1"/>
  <c r="X19" i="1"/>
  <c r="X23" i="1"/>
  <c r="X27" i="1"/>
  <c r="X31" i="1"/>
  <c r="X35" i="1"/>
  <c r="Y23" i="1" l="1"/>
  <c r="Z23" i="1" s="1"/>
  <c r="AF31" i="1"/>
  <c r="Y19" i="1"/>
  <c r="Z19" i="1" s="1"/>
  <c r="AA34" i="1"/>
  <c r="AE34" i="1" s="1"/>
  <c r="AH34" i="1"/>
  <c r="AI34" i="1" s="1"/>
  <c r="AG34" i="1"/>
  <c r="V34" i="1"/>
  <c r="T34" i="1" s="1"/>
  <c r="W34" i="1" s="1"/>
  <c r="Q34" i="1" s="1"/>
  <c r="R34" i="1" s="1"/>
  <c r="Y30" i="1"/>
  <c r="Z30" i="1" s="1"/>
  <c r="AF19" i="1"/>
  <c r="V19" i="1"/>
  <c r="T19" i="1" s="1"/>
  <c r="W19" i="1" s="1"/>
  <c r="Q19" i="1" s="1"/>
  <c r="R19" i="1" s="1"/>
  <c r="AF23" i="1"/>
  <c r="V23" i="1"/>
  <c r="T23" i="1" s="1"/>
  <c r="W23" i="1" s="1"/>
  <c r="Q23" i="1" s="1"/>
  <c r="R23" i="1" s="1"/>
  <c r="AF32" i="1"/>
  <c r="V32" i="1"/>
  <c r="T32" i="1" s="1"/>
  <c r="W32" i="1" s="1"/>
  <c r="Q32" i="1" s="1"/>
  <c r="R32" i="1" s="1"/>
  <c r="Y29" i="1"/>
  <c r="Z29" i="1" s="1"/>
  <c r="V29" i="1"/>
  <c r="T29" i="1" s="1"/>
  <c r="W29" i="1" s="1"/>
  <c r="Q29" i="1" s="1"/>
  <c r="R29" i="1" s="1"/>
  <c r="AF29" i="1"/>
  <c r="Y25" i="1"/>
  <c r="Z25" i="1" s="1"/>
  <c r="AF25" i="1"/>
  <c r="V25" i="1"/>
  <c r="T25" i="1" s="1"/>
  <c r="W25" i="1" s="1"/>
  <c r="Q25" i="1" s="1"/>
  <c r="R25" i="1" s="1"/>
  <c r="Y28" i="1"/>
  <c r="Z28" i="1" s="1"/>
  <c r="Y22" i="1"/>
  <c r="Z22" i="1" s="1"/>
  <c r="AF27" i="1"/>
  <c r="Y21" i="1"/>
  <c r="Z21" i="1" s="1"/>
  <c r="V21" i="1"/>
  <c r="T21" i="1" s="1"/>
  <c r="W21" i="1" s="1"/>
  <c r="Q21" i="1" s="1"/>
  <c r="R21" i="1" s="1"/>
  <c r="AF21" i="1"/>
  <c r="AH20" i="1"/>
  <c r="AI20" i="1" s="1"/>
  <c r="AA20" i="1"/>
  <c r="AE20" i="1" s="1"/>
  <c r="Y24" i="1"/>
  <c r="Z24" i="1" s="1"/>
  <c r="AF36" i="1"/>
  <c r="V36" i="1"/>
  <c r="T36" i="1" s="1"/>
  <c r="W36" i="1" s="1"/>
  <c r="Q36" i="1" s="1"/>
  <c r="R36" i="1" s="1"/>
  <c r="Y35" i="1"/>
  <c r="Z35" i="1" s="1"/>
  <c r="Y36" i="1"/>
  <c r="Z36" i="1" s="1"/>
  <c r="AF28" i="1"/>
  <c r="V28" i="1"/>
  <c r="T28" i="1" s="1"/>
  <c r="W28" i="1" s="1"/>
  <c r="Q28" i="1" s="1"/>
  <c r="R28" i="1" s="1"/>
  <c r="Y33" i="1"/>
  <c r="Z33" i="1" s="1"/>
  <c r="V33" i="1" s="1"/>
  <c r="T33" i="1" s="1"/>
  <c r="W33" i="1" s="1"/>
  <c r="Q33" i="1" s="1"/>
  <c r="R33" i="1" s="1"/>
  <c r="AF33" i="1"/>
  <c r="Y26" i="1"/>
  <c r="Z26" i="1" s="1"/>
  <c r="Y31" i="1"/>
  <c r="Z31" i="1" s="1"/>
  <c r="AF35" i="1"/>
  <c r="AF24" i="1"/>
  <c r="V24" i="1"/>
  <c r="T24" i="1" s="1"/>
  <c r="W24" i="1" s="1"/>
  <c r="Q24" i="1" s="1"/>
  <c r="R24" i="1" s="1"/>
  <c r="Y27" i="1"/>
  <c r="Z27" i="1" s="1"/>
  <c r="V27" i="1" s="1"/>
  <c r="T27" i="1" s="1"/>
  <c r="W27" i="1" s="1"/>
  <c r="Q27" i="1" s="1"/>
  <c r="R27" i="1" s="1"/>
  <c r="Y32" i="1"/>
  <c r="Z32" i="1" s="1"/>
  <c r="AF20" i="1"/>
  <c r="V20" i="1"/>
  <c r="T20" i="1" s="1"/>
  <c r="W20" i="1" s="1"/>
  <c r="Q20" i="1" s="1"/>
  <c r="R20" i="1" s="1"/>
  <c r="AG35" i="1" l="1"/>
  <c r="AH35" i="1"/>
  <c r="AI35" i="1" s="1"/>
  <c r="AA35" i="1"/>
  <c r="AE35" i="1" s="1"/>
  <c r="AA21" i="1"/>
  <c r="AE21" i="1" s="1"/>
  <c r="AH21" i="1"/>
  <c r="AG21" i="1"/>
  <c r="V35" i="1"/>
  <c r="T35" i="1" s="1"/>
  <c r="W35" i="1" s="1"/>
  <c r="Q35" i="1" s="1"/>
  <c r="R35" i="1" s="1"/>
  <c r="AA25" i="1"/>
  <c r="AE25" i="1" s="1"/>
  <c r="AH25" i="1"/>
  <c r="AG25" i="1"/>
  <c r="AH19" i="1"/>
  <c r="AA19" i="1"/>
  <c r="AE19" i="1" s="1"/>
  <c r="AG19" i="1"/>
  <c r="AA31" i="1"/>
  <c r="AE31" i="1" s="1"/>
  <c r="AH31" i="1"/>
  <c r="AG31" i="1"/>
  <c r="AH24" i="1"/>
  <c r="AA24" i="1"/>
  <c r="AE24" i="1" s="1"/>
  <c r="AG24" i="1"/>
  <c r="AA22" i="1"/>
  <c r="AE22" i="1" s="1"/>
  <c r="AH22" i="1"/>
  <c r="AG22" i="1"/>
  <c r="V22" i="1"/>
  <c r="T22" i="1" s="1"/>
  <c r="W22" i="1" s="1"/>
  <c r="Q22" i="1" s="1"/>
  <c r="R22" i="1" s="1"/>
  <c r="AA30" i="1"/>
  <c r="AE30" i="1" s="1"/>
  <c r="AH30" i="1"/>
  <c r="AG30" i="1"/>
  <c r="V30" i="1"/>
  <c r="T30" i="1" s="1"/>
  <c r="W30" i="1" s="1"/>
  <c r="Q30" i="1" s="1"/>
  <c r="R30" i="1" s="1"/>
  <c r="V31" i="1"/>
  <c r="T31" i="1" s="1"/>
  <c r="W31" i="1" s="1"/>
  <c r="Q31" i="1" s="1"/>
  <c r="R31" i="1" s="1"/>
  <c r="AH32" i="1"/>
  <c r="AA32" i="1"/>
  <c r="AE32" i="1" s="1"/>
  <c r="AG32" i="1"/>
  <c r="AA29" i="1"/>
  <c r="AE29" i="1" s="1"/>
  <c r="AH29" i="1"/>
  <c r="AG29" i="1"/>
  <c r="AA33" i="1"/>
  <c r="AE33" i="1" s="1"/>
  <c r="AH33" i="1"/>
  <c r="AG33" i="1"/>
  <c r="AH27" i="1"/>
  <c r="AA27" i="1"/>
  <c r="AE27" i="1" s="1"/>
  <c r="AG27" i="1"/>
  <c r="AA26" i="1"/>
  <c r="AE26" i="1" s="1"/>
  <c r="AH26" i="1"/>
  <c r="AG26" i="1"/>
  <c r="V26" i="1"/>
  <c r="T26" i="1" s="1"/>
  <c r="W26" i="1" s="1"/>
  <c r="Q26" i="1" s="1"/>
  <c r="R26" i="1" s="1"/>
  <c r="AH36" i="1"/>
  <c r="AA36" i="1"/>
  <c r="AE36" i="1" s="1"/>
  <c r="AG36" i="1"/>
  <c r="AH23" i="1"/>
  <c r="AI23" i="1" s="1"/>
  <c r="AA23" i="1"/>
  <c r="AE23" i="1" s="1"/>
  <c r="AG23" i="1"/>
  <c r="AH28" i="1"/>
  <c r="AA28" i="1"/>
  <c r="AE28" i="1" s="1"/>
  <c r="AG28" i="1"/>
  <c r="AI21" i="1" l="1"/>
  <c r="AI31" i="1"/>
  <c r="AI32" i="1"/>
  <c r="AI28" i="1"/>
  <c r="AI19" i="1"/>
  <c r="AI27" i="1"/>
  <c r="AI36" i="1"/>
  <c r="AI22" i="1"/>
  <c r="AI33" i="1"/>
  <c r="AI26" i="1"/>
  <c r="AI29" i="1"/>
  <c r="AI30" i="1"/>
  <c r="AI24" i="1"/>
  <c r="AI25" i="1"/>
</calcChain>
</file>

<file path=xl/sharedStrings.xml><?xml version="1.0" encoding="utf-8"?>
<sst xmlns="http://schemas.openxmlformats.org/spreadsheetml/2006/main" count="984" uniqueCount="411">
  <si>
    <t>File opened</t>
  </si>
  <si>
    <t>2023-07-19 14:56:47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</si>
  <si>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</si>
  <si>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</si>
  <si>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</si>
  <si>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</si>
  <si>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</si>
  <si>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</si>
  <si>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</si>
  <si>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</si>
  <si>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</si>
  <si>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</si>
  <si>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</si>
  <si>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{"tbzero": "0.0309811", "h2obspan2a": "0.0707451", "h2oaspanconc1": "12.13", "co2aspanconc2": "299.3", "h2obspanconc2": "0", "h2oaspanconc2": "0", "ssa_ref": "31724", "h2obzero": "1.01733", "h2obspan2": "0", "flowazero": "0.29276", "co2bspan2a": "0.304297", "h2oazero": "1.01368", "h2oaspan2b": "0.0726308", "co2aspan2": "-0.033707", "co2azero": "0.93247", "co2bspanconc1": "2491", "co2bspan2b": "0.301941", "co2bspan2": "-0.0338567", "co2bzero": "0.935154", "co2aspanconc1": "2491", "h2obspan2b": "0.0709538", "chamberpressurezero": "2.69073", "h2oaspan2": "0", "oxygen": "21", "co2aspan2b": "0.303179", "co2aspan1": "1.00275", "h2oaspan1": "1.00972", "ssb_ref": "35739", "tazero": "-0.061388", "flowbzero": "0.30054", "h2oaspan2a": "0.0719315", "h2obspan1": "1.00295", "co2bspan1": "1.00256", "co2aspan2a": "0.305485", "co2bspanconc2": "299.3", "flowmeterzero": "1.00306", "h2obspanconc1": "12.12"}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</si>
  <si>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</si>
  <si>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</si>
  <si>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</si>
  <si>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</si>
  <si>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</si>
  <si>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</si>
  <si>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</si>
  <si>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</si>
  <si>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</si>
  <si>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</si>
  <si>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</si>
  <si>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</si>
  <si>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</si>
  <si>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14:56:47</t>
  </si>
  <si>
    <t>Stability Definition:	CO2_r (Meas): Per=20	A (GasEx): Std&lt;0.2 Per=20	Qin (LeafQ): Std&lt;1 Per=20</t>
  </si>
  <si>
    <t>15:04:57</t>
  </si>
  <si>
    <t>Stability Definition:	CO2_r (Meas): Std&lt;0.75 Per=20	A (GasEx): Std&lt;0.2 Per=20	Qin (LeafQ): Std&lt;1 Per=20</t>
  </si>
  <si>
    <t>15:04:58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</si>
  <si>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</si>
  <si>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</si>
  <si>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</si>
  <si>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</si>
  <si>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</si>
  <si>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</si>
  <si>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</si>
  <si>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</si>
  <si>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</si>
  <si>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</si>
  <si>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</si>
  <si>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</si>
  <si>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</si>
  <si>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</si>
  <si>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</si>
  <si>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</si>
  <si>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</si>
  <si>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</si>
  <si>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</si>
  <si>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</si>
  <si>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</si>
  <si>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</si>
  <si>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</si>
  <si>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</si>
  <si>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</si>
  <si>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</si>
  <si>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</si>
  <si>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</si>
  <si>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</si>
  <si>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</si>
  <si>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</si>
  <si>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</si>
  <si>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</si>
  <si>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</si>
  <si>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</si>
  <si>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</si>
  <si>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</si>
  <si>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</si>
  <si>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</si>
  <si>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</si>
  <si>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</si>
  <si>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</si>
  <si>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</si>
  <si>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</si>
  <si>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</si>
  <si>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</si>
  <si>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</si>
  <si>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</si>
  <si>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</si>
  <si>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</si>
  <si>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</si>
  <si>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</si>
  <si>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</si>
  <si>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</si>
  <si>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</si>
  <si>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</si>
  <si>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</si>
  <si>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</si>
  <si>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</si>
  <si>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-4.32934 79.0318 350.36 571.72 803.144 1003.21 1211.57 1359.59</t>
  </si>
  <si>
    <t>Fs_true</t>
  </si>
  <si>
    <t>-0.376298 103.491 404.049 601.502 802.511 1001.26 1204.29 1400.71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</si>
  <si>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</si>
  <si>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</si>
  <si>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</si>
  <si>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</si>
  <si>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</si>
  <si>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</si>
  <si>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</si>
  <si>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</si>
  <si>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</si>
  <si>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</si>
  <si>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</si>
  <si>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</si>
  <si>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</si>
  <si>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</si>
  <si>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</si>
  <si>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</si>
  <si>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</si>
  <si>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</si>
  <si>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</si>
  <si>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</si>
  <si>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</si>
  <si>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</si>
  <si>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</si>
  <si>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</si>
  <si>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</si>
  <si>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</si>
  <si>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</si>
  <si>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</si>
  <si>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</si>
  <si>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</si>
  <si>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</si>
  <si>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</si>
  <si>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</si>
  <si>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</si>
  <si>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</si>
  <si>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</si>
  <si>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</si>
  <si>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</si>
  <si>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</si>
  <si>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</si>
  <si>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</si>
  <si>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</si>
  <si>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</si>
  <si>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</si>
  <si>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</si>
  <si>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</si>
  <si>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</si>
  <si>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</si>
  <si>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</si>
  <si>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</si>
  <si>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</si>
  <si>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</si>
  <si>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</si>
  <si>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</si>
  <si>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</si>
  <si>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</si>
  <si>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</si>
  <si>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</si>
  <si>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</si>
  <si>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</si>
  <si>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</si>
  <si>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</si>
  <si>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</si>
  <si>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</si>
  <si>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</si>
  <si>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</si>
  <si>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</si>
  <si>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</si>
  <si>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</si>
  <si>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</si>
  <si>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</si>
  <si>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</si>
  <si>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</si>
  <si>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</si>
  <si>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</si>
  <si>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</si>
  <si>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</si>
  <si>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</si>
  <si>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</si>
  <si>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</si>
  <si>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</si>
  <si>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</si>
  <si>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</si>
  <si>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</si>
  <si>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</si>
  <si>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</si>
  <si>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</si>
  <si>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</si>
  <si>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</si>
  <si>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</si>
  <si>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</si>
  <si>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</si>
  <si>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</si>
  <si>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</si>
  <si>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</si>
  <si>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</si>
  <si>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</si>
  <si>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</si>
  <si>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</si>
  <si>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</si>
  <si>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</si>
  <si>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</si>
  <si>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</si>
  <si>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</si>
  <si>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</si>
  <si>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</si>
  <si>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</si>
  <si>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</si>
  <si>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</si>
  <si>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</si>
  <si>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</si>
  <si>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</si>
  <si>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</si>
  <si>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</si>
  <si>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</si>
  <si>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</si>
  <si>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</si>
  <si>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</si>
  <si>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</si>
  <si>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</si>
  <si>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</si>
  <si>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</si>
  <si>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</si>
  <si>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</si>
  <si>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</si>
  <si>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</si>
  <si>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</si>
  <si>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</si>
  <si>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</si>
  <si>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</si>
  <si>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</si>
  <si>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</si>
  <si>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</si>
  <si>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</si>
  <si>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</si>
  <si>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</si>
  <si>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</si>
  <si>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</si>
  <si>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</si>
  <si>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</si>
  <si>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</si>
  <si>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</si>
  <si>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</si>
  <si>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</si>
  <si>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</si>
  <si>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</si>
  <si>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</si>
  <si>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</si>
  <si>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</si>
  <si>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</si>
  <si>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</si>
  <si>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</si>
  <si>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</si>
  <si>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</si>
  <si>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</si>
  <si>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</si>
  <si>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</si>
  <si>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</si>
  <si>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</si>
  <si>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</si>
  <si>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</si>
  <si>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</si>
  <si>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</si>
  <si>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</si>
  <si>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</si>
  <si>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</si>
  <si>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</si>
  <si>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</si>
  <si>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</si>
  <si>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</si>
  <si>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</si>
  <si>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</si>
  <si>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</si>
  <si>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</si>
  <si>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</si>
  <si>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</si>
  <si>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</si>
  <si>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</si>
  <si>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</si>
  <si>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</si>
  <si>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</si>
  <si>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</si>
  <si>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</si>
  <si>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</si>
  <si>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</si>
  <si>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</si>
  <si>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</si>
  <si>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</si>
  <si>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</si>
  <si>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</si>
  <si>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</si>
  <si>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</si>
  <si>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</si>
  <si>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</si>
  <si>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</si>
  <si>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</si>
  <si>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</si>
  <si>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</si>
  <si>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</si>
  <si>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</si>
  <si>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</si>
  <si>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</si>
  <si>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</si>
  <si>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</si>
  <si>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</si>
  <si>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</si>
  <si>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</si>
  <si>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</si>
  <si>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</si>
  <si>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</si>
  <si>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</si>
  <si>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</si>
  <si>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</si>
  <si>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</si>
  <si>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</si>
  <si>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</si>
  <si>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</si>
  <si>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</si>
  <si>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</si>
  <si>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</si>
  <si>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</si>
  <si>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</si>
  <si>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</si>
  <si>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</si>
  <si>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</si>
  <si>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</si>
  <si>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</si>
  <si>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</si>
  <si>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</si>
  <si>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</si>
  <si>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</si>
  <si>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</si>
  <si>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</si>
  <si>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</si>
  <si>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</si>
  <si>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</si>
  <si>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</si>
  <si>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</si>
  <si>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</si>
  <si>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</si>
  <si>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</si>
  <si>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</si>
  <si>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</si>
  <si>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</si>
  <si>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</si>
  <si>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</si>
  <si>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</si>
  <si>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</si>
  <si>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</si>
  <si>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</si>
  <si>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</si>
  <si>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</si>
  <si>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16:12:42</t>
  </si>
  <si>
    <t>16:12:42</t>
  </si>
  <si>
    <t>none</t>
  </si>
  <si>
    <t>20230719</t>
  </si>
  <si>
    <t>AR</t>
  </si>
  <si>
    <t>RUCH</t>
  </si>
  <si>
    <t>BNL21860</t>
  </si>
  <si>
    <t>16:13:06</t>
  </si>
  <si>
    <t>2/2</t>
  </si>
  <si>
    <t>00000000</t>
  </si>
  <si>
    <t>iiiiiiii</t>
  </si>
  <si>
    <t>off</t>
  </si>
  <si>
    <t>20230719 16:14:08</t>
  </si>
  <si>
    <t>16:14:08</t>
  </si>
  <si>
    <t>16:14:39</t>
  </si>
  <si>
    <t>20230719 16:15:41</t>
  </si>
  <si>
    <t>16:15:41</t>
  </si>
  <si>
    <t>16:16:16</t>
  </si>
  <si>
    <t>20230719 16:17:31</t>
  </si>
  <si>
    <t>16:17:31</t>
  </si>
  <si>
    <t>16:17:57</t>
  </si>
  <si>
    <t>20230719 16:19:36</t>
  </si>
  <si>
    <t>16:19:36</t>
  </si>
  <si>
    <t>16:19:08</t>
  </si>
  <si>
    <t>20230719 16:21:07</t>
  </si>
  <si>
    <t>16:21:07</t>
  </si>
  <si>
    <t>16:20:41</t>
  </si>
  <si>
    <t>20230719 16:22:16</t>
  </si>
  <si>
    <t>16:22:16</t>
  </si>
  <si>
    <t>16:22:05</t>
  </si>
  <si>
    <t>20230719 16:23:43</t>
  </si>
  <si>
    <t>16:23:43</t>
  </si>
  <si>
    <t>16:23:15</t>
  </si>
  <si>
    <t>20230719 16:25:10</t>
  </si>
  <si>
    <t>16:25:10</t>
  </si>
  <si>
    <t>16:24:40</t>
  </si>
  <si>
    <t>20230719 16:26:39</t>
  </si>
  <si>
    <t>16:26:39</t>
  </si>
  <si>
    <t>16:26:11</t>
  </si>
  <si>
    <t>20230719 16:28:40</t>
  </si>
  <si>
    <t>16:28:40</t>
  </si>
  <si>
    <t>16:27:51</t>
  </si>
  <si>
    <t>0/2</t>
  </si>
  <si>
    <t>20230719 16:31:50</t>
  </si>
  <si>
    <t>16:31:50</t>
  </si>
  <si>
    <t>16:31:20</t>
  </si>
  <si>
    <t>20230719 16:33:25</t>
  </si>
  <si>
    <t>16:33:25</t>
  </si>
  <si>
    <t>16:32:57</t>
  </si>
  <si>
    <t>20230719 16:35:01</t>
  </si>
  <si>
    <t>16:35:01</t>
  </si>
  <si>
    <t>16:34:33</t>
  </si>
  <si>
    <t>20230719 16:36:33</t>
  </si>
  <si>
    <t>16:36:33</t>
  </si>
  <si>
    <t>16:36:05</t>
  </si>
  <si>
    <t>20230719 16:38:08</t>
  </si>
  <si>
    <t>16:38:08</t>
  </si>
  <si>
    <t>16:37:38</t>
  </si>
  <si>
    <t>20230719 16:39:43</t>
  </si>
  <si>
    <t>16:39:43</t>
  </si>
  <si>
    <t>16:39:14</t>
  </si>
  <si>
    <t>20230719 16:41:34</t>
  </si>
  <si>
    <t>16:41:34</t>
  </si>
  <si>
    <t>16:40:58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</si>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</sst>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G19" sqref="G19:G36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1689811962.0999999</v>
      </c>
      <c r="C19">
        <v>0</v>
      </c>
      <c r="D19" t="s">
        <v>346</v>
      </c>
      <c r="E19" t="s">
        <v>347</v>
      </c>
      <c r="F19" t="s">
        <v>348</v>
      </c>
      <c r="G19" t="s">
        <v>410</v>
      </c>
      <c r="H19" t="s">
        <v>349</v>
      </c>
      <c r="I19" t="s">
        <v>350</v>
      </c>
      <c r="J19" t="s">
        <v>351</v>
      </c>
      <c r="K19" t="s">
        <v>352</v>
      </c>
      <c r="L19">
        <v>1689811962.0999999</v>
      </c>
      <c r="M19">
        <f t="shared" ref="M19:M36" si="0">(N19)/1000</f>
        <v>1.8065083093996195E-3</v>
      </c>
      <c r="N19">
        <f t="shared" ref="N19:N36" si="1">1000*AZ19*AL19*(AV19-AW19)/(100*$B$7*(1000-AL19*AV19))</f>
        <v>1.8065083093996195</v>
      </c>
      <c r="O19">
        <f t="shared" ref="O19:O36" si="2">AZ19*AL19*(AU19-AT19*(1000-AL19*AW19)/(1000-AL19*AV19))/(100*$B$7)</f>
        <v>16.416789400373883</v>
      </c>
      <c r="P19">
        <f t="shared" ref="P19:P36" si="3">AT19 - IF(AL19&gt;1, O19*$B$7*100/(AN19*BH19), 0)</f>
        <v>382.95499999999998</v>
      </c>
      <c r="Q19">
        <f t="shared" ref="Q19:Q36" si="4">((W19-M19/2)*P19-O19)/(W19+M19/2)</f>
        <v>288.63151050385841</v>
      </c>
      <c r="R19">
        <f t="shared" ref="R19:R36" si="5">Q19*(BA19+BB19)/1000</f>
        <v>29.273168822821034</v>
      </c>
      <c r="S19">
        <f t="shared" ref="S19:S36" si="6">(AT19 - IF(AL19&gt;1, O19*$B$7*100/(AN19*BH19), 0))*(BA19+BB19)/1000</f>
        <v>38.839509750594502</v>
      </c>
      <c r="T19">
        <f t="shared" ref="T19:T36" si="7">2/((1/V19-1/U19)+SIGN(V19)*SQRT((1/V19-1/U19)*(1/V19-1/U19) + 4*$C$7/(($C$7+1)*($C$7+1))*(2*1/V19*1/U19-1/U19*1/U19)))</f>
        <v>0.30281447250025539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2.94981802739153</v>
      </c>
      <c r="V19">
        <f t="shared" ref="V19:V36" si="9">M19*(1000-(1000*0.61365*EXP(17.502*Z19/(240.97+Z19))/(BA19+BB19)+AV19)/2)/(1000*0.61365*EXP(17.502*Z19/(240.97+Z19))/(BA19+BB19)-AV19)</f>
        <v>0.28654396764710488</v>
      </c>
      <c r="W19">
        <f t="shared" ref="W19:W36" si="10">1/(($C$7+1)/(T19/1.6)+1/(U19/1.37)) + $C$7/(($C$7+1)/(T19/1.6) + $C$7/(U19/1.37))</f>
        <v>0.18047893263027764</v>
      </c>
      <c r="X19">
        <f t="shared" ref="X19:X36" si="11">(AO19*AR19)</f>
        <v>297.69459899999998</v>
      </c>
      <c r="Y19">
        <f t="shared" ref="Y19:Y36" si="12">(BC19+(X19+2*0.95*0.0000000567*(((BC19+$B$9)+273)^4-(BC19+273)^4)-44100*M19)/(1.84*29.3*U19+8*0.95*0.0000000567*(BC19+273)^3))</f>
        <v>21.972518480542988</v>
      </c>
      <c r="Z19">
        <f t="shared" ref="Z19:Z36" si="13">($C$9*BD19+$D$9*BE19+$E$9*Y19)</f>
        <v>20.081399999999999</v>
      </c>
      <c r="AA19">
        <f t="shared" ref="AA19:AA36" si="14">0.61365*EXP(17.502*Z19/(240.97+Z19))</f>
        <v>2.3584679056000448</v>
      </c>
      <c r="AB19">
        <f t="shared" ref="AB19:AB36" si="15">(AC19/AD19*100)</f>
        <v>70.72922960860177</v>
      </c>
      <c r="AC19">
        <f t="shared" ref="AC19:AC36" si="16">AV19*(BA19+BB19)/1000</f>
        <v>1.7319588672583002</v>
      </c>
      <c r="AD19">
        <f t="shared" ref="AD19:AD36" si="17">0.61365*EXP(17.502*BC19/(240.97+BC19))</f>
        <v>2.4487172797477594</v>
      </c>
      <c r="AE19">
        <f t="shared" ref="AE19:AE36" si="18">(AA19-AV19*(BA19+BB19)/1000)</f>
        <v>0.62650903834174465</v>
      </c>
      <c r="AF19">
        <f t="shared" ref="AF19:AF36" si="19">(-M19*44100)</f>
        <v>-79.667016444523213</v>
      </c>
      <c r="AG19">
        <f t="shared" ref="AG19:AG36" si="20">2*29.3*U19*0.92*(BC19-Z19)</f>
        <v>96.722404529479732</v>
      </c>
      <c r="AH19">
        <f t="shared" ref="AH19:AH36" si="21">2*0.95*0.0000000567*(((BC19+$B$9)+273)^4-(Z19+273)^4)</f>
        <v>6.6184984462864804</v>
      </c>
      <c r="AI19">
        <f t="shared" ref="AI19:AI36" si="22">X19+AH19+AF19+AG19</f>
        <v>321.36848553124298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54644.447801448412</v>
      </c>
      <c r="AO19">
        <f t="shared" ref="AO19:AO36" si="26">$B$13*BI19+$C$13*BJ19+$F$13*BU19*(1-BX19)</f>
        <v>1799.95</v>
      </c>
      <c r="AP19">
        <f t="shared" ref="AP19:AP36" si="27">AO19*AQ19</f>
        <v>1517.3582999999999</v>
      </c>
      <c r="AQ19">
        <f t="shared" ref="AQ19:AQ36" si="28">($B$13*$D$11+$C$13*$D$11+$F$13*((CH19+BZ19)/MAX(CH19+BZ19+CI19, 0.1)*$I$11+CI19/MAX(CH19+BZ19+CI19, 0.1)*$J$11))/($B$13+$C$13+$F$13)</f>
        <v>0.84300025000694456</v>
      </c>
      <c r="AR19">
        <f t="shared" ref="AR19:AR36" si="29">($B$13*$K$11+$C$13*$K$11+$F$13*((CH19+BZ19)/MAX(CH19+BZ19+CI19, 0.1)*$P$11+CI19/MAX(CH19+BZ19+CI19, 0.1)*$Q$11))/($B$13+$C$13+$F$13)</f>
        <v>0.16539048251340313</v>
      </c>
      <c r="AS19">
        <v>1689811962.0999999</v>
      </c>
      <c r="AT19">
        <v>382.95499999999998</v>
      </c>
      <c r="AU19">
        <v>400.06400000000002</v>
      </c>
      <c r="AV19">
        <v>17.077000000000002</v>
      </c>
      <c r="AW19">
        <v>15.301299999999999</v>
      </c>
      <c r="AX19">
        <v>386.55200000000002</v>
      </c>
      <c r="AY19">
        <v>17.196000000000002</v>
      </c>
      <c r="AZ19">
        <v>599.98599999999999</v>
      </c>
      <c r="BA19">
        <v>101.369</v>
      </c>
      <c r="BB19">
        <v>5.1557899999999997E-2</v>
      </c>
      <c r="BC19">
        <v>20.689599999999999</v>
      </c>
      <c r="BD19">
        <v>20.081399999999999</v>
      </c>
      <c r="BE19">
        <v>999.9</v>
      </c>
      <c r="BF19">
        <v>0</v>
      </c>
      <c r="BG19">
        <v>0</v>
      </c>
      <c r="BH19">
        <v>9979.3799999999992</v>
      </c>
      <c r="BI19">
        <v>0</v>
      </c>
      <c r="BJ19">
        <v>209.35599999999999</v>
      </c>
      <c r="BK19">
        <v>-17.164200000000001</v>
      </c>
      <c r="BL19">
        <v>389.548</v>
      </c>
      <c r="BM19">
        <v>406.28</v>
      </c>
      <c r="BN19">
        <v>1.76712</v>
      </c>
      <c r="BO19">
        <v>400.06400000000002</v>
      </c>
      <c r="BP19">
        <v>15.301299999999999</v>
      </c>
      <c r="BQ19">
        <v>1.73021</v>
      </c>
      <c r="BR19">
        <v>1.55108</v>
      </c>
      <c r="BS19">
        <v>15.170199999999999</v>
      </c>
      <c r="BT19">
        <v>13.481199999999999</v>
      </c>
      <c r="BU19">
        <v>1799.95</v>
      </c>
      <c r="BV19">
        <v>0.89998900000000004</v>
      </c>
      <c r="BW19">
        <v>0.100011</v>
      </c>
      <c r="BX19">
        <v>0</v>
      </c>
      <c r="BY19">
        <v>2.4428999999999998</v>
      </c>
      <c r="BZ19">
        <v>0</v>
      </c>
      <c r="CA19">
        <v>13989</v>
      </c>
      <c r="CB19">
        <v>13894.5</v>
      </c>
      <c r="CC19">
        <v>39.25</v>
      </c>
      <c r="CD19">
        <v>41.5</v>
      </c>
      <c r="CE19">
        <v>40.625</v>
      </c>
      <c r="CF19">
        <v>39.375</v>
      </c>
      <c r="CG19">
        <v>38.625</v>
      </c>
      <c r="CH19">
        <v>1619.94</v>
      </c>
      <c r="CI19">
        <v>180.01</v>
      </c>
      <c r="CJ19">
        <v>0</v>
      </c>
      <c r="CK19">
        <v>1689811971</v>
      </c>
      <c r="CL19">
        <v>0</v>
      </c>
      <c r="CM19">
        <v>1689811986.0999999</v>
      </c>
      <c r="CN19" t="s">
        <v>353</v>
      </c>
      <c r="CO19">
        <v>1689811984.0999999</v>
      </c>
      <c r="CP19">
        <v>1689811986.0999999</v>
      </c>
      <c r="CQ19">
        <v>47</v>
      </c>
      <c r="CR19">
        <v>5.6000000000000001E-2</v>
      </c>
      <c r="CS19">
        <v>8.9999999999999993E-3</v>
      </c>
      <c r="CT19">
        <v>-3.597</v>
      </c>
      <c r="CU19">
        <v>-0.11899999999999999</v>
      </c>
      <c r="CV19">
        <v>400</v>
      </c>
      <c r="CW19">
        <v>15</v>
      </c>
      <c r="CX19">
        <v>0.13</v>
      </c>
      <c r="CY19">
        <v>0.04</v>
      </c>
      <c r="CZ19">
        <v>16.390983663058801</v>
      </c>
      <c r="DA19">
        <v>-9.8456939885593397E-2</v>
      </c>
      <c r="DB19">
        <v>4.0846434404942303E-2</v>
      </c>
      <c r="DC19">
        <v>1</v>
      </c>
      <c r="DD19">
        <v>399.986095238095</v>
      </c>
      <c r="DE19">
        <v>4.05194805190194E-2</v>
      </c>
      <c r="DF19">
        <v>3.3738355680006001E-2</v>
      </c>
      <c r="DG19">
        <v>1</v>
      </c>
      <c r="DH19">
        <v>1799.9619047619001</v>
      </c>
      <c r="DI19">
        <v>-0.16742675418255001</v>
      </c>
      <c r="DJ19">
        <v>7.3524796440432499E-2</v>
      </c>
      <c r="DK19">
        <v>-1</v>
      </c>
      <c r="DL19">
        <v>2</v>
      </c>
      <c r="DM19">
        <v>2</v>
      </c>
      <c r="DN19" t="s">
        <v>354</v>
      </c>
      <c r="DO19">
        <v>3.2362099999999998</v>
      </c>
      <c r="DP19">
        <v>2.79156</v>
      </c>
      <c r="DQ19">
        <v>9.4799999999999995E-2</v>
      </c>
      <c r="DR19">
        <v>9.6861600000000006E-2</v>
      </c>
      <c r="DS19">
        <v>9.6153699999999995E-2</v>
      </c>
      <c r="DT19">
        <v>8.6759799999999998E-2</v>
      </c>
      <c r="DU19">
        <v>26330.9</v>
      </c>
      <c r="DV19">
        <v>27750.9</v>
      </c>
      <c r="DW19">
        <v>27231.7</v>
      </c>
      <c r="DX19">
        <v>28848.3</v>
      </c>
      <c r="DY19">
        <v>32439.1</v>
      </c>
      <c r="DZ19">
        <v>35095.599999999999</v>
      </c>
      <c r="EA19">
        <v>36398.699999999997</v>
      </c>
      <c r="EB19">
        <v>39108.300000000003</v>
      </c>
      <c r="EC19">
        <v>2.2438500000000001</v>
      </c>
      <c r="ED19">
        <v>1.6819299999999999</v>
      </c>
      <c r="EE19">
        <v>-1.18464E-3</v>
      </c>
      <c r="EF19">
        <v>0</v>
      </c>
      <c r="EG19">
        <v>20.100999999999999</v>
      </c>
      <c r="EH19">
        <v>999.9</v>
      </c>
      <c r="EI19">
        <v>52.704000000000001</v>
      </c>
      <c r="EJ19">
        <v>25.881</v>
      </c>
      <c r="EK19">
        <v>17.4208</v>
      </c>
      <c r="EL19">
        <v>62.362000000000002</v>
      </c>
      <c r="EM19">
        <v>36.8429</v>
      </c>
      <c r="EN19">
        <v>1</v>
      </c>
      <c r="EO19">
        <v>-0.123422</v>
      </c>
      <c r="EP19">
        <v>4.4579000000000004</v>
      </c>
      <c r="EQ19">
        <v>19.642800000000001</v>
      </c>
      <c r="ER19">
        <v>5.2157900000000001</v>
      </c>
      <c r="ES19">
        <v>11.9321</v>
      </c>
      <c r="ET19">
        <v>4.9553500000000001</v>
      </c>
      <c r="EU19">
        <v>3.2969499999999998</v>
      </c>
      <c r="EV19">
        <v>69.099999999999994</v>
      </c>
      <c r="EW19">
        <v>132.5</v>
      </c>
      <c r="EX19">
        <v>4784.7</v>
      </c>
      <c r="EY19">
        <v>9999</v>
      </c>
      <c r="EZ19">
        <v>1.8486499999999999</v>
      </c>
      <c r="FA19">
        <v>1.8477600000000001</v>
      </c>
      <c r="FB19">
        <v>1.8534999999999999</v>
      </c>
      <c r="FC19">
        <v>1.85758</v>
      </c>
      <c r="FD19">
        <v>1.8522799999999999</v>
      </c>
      <c r="FE19">
        <v>1.85232</v>
      </c>
      <c r="FF19">
        <v>1.85233</v>
      </c>
      <c r="FG19">
        <v>1.8521300000000001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-3.597</v>
      </c>
      <c r="FV19">
        <v>-0.11899999999999999</v>
      </c>
      <c r="FW19">
        <v>-3.6530909090909098</v>
      </c>
      <c r="FX19">
        <v>0</v>
      </c>
      <c r="FY19">
        <v>0</v>
      </c>
      <c r="FZ19">
        <v>0</v>
      </c>
      <c r="GA19">
        <v>-0.12756999999999999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2.2999999999999998</v>
      </c>
      <c r="GJ19">
        <v>2.5</v>
      </c>
      <c r="GK19">
        <v>1.02905</v>
      </c>
      <c r="GL19">
        <v>2.5488300000000002</v>
      </c>
      <c r="GM19">
        <v>1.4477500000000001</v>
      </c>
      <c r="GN19">
        <v>2.3059099999999999</v>
      </c>
      <c r="GO19">
        <v>1.5466299999999999</v>
      </c>
      <c r="GP19">
        <v>2.4352999999999998</v>
      </c>
      <c r="GQ19">
        <v>28.985900000000001</v>
      </c>
      <c r="GR19">
        <v>15.445399999999999</v>
      </c>
      <c r="GS19">
        <v>18</v>
      </c>
      <c r="GT19">
        <v>621.73599999999999</v>
      </c>
      <c r="GU19">
        <v>372.86799999999999</v>
      </c>
      <c r="GV19">
        <v>15.660399999999999</v>
      </c>
      <c r="GW19">
        <v>25.516400000000001</v>
      </c>
      <c r="GX19">
        <v>30.000800000000002</v>
      </c>
      <c r="GY19">
        <v>25.3613</v>
      </c>
      <c r="GZ19">
        <v>25.3338</v>
      </c>
      <c r="HA19">
        <v>20.5962</v>
      </c>
      <c r="HB19">
        <v>20</v>
      </c>
      <c r="HC19">
        <v>-30</v>
      </c>
      <c r="HD19">
        <v>15.676399999999999</v>
      </c>
      <c r="HE19">
        <v>400</v>
      </c>
      <c r="HF19">
        <v>0</v>
      </c>
      <c r="HG19">
        <v>100.28700000000001</v>
      </c>
      <c r="HH19">
        <v>95.073400000000007</v>
      </c>
    </row>
    <row r="20" spans="1:216" x14ac:dyDescent="0.2">
      <c r="A20">
        <v>2</v>
      </c>
      <c r="B20">
        <v>1689812048.0999999</v>
      </c>
      <c r="C20">
        <v>86</v>
      </c>
      <c r="D20" t="s">
        <v>358</v>
      </c>
      <c r="E20" t="s">
        <v>359</v>
      </c>
      <c r="F20" t="s">
        <v>348</v>
      </c>
      <c r="G20" t="s">
        <v>410</v>
      </c>
      <c r="H20" t="s">
        <v>349</v>
      </c>
      <c r="I20" t="s">
        <v>350</v>
      </c>
      <c r="J20" t="s">
        <v>351</v>
      </c>
      <c r="K20" t="s">
        <v>352</v>
      </c>
      <c r="L20">
        <v>1689812048.0999999</v>
      </c>
      <c r="M20">
        <f t="shared" si="0"/>
        <v>1.8639133348571661E-3</v>
      </c>
      <c r="N20">
        <f t="shared" si="1"/>
        <v>1.8639133348571661</v>
      </c>
      <c r="O20">
        <f t="shared" si="2"/>
        <v>12.280105824002382</v>
      </c>
      <c r="P20">
        <f t="shared" si="3"/>
        <v>287.18200000000002</v>
      </c>
      <c r="Q20">
        <f t="shared" si="4"/>
        <v>218.99210432584584</v>
      </c>
      <c r="R20">
        <f t="shared" si="5"/>
        <v>22.209819438599087</v>
      </c>
      <c r="S20">
        <f t="shared" si="6"/>
        <v>29.125526628692203</v>
      </c>
      <c r="T20">
        <f t="shared" si="7"/>
        <v>0.31429655527840417</v>
      </c>
      <c r="U20">
        <f t="shared" si="8"/>
        <v>2.9531808442704284</v>
      </c>
      <c r="V20">
        <f t="shared" si="9"/>
        <v>0.29682575689218116</v>
      </c>
      <c r="W20">
        <f t="shared" si="10"/>
        <v>0.1870048051744102</v>
      </c>
      <c r="X20">
        <f t="shared" si="11"/>
        <v>297.72115199999996</v>
      </c>
      <c r="Y20">
        <f t="shared" si="12"/>
        <v>22.107101810245343</v>
      </c>
      <c r="Z20">
        <f t="shared" si="13"/>
        <v>20.279699999999998</v>
      </c>
      <c r="AA20">
        <f t="shared" si="14"/>
        <v>2.3875675097361975</v>
      </c>
      <c r="AB20">
        <f t="shared" si="15"/>
        <v>71.36176088855602</v>
      </c>
      <c r="AC20">
        <f t="shared" si="16"/>
        <v>1.7637463646546798</v>
      </c>
      <c r="AD20">
        <f t="shared" si="17"/>
        <v>2.4715566750224691</v>
      </c>
      <c r="AE20">
        <f t="shared" si="18"/>
        <v>0.62382114508151765</v>
      </c>
      <c r="AF20">
        <f t="shared" si="19"/>
        <v>-82.198578067201026</v>
      </c>
      <c r="AG20">
        <f t="shared" si="20"/>
        <v>89.270104298705633</v>
      </c>
      <c r="AH20">
        <f t="shared" si="21"/>
        <v>6.1124942325592349</v>
      </c>
      <c r="AI20">
        <f t="shared" si="22"/>
        <v>310.90517246406381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54716.486256937926</v>
      </c>
      <c r="AO20">
        <f t="shared" si="26"/>
        <v>1800.12</v>
      </c>
      <c r="AP20">
        <f t="shared" si="27"/>
        <v>1517.5007999999998</v>
      </c>
      <c r="AQ20">
        <f t="shared" si="28"/>
        <v>0.84299980001333241</v>
      </c>
      <c r="AR20">
        <f t="shared" si="29"/>
        <v>0.1653896140257316</v>
      </c>
      <c r="AS20">
        <v>1689812048.0999999</v>
      </c>
      <c r="AT20">
        <v>287.18200000000002</v>
      </c>
      <c r="AU20">
        <v>299.99599999999998</v>
      </c>
      <c r="AV20">
        <v>17.390799999999999</v>
      </c>
      <c r="AW20">
        <v>15.5595</v>
      </c>
      <c r="AX20">
        <v>290.61</v>
      </c>
      <c r="AY20">
        <v>17.4998</v>
      </c>
      <c r="AZ20">
        <v>600.06500000000005</v>
      </c>
      <c r="BA20">
        <v>101.366</v>
      </c>
      <c r="BB20">
        <v>5.2357099999999997E-2</v>
      </c>
      <c r="BC20">
        <v>20.840399999999999</v>
      </c>
      <c r="BD20">
        <v>20.279699999999998</v>
      </c>
      <c r="BE20">
        <v>999.9</v>
      </c>
      <c r="BF20">
        <v>0</v>
      </c>
      <c r="BG20">
        <v>0</v>
      </c>
      <c r="BH20">
        <v>9998.75</v>
      </c>
      <c r="BI20">
        <v>0</v>
      </c>
      <c r="BJ20">
        <v>261.46499999999997</v>
      </c>
      <c r="BK20">
        <v>-12.982699999999999</v>
      </c>
      <c r="BL20">
        <v>292.08999999999997</v>
      </c>
      <c r="BM20">
        <v>304.73700000000002</v>
      </c>
      <c r="BN20">
        <v>1.82155</v>
      </c>
      <c r="BO20">
        <v>299.99599999999998</v>
      </c>
      <c r="BP20">
        <v>15.5595</v>
      </c>
      <c r="BQ20">
        <v>1.7618499999999999</v>
      </c>
      <c r="BR20">
        <v>1.5771999999999999</v>
      </c>
      <c r="BS20">
        <v>15.452299999999999</v>
      </c>
      <c r="BT20">
        <v>13.7378</v>
      </c>
      <c r="BU20">
        <v>1800.12</v>
      </c>
      <c r="BV20">
        <v>0.90000599999999997</v>
      </c>
      <c r="BW20">
        <v>9.9994100000000002E-2</v>
      </c>
      <c r="BX20">
        <v>0</v>
      </c>
      <c r="BY20">
        <v>2.2107000000000001</v>
      </c>
      <c r="BZ20">
        <v>0</v>
      </c>
      <c r="CA20">
        <v>13858.7</v>
      </c>
      <c r="CB20">
        <v>13895.9</v>
      </c>
      <c r="CC20">
        <v>39.436999999999998</v>
      </c>
      <c r="CD20">
        <v>41.686999999999998</v>
      </c>
      <c r="CE20">
        <v>40.75</v>
      </c>
      <c r="CF20">
        <v>39.5</v>
      </c>
      <c r="CG20">
        <v>38.811999999999998</v>
      </c>
      <c r="CH20">
        <v>1620.12</v>
      </c>
      <c r="CI20">
        <v>180</v>
      </c>
      <c r="CJ20">
        <v>0</v>
      </c>
      <c r="CK20">
        <v>1689812056.8</v>
      </c>
      <c r="CL20">
        <v>0</v>
      </c>
      <c r="CM20">
        <v>1689812079.0999999</v>
      </c>
      <c r="CN20" t="s">
        <v>360</v>
      </c>
      <c r="CO20">
        <v>1689812077.0999999</v>
      </c>
      <c r="CP20">
        <v>1689812079.0999999</v>
      </c>
      <c r="CQ20">
        <v>48</v>
      </c>
      <c r="CR20">
        <v>0.16900000000000001</v>
      </c>
      <c r="CS20">
        <v>0.01</v>
      </c>
      <c r="CT20">
        <v>-3.4279999999999999</v>
      </c>
      <c r="CU20">
        <v>-0.109</v>
      </c>
      <c r="CV20">
        <v>300</v>
      </c>
      <c r="CW20">
        <v>16</v>
      </c>
      <c r="CX20">
        <v>0.12</v>
      </c>
      <c r="CY20">
        <v>0.04</v>
      </c>
      <c r="CZ20">
        <v>12.297362720007101</v>
      </c>
      <c r="DA20">
        <v>1.6681857213673501</v>
      </c>
      <c r="DB20">
        <v>0.19478848693291601</v>
      </c>
      <c r="DC20">
        <v>1</v>
      </c>
      <c r="DD20">
        <v>299.96859999999998</v>
      </c>
      <c r="DE20">
        <v>2.0120300752226799E-2</v>
      </c>
      <c r="DF20">
        <v>1.81532366260139E-2</v>
      </c>
      <c r="DG20">
        <v>1</v>
      </c>
      <c r="DH20">
        <v>1799.9570000000001</v>
      </c>
      <c r="DI20">
        <v>-0.123908140923099</v>
      </c>
      <c r="DJ20">
        <v>0.15212166183690501</v>
      </c>
      <c r="DK20">
        <v>-1</v>
      </c>
      <c r="DL20">
        <v>2</v>
      </c>
      <c r="DM20">
        <v>2</v>
      </c>
      <c r="DN20" t="s">
        <v>354</v>
      </c>
      <c r="DO20">
        <v>3.2362199999999999</v>
      </c>
      <c r="DP20">
        <v>2.7925300000000002</v>
      </c>
      <c r="DQ20">
        <v>7.5471099999999999E-2</v>
      </c>
      <c r="DR20">
        <v>7.7089199999999997E-2</v>
      </c>
      <c r="DS20">
        <v>9.7332699999999994E-2</v>
      </c>
      <c r="DT20">
        <v>8.7775099999999995E-2</v>
      </c>
      <c r="DU20">
        <v>26886.400000000001</v>
      </c>
      <c r="DV20">
        <v>28350</v>
      </c>
      <c r="DW20">
        <v>27225.7</v>
      </c>
      <c r="DX20">
        <v>28840.5</v>
      </c>
      <c r="DY20">
        <v>32389</v>
      </c>
      <c r="DZ20">
        <v>35046.800000000003</v>
      </c>
      <c r="EA20">
        <v>36390.199999999997</v>
      </c>
      <c r="EB20">
        <v>39097.199999999997</v>
      </c>
      <c r="EC20">
        <v>2.2423999999999999</v>
      </c>
      <c r="ED20">
        <v>1.67845</v>
      </c>
      <c r="EE20">
        <v>3.8743000000000002E-4</v>
      </c>
      <c r="EF20">
        <v>0</v>
      </c>
      <c r="EG20">
        <v>20.273299999999999</v>
      </c>
      <c r="EH20">
        <v>999.9</v>
      </c>
      <c r="EI20">
        <v>52.991</v>
      </c>
      <c r="EJ20">
        <v>26.021999999999998</v>
      </c>
      <c r="EK20">
        <v>17.663499999999999</v>
      </c>
      <c r="EL20">
        <v>62.432000000000002</v>
      </c>
      <c r="EM20">
        <v>36.822899999999997</v>
      </c>
      <c r="EN20">
        <v>1</v>
      </c>
      <c r="EO20">
        <v>-0.109472</v>
      </c>
      <c r="EP20">
        <v>4.31264</v>
      </c>
      <c r="EQ20">
        <v>19.662400000000002</v>
      </c>
      <c r="ER20">
        <v>5.2159399999999998</v>
      </c>
      <c r="ES20">
        <v>11.9321</v>
      </c>
      <c r="ET20">
        <v>4.9551499999999997</v>
      </c>
      <c r="EU20">
        <v>3.29705</v>
      </c>
      <c r="EV20">
        <v>69.099999999999994</v>
      </c>
      <c r="EW20">
        <v>132.5</v>
      </c>
      <c r="EX20">
        <v>4786.3999999999996</v>
      </c>
      <c r="EY20">
        <v>9999</v>
      </c>
      <c r="EZ20">
        <v>1.8480799999999999</v>
      </c>
      <c r="FA20">
        <v>1.84718</v>
      </c>
      <c r="FB20">
        <v>1.8529</v>
      </c>
      <c r="FC20">
        <v>1.8569899999999999</v>
      </c>
      <c r="FD20">
        <v>1.85171</v>
      </c>
      <c r="FE20">
        <v>1.8517399999999999</v>
      </c>
      <c r="FF20">
        <v>1.8517600000000001</v>
      </c>
      <c r="FG20">
        <v>1.8515299999999999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-3.4279999999999999</v>
      </c>
      <c r="FV20">
        <v>-0.109</v>
      </c>
      <c r="FW20">
        <v>-3.5972000000000399</v>
      </c>
      <c r="FX20">
        <v>0</v>
      </c>
      <c r="FY20">
        <v>0</v>
      </c>
      <c r="FZ20">
        <v>0</v>
      </c>
      <c r="GA20">
        <v>-0.118789999999997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1.1000000000000001</v>
      </c>
      <c r="GJ20">
        <v>1</v>
      </c>
      <c r="GK20">
        <v>0.82275399999999999</v>
      </c>
      <c r="GL20">
        <v>2.5573700000000001</v>
      </c>
      <c r="GM20">
        <v>1.4477500000000001</v>
      </c>
      <c r="GN20">
        <v>2.3083499999999999</v>
      </c>
      <c r="GO20">
        <v>1.5466299999999999</v>
      </c>
      <c r="GP20">
        <v>2.4682599999999999</v>
      </c>
      <c r="GQ20">
        <v>29.176600000000001</v>
      </c>
      <c r="GR20">
        <v>15.4367</v>
      </c>
      <c r="GS20">
        <v>18</v>
      </c>
      <c r="GT20">
        <v>622.40800000000002</v>
      </c>
      <c r="GU20">
        <v>371.88400000000001</v>
      </c>
      <c r="GV20">
        <v>15.9437</v>
      </c>
      <c r="GW20">
        <v>25.6843</v>
      </c>
      <c r="GX20">
        <v>30.001000000000001</v>
      </c>
      <c r="GY20">
        <v>25.514700000000001</v>
      </c>
      <c r="GZ20">
        <v>25.4846</v>
      </c>
      <c r="HA20">
        <v>16.460699999999999</v>
      </c>
      <c r="HB20">
        <v>20</v>
      </c>
      <c r="HC20">
        <v>-30</v>
      </c>
      <c r="HD20">
        <v>15.9533</v>
      </c>
      <c r="HE20">
        <v>300</v>
      </c>
      <c r="HF20">
        <v>0</v>
      </c>
      <c r="HG20">
        <v>100.265</v>
      </c>
      <c r="HH20">
        <v>95.046999999999997</v>
      </c>
    </row>
    <row r="21" spans="1:216" x14ac:dyDescent="0.2">
      <c r="A21">
        <v>3</v>
      </c>
      <c r="B21">
        <v>1689812141.0999999</v>
      </c>
      <c r="C21">
        <v>179</v>
      </c>
      <c r="D21" t="s">
        <v>361</v>
      </c>
      <c r="E21" t="s">
        <v>362</v>
      </c>
      <c r="F21" t="s">
        <v>348</v>
      </c>
      <c r="G21" t="s">
        <v>410</v>
      </c>
      <c r="H21" t="s">
        <v>349</v>
      </c>
      <c r="I21" t="s">
        <v>350</v>
      </c>
      <c r="J21" t="s">
        <v>351</v>
      </c>
      <c r="K21" t="s">
        <v>352</v>
      </c>
      <c r="L21">
        <v>1689812141.0999999</v>
      </c>
      <c r="M21">
        <f t="shared" si="0"/>
        <v>1.8996530817147507E-3</v>
      </c>
      <c r="N21">
        <f t="shared" si="1"/>
        <v>1.8996530817147508</v>
      </c>
      <c r="O21">
        <f t="shared" si="2"/>
        <v>9.9345704351801061</v>
      </c>
      <c r="P21">
        <f t="shared" si="3"/>
        <v>239.54300000000001</v>
      </c>
      <c r="Q21">
        <f t="shared" si="4"/>
        <v>184.96182304766575</v>
      </c>
      <c r="R21">
        <f t="shared" si="5"/>
        <v>18.760235449509647</v>
      </c>
      <c r="S21">
        <f t="shared" si="6"/>
        <v>24.296273718732699</v>
      </c>
      <c r="T21">
        <f t="shared" si="7"/>
        <v>0.31853794320248641</v>
      </c>
      <c r="U21">
        <f t="shared" si="8"/>
        <v>2.9517951539027276</v>
      </c>
      <c r="V21">
        <f t="shared" si="9"/>
        <v>0.30059896280446885</v>
      </c>
      <c r="W21">
        <f t="shared" si="10"/>
        <v>0.1894018590302792</v>
      </c>
      <c r="X21">
        <f t="shared" si="11"/>
        <v>297.68966999999998</v>
      </c>
      <c r="Y21">
        <f t="shared" si="12"/>
        <v>22.355492895107368</v>
      </c>
      <c r="Z21">
        <f t="shared" si="13"/>
        <v>20.552399999999999</v>
      </c>
      <c r="AA21">
        <f t="shared" si="14"/>
        <v>2.4280984995297281</v>
      </c>
      <c r="AB21">
        <f t="shared" si="15"/>
        <v>71.704133674137594</v>
      </c>
      <c r="AC21">
        <f t="shared" si="16"/>
        <v>1.80048205662746</v>
      </c>
      <c r="AD21">
        <f t="shared" si="17"/>
        <v>2.5109878111209394</v>
      </c>
      <c r="AE21">
        <f t="shared" si="18"/>
        <v>0.62761644290226815</v>
      </c>
      <c r="AF21">
        <f t="shared" si="19"/>
        <v>-83.774700903620513</v>
      </c>
      <c r="AG21">
        <f t="shared" si="20"/>
        <v>86.809331873944785</v>
      </c>
      <c r="AH21">
        <f t="shared" si="21"/>
        <v>5.9629158417963195</v>
      </c>
      <c r="AI21">
        <f t="shared" si="22"/>
        <v>306.6872168121206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54627.535653743478</v>
      </c>
      <c r="AO21">
        <f t="shared" si="26"/>
        <v>1799.93</v>
      </c>
      <c r="AP21">
        <f t="shared" si="27"/>
        <v>1517.3406</v>
      </c>
      <c r="AQ21">
        <f t="shared" si="28"/>
        <v>0.84299978332490699</v>
      </c>
      <c r="AR21">
        <f t="shared" si="29"/>
        <v>0.16538958181707064</v>
      </c>
      <c r="AS21">
        <v>1689812141.0999999</v>
      </c>
      <c r="AT21">
        <v>239.54300000000001</v>
      </c>
      <c r="AU21">
        <v>249.93299999999999</v>
      </c>
      <c r="AV21">
        <v>17.7514</v>
      </c>
      <c r="AW21">
        <v>15.885400000000001</v>
      </c>
      <c r="AX21">
        <v>242.886</v>
      </c>
      <c r="AY21">
        <v>17.853400000000001</v>
      </c>
      <c r="AZ21">
        <v>599.97799999999995</v>
      </c>
      <c r="BA21">
        <v>101.375</v>
      </c>
      <c r="BB21">
        <v>5.26089E-2</v>
      </c>
      <c r="BC21">
        <v>21.097899999999999</v>
      </c>
      <c r="BD21">
        <v>20.552399999999999</v>
      </c>
      <c r="BE21">
        <v>999.9</v>
      </c>
      <c r="BF21">
        <v>0</v>
      </c>
      <c r="BG21">
        <v>0</v>
      </c>
      <c r="BH21">
        <v>9990</v>
      </c>
      <c r="BI21">
        <v>0</v>
      </c>
      <c r="BJ21">
        <v>249.977</v>
      </c>
      <c r="BK21">
        <v>-10.4756</v>
      </c>
      <c r="BL21">
        <v>243.78299999999999</v>
      </c>
      <c r="BM21">
        <v>253.96799999999999</v>
      </c>
      <c r="BN21">
        <v>1.85914</v>
      </c>
      <c r="BO21">
        <v>249.93299999999999</v>
      </c>
      <c r="BP21">
        <v>15.885400000000001</v>
      </c>
      <c r="BQ21">
        <v>1.79884</v>
      </c>
      <c r="BR21">
        <v>1.6103700000000001</v>
      </c>
      <c r="BS21">
        <v>15.7767</v>
      </c>
      <c r="BT21">
        <v>14.058400000000001</v>
      </c>
      <c r="BU21">
        <v>1799.93</v>
      </c>
      <c r="BV21">
        <v>0.90000599999999997</v>
      </c>
      <c r="BW21">
        <v>9.9994100000000002E-2</v>
      </c>
      <c r="BX21">
        <v>0</v>
      </c>
      <c r="BY21">
        <v>2.3332999999999999</v>
      </c>
      <c r="BZ21">
        <v>0</v>
      </c>
      <c r="CA21">
        <v>13718.3</v>
      </c>
      <c r="CB21">
        <v>13894.4</v>
      </c>
      <c r="CC21">
        <v>39.625</v>
      </c>
      <c r="CD21">
        <v>41.936999999999998</v>
      </c>
      <c r="CE21">
        <v>40.936999999999998</v>
      </c>
      <c r="CF21">
        <v>39.811999999999998</v>
      </c>
      <c r="CG21">
        <v>39</v>
      </c>
      <c r="CH21">
        <v>1619.95</v>
      </c>
      <c r="CI21">
        <v>179.98</v>
      </c>
      <c r="CJ21">
        <v>0</v>
      </c>
      <c r="CK21">
        <v>1689812149.8</v>
      </c>
      <c r="CL21">
        <v>0</v>
      </c>
      <c r="CM21">
        <v>1689812176.0999999</v>
      </c>
      <c r="CN21" t="s">
        <v>363</v>
      </c>
      <c r="CO21">
        <v>1689812176.0999999</v>
      </c>
      <c r="CP21">
        <v>1689812167.0999999</v>
      </c>
      <c r="CQ21">
        <v>49</v>
      </c>
      <c r="CR21">
        <v>8.5000000000000006E-2</v>
      </c>
      <c r="CS21">
        <v>6.0000000000000001E-3</v>
      </c>
      <c r="CT21">
        <v>-3.343</v>
      </c>
      <c r="CU21">
        <v>-0.10199999999999999</v>
      </c>
      <c r="CV21">
        <v>250</v>
      </c>
      <c r="CW21">
        <v>16</v>
      </c>
      <c r="CX21">
        <v>0.15</v>
      </c>
      <c r="CY21">
        <v>0.05</v>
      </c>
      <c r="CZ21">
        <v>10.0381529792066</v>
      </c>
      <c r="DA21">
        <v>0.59818107626446004</v>
      </c>
      <c r="DB21">
        <v>6.6212169797998197E-2</v>
      </c>
      <c r="DC21">
        <v>1</v>
      </c>
      <c r="DD21">
        <v>249.98219047619</v>
      </c>
      <c r="DE21">
        <v>0.18545454545516199</v>
      </c>
      <c r="DF21">
        <v>2.84364270872371E-2</v>
      </c>
      <c r="DG21">
        <v>1</v>
      </c>
      <c r="DH21">
        <v>1799.99523809524</v>
      </c>
      <c r="DI21">
        <v>5.9929948120572597E-2</v>
      </c>
      <c r="DJ21">
        <v>6.0758620600893203E-2</v>
      </c>
      <c r="DK21">
        <v>-1</v>
      </c>
      <c r="DL21">
        <v>2</v>
      </c>
      <c r="DM21">
        <v>2</v>
      </c>
      <c r="DN21" t="s">
        <v>354</v>
      </c>
      <c r="DO21">
        <v>3.2358199999999999</v>
      </c>
      <c r="DP21">
        <v>2.79271</v>
      </c>
      <c r="DQ21">
        <v>6.4878900000000003E-2</v>
      </c>
      <c r="DR21">
        <v>6.6159099999999998E-2</v>
      </c>
      <c r="DS21">
        <v>9.8699899999999993E-2</v>
      </c>
      <c r="DT21">
        <v>8.9055700000000002E-2</v>
      </c>
      <c r="DU21">
        <v>27184.1</v>
      </c>
      <c r="DV21">
        <v>28674.2</v>
      </c>
      <c r="DW21">
        <v>27216.3</v>
      </c>
      <c r="DX21">
        <v>28829.9</v>
      </c>
      <c r="DY21">
        <v>32328.3</v>
      </c>
      <c r="DZ21">
        <v>34984.400000000001</v>
      </c>
      <c r="EA21">
        <v>36377.199999999997</v>
      </c>
      <c r="EB21">
        <v>39082.199999999997</v>
      </c>
      <c r="EC21">
        <v>2.2406199999999998</v>
      </c>
      <c r="ED21">
        <v>1.6732</v>
      </c>
      <c r="EE21">
        <v>-2.0116600000000002E-3</v>
      </c>
      <c r="EF21">
        <v>0</v>
      </c>
      <c r="EG21">
        <v>20.585699999999999</v>
      </c>
      <c r="EH21">
        <v>999.9</v>
      </c>
      <c r="EI21">
        <v>53.381999999999998</v>
      </c>
      <c r="EJ21">
        <v>26.193000000000001</v>
      </c>
      <c r="EK21">
        <v>17.972200000000001</v>
      </c>
      <c r="EL21">
        <v>62.492100000000001</v>
      </c>
      <c r="EM21">
        <v>36.9071</v>
      </c>
      <c r="EN21">
        <v>1</v>
      </c>
      <c r="EO21">
        <v>-9.0769799999999998E-2</v>
      </c>
      <c r="EP21">
        <v>4.2575700000000003</v>
      </c>
      <c r="EQ21">
        <v>19.669899999999998</v>
      </c>
      <c r="ER21">
        <v>5.2157900000000001</v>
      </c>
      <c r="ES21">
        <v>11.9321</v>
      </c>
      <c r="ET21">
        <v>4.9550999999999998</v>
      </c>
      <c r="EU21">
        <v>3.29705</v>
      </c>
      <c r="EV21">
        <v>69.099999999999994</v>
      </c>
      <c r="EW21">
        <v>132.5</v>
      </c>
      <c r="EX21">
        <v>4788.3999999999996</v>
      </c>
      <c r="EY21">
        <v>9999</v>
      </c>
      <c r="EZ21">
        <v>1.84846</v>
      </c>
      <c r="FA21">
        <v>1.84755</v>
      </c>
      <c r="FB21">
        <v>1.85331</v>
      </c>
      <c r="FC21">
        <v>1.85737</v>
      </c>
      <c r="FD21">
        <v>1.8521000000000001</v>
      </c>
      <c r="FE21">
        <v>1.8521099999999999</v>
      </c>
      <c r="FF21">
        <v>1.8521099999999999</v>
      </c>
      <c r="FG21">
        <v>1.8519300000000001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-3.343</v>
      </c>
      <c r="FV21">
        <v>-0.10199999999999999</v>
      </c>
      <c r="FW21">
        <v>-3.4284545454546</v>
      </c>
      <c r="FX21">
        <v>0</v>
      </c>
      <c r="FY21">
        <v>0</v>
      </c>
      <c r="FZ21">
        <v>0</v>
      </c>
      <c r="GA21">
        <v>-0.10883636363636399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1.1000000000000001</v>
      </c>
      <c r="GJ21">
        <v>1</v>
      </c>
      <c r="GK21">
        <v>0.71533199999999997</v>
      </c>
      <c r="GL21">
        <v>2.5659200000000002</v>
      </c>
      <c r="GM21">
        <v>1.4489700000000001</v>
      </c>
      <c r="GN21">
        <v>2.3059099999999999</v>
      </c>
      <c r="GO21">
        <v>1.5466299999999999</v>
      </c>
      <c r="GP21">
        <v>2.3889200000000002</v>
      </c>
      <c r="GQ21">
        <v>29.367599999999999</v>
      </c>
      <c r="GR21">
        <v>15.4016</v>
      </c>
      <c r="GS21">
        <v>18</v>
      </c>
      <c r="GT21">
        <v>623.34799999999996</v>
      </c>
      <c r="GU21">
        <v>370.173</v>
      </c>
      <c r="GV21">
        <v>16.271999999999998</v>
      </c>
      <c r="GW21">
        <v>25.8994</v>
      </c>
      <c r="GX21">
        <v>30.001100000000001</v>
      </c>
      <c r="GY21">
        <v>25.713999999999999</v>
      </c>
      <c r="GZ21">
        <v>25.680299999999999</v>
      </c>
      <c r="HA21">
        <v>14.327400000000001</v>
      </c>
      <c r="HB21">
        <v>20</v>
      </c>
      <c r="HC21">
        <v>-30</v>
      </c>
      <c r="HD21">
        <v>16.281500000000001</v>
      </c>
      <c r="HE21">
        <v>250</v>
      </c>
      <c r="HF21">
        <v>0</v>
      </c>
      <c r="HG21">
        <v>100.229</v>
      </c>
      <c r="HH21">
        <v>95.011300000000006</v>
      </c>
    </row>
    <row r="22" spans="1:216" x14ac:dyDescent="0.2">
      <c r="A22">
        <v>4</v>
      </c>
      <c r="B22">
        <v>1689812251.0999999</v>
      </c>
      <c r="C22">
        <v>289</v>
      </c>
      <c r="D22" t="s">
        <v>364</v>
      </c>
      <c r="E22" t="s">
        <v>365</v>
      </c>
      <c r="F22" t="s">
        <v>348</v>
      </c>
      <c r="G22" t="s">
        <v>410</v>
      </c>
      <c r="H22" t="s">
        <v>349</v>
      </c>
      <c r="I22" t="s">
        <v>350</v>
      </c>
      <c r="J22" t="s">
        <v>351</v>
      </c>
      <c r="K22" t="s">
        <v>352</v>
      </c>
      <c r="L22">
        <v>1689812251.0999999</v>
      </c>
      <c r="M22">
        <f t="shared" si="0"/>
        <v>1.1488414796558821E-3</v>
      </c>
      <c r="N22">
        <f t="shared" si="1"/>
        <v>1.1488414796558821</v>
      </c>
      <c r="O22">
        <f t="shared" si="2"/>
        <v>6.3183930024468085</v>
      </c>
      <c r="P22">
        <f t="shared" si="3"/>
        <v>168.46700000000001</v>
      </c>
      <c r="Q22">
        <f t="shared" si="4"/>
        <v>104.78790460407016</v>
      </c>
      <c r="R22">
        <f t="shared" si="5"/>
        <v>10.627397313503561</v>
      </c>
      <c r="S22">
        <f t="shared" si="6"/>
        <v>17.085614508456</v>
      </c>
      <c r="T22">
        <f t="shared" si="7"/>
        <v>0.16707029108842814</v>
      </c>
      <c r="U22">
        <f t="shared" si="8"/>
        <v>2.9522824119492741</v>
      </c>
      <c r="V22">
        <f t="shared" si="9"/>
        <v>0.16198998162753078</v>
      </c>
      <c r="W22">
        <f t="shared" si="10"/>
        <v>0.10168731585538469</v>
      </c>
      <c r="X22">
        <f t="shared" si="11"/>
        <v>297.66311699999994</v>
      </c>
      <c r="Y22">
        <f t="shared" si="12"/>
        <v>22.668855089719191</v>
      </c>
      <c r="Z22">
        <f t="shared" si="13"/>
        <v>20.627600000000001</v>
      </c>
      <c r="AA22">
        <f t="shared" si="14"/>
        <v>2.4393808397731735</v>
      </c>
      <c r="AB22">
        <f t="shared" si="15"/>
        <v>68.589455216351993</v>
      </c>
      <c r="AC22">
        <f t="shared" si="16"/>
        <v>1.7349200327087999</v>
      </c>
      <c r="AD22">
        <f t="shared" si="17"/>
        <v>2.5294267569793853</v>
      </c>
      <c r="AE22">
        <f t="shared" si="18"/>
        <v>0.70446080706437364</v>
      </c>
      <c r="AF22">
        <f t="shared" si="19"/>
        <v>-50.663909252824403</v>
      </c>
      <c r="AG22">
        <f t="shared" si="20"/>
        <v>93.826853417178569</v>
      </c>
      <c r="AH22">
        <f t="shared" si="21"/>
        <v>6.4502824344594174</v>
      </c>
      <c r="AI22">
        <f t="shared" si="22"/>
        <v>347.27634359881358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54619.678870129457</v>
      </c>
      <c r="AO22">
        <f t="shared" si="26"/>
        <v>1799.76</v>
      </c>
      <c r="AP22">
        <f t="shared" si="27"/>
        <v>1517.1980999999998</v>
      </c>
      <c r="AQ22">
        <f t="shared" si="28"/>
        <v>0.84300023336444851</v>
      </c>
      <c r="AR22">
        <f t="shared" si="29"/>
        <v>0.16539045039338576</v>
      </c>
      <c r="AS22">
        <v>1689812251.0999999</v>
      </c>
      <c r="AT22">
        <v>168.46700000000001</v>
      </c>
      <c r="AU22">
        <v>174.97900000000001</v>
      </c>
      <c r="AV22">
        <v>17.1066</v>
      </c>
      <c r="AW22">
        <v>15.977399999999999</v>
      </c>
      <c r="AX22">
        <v>171.54</v>
      </c>
      <c r="AY22">
        <v>17.207599999999999</v>
      </c>
      <c r="AZ22">
        <v>599.99400000000003</v>
      </c>
      <c r="BA22">
        <v>101.36499999999999</v>
      </c>
      <c r="BB22">
        <v>5.3168E-2</v>
      </c>
      <c r="BC22">
        <v>21.217099999999999</v>
      </c>
      <c r="BD22">
        <v>20.627600000000001</v>
      </c>
      <c r="BE22">
        <v>999.9</v>
      </c>
      <c r="BF22">
        <v>0</v>
      </c>
      <c r="BG22">
        <v>0</v>
      </c>
      <c r="BH22">
        <v>9993.75</v>
      </c>
      <c r="BI22">
        <v>0</v>
      </c>
      <c r="BJ22">
        <v>255.96</v>
      </c>
      <c r="BK22">
        <v>-6.7818899999999998</v>
      </c>
      <c r="BL22">
        <v>171.124</v>
      </c>
      <c r="BM22">
        <v>177.82</v>
      </c>
      <c r="BN22">
        <v>1.12778</v>
      </c>
      <c r="BO22">
        <v>174.97900000000001</v>
      </c>
      <c r="BP22">
        <v>15.977399999999999</v>
      </c>
      <c r="BQ22">
        <v>1.73386</v>
      </c>
      <c r="BR22">
        <v>1.61954</v>
      </c>
      <c r="BS22">
        <v>15.2029</v>
      </c>
      <c r="BT22">
        <v>14.146000000000001</v>
      </c>
      <c r="BU22">
        <v>1799.76</v>
      </c>
      <c r="BV22">
        <v>0.89999200000000001</v>
      </c>
      <c r="BW22">
        <v>0.100008</v>
      </c>
      <c r="BX22">
        <v>0</v>
      </c>
      <c r="BY22">
        <v>2.1476999999999999</v>
      </c>
      <c r="BZ22">
        <v>0</v>
      </c>
      <c r="CA22">
        <v>13574.8</v>
      </c>
      <c r="CB22">
        <v>13893.1</v>
      </c>
      <c r="CC22">
        <v>39.875</v>
      </c>
      <c r="CD22">
        <v>42.25</v>
      </c>
      <c r="CE22">
        <v>41.25</v>
      </c>
      <c r="CF22">
        <v>40.061999999999998</v>
      </c>
      <c r="CG22">
        <v>39.311999999999998</v>
      </c>
      <c r="CH22">
        <v>1619.77</v>
      </c>
      <c r="CI22">
        <v>179.99</v>
      </c>
      <c r="CJ22">
        <v>0</v>
      </c>
      <c r="CK22">
        <v>1689812260.2</v>
      </c>
      <c r="CL22">
        <v>0</v>
      </c>
      <c r="CM22">
        <v>1689812277</v>
      </c>
      <c r="CN22" t="s">
        <v>366</v>
      </c>
      <c r="CO22">
        <v>1689812276</v>
      </c>
      <c r="CP22">
        <v>1689812277</v>
      </c>
      <c r="CQ22">
        <v>50</v>
      </c>
      <c r="CR22">
        <v>0.27100000000000002</v>
      </c>
      <c r="CS22">
        <v>1E-3</v>
      </c>
      <c r="CT22">
        <v>-3.073</v>
      </c>
      <c r="CU22">
        <v>-0.10100000000000001</v>
      </c>
      <c r="CV22">
        <v>175</v>
      </c>
      <c r="CW22">
        <v>16</v>
      </c>
      <c r="CX22">
        <v>0.4</v>
      </c>
      <c r="CY22">
        <v>0.06</v>
      </c>
      <c r="CZ22">
        <v>6.7620772271028002</v>
      </c>
      <c r="DA22">
        <v>-1.6592767009635401</v>
      </c>
      <c r="DB22">
        <v>0.186682907330146</v>
      </c>
      <c r="DC22">
        <v>1</v>
      </c>
      <c r="DD22">
        <v>174.99535</v>
      </c>
      <c r="DE22">
        <v>-8.16090225561837E-2</v>
      </c>
      <c r="DF22">
        <v>4.0250807445316297E-2</v>
      </c>
      <c r="DG22">
        <v>1</v>
      </c>
      <c r="DH22">
        <v>1800.0340000000001</v>
      </c>
      <c r="DI22">
        <v>0.254151288019967</v>
      </c>
      <c r="DJ22">
        <v>0.10528057750599901</v>
      </c>
      <c r="DK22">
        <v>-1</v>
      </c>
      <c r="DL22">
        <v>2</v>
      </c>
      <c r="DM22">
        <v>2</v>
      </c>
      <c r="DN22" t="s">
        <v>354</v>
      </c>
      <c r="DO22">
        <v>3.2355800000000001</v>
      </c>
      <c r="DP22">
        <v>2.7932999999999999</v>
      </c>
      <c r="DQ22">
        <v>4.7637800000000001E-2</v>
      </c>
      <c r="DR22">
        <v>4.8268699999999998E-2</v>
      </c>
      <c r="DS22">
        <v>9.6056199999999994E-2</v>
      </c>
      <c r="DT22">
        <v>8.9362700000000003E-2</v>
      </c>
      <c r="DU22">
        <v>27671.9</v>
      </c>
      <c r="DV22">
        <v>29210</v>
      </c>
      <c r="DW22">
        <v>27204.2</v>
      </c>
      <c r="DX22">
        <v>28817.8</v>
      </c>
      <c r="DY22">
        <v>32410</v>
      </c>
      <c r="DZ22">
        <v>34956.800000000003</v>
      </c>
      <c r="EA22">
        <v>36360.1</v>
      </c>
      <c r="EB22">
        <v>39064.1</v>
      </c>
      <c r="EC22">
        <v>2.23685</v>
      </c>
      <c r="ED22">
        <v>1.6655</v>
      </c>
      <c r="EE22">
        <v>-1.36271E-2</v>
      </c>
      <c r="EF22">
        <v>0</v>
      </c>
      <c r="EG22">
        <v>20.852699999999999</v>
      </c>
      <c r="EH22">
        <v>999.9</v>
      </c>
      <c r="EI22">
        <v>53.887999999999998</v>
      </c>
      <c r="EJ22">
        <v>26.414999999999999</v>
      </c>
      <c r="EK22">
        <v>18.3828</v>
      </c>
      <c r="EL22">
        <v>62.652099999999997</v>
      </c>
      <c r="EM22">
        <v>35.745199999999997</v>
      </c>
      <c r="EN22">
        <v>1</v>
      </c>
      <c r="EO22">
        <v>-6.3010700000000003E-2</v>
      </c>
      <c r="EP22">
        <v>4.9362700000000004</v>
      </c>
      <c r="EQ22">
        <v>19.5807</v>
      </c>
      <c r="ER22">
        <v>5.2171399999999997</v>
      </c>
      <c r="ES22">
        <v>11.9321</v>
      </c>
      <c r="ET22">
        <v>4.9554</v>
      </c>
      <c r="EU22">
        <v>3.2970799999999998</v>
      </c>
      <c r="EV22">
        <v>69.2</v>
      </c>
      <c r="EW22">
        <v>132.5</v>
      </c>
      <c r="EX22">
        <v>4790.7</v>
      </c>
      <c r="EY22">
        <v>9999</v>
      </c>
      <c r="EZ22">
        <v>1.8486400000000001</v>
      </c>
      <c r="FA22">
        <v>1.84781</v>
      </c>
      <c r="FB22">
        <v>1.85351</v>
      </c>
      <c r="FC22">
        <v>1.85758</v>
      </c>
      <c r="FD22">
        <v>1.8522799999999999</v>
      </c>
      <c r="FE22">
        <v>1.8523099999999999</v>
      </c>
      <c r="FF22">
        <v>1.8523400000000001</v>
      </c>
      <c r="FG22">
        <v>1.8521099999999999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-3.073</v>
      </c>
      <c r="FV22">
        <v>-0.10100000000000001</v>
      </c>
      <c r="FW22">
        <v>-3.3434545454545601</v>
      </c>
      <c r="FX22">
        <v>0</v>
      </c>
      <c r="FY22">
        <v>0</v>
      </c>
      <c r="FZ22">
        <v>0</v>
      </c>
      <c r="GA22">
        <v>-0.102439999999998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1.2</v>
      </c>
      <c r="GJ22">
        <v>1.4</v>
      </c>
      <c r="GK22">
        <v>0.55053700000000005</v>
      </c>
      <c r="GL22">
        <v>2.5805699999999998</v>
      </c>
      <c r="GM22">
        <v>1.4489700000000001</v>
      </c>
      <c r="GN22">
        <v>2.3071299999999999</v>
      </c>
      <c r="GO22">
        <v>1.5466299999999999</v>
      </c>
      <c r="GP22">
        <v>2.3779300000000001</v>
      </c>
      <c r="GQ22">
        <v>29.665700000000001</v>
      </c>
      <c r="GR22">
        <v>15.357900000000001</v>
      </c>
      <c r="GS22">
        <v>18</v>
      </c>
      <c r="GT22">
        <v>623.47299999999996</v>
      </c>
      <c r="GU22">
        <v>367.40300000000002</v>
      </c>
      <c r="GV22">
        <v>15.6296</v>
      </c>
      <c r="GW22">
        <v>26.1785</v>
      </c>
      <c r="GX22">
        <v>29.9986</v>
      </c>
      <c r="GY22">
        <v>25.967099999999999</v>
      </c>
      <c r="GZ22">
        <v>25.9299</v>
      </c>
      <c r="HA22">
        <v>11.012499999999999</v>
      </c>
      <c r="HB22">
        <v>20</v>
      </c>
      <c r="HC22">
        <v>-30</v>
      </c>
      <c r="HD22">
        <v>15.776199999999999</v>
      </c>
      <c r="HE22">
        <v>175</v>
      </c>
      <c r="HF22">
        <v>0</v>
      </c>
      <c r="HG22">
        <v>100.18300000000001</v>
      </c>
      <c r="HH22">
        <v>94.968900000000005</v>
      </c>
    </row>
    <row r="23" spans="1:216" x14ac:dyDescent="0.2">
      <c r="A23">
        <v>5</v>
      </c>
      <c r="B23">
        <v>1689812376</v>
      </c>
      <c r="C23">
        <v>413.90000009536698</v>
      </c>
      <c r="D23" t="s">
        <v>367</v>
      </c>
      <c r="E23" t="s">
        <v>368</v>
      </c>
      <c r="F23" t="s">
        <v>348</v>
      </c>
      <c r="G23" t="s">
        <v>410</v>
      </c>
      <c r="H23" t="s">
        <v>349</v>
      </c>
      <c r="I23" t="s">
        <v>350</v>
      </c>
      <c r="J23" t="s">
        <v>351</v>
      </c>
      <c r="K23" t="s">
        <v>352</v>
      </c>
      <c r="L23">
        <v>1689812376</v>
      </c>
      <c r="M23">
        <f t="shared" si="0"/>
        <v>1.9878779305833082E-3</v>
      </c>
      <c r="N23">
        <f t="shared" si="1"/>
        <v>1.9878779305833081</v>
      </c>
      <c r="O23">
        <f t="shared" si="2"/>
        <v>3.8539063627370678</v>
      </c>
      <c r="P23">
        <f t="shared" si="3"/>
        <v>120.899</v>
      </c>
      <c r="Q23">
        <f t="shared" si="4"/>
        <v>99.987776479566506</v>
      </c>
      <c r="R23">
        <f t="shared" si="5"/>
        <v>10.140281519087518</v>
      </c>
      <c r="S23">
        <f t="shared" si="6"/>
        <v>12.260997679318299</v>
      </c>
      <c r="T23">
        <f t="shared" si="7"/>
        <v>0.32808709073767262</v>
      </c>
      <c r="U23">
        <f t="shared" si="8"/>
        <v>2.9520099741550165</v>
      </c>
      <c r="V23">
        <f t="shared" si="9"/>
        <v>0.30909215932212797</v>
      </c>
      <c r="W23">
        <f t="shared" si="10"/>
        <v>0.19479751305883095</v>
      </c>
      <c r="X23">
        <f t="shared" si="11"/>
        <v>297.68284800000004</v>
      </c>
      <c r="Y23">
        <f t="shared" si="12"/>
        <v>22.689705051265594</v>
      </c>
      <c r="Z23">
        <f t="shared" si="13"/>
        <v>20.8842</v>
      </c>
      <c r="AA23">
        <f t="shared" si="14"/>
        <v>2.4782252668798885</v>
      </c>
      <c r="AB23">
        <f t="shared" si="15"/>
        <v>71.684039046203168</v>
      </c>
      <c r="AC23">
        <f t="shared" si="16"/>
        <v>1.8398747706613998</v>
      </c>
      <c r="AD23">
        <f t="shared" si="17"/>
        <v>2.5666449535237938</v>
      </c>
      <c r="AE23">
        <f t="shared" si="18"/>
        <v>0.63835049621848872</v>
      </c>
      <c r="AF23">
        <f t="shared" si="19"/>
        <v>-87.665416738723891</v>
      </c>
      <c r="AG23">
        <f t="shared" si="20"/>
        <v>90.905772698259938</v>
      </c>
      <c r="AH23">
        <f t="shared" si="21"/>
        <v>6.2658430894117503</v>
      </c>
      <c r="AI23">
        <f t="shared" si="22"/>
        <v>307.18904704894783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54567.312309761794</v>
      </c>
      <c r="AO23">
        <f t="shared" si="26"/>
        <v>1799.88</v>
      </c>
      <c r="AP23">
        <f t="shared" si="27"/>
        <v>1517.2992000000002</v>
      </c>
      <c r="AQ23">
        <f t="shared" si="28"/>
        <v>0.84300020001333431</v>
      </c>
      <c r="AR23">
        <f t="shared" si="29"/>
        <v>0.16539038602573505</v>
      </c>
      <c r="AS23">
        <v>1689812376</v>
      </c>
      <c r="AT23">
        <v>120.899</v>
      </c>
      <c r="AU23">
        <v>124.99299999999999</v>
      </c>
      <c r="AV23">
        <v>18.141999999999999</v>
      </c>
      <c r="AW23">
        <v>16.190300000000001</v>
      </c>
      <c r="AX23">
        <v>123.848</v>
      </c>
      <c r="AY23">
        <v>18.247599999999998</v>
      </c>
      <c r="AZ23">
        <v>600.03499999999997</v>
      </c>
      <c r="BA23">
        <v>101.36199999999999</v>
      </c>
      <c r="BB23">
        <v>5.3211700000000001E-2</v>
      </c>
      <c r="BC23">
        <v>21.455400000000001</v>
      </c>
      <c r="BD23">
        <v>20.8842</v>
      </c>
      <c r="BE23">
        <v>999.9</v>
      </c>
      <c r="BF23">
        <v>0</v>
      </c>
      <c r="BG23">
        <v>0</v>
      </c>
      <c r="BH23">
        <v>9992.5</v>
      </c>
      <c r="BI23">
        <v>0</v>
      </c>
      <c r="BJ23">
        <v>211.11099999999999</v>
      </c>
      <c r="BK23">
        <v>-4.0940599999999998</v>
      </c>
      <c r="BL23">
        <v>123.13200000000001</v>
      </c>
      <c r="BM23">
        <v>127.05</v>
      </c>
      <c r="BN23">
        <v>1.9516199999999999</v>
      </c>
      <c r="BO23">
        <v>124.99299999999999</v>
      </c>
      <c r="BP23">
        <v>16.190300000000001</v>
      </c>
      <c r="BQ23">
        <v>1.8389</v>
      </c>
      <c r="BR23">
        <v>1.6410800000000001</v>
      </c>
      <c r="BS23">
        <v>16.121400000000001</v>
      </c>
      <c r="BT23">
        <v>14.35</v>
      </c>
      <c r="BU23">
        <v>1799.88</v>
      </c>
      <c r="BV23">
        <v>0.89999499999999999</v>
      </c>
      <c r="BW23">
        <v>0.100005</v>
      </c>
      <c r="BX23">
        <v>0</v>
      </c>
      <c r="BY23">
        <v>2.3946000000000001</v>
      </c>
      <c r="BZ23">
        <v>0</v>
      </c>
      <c r="CA23">
        <v>13365</v>
      </c>
      <c r="CB23">
        <v>13894</v>
      </c>
      <c r="CC23">
        <v>40.125</v>
      </c>
      <c r="CD23">
        <v>42.5</v>
      </c>
      <c r="CE23">
        <v>41.5</v>
      </c>
      <c r="CF23">
        <v>40.311999999999998</v>
      </c>
      <c r="CG23">
        <v>39.5</v>
      </c>
      <c r="CH23">
        <v>1619.88</v>
      </c>
      <c r="CI23">
        <v>180</v>
      </c>
      <c r="CJ23">
        <v>0</v>
      </c>
      <c r="CK23">
        <v>1689812385</v>
      </c>
      <c r="CL23">
        <v>0</v>
      </c>
      <c r="CM23">
        <v>1689812348</v>
      </c>
      <c r="CN23" t="s">
        <v>369</v>
      </c>
      <c r="CO23">
        <v>1689812341</v>
      </c>
      <c r="CP23">
        <v>1689812348</v>
      </c>
      <c r="CQ23">
        <v>51</v>
      </c>
      <c r="CR23">
        <v>0.124</v>
      </c>
      <c r="CS23">
        <v>-4.0000000000000001E-3</v>
      </c>
      <c r="CT23">
        <v>-2.9489999999999998</v>
      </c>
      <c r="CU23">
        <v>-0.106</v>
      </c>
      <c r="CV23">
        <v>125</v>
      </c>
      <c r="CW23">
        <v>16</v>
      </c>
      <c r="CX23">
        <v>0.21</v>
      </c>
      <c r="CY23">
        <v>0.02</v>
      </c>
      <c r="CZ23">
        <v>3.8619179686396099</v>
      </c>
      <c r="DA23">
        <v>0.46438401651316902</v>
      </c>
      <c r="DB23">
        <v>0.131701403930711</v>
      </c>
      <c r="DC23">
        <v>1</v>
      </c>
      <c r="DD23">
        <v>124.98909999999999</v>
      </c>
      <c r="DE23">
        <v>5.1789473684297899E-2</v>
      </c>
      <c r="DF23">
        <v>2.2165062598603399E-2</v>
      </c>
      <c r="DG23">
        <v>1</v>
      </c>
      <c r="DH23">
        <v>1800.0261904761901</v>
      </c>
      <c r="DI23">
        <v>-0.12387583405175399</v>
      </c>
      <c r="DJ23">
        <v>0.14824292131098199</v>
      </c>
      <c r="DK23">
        <v>-1</v>
      </c>
      <c r="DL23">
        <v>2</v>
      </c>
      <c r="DM23">
        <v>2</v>
      </c>
      <c r="DN23" t="s">
        <v>354</v>
      </c>
      <c r="DO23">
        <v>3.2353800000000001</v>
      </c>
      <c r="DP23">
        <v>2.7933300000000001</v>
      </c>
      <c r="DQ23">
        <v>3.5116799999999997E-2</v>
      </c>
      <c r="DR23">
        <v>3.5246899999999998E-2</v>
      </c>
      <c r="DS23">
        <v>0.10011200000000001</v>
      </c>
      <c r="DT23">
        <v>9.0151200000000001E-2</v>
      </c>
      <c r="DU23">
        <v>28021.1</v>
      </c>
      <c r="DV23">
        <v>29594</v>
      </c>
      <c r="DW23">
        <v>27191.3</v>
      </c>
      <c r="DX23">
        <v>28803.9</v>
      </c>
      <c r="DY23">
        <v>32247.8</v>
      </c>
      <c r="DZ23">
        <v>34909.199999999997</v>
      </c>
      <c r="EA23">
        <v>36342.400000000001</v>
      </c>
      <c r="EB23">
        <v>39044.400000000001</v>
      </c>
      <c r="EC23">
        <v>2.23455</v>
      </c>
      <c r="ED23">
        <v>1.65835</v>
      </c>
      <c r="EE23">
        <v>-6.4075E-3</v>
      </c>
      <c r="EF23">
        <v>0</v>
      </c>
      <c r="EG23">
        <v>20.99</v>
      </c>
      <c r="EH23">
        <v>999.9</v>
      </c>
      <c r="EI23">
        <v>53.863999999999997</v>
      </c>
      <c r="EJ23">
        <v>26.646999999999998</v>
      </c>
      <c r="EK23">
        <v>18.628799999999998</v>
      </c>
      <c r="EL23">
        <v>62.362099999999998</v>
      </c>
      <c r="EM23">
        <v>35.568899999999999</v>
      </c>
      <c r="EN23">
        <v>1</v>
      </c>
      <c r="EO23">
        <v>-4.0726600000000002E-2</v>
      </c>
      <c r="EP23">
        <v>4.36008</v>
      </c>
      <c r="EQ23">
        <v>19.653600000000001</v>
      </c>
      <c r="ER23">
        <v>5.21699</v>
      </c>
      <c r="ES23">
        <v>11.9321</v>
      </c>
      <c r="ET23">
        <v>4.9550000000000001</v>
      </c>
      <c r="EU23">
        <v>3.29705</v>
      </c>
      <c r="EV23">
        <v>69.2</v>
      </c>
      <c r="EW23">
        <v>132.5</v>
      </c>
      <c r="EX23">
        <v>4793.1000000000004</v>
      </c>
      <c r="EY23">
        <v>9999</v>
      </c>
      <c r="EZ23">
        <v>1.8491200000000001</v>
      </c>
      <c r="FA23">
        <v>1.8482799999999999</v>
      </c>
      <c r="FB23">
        <v>1.8539399999999999</v>
      </c>
      <c r="FC23">
        <v>1.85805</v>
      </c>
      <c r="FD23">
        <v>1.8527199999999999</v>
      </c>
      <c r="FE23">
        <v>1.8527400000000001</v>
      </c>
      <c r="FF23">
        <v>1.85277</v>
      </c>
      <c r="FG23">
        <v>1.8525700000000001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-2.9489999999999998</v>
      </c>
      <c r="FV23">
        <v>-0.1056</v>
      </c>
      <c r="FW23">
        <v>-2.9491818181818301</v>
      </c>
      <c r="FX23">
        <v>0</v>
      </c>
      <c r="FY23">
        <v>0</v>
      </c>
      <c r="FZ23">
        <v>0</v>
      </c>
      <c r="GA23">
        <v>-0.105590000000003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0.6</v>
      </c>
      <c r="GJ23">
        <v>0.5</v>
      </c>
      <c r="GK23">
        <v>0.43823200000000001</v>
      </c>
      <c r="GL23">
        <v>2.5842299999999998</v>
      </c>
      <c r="GM23">
        <v>1.4489700000000001</v>
      </c>
      <c r="GN23">
        <v>2.3046899999999999</v>
      </c>
      <c r="GO23">
        <v>1.5466299999999999</v>
      </c>
      <c r="GP23">
        <v>2.34619</v>
      </c>
      <c r="GQ23">
        <v>29.900600000000001</v>
      </c>
      <c r="GR23">
        <v>15.3491</v>
      </c>
      <c r="GS23">
        <v>18</v>
      </c>
      <c r="GT23">
        <v>624.97799999999995</v>
      </c>
      <c r="GU23">
        <v>365.12900000000002</v>
      </c>
      <c r="GV23">
        <v>16.644200000000001</v>
      </c>
      <c r="GW23">
        <v>26.479500000000002</v>
      </c>
      <c r="GX23">
        <v>30.000800000000002</v>
      </c>
      <c r="GY23">
        <v>26.254100000000001</v>
      </c>
      <c r="GZ23">
        <v>26.206499999999998</v>
      </c>
      <c r="HA23">
        <v>8.77698</v>
      </c>
      <c r="HB23">
        <v>20</v>
      </c>
      <c r="HC23">
        <v>-30</v>
      </c>
      <c r="HD23">
        <v>16.644100000000002</v>
      </c>
      <c r="HE23">
        <v>125</v>
      </c>
      <c r="HF23">
        <v>0</v>
      </c>
      <c r="HG23">
        <v>100.13500000000001</v>
      </c>
      <c r="HH23">
        <v>94.921800000000005</v>
      </c>
    </row>
    <row r="24" spans="1:216" x14ac:dyDescent="0.2">
      <c r="A24">
        <v>6</v>
      </c>
      <c r="B24">
        <v>1689812467</v>
      </c>
      <c r="C24">
        <v>504.90000009536698</v>
      </c>
      <c r="D24" t="s">
        <v>370</v>
      </c>
      <c r="E24" t="s">
        <v>371</v>
      </c>
      <c r="F24" t="s">
        <v>348</v>
      </c>
      <c r="G24" t="s">
        <v>410</v>
      </c>
      <c r="H24" t="s">
        <v>349</v>
      </c>
      <c r="I24" t="s">
        <v>350</v>
      </c>
      <c r="J24" t="s">
        <v>351</v>
      </c>
      <c r="K24" t="s">
        <v>352</v>
      </c>
      <c r="L24">
        <v>1689812467</v>
      </c>
      <c r="M24">
        <f t="shared" si="0"/>
        <v>1.9435853009690009E-3</v>
      </c>
      <c r="N24">
        <f t="shared" si="1"/>
        <v>1.943585300969001</v>
      </c>
      <c r="O24">
        <f t="shared" si="2"/>
        <v>1.2367491501315031</v>
      </c>
      <c r="P24">
        <f t="shared" si="3"/>
        <v>68.636600000000001</v>
      </c>
      <c r="Q24">
        <f t="shared" si="4"/>
        <v>61.500636386586727</v>
      </c>
      <c r="R24">
        <f t="shared" si="5"/>
        <v>6.2373473897897087</v>
      </c>
      <c r="S24">
        <f t="shared" si="6"/>
        <v>6.9610713483187805</v>
      </c>
      <c r="T24">
        <f t="shared" si="7"/>
        <v>0.32141962417698139</v>
      </c>
      <c r="U24">
        <f t="shared" si="8"/>
        <v>2.9527403544131925</v>
      </c>
      <c r="V24">
        <f t="shared" si="9"/>
        <v>0.30317007395447598</v>
      </c>
      <c r="W24">
        <f t="shared" si="10"/>
        <v>0.19103454471712183</v>
      </c>
      <c r="X24">
        <f t="shared" si="11"/>
        <v>297.67428899999993</v>
      </c>
      <c r="Y24">
        <f t="shared" si="12"/>
        <v>22.757499887898771</v>
      </c>
      <c r="Z24">
        <f t="shared" si="13"/>
        <v>20.8902</v>
      </c>
      <c r="AA24">
        <f t="shared" si="14"/>
        <v>2.4791399987005067</v>
      </c>
      <c r="AB24">
        <f t="shared" si="15"/>
        <v>71.549490056338826</v>
      </c>
      <c r="AC24">
        <f t="shared" si="16"/>
        <v>1.8428077529076601</v>
      </c>
      <c r="AD24">
        <f t="shared" si="17"/>
        <v>2.5755707713033504</v>
      </c>
      <c r="AE24">
        <f t="shared" si="18"/>
        <v>0.63633224579284664</v>
      </c>
      <c r="AF24">
        <f t="shared" si="19"/>
        <v>-85.712111772732939</v>
      </c>
      <c r="AG24">
        <f t="shared" si="20"/>
        <v>98.999103014192471</v>
      </c>
      <c r="AH24">
        <f t="shared" si="21"/>
        <v>6.8241849896401199</v>
      </c>
      <c r="AI24">
        <f t="shared" si="22"/>
        <v>317.78546523109958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54578.60058427375</v>
      </c>
      <c r="AO24">
        <f t="shared" si="26"/>
        <v>1799.83</v>
      </c>
      <c r="AP24">
        <f t="shared" si="27"/>
        <v>1517.2568999999999</v>
      </c>
      <c r="AQ24">
        <f t="shared" si="28"/>
        <v>0.84300011667768615</v>
      </c>
      <c r="AR24">
        <f t="shared" si="29"/>
        <v>0.16539022518793439</v>
      </c>
      <c r="AS24">
        <v>1689812467</v>
      </c>
      <c r="AT24">
        <v>68.636600000000001</v>
      </c>
      <c r="AU24">
        <v>70.006699999999995</v>
      </c>
      <c r="AV24">
        <v>18.170200000000001</v>
      </c>
      <c r="AW24">
        <v>16.262</v>
      </c>
      <c r="AX24">
        <v>71.5929</v>
      </c>
      <c r="AY24">
        <v>18.273499999999999</v>
      </c>
      <c r="AZ24">
        <v>600.02200000000005</v>
      </c>
      <c r="BA24">
        <v>101.366</v>
      </c>
      <c r="BB24">
        <v>5.3233299999999997E-2</v>
      </c>
      <c r="BC24">
        <v>21.5121</v>
      </c>
      <c r="BD24">
        <v>20.8902</v>
      </c>
      <c r="BE24">
        <v>999.9</v>
      </c>
      <c r="BF24">
        <v>0</v>
      </c>
      <c r="BG24">
        <v>0</v>
      </c>
      <c r="BH24">
        <v>9996.25</v>
      </c>
      <c r="BI24">
        <v>0</v>
      </c>
      <c r="BJ24">
        <v>194.376</v>
      </c>
      <c r="BK24">
        <v>-1.3700600000000001</v>
      </c>
      <c r="BL24">
        <v>69.906800000000004</v>
      </c>
      <c r="BM24">
        <v>71.164000000000001</v>
      </c>
      <c r="BN24">
        <v>1.9081999999999999</v>
      </c>
      <c r="BO24">
        <v>70.006699999999995</v>
      </c>
      <c r="BP24">
        <v>16.262</v>
      </c>
      <c r="BQ24">
        <v>1.8418399999999999</v>
      </c>
      <c r="BR24">
        <v>1.6484099999999999</v>
      </c>
      <c r="BS24">
        <v>16.1465</v>
      </c>
      <c r="BT24">
        <v>14.419</v>
      </c>
      <c r="BU24">
        <v>1799.83</v>
      </c>
      <c r="BV24">
        <v>0.89999399999999996</v>
      </c>
      <c r="BW24">
        <v>0.100006</v>
      </c>
      <c r="BX24">
        <v>0</v>
      </c>
      <c r="BY24">
        <v>2.4384999999999999</v>
      </c>
      <c r="BZ24">
        <v>0</v>
      </c>
      <c r="CA24">
        <v>13333.2</v>
      </c>
      <c r="CB24">
        <v>13893.6</v>
      </c>
      <c r="CC24">
        <v>40.186999999999998</v>
      </c>
      <c r="CD24">
        <v>42.5</v>
      </c>
      <c r="CE24">
        <v>41.561999999999998</v>
      </c>
      <c r="CF24">
        <v>40.375</v>
      </c>
      <c r="CG24">
        <v>39.625</v>
      </c>
      <c r="CH24">
        <v>1619.84</v>
      </c>
      <c r="CI24">
        <v>179.99</v>
      </c>
      <c r="CJ24">
        <v>0</v>
      </c>
      <c r="CK24">
        <v>1689812476.2</v>
      </c>
      <c r="CL24">
        <v>0</v>
      </c>
      <c r="CM24">
        <v>1689812441</v>
      </c>
      <c r="CN24" t="s">
        <v>372</v>
      </c>
      <c r="CO24">
        <v>1689812433</v>
      </c>
      <c r="CP24">
        <v>1689812441</v>
      </c>
      <c r="CQ24">
        <v>52</v>
      </c>
      <c r="CR24">
        <v>-7.0000000000000001E-3</v>
      </c>
      <c r="CS24">
        <v>2E-3</v>
      </c>
      <c r="CT24">
        <v>-2.956</v>
      </c>
      <c r="CU24">
        <v>-0.10299999999999999</v>
      </c>
      <c r="CV24">
        <v>70</v>
      </c>
      <c r="CW24">
        <v>16</v>
      </c>
      <c r="CX24">
        <v>0.25</v>
      </c>
      <c r="CY24">
        <v>0.05</v>
      </c>
      <c r="CZ24">
        <v>1.19100528846076</v>
      </c>
      <c r="DA24">
        <v>0.58683547019528504</v>
      </c>
      <c r="DB24">
        <v>0.13251504432715899</v>
      </c>
      <c r="DC24">
        <v>1</v>
      </c>
      <c r="DD24">
        <v>69.950847619047593</v>
      </c>
      <c r="DE24">
        <v>0.41752207792218698</v>
      </c>
      <c r="DF24">
        <v>5.49834141142993E-2</v>
      </c>
      <c r="DG24">
        <v>1</v>
      </c>
      <c r="DH24">
        <v>1799.9814285714299</v>
      </c>
      <c r="DI24">
        <v>-0.495376245428296</v>
      </c>
      <c r="DJ24">
        <v>0.15031033656717699</v>
      </c>
      <c r="DK24">
        <v>-1</v>
      </c>
      <c r="DL24">
        <v>2</v>
      </c>
      <c r="DM24">
        <v>2</v>
      </c>
      <c r="DN24" t="s">
        <v>354</v>
      </c>
      <c r="DO24">
        <v>3.2352300000000001</v>
      </c>
      <c r="DP24">
        <v>2.79339</v>
      </c>
      <c r="DQ24">
        <v>2.0604899999999999E-2</v>
      </c>
      <c r="DR24">
        <v>2.0047300000000001E-2</v>
      </c>
      <c r="DS24">
        <v>0.10018299999999999</v>
      </c>
      <c r="DT24">
        <v>9.04089E-2</v>
      </c>
      <c r="DU24">
        <v>28436.799999999999</v>
      </c>
      <c r="DV24">
        <v>30055.7</v>
      </c>
      <c r="DW24">
        <v>27186.400000000001</v>
      </c>
      <c r="DX24">
        <v>28800.1</v>
      </c>
      <c r="DY24">
        <v>32239.9</v>
      </c>
      <c r="DZ24">
        <v>34894.199999999997</v>
      </c>
      <c r="EA24">
        <v>36336.1</v>
      </c>
      <c r="EB24">
        <v>39038.5</v>
      </c>
      <c r="EC24">
        <v>2.2321800000000001</v>
      </c>
      <c r="ED24">
        <v>1.6556200000000001</v>
      </c>
      <c r="EE24">
        <v>-1.1697400000000001E-3</v>
      </c>
      <c r="EF24">
        <v>0</v>
      </c>
      <c r="EG24">
        <v>20.909500000000001</v>
      </c>
      <c r="EH24">
        <v>999.9</v>
      </c>
      <c r="EI24">
        <v>53.747999999999998</v>
      </c>
      <c r="EJ24">
        <v>26.818000000000001</v>
      </c>
      <c r="EK24">
        <v>18.7761</v>
      </c>
      <c r="EL24">
        <v>62.5321</v>
      </c>
      <c r="EM24">
        <v>35.588900000000002</v>
      </c>
      <c r="EN24">
        <v>1</v>
      </c>
      <c r="EO24">
        <v>-3.0983199999999999E-2</v>
      </c>
      <c r="EP24">
        <v>4.3821500000000002</v>
      </c>
      <c r="EQ24">
        <v>19.6493</v>
      </c>
      <c r="ER24">
        <v>5.21699</v>
      </c>
      <c r="ES24">
        <v>11.9321</v>
      </c>
      <c r="ET24">
        <v>4.9554999999999998</v>
      </c>
      <c r="EU24">
        <v>3.2970799999999998</v>
      </c>
      <c r="EV24">
        <v>69.2</v>
      </c>
      <c r="EW24">
        <v>132.5</v>
      </c>
      <c r="EX24">
        <v>4794.8</v>
      </c>
      <c r="EY24">
        <v>9999</v>
      </c>
      <c r="EZ24">
        <v>1.84934</v>
      </c>
      <c r="FA24">
        <v>1.8484499999999999</v>
      </c>
      <c r="FB24">
        <v>1.8541700000000001</v>
      </c>
      <c r="FC24">
        <v>1.85819</v>
      </c>
      <c r="FD24">
        <v>1.8529599999999999</v>
      </c>
      <c r="FE24">
        <v>1.8529599999999999</v>
      </c>
      <c r="FF24">
        <v>1.853</v>
      </c>
      <c r="FG24">
        <v>1.8527800000000001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-2.956</v>
      </c>
      <c r="FV24">
        <v>-0.1033</v>
      </c>
      <c r="FW24">
        <v>-2.9563090909090901</v>
      </c>
      <c r="FX24">
        <v>0</v>
      </c>
      <c r="FY24">
        <v>0</v>
      </c>
      <c r="FZ24">
        <v>0</v>
      </c>
      <c r="GA24">
        <v>-0.103272727272728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0.6</v>
      </c>
      <c r="GJ24">
        <v>0.4</v>
      </c>
      <c r="GK24">
        <v>0.31494100000000003</v>
      </c>
      <c r="GL24">
        <v>2.6000999999999999</v>
      </c>
      <c r="GM24">
        <v>1.4477500000000001</v>
      </c>
      <c r="GN24">
        <v>2.3046899999999999</v>
      </c>
      <c r="GO24">
        <v>1.5466299999999999</v>
      </c>
      <c r="GP24">
        <v>2.3877000000000002</v>
      </c>
      <c r="GQ24">
        <v>29.9861</v>
      </c>
      <c r="GR24">
        <v>15.3316</v>
      </c>
      <c r="GS24">
        <v>18</v>
      </c>
      <c r="GT24">
        <v>624.9</v>
      </c>
      <c r="GU24">
        <v>364.52199999999999</v>
      </c>
      <c r="GV24">
        <v>16.645</v>
      </c>
      <c r="GW24">
        <v>26.601900000000001</v>
      </c>
      <c r="GX24">
        <v>30.001000000000001</v>
      </c>
      <c r="GY24">
        <v>26.400400000000001</v>
      </c>
      <c r="GZ24">
        <v>26.351099999999999</v>
      </c>
      <c r="HA24">
        <v>6.3109400000000004</v>
      </c>
      <c r="HB24">
        <v>20</v>
      </c>
      <c r="HC24">
        <v>-30</v>
      </c>
      <c r="HD24">
        <v>16.644400000000001</v>
      </c>
      <c r="HE24">
        <v>70</v>
      </c>
      <c r="HF24">
        <v>0</v>
      </c>
      <c r="HG24">
        <v>100.117</v>
      </c>
      <c r="HH24">
        <v>94.9084</v>
      </c>
    </row>
    <row r="25" spans="1:216" x14ac:dyDescent="0.2">
      <c r="A25">
        <v>7</v>
      </c>
      <c r="B25">
        <v>1689812536</v>
      </c>
      <c r="C25">
        <v>573.90000009536698</v>
      </c>
      <c r="D25" t="s">
        <v>373</v>
      </c>
      <c r="E25" t="s">
        <v>374</v>
      </c>
      <c r="F25" t="s">
        <v>348</v>
      </c>
      <c r="G25" t="s">
        <v>410</v>
      </c>
      <c r="H25" t="s">
        <v>349</v>
      </c>
      <c r="I25" t="s">
        <v>350</v>
      </c>
      <c r="J25" t="s">
        <v>351</v>
      </c>
      <c r="K25" t="s">
        <v>352</v>
      </c>
      <c r="L25">
        <v>1689812536</v>
      </c>
      <c r="M25">
        <f t="shared" si="0"/>
        <v>1.9224431016256172E-3</v>
      </c>
      <c r="N25">
        <f t="shared" si="1"/>
        <v>1.9224431016256172</v>
      </c>
      <c r="O25">
        <f t="shared" si="2"/>
        <v>0.24241365773389195</v>
      </c>
      <c r="P25">
        <f t="shared" si="3"/>
        <v>49.655500000000004</v>
      </c>
      <c r="Q25">
        <f t="shared" si="4"/>
        <v>47.89510208926847</v>
      </c>
      <c r="R25">
        <f t="shared" si="5"/>
        <v>4.8574099360973326</v>
      </c>
      <c r="S25">
        <f t="shared" si="6"/>
        <v>5.0359454006869004</v>
      </c>
      <c r="T25">
        <f t="shared" si="7"/>
        <v>0.32128414329429433</v>
      </c>
      <c r="U25">
        <f t="shared" si="8"/>
        <v>2.9562359391550714</v>
      </c>
      <c r="V25">
        <f t="shared" si="9"/>
        <v>0.30306975529492369</v>
      </c>
      <c r="W25">
        <f t="shared" si="10"/>
        <v>0.19096898303927207</v>
      </c>
      <c r="X25">
        <f t="shared" si="11"/>
        <v>297.72709800000001</v>
      </c>
      <c r="Y25">
        <f t="shared" si="12"/>
        <v>22.770097765150265</v>
      </c>
      <c r="Z25">
        <f t="shared" si="13"/>
        <v>20.866599999999998</v>
      </c>
      <c r="AA25">
        <f t="shared" si="14"/>
        <v>2.4755437585950002</v>
      </c>
      <c r="AB25">
        <f t="shared" si="15"/>
        <v>71.634887623305673</v>
      </c>
      <c r="AC25">
        <f t="shared" si="16"/>
        <v>1.8459335425385399</v>
      </c>
      <c r="AD25">
        <f t="shared" si="17"/>
        <v>2.5768638770614674</v>
      </c>
      <c r="AE25">
        <f t="shared" si="18"/>
        <v>0.62961021605646028</v>
      </c>
      <c r="AF25">
        <f t="shared" si="19"/>
        <v>-84.779740781689725</v>
      </c>
      <c r="AG25">
        <f t="shared" si="20"/>
        <v>104.18447815884483</v>
      </c>
      <c r="AH25">
        <f t="shared" si="21"/>
        <v>7.172567928423887</v>
      </c>
      <c r="AI25">
        <f t="shared" si="22"/>
        <v>324.30440330557894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54680.991167400913</v>
      </c>
      <c r="AO25">
        <f t="shared" si="26"/>
        <v>1800.15</v>
      </c>
      <c r="AP25">
        <f t="shared" si="27"/>
        <v>1517.5266000000001</v>
      </c>
      <c r="AQ25">
        <f t="shared" si="28"/>
        <v>0.84300008332638954</v>
      </c>
      <c r="AR25">
        <f t="shared" si="29"/>
        <v>0.16539016081993169</v>
      </c>
      <c r="AS25">
        <v>1689812536</v>
      </c>
      <c r="AT25">
        <v>49.655500000000004</v>
      </c>
      <c r="AU25">
        <v>49.993400000000001</v>
      </c>
      <c r="AV25">
        <v>18.2013</v>
      </c>
      <c r="AW25">
        <v>16.313700000000001</v>
      </c>
      <c r="AX25">
        <v>52.560400000000001</v>
      </c>
      <c r="AY25">
        <v>18.305199999999999</v>
      </c>
      <c r="AZ25">
        <v>599.95299999999997</v>
      </c>
      <c r="BA25">
        <v>101.36499999999999</v>
      </c>
      <c r="BB25">
        <v>5.2675800000000002E-2</v>
      </c>
      <c r="BC25">
        <v>21.520299999999999</v>
      </c>
      <c r="BD25">
        <v>20.866599999999998</v>
      </c>
      <c r="BE25">
        <v>999.9</v>
      </c>
      <c r="BF25">
        <v>0</v>
      </c>
      <c r="BG25">
        <v>0</v>
      </c>
      <c r="BH25">
        <v>10016.200000000001</v>
      </c>
      <c r="BI25">
        <v>0</v>
      </c>
      <c r="BJ25">
        <v>182.53100000000001</v>
      </c>
      <c r="BK25">
        <v>-0.33787499999999998</v>
      </c>
      <c r="BL25">
        <v>50.576000000000001</v>
      </c>
      <c r="BM25">
        <v>50.822499999999998</v>
      </c>
      <c r="BN25">
        <v>1.88757</v>
      </c>
      <c r="BO25">
        <v>49.993400000000001</v>
      </c>
      <c r="BP25">
        <v>16.313700000000001</v>
      </c>
      <c r="BQ25">
        <v>1.84497</v>
      </c>
      <c r="BR25">
        <v>1.65364</v>
      </c>
      <c r="BS25">
        <v>16.173100000000002</v>
      </c>
      <c r="BT25">
        <v>14.4679</v>
      </c>
      <c r="BU25">
        <v>1800.15</v>
      </c>
      <c r="BV25">
        <v>0.89999700000000005</v>
      </c>
      <c r="BW25">
        <v>0.10000299999999999</v>
      </c>
      <c r="BX25">
        <v>0</v>
      </c>
      <c r="BY25">
        <v>2.4645000000000001</v>
      </c>
      <c r="BZ25">
        <v>0</v>
      </c>
      <c r="CA25">
        <v>13296.4</v>
      </c>
      <c r="CB25">
        <v>13896.1</v>
      </c>
      <c r="CC25">
        <v>40.25</v>
      </c>
      <c r="CD25">
        <v>42.5</v>
      </c>
      <c r="CE25">
        <v>41.561999999999998</v>
      </c>
      <c r="CF25">
        <v>40.311999999999998</v>
      </c>
      <c r="CG25">
        <v>39.625</v>
      </c>
      <c r="CH25">
        <v>1620.13</v>
      </c>
      <c r="CI25">
        <v>180.02</v>
      </c>
      <c r="CJ25">
        <v>0</v>
      </c>
      <c r="CK25">
        <v>1689812545.2</v>
      </c>
      <c r="CL25">
        <v>0</v>
      </c>
      <c r="CM25">
        <v>1689812525</v>
      </c>
      <c r="CN25" t="s">
        <v>375</v>
      </c>
      <c r="CO25">
        <v>1689812519</v>
      </c>
      <c r="CP25">
        <v>1689812525</v>
      </c>
      <c r="CQ25">
        <v>53</v>
      </c>
      <c r="CR25">
        <v>5.0999999999999997E-2</v>
      </c>
      <c r="CS25">
        <v>-1E-3</v>
      </c>
      <c r="CT25">
        <v>-2.9049999999999998</v>
      </c>
      <c r="CU25">
        <v>-0.104</v>
      </c>
      <c r="CV25">
        <v>50</v>
      </c>
      <c r="CW25">
        <v>16</v>
      </c>
      <c r="CX25">
        <v>0.51</v>
      </c>
      <c r="CY25">
        <v>0.03</v>
      </c>
      <c r="CZ25">
        <v>4.1322143209434399E-2</v>
      </c>
      <c r="DA25">
        <v>0.39596194213862101</v>
      </c>
      <c r="DB25">
        <v>8.5580630947704295E-2</v>
      </c>
      <c r="DC25">
        <v>1</v>
      </c>
      <c r="DD25">
        <v>49.914338095238101</v>
      </c>
      <c r="DE25">
        <v>1.6893506493582001E-2</v>
      </c>
      <c r="DF25">
        <v>3.6735884573799803E-2</v>
      </c>
      <c r="DG25">
        <v>1</v>
      </c>
      <c r="DH25">
        <v>1800.0530000000001</v>
      </c>
      <c r="DI25">
        <v>-0.46307144927434901</v>
      </c>
      <c r="DJ25">
        <v>0.14973643511189899</v>
      </c>
      <c r="DK25">
        <v>-1</v>
      </c>
      <c r="DL25">
        <v>2</v>
      </c>
      <c r="DM25">
        <v>2</v>
      </c>
      <c r="DN25" t="s">
        <v>354</v>
      </c>
      <c r="DO25">
        <v>3.2350300000000001</v>
      </c>
      <c r="DP25">
        <v>2.7930000000000001</v>
      </c>
      <c r="DQ25">
        <v>1.5161300000000001E-2</v>
      </c>
      <c r="DR25">
        <v>1.43456E-2</v>
      </c>
      <c r="DS25">
        <v>0.100286</v>
      </c>
      <c r="DT25">
        <v>9.0596599999999999E-2</v>
      </c>
      <c r="DU25">
        <v>28592.9</v>
      </c>
      <c r="DV25">
        <v>30227.599999999999</v>
      </c>
      <c r="DW25">
        <v>27184.7</v>
      </c>
      <c r="DX25">
        <v>28797.4</v>
      </c>
      <c r="DY25">
        <v>32234.1</v>
      </c>
      <c r="DZ25">
        <v>34884.400000000001</v>
      </c>
      <c r="EA25">
        <v>36333.599999999999</v>
      </c>
      <c r="EB25">
        <v>39035.599999999999</v>
      </c>
      <c r="EC25">
        <v>2.2282500000000001</v>
      </c>
      <c r="ED25">
        <v>1.65307</v>
      </c>
      <c r="EE25">
        <v>1.4081600000000001E-3</v>
      </c>
      <c r="EF25">
        <v>0</v>
      </c>
      <c r="EG25">
        <v>20.843299999999999</v>
      </c>
      <c r="EH25">
        <v>999.9</v>
      </c>
      <c r="EI25">
        <v>53.680999999999997</v>
      </c>
      <c r="EJ25">
        <v>26.928999999999998</v>
      </c>
      <c r="EK25">
        <v>18.875299999999999</v>
      </c>
      <c r="EL25">
        <v>62.202100000000002</v>
      </c>
      <c r="EM25">
        <v>35.761200000000002</v>
      </c>
      <c r="EN25">
        <v>1</v>
      </c>
      <c r="EO25">
        <v>-2.82419E-2</v>
      </c>
      <c r="EP25">
        <v>4.3132200000000003</v>
      </c>
      <c r="EQ25">
        <v>19.654900000000001</v>
      </c>
      <c r="ER25">
        <v>5.2137000000000002</v>
      </c>
      <c r="ES25">
        <v>11.9321</v>
      </c>
      <c r="ET25">
        <v>4.9548500000000004</v>
      </c>
      <c r="EU25">
        <v>3.2966500000000001</v>
      </c>
      <c r="EV25">
        <v>69.3</v>
      </c>
      <c r="EW25">
        <v>132.5</v>
      </c>
      <c r="EX25">
        <v>4796.3999999999996</v>
      </c>
      <c r="EY25">
        <v>9999</v>
      </c>
      <c r="EZ25">
        <v>1.84965</v>
      </c>
      <c r="FA25">
        <v>1.8487800000000001</v>
      </c>
      <c r="FB25">
        <v>1.8545</v>
      </c>
      <c r="FC25">
        <v>1.8585400000000001</v>
      </c>
      <c r="FD25">
        <v>1.8532900000000001</v>
      </c>
      <c r="FE25">
        <v>1.85331</v>
      </c>
      <c r="FF25">
        <v>1.8533200000000001</v>
      </c>
      <c r="FG25">
        <v>1.85311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-2.9049999999999998</v>
      </c>
      <c r="FV25">
        <v>-0.10390000000000001</v>
      </c>
      <c r="FW25">
        <v>-2.90489</v>
      </c>
      <c r="FX25">
        <v>0</v>
      </c>
      <c r="FY25">
        <v>0</v>
      </c>
      <c r="FZ25">
        <v>0</v>
      </c>
      <c r="GA25">
        <v>-0.10389000000000299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0.3</v>
      </c>
      <c r="GJ25">
        <v>0.2</v>
      </c>
      <c r="GK25">
        <v>0.27099600000000001</v>
      </c>
      <c r="GL25">
        <v>2.6074199999999998</v>
      </c>
      <c r="GM25">
        <v>1.4489700000000001</v>
      </c>
      <c r="GN25">
        <v>2.3034699999999999</v>
      </c>
      <c r="GO25">
        <v>1.5466299999999999</v>
      </c>
      <c r="GP25">
        <v>2.4279799999999998</v>
      </c>
      <c r="GQ25">
        <v>30.0504</v>
      </c>
      <c r="GR25">
        <v>15.3316</v>
      </c>
      <c r="GS25">
        <v>18</v>
      </c>
      <c r="GT25">
        <v>623.07100000000003</v>
      </c>
      <c r="GU25">
        <v>363.56900000000002</v>
      </c>
      <c r="GV25">
        <v>16.663499999999999</v>
      </c>
      <c r="GW25">
        <v>26.6465</v>
      </c>
      <c r="GX25">
        <v>30.000299999999999</v>
      </c>
      <c r="GY25">
        <v>26.485099999999999</v>
      </c>
      <c r="GZ25">
        <v>26.428799999999999</v>
      </c>
      <c r="HA25">
        <v>5.4258100000000002</v>
      </c>
      <c r="HB25">
        <v>20</v>
      </c>
      <c r="HC25">
        <v>-30</v>
      </c>
      <c r="HD25">
        <v>16.682700000000001</v>
      </c>
      <c r="HE25">
        <v>50</v>
      </c>
      <c r="HF25">
        <v>0</v>
      </c>
      <c r="HG25">
        <v>100.111</v>
      </c>
      <c r="HH25">
        <v>94.900599999999997</v>
      </c>
    </row>
    <row r="26" spans="1:216" x14ac:dyDescent="0.2">
      <c r="A26">
        <v>8</v>
      </c>
      <c r="B26">
        <v>1689812623</v>
      </c>
      <c r="C26">
        <v>660.90000009536698</v>
      </c>
      <c r="D26" t="s">
        <v>376</v>
      </c>
      <c r="E26" t="s">
        <v>377</v>
      </c>
      <c r="F26" t="s">
        <v>348</v>
      </c>
      <c r="G26" t="s">
        <v>410</v>
      </c>
      <c r="H26" t="s">
        <v>349</v>
      </c>
      <c r="I26" t="s">
        <v>350</v>
      </c>
      <c r="J26" t="s">
        <v>351</v>
      </c>
      <c r="K26" t="s">
        <v>352</v>
      </c>
      <c r="L26">
        <v>1689812623</v>
      </c>
      <c r="M26">
        <f t="shared" si="0"/>
        <v>1.918285056668335E-3</v>
      </c>
      <c r="N26">
        <f t="shared" si="1"/>
        <v>1.9182850566683349</v>
      </c>
      <c r="O26">
        <f t="shared" si="2"/>
        <v>15.737132788038961</v>
      </c>
      <c r="P26">
        <f t="shared" si="3"/>
        <v>383.47800000000001</v>
      </c>
      <c r="Q26">
        <f t="shared" si="4"/>
        <v>299.30956307576645</v>
      </c>
      <c r="R26">
        <f t="shared" si="5"/>
        <v>30.354900318229319</v>
      </c>
      <c r="S26">
        <f t="shared" si="6"/>
        <v>38.890960731806999</v>
      </c>
      <c r="T26">
        <f t="shared" si="7"/>
        <v>0.328000996731873</v>
      </c>
      <c r="U26">
        <f t="shared" si="8"/>
        <v>2.9531287083296038</v>
      </c>
      <c r="V26">
        <f t="shared" si="9"/>
        <v>0.30902246894326607</v>
      </c>
      <c r="W26">
        <f t="shared" si="10"/>
        <v>0.19475261721158371</v>
      </c>
      <c r="X26">
        <f t="shared" si="11"/>
        <v>297.72869400000002</v>
      </c>
      <c r="Y26">
        <f t="shared" si="12"/>
        <v>22.751531611774247</v>
      </c>
      <c r="Z26">
        <f t="shared" si="13"/>
        <v>20.812000000000001</v>
      </c>
      <c r="AA26">
        <f t="shared" si="14"/>
        <v>2.4672411517419173</v>
      </c>
      <c r="AB26">
        <f t="shared" si="15"/>
        <v>71.927067276242383</v>
      </c>
      <c r="AC26">
        <f t="shared" si="16"/>
        <v>1.8510928180006001</v>
      </c>
      <c r="AD26">
        <f t="shared" si="17"/>
        <v>2.5735691556716906</v>
      </c>
      <c r="AE26">
        <f t="shared" si="18"/>
        <v>0.61614833374131717</v>
      </c>
      <c r="AF26">
        <f t="shared" si="19"/>
        <v>-84.596370999073571</v>
      </c>
      <c r="AG26">
        <f t="shared" si="20"/>
        <v>109.44031810239029</v>
      </c>
      <c r="AH26">
        <f t="shared" si="21"/>
        <v>7.5394311035183099</v>
      </c>
      <c r="AI26">
        <f t="shared" si="22"/>
        <v>330.11207220683508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54592.431668271493</v>
      </c>
      <c r="AO26">
        <f t="shared" si="26"/>
        <v>1800.16</v>
      </c>
      <c r="AP26">
        <f t="shared" si="27"/>
        <v>1517.5350000000001</v>
      </c>
      <c r="AQ26">
        <f t="shared" si="28"/>
        <v>0.84300006666074123</v>
      </c>
      <c r="AR26">
        <f t="shared" si="29"/>
        <v>0.16539012865523064</v>
      </c>
      <c r="AS26">
        <v>1689812623</v>
      </c>
      <c r="AT26">
        <v>383.47800000000001</v>
      </c>
      <c r="AU26">
        <v>399.95100000000002</v>
      </c>
      <c r="AV26">
        <v>18.252400000000002</v>
      </c>
      <c r="AW26">
        <v>16.3691</v>
      </c>
      <c r="AX26">
        <v>387.01400000000001</v>
      </c>
      <c r="AY26">
        <v>18.3565</v>
      </c>
      <c r="AZ26">
        <v>599.99099999999999</v>
      </c>
      <c r="BA26">
        <v>101.363</v>
      </c>
      <c r="BB26">
        <v>5.3406500000000003E-2</v>
      </c>
      <c r="BC26">
        <v>21.499400000000001</v>
      </c>
      <c r="BD26">
        <v>20.812000000000001</v>
      </c>
      <c r="BE26">
        <v>999.9</v>
      </c>
      <c r="BF26">
        <v>0</v>
      </c>
      <c r="BG26">
        <v>0</v>
      </c>
      <c r="BH26">
        <v>9998.75</v>
      </c>
      <c r="BI26">
        <v>0</v>
      </c>
      <c r="BJ26">
        <v>175.08500000000001</v>
      </c>
      <c r="BK26">
        <v>-16.472999999999999</v>
      </c>
      <c r="BL26">
        <v>390.608</v>
      </c>
      <c r="BM26">
        <v>406.60700000000003</v>
      </c>
      <c r="BN26">
        <v>1.8833</v>
      </c>
      <c r="BO26">
        <v>399.95100000000002</v>
      </c>
      <c r="BP26">
        <v>16.3691</v>
      </c>
      <c r="BQ26">
        <v>1.85012</v>
      </c>
      <c r="BR26">
        <v>1.6592199999999999</v>
      </c>
      <c r="BS26">
        <v>16.216799999999999</v>
      </c>
      <c r="BT26">
        <v>14.520099999999999</v>
      </c>
      <c r="BU26">
        <v>1800.16</v>
      </c>
      <c r="BV26">
        <v>0.89999700000000005</v>
      </c>
      <c r="BW26">
        <v>0.10000299999999999</v>
      </c>
      <c r="BX26">
        <v>0</v>
      </c>
      <c r="BY26">
        <v>2.1736</v>
      </c>
      <c r="BZ26">
        <v>0</v>
      </c>
      <c r="CA26">
        <v>13441.4</v>
      </c>
      <c r="CB26">
        <v>13896.2</v>
      </c>
      <c r="CC26">
        <v>40.25</v>
      </c>
      <c r="CD26">
        <v>42.5</v>
      </c>
      <c r="CE26">
        <v>41.561999999999998</v>
      </c>
      <c r="CF26">
        <v>40.311999999999998</v>
      </c>
      <c r="CG26">
        <v>39.625</v>
      </c>
      <c r="CH26">
        <v>1620.14</v>
      </c>
      <c r="CI26">
        <v>180.02</v>
      </c>
      <c r="CJ26">
        <v>0</v>
      </c>
      <c r="CK26">
        <v>1689812632.2</v>
      </c>
      <c r="CL26">
        <v>0</v>
      </c>
      <c r="CM26">
        <v>1689812595</v>
      </c>
      <c r="CN26" t="s">
        <v>378</v>
      </c>
      <c r="CO26">
        <v>1689812592</v>
      </c>
      <c r="CP26">
        <v>1689812595</v>
      </c>
      <c r="CQ26">
        <v>54</v>
      </c>
      <c r="CR26">
        <v>-0.63100000000000001</v>
      </c>
      <c r="CS26">
        <v>0</v>
      </c>
      <c r="CT26">
        <v>-3.536</v>
      </c>
      <c r="CU26">
        <v>-0.104</v>
      </c>
      <c r="CV26">
        <v>400</v>
      </c>
      <c r="CW26">
        <v>16</v>
      </c>
      <c r="CX26">
        <v>0.09</v>
      </c>
      <c r="CY26">
        <v>0.04</v>
      </c>
      <c r="CZ26">
        <v>15.724216093620701</v>
      </c>
      <c r="DA26">
        <v>0.18575827817610099</v>
      </c>
      <c r="DB26">
        <v>5.7105281266700399E-2</v>
      </c>
      <c r="DC26">
        <v>1</v>
      </c>
      <c r="DD26">
        <v>400.06428571428597</v>
      </c>
      <c r="DE26">
        <v>-0.606311688312547</v>
      </c>
      <c r="DF26">
        <v>9.0347552662530903E-2</v>
      </c>
      <c r="DG26">
        <v>1</v>
      </c>
      <c r="DH26">
        <v>1800.0180952380999</v>
      </c>
      <c r="DI26">
        <v>0.38272240716926997</v>
      </c>
      <c r="DJ26">
        <v>0.15661961950995501</v>
      </c>
      <c r="DK26">
        <v>-1</v>
      </c>
      <c r="DL26">
        <v>2</v>
      </c>
      <c r="DM26">
        <v>2</v>
      </c>
      <c r="DN26" t="s">
        <v>354</v>
      </c>
      <c r="DO26">
        <v>3.2351000000000001</v>
      </c>
      <c r="DP26">
        <v>2.79358</v>
      </c>
      <c r="DQ26">
        <v>9.4609100000000002E-2</v>
      </c>
      <c r="DR26">
        <v>9.6561400000000006E-2</v>
      </c>
      <c r="DS26">
        <v>0.100477</v>
      </c>
      <c r="DT26">
        <v>9.0803700000000001E-2</v>
      </c>
      <c r="DU26">
        <v>26287.8</v>
      </c>
      <c r="DV26">
        <v>27706.5</v>
      </c>
      <c r="DW26">
        <v>27186.2</v>
      </c>
      <c r="DX26">
        <v>28797.7</v>
      </c>
      <c r="DY26">
        <v>32228.7</v>
      </c>
      <c r="DZ26">
        <v>34877.4</v>
      </c>
      <c r="EA26">
        <v>36335.1</v>
      </c>
      <c r="EB26">
        <v>39036.400000000001</v>
      </c>
      <c r="EC26">
        <v>2.2314500000000002</v>
      </c>
      <c r="ED26">
        <v>1.65517</v>
      </c>
      <c r="EE26">
        <v>3.5315799999999999E-3</v>
      </c>
      <c r="EF26">
        <v>0</v>
      </c>
      <c r="EG26">
        <v>20.753699999999998</v>
      </c>
      <c r="EH26">
        <v>999.9</v>
      </c>
      <c r="EI26">
        <v>53.601999999999997</v>
      </c>
      <c r="EJ26">
        <v>27.039000000000001</v>
      </c>
      <c r="EK26">
        <v>18.970400000000001</v>
      </c>
      <c r="EL26">
        <v>62.382199999999997</v>
      </c>
      <c r="EM26">
        <v>35.745199999999997</v>
      </c>
      <c r="EN26">
        <v>1</v>
      </c>
      <c r="EO26">
        <v>-2.85569E-2</v>
      </c>
      <c r="EP26">
        <v>4.1940999999999997</v>
      </c>
      <c r="EQ26">
        <v>19.672899999999998</v>
      </c>
      <c r="ER26">
        <v>5.21699</v>
      </c>
      <c r="ES26">
        <v>11.9321</v>
      </c>
      <c r="ET26">
        <v>4.9539999999999997</v>
      </c>
      <c r="EU26">
        <v>3.2970799999999998</v>
      </c>
      <c r="EV26">
        <v>69.3</v>
      </c>
      <c r="EW26">
        <v>132.5</v>
      </c>
      <c r="EX26">
        <v>4798.2</v>
      </c>
      <c r="EY26">
        <v>9999</v>
      </c>
      <c r="EZ26">
        <v>1.8494600000000001</v>
      </c>
      <c r="FA26">
        <v>1.8486</v>
      </c>
      <c r="FB26">
        <v>1.85429</v>
      </c>
      <c r="FC26">
        <v>1.8583499999999999</v>
      </c>
      <c r="FD26">
        <v>1.8530800000000001</v>
      </c>
      <c r="FE26">
        <v>1.8531200000000001</v>
      </c>
      <c r="FF26">
        <v>1.8531200000000001</v>
      </c>
      <c r="FG26">
        <v>1.8529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-3.536</v>
      </c>
      <c r="FV26">
        <v>-0.1041</v>
      </c>
      <c r="FW26">
        <v>-3.53620000000006</v>
      </c>
      <c r="FX26">
        <v>0</v>
      </c>
      <c r="FY26">
        <v>0</v>
      </c>
      <c r="FZ26">
        <v>0</v>
      </c>
      <c r="GA26">
        <v>-0.104090909090907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1.02905</v>
      </c>
      <c r="GL26">
        <v>2.5842299999999998</v>
      </c>
      <c r="GM26">
        <v>1.4489700000000001</v>
      </c>
      <c r="GN26">
        <v>2.3046899999999999</v>
      </c>
      <c r="GO26">
        <v>1.5466299999999999</v>
      </c>
      <c r="GP26">
        <v>2.4121100000000002</v>
      </c>
      <c r="GQ26">
        <v>30.114699999999999</v>
      </c>
      <c r="GR26">
        <v>15.322800000000001</v>
      </c>
      <c r="GS26">
        <v>18</v>
      </c>
      <c r="GT26">
        <v>625.67999999999995</v>
      </c>
      <c r="GU26">
        <v>365.11900000000003</v>
      </c>
      <c r="GV26">
        <v>16.718699999999998</v>
      </c>
      <c r="GW26">
        <v>26.659700000000001</v>
      </c>
      <c r="GX26">
        <v>30</v>
      </c>
      <c r="GY26">
        <v>26.519600000000001</v>
      </c>
      <c r="GZ26">
        <v>26.479500000000002</v>
      </c>
      <c r="HA26">
        <v>20.602499999999999</v>
      </c>
      <c r="HB26">
        <v>20</v>
      </c>
      <c r="HC26">
        <v>-30</v>
      </c>
      <c r="HD26">
        <v>16.720300000000002</v>
      </c>
      <c r="HE26">
        <v>400</v>
      </c>
      <c r="HF26">
        <v>0</v>
      </c>
      <c r="HG26">
        <v>100.116</v>
      </c>
      <c r="HH26">
        <v>94.902100000000004</v>
      </c>
    </row>
    <row r="27" spans="1:216" x14ac:dyDescent="0.2">
      <c r="A27">
        <v>9</v>
      </c>
      <c r="B27">
        <v>1689812710</v>
      </c>
      <c r="C27">
        <v>747.90000009536698</v>
      </c>
      <c r="D27" t="s">
        <v>379</v>
      </c>
      <c r="E27" t="s">
        <v>380</v>
      </c>
      <c r="F27" t="s">
        <v>348</v>
      </c>
      <c r="G27" t="s">
        <v>410</v>
      </c>
      <c r="H27" t="s">
        <v>349</v>
      </c>
      <c r="I27" t="s">
        <v>350</v>
      </c>
      <c r="J27" t="s">
        <v>351</v>
      </c>
      <c r="K27" t="s">
        <v>352</v>
      </c>
      <c r="L27">
        <v>1689812710</v>
      </c>
      <c r="M27">
        <f t="shared" si="0"/>
        <v>1.9153484900512568E-3</v>
      </c>
      <c r="N27">
        <f t="shared" si="1"/>
        <v>1.9153484900512567</v>
      </c>
      <c r="O27">
        <f t="shared" si="2"/>
        <v>15.812195927853367</v>
      </c>
      <c r="P27">
        <f t="shared" si="3"/>
        <v>383.47</v>
      </c>
      <c r="Q27">
        <f t="shared" si="4"/>
        <v>299.31643681279593</v>
      </c>
      <c r="R27">
        <f t="shared" si="5"/>
        <v>30.355104723151435</v>
      </c>
      <c r="S27">
        <f t="shared" si="6"/>
        <v>38.889518170588005</v>
      </c>
      <c r="T27">
        <f t="shared" si="7"/>
        <v>0.3296081370475647</v>
      </c>
      <c r="U27">
        <f t="shared" si="8"/>
        <v>2.9555326234039181</v>
      </c>
      <c r="V27">
        <f t="shared" si="9"/>
        <v>0.31046361339370759</v>
      </c>
      <c r="W27">
        <f t="shared" si="10"/>
        <v>0.19566709108457025</v>
      </c>
      <c r="X27">
        <f t="shared" si="11"/>
        <v>297.67965599999997</v>
      </c>
      <c r="Y27">
        <f t="shared" si="12"/>
        <v>22.744656615279055</v>
      </c>
      <c r="Z27">
        <f t="shared" si="13"/>
        <v>20.816199999999998</v>
      </c>
      <c r="AA27">
        <f t="shared" si="14"/>
        <v>2.4678789467928191</v>
      </c>
      <c r="AB27">
        <f t="shared" si="15"/>
        <v>72.128725358952025</v>
      </c>
      <c r="AC27">
        <f t="shared" si="16"/>
        <v>1.8555554466106801</v>
      </c>
      <c r="AD27">
        <f t="shared" si="17"/>
        <v>2.5725609836808014</v>
      </c>
      <c r="AE27">
        <f t="shared" si="18"/>
        <v>0.61232350018213899</v>
      </c>
      <c r="AF27">
        <f t="shared" si="19"/>
        <v>-84.466868411260421</v>
      </c>
      <c r="AG27">
        <f t="shared" si="20"/>
        <v>107.84041509986996</v>
      </c>
      <c r="AH27">
        <f t="shared" si="21"/>
        <v>7.4230862862912179</v>
      </c>
      <c r="AI27">
        <f t="shared" si="22"/>
        <v>328.47628897490074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54665.073656008339</v>
      </c>
      <c r="AO27">
        <f t="shared" si="26"/>
        <v>1799.86</v>
      </c>
      <c r="AP27">
        <f t="shared" si="27"/>
        <v>1517.2823999999998</v>
      </c>
      <c r="AQ27">
        <f t="shared" si="28"/>
        <v>0.84300023335148289</v>
      </c>
      <c r="AR27">
        <f t="shared" si="29"/>
        <v>0.16539045036836197</v>
      </c>
      <c r="AS27">
        <v>1689812710</v>
      </c>
      <c r="AT27">
        <v>383.47</v>
      </c>
      <c r="AU27">
        <v>400.01400000000001</v>
      </c>
      <c r="AV27">
        <v>18.296700000000001</v>
      </c>
      <c r="AW27">
        <v>16.416699999999999</v>
      </c>
      <c r="AX27">
        <v>386.99900000000002</v>
      </c>
      <c r="AY27">
        <v>18.397600000000001</v>
      </c>
      <c r="AZ27">
        <v>600.09699999999998</v>
      </c>
      <c r="BA27">
        <v>101.36199999999999</v>
      </c>
      <c r="BB27">
        <v>5.2760399999999999E-2</v>
      </c>
      <c r="BC27">
        <v>21.492999999999999</v>
      </c>
      <c r="BD27">
        <v>20.816199999999998</v>
      </c>
      <c r="BE27">
        <v>999.9</v>
      </c>
      <c r="BF27">
        <v>0</v>
      </c>
      <c r="BG27">
        <v>0</v>
      </c>
      <c r="BH27">
        <v>10012.5</v>
      </c>
      <c r="BI27">
        <v>0</v>
      </c>
      <c r="BJ27">
        <v>172.505</v>
      </c>
      <c r="BK27">
        <v>-16.5441</v>
      </c>
      <c r="BL27">
        <v>390.61700000000002</v>
      </c>
      <c r="BM27">
        <v>406.69</v>
      </c>
      <c r="BN27">
        <v>1.8800300000000001</v>
      </c>
      <c r="BO27">
        <v>400.01400000000001</v>
      </c>
      <c r="BP27">
        <v>16.416699999999999</v>
      </c>
      <c r="BQ27">
        <v>1.8546</v>
      </c>
      <c r="BR27">
        <v>1.6640299999999999</v>
      </c>
      <c r="BS27">
        <v>16.2547</v>
      </c>
      <c r="BT27">
        <v>14.5649</v>
      </c>
      <c r="BU27">
        <v>1799.86</v>
      </c>
      <c r="BV27">
        <v>0.89999399999999996</v>
      </c>
      <c r="BW27">
        <v>0.100006</v>
      </c>
      <c r="BX27">
        <v>0</v>
      </c>
      <c r="BY27">
        <v>2.0482</v>
      </c>
      <c r="BZ27">
        <v>0</v>
      </c>
      <c r="CA27">
        <v>13508.3</v>
      </c>
      <c r="CB27">
        <v>13893.8</v>
      </c>
      <c r="CC27">
        <v>40.186999999999998</v>
      </c>
      <c r="CD27">
        <v>42.436999999999998</v>
      </c>
      <c r="CE27">
        <v>41.5</v>
      </c>
      <c r="CF27">
        <v>40.25</v>
      </c>
      <c r="CG27">
        <v>39.625</v>
      </c>
      <c r="CH27">
        <v>1619.86</v>
      </c>
      <c r="CI27">
        <v>180</v>
      </c>
      <c r="CJ27">
        <v>0</v>
      </c>
      <c r="CK27">
        <v>1689812719.2</v>
      </c>
      <c r="CL27">
        <v>0</v>
      </c>
      <c r="CM27">
        <v>1689812680</v>
      </c>
      <c r="CN27" t="s">
        <v>381</v>
      </c>
      <c r="CO27">
        <v>1689812677</v>
      </c>
      <c r="CP27">
        <v>1689812680</v>
      </c>
      <c r="CQ27">
        <v>55</v>
      </c>
      <c r="CR27">
        <v>7.0000000000000001E-3</v>
      </c>
      <c r="CS27">
        <v>3.0000000000000001E-3</v>
      </c>
      <c r="CT27">
        <v>-3.5289999999999999</v>
      </c>
      <c r="CU27">
        <v>-0.10100000000000001</v>
      </c>
      <c r="CV27">
        <v>400</v>
      </c>
      <c r="CW27">
        <v>16</v>
      </c>
      <c r="CX27">
        <v>0.08</v>
      </c>
      <c r="CY27">
        <v>0.05</v>
      </c>
      <c r="CZ27">
        <v>15.801401796382001</v>
      </c>
      <c r="DA27">
        <v>0.354616085257352</v>
      </c>
      <c r="DB27">
        <v>4.5887886514730601E-2</v>
      </c>
      <c r="DC27">
        <v>1</v>
      </c>
      <c r="DD27">
        <v>399.98345</v>
      </c>
      <c r="DE27">
        <v>0.100736842106403</v>
      </c>
      <c r="DF27">
        <v>2.2599723449635501E-2</v>
      </c>
      <c r="DG27">
        <v>1</v>
      </c>
      <c r="DH27">
        <v>1799.9738095238099</v>
      </c>
      <c r="DI27">
        <v>0.27022318321212602</v>
      </c>
      <c r="DJ27">
        <v>0.14227659816532601</v>
      </c>
      <c r="DK27">
        <v>-1</v>
      </c>
      <c r="DL27">
        <v>2</v>
      </c>
      <c r="DM27">
        <v>2</v>
      </c>
      <c r="DN27" t="s">
        <v>354</v>
      </c>
      <c r="DO27">
        <v>3.23536</v>
      </c>
      <c r="DP27">
        <v>2.7930600000000001</v>
      </c>
      <c r="DQ27">
        <v>9.4603300000000001E-2</v>
      </c>
      <c r="DR27">
        <v>9.6569100000000005E-2</v>
      </c>
      <c r="DS27">
        <v>0.100634</v>
      </c>
      <c r="DT27">
        <v>9.0988100000000002E-2</v>
      </c>
      <c r="DU27">
        <v>26289.200000000001</v>
      </c>
      <c r="DV27">
        <v>27708.5</v>
      </c>
      <c r="DW27">
        <v>27187.4</v>
      </c>
      <c r="DX27">
        <v>28800</v>
      </c>
      <c r="DY27">
        <v>32224.5</v>
      </c>
      <c r="DZ27">
        <v>34873.199999999997</v>
      </c>
      <c r="EA27">
        <v>36337</v>
      </c>
      <c r="EB27">
        <v>39039.699999999997</v>
      </c>
      <c r="EC27">
        <v>2.2317999999999998</v>
      </c>
      <c r="ED27">
        <v>1.6545700000000001</v>
      </c>
      <c r="EE27">
        <v>8.1285799999999998E-3</v>
      </c>
      <c r="EF27">
        <v>0</v>
      </c>
      <c r="EG27">
        <v>20.681899999999999</v>
      </c>
      <c r="EH27">
        <v>999.9</v>
      </c>
      <c r="EI27">
        <v>53.497999999999998</v>
      </c>
      <c r="EJ27">
        <v>27.14</v>
      </c>
      <c r="EK27">
        <v>19.047599999999999</v>
      </c>
      <c r="EL27">
        <v>62.562199999999997</v>
      </c>
      <c r="EM27">
        <v>35.745199999999997</v>
      </c>
      <c r="EN27">
        <v>1</v>
      </c>
      <c r="EO27">
        <v>-3.1501500000000002E-2</v>
      </c>
      <c r="EP27">
        <v>4.08439</v>
      </c>
      <c r="EQ27">
        <v>19.6874</v>
      </c>
      <c r="ER27">
        <v>5.21699</v>
      </c>
      <c r="ES27">
        <v>11.9321</v>
      </c>
      <c r="ET27">
        <v>4.9551499999999997</v>
      </c>
      <c r="EU27">
        <v>3.2970799999999998</v>
      </c>
      <c r="EV27">
        <v>69.3</v>
      </c>
      <c r="EW27">
        <v>132.5</v>
      </c>
      <c r="EX27">
        <v>4799.7</v>
      </c>
      <c r="EY27">
        <v>9999</v>
      </c>
      <c r="EZ27">
        <v>1.8492299999999999</v>
      </c>
      <c r="FA27">
        <v>1.8483799999999999</v>
      </c>
      <c r="FB27">
        <v>1.8540399999999999</v>
      </c>
      <c r="FC27">
        <v>1.8581300000000001</v>
      </c>
      <c r="FD27">
        <v>1.85283</v>
      </c>
      <c r="FE27">
        <v>1.8528800000000001</v>
      </c>
      <c r="FF27">
        <v>1.8529100000000001</v>
      </c>
      <c r="FG27">
        <v>1.8527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-3.5289999999999999</v>
      </c>
      <c r="FV27">
        <v>-0.1009</v>
      </c>
      <c r="FW27">
        <v>-3.52890909090917</v>
      </c>
      <c r="FX27">
        <v>0</v>
      </c>
      <c r="FY27">
        <v>0</v>
      </c>
      <c r="FZ27">
        <v>0</v>
      </c>
      <c r="GA27">
        <v>-0.10092999999999799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0.6</v>
      </c>
      <c r="GJ27">
        <v>0.5</v>
      </c>
      <c r="GK27">
        <v>1.02905</v>
      </c>
      <c r="GL27">
        <v>2.5903299999999998</v>
      </c>
      <c r="GM27">
        <v>1.4489700000000001</v>
      </c>
      <c r="GN27">
        <v>2.3034699999999999</v>
      </c>
      <c r="GO27">
        <v>1.5466299999999999</v>
      </c>
      <c r="GP27">
        <v>2.35107</v>
      </c>
      <c r="GQ27">
        <v>30.178999999999998</v>
      </c>
      <c r="GR27">
        <v>15.2966</v>
      </c>
      <c r="GS27">
        <v>18</v>
      </c>
      <c r="GT27">
        <v>626.04700000000003</v>
      </c>
      <c r="GU27">
        <v>364.87900000000002</v>
      </c>
      <c r="GV27">
        <v>16.753399999999999</v>
      </c>
      <c r="GW27">
        <v>26.6358</v>
      </c>
      <c r="GX27">
        <v>29.9998</v>
      </c>
      <c r="GY27">
        <v>26.530799999999999</v>
      </c>
      <c r="GZ27">
        <v>26.4955</v>
      </c>
      <c r="HA27">
        <v>20.602699999999999</v>
      </c>
      <c r="HB27">
        <v>20</v>
      </c>
      <c r="HC27">
        <v>-30</v>
      </c>
      <c r="HD27">
        <v>16.755800000000001</v>
      </c>
      <c r="HE27">
        <v>400</v>
      </c>
      <c r="HF27">
        <v>0</v>
      </c>
      <c r="HG27">
        <v>100.12</v>
      </c>
      <c r="HH27">
        <v>94.909899999999993</v>
      </c>
    </row>
    <row r="28" spans="1:216" x14ac:dyDescent="0.2">
      <c r="A28">
        <v>10</v>
      </c>
      <c r="B28">
        <v>1689812799</v>
      </c>
      <c r="C28">
        <v>836.90000009536698</v>
      </c>
      <c r="D28" t="s">
        <v>382</v>
      </c>
      <c r="E28" t="s">
        <v>383</v>
      </c>
      <c r="F28" t="s">
        <v>348</v>
      </c>
      <c r="G28" t="s">
        <v>410</v>
      </c>
      <c r="H28" t="s">
        <v>349</v>
      </c>
      <c r="I28" t="s">
        <v>350</v>
      </c>
      <c r="J28" t="s">
        <v>351</v>
      </c>
      <c r="K28" t="s">
        <v>352</v>
      </c>
      <c r="L28">
        <v>1689812799</v>
      </c>
      <c r="M28">
        <f t="shared" si="0"/>
        <v>1.9393326602211844E-3</v>
      </c>
      <c r="N28">
        <f t="shared" si="1"/>
        <v>1.9393326602211844</v>
      </c>
      <c r="O28">
        <f t="shared" si="2"/>
        <v>16.019603639284675</v>
      </c>
      <c r="P28">
        <f t="shared" si="3"/>
        <v>383.22199999999998</v>
      </c>
      <c r="Q28">
        <f t="shared" si="4"/>
        <v>299.78564598267775</v>
      </c>
      <c r="R28">
        <f t="shared" si="5"/>
        <v>30.40205226430195</v>
      </c>
      <c r="S28">
        <f t="shared" si="6"/>
        <v>38.863552771647797</v>
      </c>
      <c r="T28">
        <f t="shared" si="7"/>
        <v>0.3372100796521712</v>
      </c>
      <c r="U28">
        <f t="shared" si="8"/>
        <v>2.9515345489103795</v>
      </c>
      <c r="V28">
        <f t="shared" si="9"/>
        <v>0.31717568160919374</v>
      </c>
      <c r="W28">
        <f t="shared" si="10"/>
        <v>0.19993554791882251</v>
      </c>
      <c r="X28">
        <f t="shared" si="11"/>
        <v>297.69082800000001</v>
      </c>
      <c r="Y28">
        <f t="shared" si="12"/>
        <v>22.739191743476646</v>
      </c>
      <c r="Z28">
        <f t="shared" si="13"/>
        <v>20.8094</v>
      </c>
      <c r="AA28">
        <f t="shared" si="14"/>
        <v>2.4668463985861728</v>
      </c>
      <c r="AB28">
        <f t="shared" si="15"/>
        <v>72.30543795186513</v>
      </c>
      <c r="AC28">
        <f t="shared" si="16"/>
        <v>1.8599989954374101</v>
      </c>
      <c r="AD28">
        <f t="shared" si="17"/>
        <v>2.5724192372303185</v>
      </c>
      <c r="AE28">
        <f t="shared" si="18"/>
        <v>0.60684740314876273</v>
      </c>
      <c r="AF28">
        <f t="shared" si="19"/>
        <v>-85.524570315754232</v>
      </c>
      <c r="AG28">
        <f t="shared" si="20"/>
        <v>108.63336126120473</v>
      </c>
      <c r="AH28">
        <f t="shared" si="21"/>
        <v>7.4875031659061326</v>
      </c>
      <c r="AI28">
        <f t="shared" si="22"/>
        <v>328.28712211135661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54546.340386645796</v>
      </c>
      <c r="AO28">
        <f t="shared" si="26"/>
        <v>1799.93</v>
      </c>
      <c r="AP28">
        <f t="shared" si="27"/>
        <v>1517.3412000000001</v>
      </c>
      <c r="AQ28">
        <f t="shared" si="28"/>
        <v>0.84300011667120389</v>
      </c>
      <c r="AR28">
        <f t="shared" si="29"/>
        <v>0.16539022517542348</v>
      </c>
      <c r="AS28">
        <v>1689812799</v>
      </c>
      <c r="AT28">
        <v>383.22199999999998</v>
      </c>
      <c r="AU28">
        <v>399.98599999999999</v>
      </c>
      <c r="AV28">
        <v>18.340900000000001</v>
      </c>
      <c r="AW28">
        <v>16.437000000000001</v>
      </c>
      <c r="AX28">
        <v>386.82</v>
      </c>
      <c r="AY28">
        <v>18.439900000000002</v>
      </c>
      <c r="AZ28">
        <v>599.95699999999999</v>
      </c>
      <c r="BA28">
        <v>101.36</v>
      </c>
      <c r="BB28">
        <v>5.2634899999999998E-2</v>
      </c>
      <c r="BC28">
        <v>21.492100000000001</v>
      </c>
      <c r="BD28">
        <v>20.8094</v>
      </c>
      <c r="BE28">
        <v>999.9</v>
      </c>
      <c r="BF28">
        <v>0</v>
      </c>
      <c r="BG28">
        <v>0</v>
      </c>
      <c r="BH28">
        <v>9990</v>
      </c>
      <c r="BI28">
        <v>0</v>
      </c>
      <c r="BJ28">
        <v>160.702</v>
      </c>
      <c r="BK28">
        <v>-16.763999999999999</v>
      </c>
      <c r="BL28">
        <v>390.38200000000001</v>
      </c>
      <c r="BM28">
        <v>406.67</v>
      </c>
      <c r="BN28">
        <v>1.90391</v>
      </c>
      <c r="BO28">
        <v>399.98599999999999</v>
      </c>
      <c r="BP28">
        <v>16.437000000000001</v>
      </c>
      <c r="BQ28">
        <v>1.85904</v>
      </c>
      <c r="BR28">
        <v>1.6660600000000001</v>
      </c>
      <c r="BS28">
        <v>16.292200000000001</v>
      </c>
      <c r="BT28">
        <v>14.5837</v>
      </c>
      <c r="BU28">
        <v>1799.93</v>
      </c>
      <c r="BV28">
        <v>0.89999399999999996</v>
      </c>
      <c r="BW28">
        <v>0.100006</v>
      </c>
      <c r="BX28">
        <v>0</v>
      </c>
      <c r="BY28">
        <v>2.0261999999999998</v>
      </c>
      <c r="BZ28">
        <v>0</v>
      </c>
      <c r="CA28">
        <v>13548.3</v>
      </c>
      <c r="CB28">
        <v>13894.4</v>
      </c>
      <c r="CC28">
        <v>40.186999999999998</v>
      </c>
      <c r="CD28">
        <v>42.375</v>
      </c>
      <c r="CE28">
        <v>41.5</v>
      </c>
      <c r="CF28">
        <v>40.186999999999998</v>
      </c>
      <c r="CG28">
        <v>39.561999999999998</v>
      </c>
      <c r="CH28">
        <v>1619.93</v>
      </c>
      <c r="CI28">
        <v>180</v>
      </c>
      <c r="CJ28">
        <v>0</v>
      </c>
      <c r="CK28">
        <v>1689812808</v>
      </c>
      <c r="CL28">
        <v>0</v>
      </c>
      <c r="CM28">
        <v>1689812771</v>
      </c>
      <c r="CN28" t="s">
        <v>384</v>
      </c>
      <c r="CO28">
        <v>1689812770</v>
      </c>
      <c r="CP28">
        <v>1689812771</v>
      </c>
      <c r="CQ28">
        <v>56</v>
      </c>
      <c r="CR28">
        <v>-6.9000000000000006E-2</v>
      </c>
      <c r="CS28">
        <v>2E-3</v>
      </c>
      <c r="CT28">
        <v>-3.5979999999999999</v>
      </c>
      <c r="CU28">
        <v>-9.9000000000000005E-2</v>
      </c>
      <c r="CV28">
        <v>400</v>
      </c>
      <c r="CW28">
        <v>16</v>
      </c>
      <c r="CX28">
        <v>0.08</v>
      </c>
      <c r="CY28">
        <v>0.03</v>
      </c>
      <c r="CZ28">
        <v>15.9825950080781</v>
      </c>
      <c r="DA28">
        <v>0.332783943933604</v>
      </c>
      <c r="DB28">
        <v>4.6039597917294103E-2</v>
      </c>
      <c r="DC28">
        <v>1</v>
      </c>
      <c r="DD28">
        <v>399.98338095238103</v>
      </c>
      <c r="DE28">
        <v>0.213974025974662</v>
      </c>
      <c r="DF28">
        <v>3.6845205400398998E-2</v>
      </c>
      <c r="DG28">
        <v>1</v>
      </c>
      <c r="DH28">
        <v>1799.9704999999999</v>
      </c>
      <c r="DI28">
        <v>7.1591936434821493E-2</v>
      </c>
      <c r="DJ28">
        <v>0.121263143617487</v>
      </c>
      <c r="DK28">
        <v>-1</v>
      </c>
      <c r="DL28">
        <v>2</v>
      </c>
      <c r="DM28">
        <v>2</v>
      </c>
      <c r="DN28" t="s">
        <v>354</v>
      </c>
      <c r="DO28">
        <v>3.2351000000000001</v>
      </c>
      <c r="DP28">
        <v>2.7927300000000002</v>
      </c>
      <c r="DQ28">
        <v>9.4571799999999998E-2</v>
      </c>
      <c r="DR28">
        <v>9.6564200000000003E-2</v>
      </c>
      <c r="DS28">
        <v>0.100801</v>
      </c>
      <c r="DT28">
        <v>9.1068399999999994E-2</v>
      </c>
      <c r="DU28">
        <v>26293.200000000001</v>
      </c>
      <c r="DV28">
        <v>27710.6</v>
      </c>
      <c r="DW28">
        <v>27190.400000000001</v>
      </c>
      <c r="DX28">
        <v>28801.8</v>
      </c>
      <c r="DY28">
        <v>32221.7</v>
      </c>
      <c r="DZ28">
        <v>34872.199999999997</v>
      </c>
      <c r="EA28">
        <v>36340.800000000003</v>
      </c>
      <c r="EB28">
        <v>39042.199999999997</v>
      </c>
      <c r="EC28">
        <v>2.2319499999999999</v>
      </c>
      <c r="ED28">
        <v>1.65445</v>
      </c>
      <c r="EE28">
        <v>8.3520999999999995E-3</v>
      </c>
      <c r="EF28">
        <v>0</v>
      </c>
      <c r="EG28">
        <v>20.671399999999998</v>
      </c>
      <c r="EH28">
        <v>999.9</v>
      </c>
      <c r="EI28">
        <v>53.381999999999998</v>
      </c>
      <c r="EJ28">
        <v>27.221</v>
      </c>
      <c r="EK28">
        <v>19.095500000000001</v>
      </c>
      <c r="EL28">
        <v>62.602200000000003</v>
      </c>
      <c r="EM28">
        <v>35.773200000000003</v>
      </c>
      <c r="EN28">
        <v>1</v>
      </c>
      <c r="EO28">
        <v>-3.6285600000000001E-2</v>
      </c>
      <c r="EP28">
        <v>4.0458800000000004</v>
      </c>
      <c r="EQ28">
        <v>19.6919</v>
      </c>
      <c r="ER28">
        <v>5.2159399999999998</v>
      </c>
      <c r="ES28">
        <v>11.9321</v>
      </c>
      <c r="ET28">
        <v>4.9553000000000003</v>
      </c>
      <c r="EU28">
        <v>3.2970000000000002</v>
      </c>
      <c r="EV28">
        <v>69.3</v>
      </c>
      <c r="EW28">
        <v>132.5</v>
      </c>
      <c r="EX28">
        <v>4801.7</v>
      </c>
      <c r="EY28">
        <v>9999</v>
      </c>
      <c r="EZ28">
        <v>1.84979</v>
      </c>
      <c r="FA28">
        <v>1.8489100000000001</v>
      </c>
      <c r="FB28">
        <v>1.8545799999999999</v>
      </c>
      <c r="FC28">
        <v>1.85866</v>
      </c>
      <c r="FD28">
        <v>1.8533999999999999</v>
      </c>
      <c r="FE28">
        <v>1.85341</v>
      </c>
      <c r="FF28">
        <v>1.85348</v>
      </c>
      <c r="FG28">
        <v>1.8532200000000001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-3.5979999999999999</v>
      </c>
      <c r="FV28">
        <v>-9.9000000000000005E-2</v>
      </c>
      <c r="FW28">
        <v>-3.5982727272728399</v>
      </c>
      <c r="FX28">
        <v>0</v>
      </c>
      <c r="FY28">
        <v>0</v>
      </c>
      <c r="FZ28">
        <v>0</v>
      </c>
      <c r="GA28">
        <v>-9.9060000000001494E-2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0.5</v>
      </c>
      <c r="GK28">
        <v>1.02905</v>
      </c>
      <c r="GL28">
        <v>2.5878899999999998</v>
      </c>
      <c r="GM28">
        <v>1.4489700000000001</v>
      </c>
      <c r="GN28">
        <v>2.3022499999999999</v>
      </c>
      <c r="GO28">
        <v>1.5466299999999999</v>
      </c>
      <c r="GP28">
        <v>2.4316399999999998</v>
      </c>
      <c r="GQ28">
        <v>30.200500000000002</v>
      </c>
      <c r="GR28">
        <v>15.2966</v>
      </c>
      <c r="GS28">
        <v>18</v>
      </c>
      <c r="GT28">
        <v>625.98199999999997</v>
      </c>
      <c r="GU28">
        <v>364.74700000000001</v>
      </c>
      <c r="GV28">
        <v>16.789400000000001</v>
      </c>
      <c r="GW28">
        <v>26.5885</v>
      </c>
      <c r="GX28">
        <v>30.000299999999999</v>
      </c>
      <c r="GY28">
        <v>26.5151</v>
      </c>
      <c r="GZ28">
        <v>26.486499999999999</v>
      </c>
      <c r="HA28">
        <v>20.6099</v>
      </c>
      <c r="HB28">
        <v>20</v>
      </c>
      <c r="HC28">
        <v>-30</v>
      </c>
      <c r="HD28">
        <v>16.792200000000001</v>
      </c>
      <c r="HE28">
        <v>400</v>
      </c>
      <c r="HF28">
        <v>0</v>
      </c>
      <c r="HG28">
        <v>100.131</v>
      </c>
      <c r="HH28">
        <v>94.915800000000004</v>
      </c>
    </row>
    <row r="29" spans="1:216" x14ac:dyDescent="0.2">
      <c r="A29">
        <v>11</v>
      </c>
      <c r="B29">
        <v>1689812920</v>
      </c>
      <c r="C29">
        <v>957.90000009536698</v>
      </c>
      <c r="D29" t="s">
        <v>385</v>
      </c>
      <c r="E29" t="s">
        <v>386</v>
      </c>
      <c r="F29" t="s">
        <v>348</v>
      </c>
      <c r="G29" t="s">
        <v>410</v>
      </c>
      <c r="H29" t="s">
        <v>349</v>
      </c>
      <c r="I29" t="s">
        <v>350</v>
      </c>
      <c r="J29" t="s">
        <v>351</v>
      </c>
      <c r="K29" t="s">
        <v>352</v>
      </c>
      <c r="L29">
        <v>1689812920</v>
      </c>
      <c r="M29">
        <f t="shared" si="0"/>
        <v>8.2124055294253648E-4</v>
      </c>
      <c r="N29">
        <f t="shared" si="1"/>
        <v>0.82124055294253651</v>
      </c>
      <c r="O29">
        <f t="shared" si="2"/>
        <v>19.157708782519645</v>
      </c>
      <c r="P29">
        <f t="shared" si="3"/>
        <v>455.47899999999998</v>
      </c>
      <c r="Q29">
        <f t="shared" si="4"/>
        <v>190.45110061669192</v>
      </c>
      <c r="R29">
        <f t="shared" si="5"/>
        <v>19.313295816829367</v>
      </c>
      <c r="S29">
        <f t="shared" si="6"/>
        <v>46.189287627475302</v>
      </c>
      <c r="T29">
        <f t="shared" si="7"/>
        <v>0.11951143233799105</v>
      </c>
      <c r="U29">
        <f t="shared" si="8"/>
        <v>2.9540905266922297</v>
      </c>
      <c r="V29">
        <f t="shared" si="9"/>
        <v>0.11688891302411891</v>
      </c>
      <c r="W29">
        <f t="shared" si="10"/>
        <v>7.3286400504290736E-2</v>
      </c>
      <c r="X29">
        <f t="shared" si="11"/>
        <v>297.70620899999994</v>
      </c>
      <c r="Y29">
        <f t="shared" si="12"/>
        <v>22.836258708453858</v>
      </c>
      <c r="Z29">
        <f t="shared" si="13"/>
        <v>20.564</v>
      </c>
      <c r="AA29">
        <f t="shared" si="14"/>
        <v>2.4298358731636758</v>
      </c>
      <c r="AB29">
        <f t="shared" si="15"/>
        <v>68.124718545038618</v>
      </c>
      <c r="AC29">
        <f t="shared" si="16"/>
        <v>1.7319803990435103</v>
      </c>
      <c r="AD29">
        <f t="shared" si="17"/>
        <v>2.5423670527144466</v>
      </c>
      <c r="AE29">
        <f t="shared" si="18"/>
        <v>0.69785547412016546</v>
      </c>
      <c r="AF29">
        <f t="shared" si="19"/>
        <v>-36.216708384765859</v>
      </c>
      <c r="AG29">
        <f t="shared" si="20"/>
        <v>117.26382163616567</v>
      </c>
      <c r="AH29">
        <f t="shared" si="21"/>
        <v>8.0573718520713218</v>
      </c>
      <c r="AI29">
        <f t="shared" si="22"/>
        <v>386.81069410347106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54657.80032126794</v>
      </c>
      <c r="AO29">
        <f t="shared" si="26"/>
        <v>1800.03</v>
      </c>
      <c r="AP29">
        <f t="shared" si="27"/>
        <v>1517.4248999999998</v>
      </c>
      <c r="AQ29">
        <f t="shared" si="28"/>
        <v>0.84299978333694425</v>
      </c>
      <c r="AR29">
        <f t="shared" si="29"/>
        <v>0.16538958184030264</v>
      </c>
      <c r="AS29">
        <v>1689812920</v>
      </c>
      <c r="AT29">
        <v>455.47899999999998</v>
      </c>
      <c r="AU29">
        <v>475.00799999999998</v>
      </c>
      <c r="AV29">
        <v>17.0793</v>
      </c>
      <c r="AW29">
        <v>16.272200000000002</v>
      </c>
      <c r="AX29">
        <v>459.35199999999998</v>
      </c>
      <c r="AY29">
        <v>17.182400000000001</v>
      </c>
      <c r="AZ29">
        <v>600.08500000000004</v>
      </c>
      <c r="BA29">
        <v>101.355</v>
      </c>
      <c r="BB29">
        <v>5.3160699999999998E-2</v>
      </c>
      <c r="BC29">
        <v>21.3003</v>
      </c>
      <c r="BD29">
        <v>20.564</v>
      </c>
      <c r="BE29">
        <v>999.9</v>
      </c>
      <c r="BF29">
        <v>0</v>
      </c>
      <c r="BG29">
        <v>0</v>
      </c>
      <c r="BH29">
        <v>10005</v>
      </c>
      <c r="BI29">
        <v>0</v>
      </c>
      <c r="BJ29">
        <v>156.899</v>
      </c>
      <c r="BK29">
        <v>-19.529199999999999</v>
      </c>
      <c r="BL29">
        <v>463.39299999999997</v>
      </c>
      <c r="BM29">
        <v>482.86500000000001</v>
      </c>
      <c r="BN29">
        <v>0.80703199999999997</v>
      </c>
      <c r="BO29">
        <v>475.00799999999998</v>
      </c>
      <c r="BP29">
        <v>16.272200000000002</v>
      </c>
      <c r="BQ29">
        <v>1.7310700000000001</v>
      </c>
      <c r="BR29">
        <v>1.6492800000000001</v>
      </c>
      <c r="BS29">
        <v>15.177899999999999</v>
      </c>
      <c r="BT29">
        <v>14.427099999999999</v>
      </c>
      <c r="BU29">
        <v>1800.03</v>
      </c>
      <c r="BV29">
        <v>0.90000899999999995</v>
      </c>
      <c r="BW29">
        <v>9.9991300000000005E-2</v>
      </c>
      <c r="BX29">
        <v>0</v>
      </c>
      <c r="BY29">
        <v>2.0853999999999999</v>
      </c>
      <c r="BZ29">
        <v>0</v>
      </c>
      <c r="CA29">
        <v>13715.8</v>
      </c>
      <c r="CB29">
        <v>13895.2</v>
      </c>
      <c r="CC29">
        <v>40.061999999999998</v>
      </c>
      <c r="CD29">
        <v>42.25</v>
      </c>
      <c r="CE29">
        <v>41.375</v>
      </c>
      <c r="CF29">
        <v>40.061999999999998</v>
      </c>
      <c r="CG29">
        <v>39.436999999999998</v>
      </c>
      <c r="CH29">
        <v>1620.04</v>
      </c>
      <c r="CI29">
        <v>179.99</v>
      </c>
      <c r="CJ29">
        <v>0</v>
      </c>
      <c r="CK29">
        <v>1689812929.2</v>
      </c>
      <c r="CL29">
        <v>0</v>
      </c>
      <c r="CM29">
        <v>1689812871</v>
      </c>
      <c r="CN29" t="s">
        <v>387</v>
      </c>
      <c r="CO29">
        <v>1689812871</v>
      </c>
      <c r="CP29">
        <v>1689812857</v>
      </c>
      <c r="CQ29">
        <v>57</v>
      </c>
      <c r="CR29">
        <v>-0.27500000000000002</v>
      </c>
      <c r="CS29">
        <v>-4.0000000000000001E-3</v>
      </c>
      <c r="CT29">
        <v>-3.8730000000000002</v>
      </c>
      <c r="CU29">
        <v>-0.10299999999999999</v>
      </c>
      <c r="CV29">
        <v>475</v>
      </c>
      <c r="CW29">
        <v>16</v>
      </c>
      <c r="CX29">
        <v>0.08</v>
      </c>
      <c r="CY29">
        <v>0.05</v>
      </c>
      <c r="CZ29">
        <v>33.701185721293299</v>
      </c>
      <c r="DA29">
        <v>-158.26517512439699</v>
      </c>
      <c r="DB29">
        <v>18.9445058614555</v>
      </c>
      <c r="DC29">
        <v>0</v>
      </c>
      <c r="DD29">
        <v>477.30905000000001</v>
      </c>
      <c r="DE29">
        <v>-29.577338345865101</v>
      </c>
      <c r="DF29">
        <v>3.7147250702440902</v>
      </c>
      <c r="DG29">
        <v>0</v>
      </c>
      <c r="DH29">
        <v>1799.96571428571</v>
      </c>
      <c r="DI29">
        <v>7.0135602497008301E-2</v>
      </c>
      <c r="DJ29">
        <v>0.13464490967234799</v>
      </c>
      <c r="DK29">
        <v>-1</v>
      </c>
      <c r="DL29">
        <v>0</v>
      </c>
      <c r="DM29">
        <v>2</v>
      </c>
      <c r="DN29" t="s">
        <v>388</v>
      </c>
      <c r="DO29">
        <v>3.2354699999999998</v>
      </c>
      <c r="DP29">
        <v>2.79339</v>
      </c>
      <c r="DQ29">
        <v>0.107719</v>
      </c>
      <c r="DR29">
        <v>0.109893</v>
      </c>
      <c r="DS29">
        <v>9.5834799999999998E-2</v>
      </c>
      <c r="DT29">
        <v>9.0423900000000001E-2</v>
      </c>
      <c r="DU29">
        <v>25916.799999999999</v>
      </c>
      <c r="DV29">
        <v>27307.5</v>
      </c>
      <c r="DW29">
        <v>27195.7</v>
      </c>
      <c r="DX29">
        <v>28807.4</v>
      </c>
      <c r="DY29">
        <v>32408.1</v>
      </c>
      <c r="DZ29">
        <v>34902.800000000003</v>
      </c>
      <c r="EA29">
        <v>36347.9</v>
      </c>
      <c r="EB29">
        <v>39048.800000000003</v>
      </c>
      <c r="EC29">
        <v>2.2316500000000001</v>
      </c>
      <c r="ED29">
        <v>1.6549199999999999</v>
      </c>
      <c r="EE29">
        <v>5.4016699999999999E-3</v>
      </c>
      <c r="EF29">
        <v>0</v>
      </c>
      <c r="EG29">
        <v>20.474699999999999</v>
      </c>
      <c r="EH29">
        <v>999.9</v>
      </c>
      <c r="EI29">
        <v>53.29</v>
      </c>
      <c r="EJ29">
        <v>27.300999999999998</v>
      </c>
      <c r="EK29">
        <v>19.151900000000001</v>
      </c>
      <c r="EL29">
        <v>62.622199999999999</v>
      </c>
      <c r="EM29">
        <v>35.256399999999999</v>
      </c>
      <c r="EN29">
        <v>1</v>
      </c>
      <c r="EO29">
        <v>-3.8008100000000003E-2</v>
      </c>
      <c r="EP29">
        <v>6.2036100000000003</v>
      </c>
      <c r="EQ29">
        <v>19.354399999999998</v>
      </c>
      <c r="ER29">
        <v>5.2147399999999999</v>
      </c>
      <c r="ES29">
        <v>11.9321</v>
      </c>
      <c r="ET29">
        <v>4.9553000000000003</v>
      </c>
      <c r="EU29">
        <v>3.2968799999999998</v>
      </c>
      <c r="EV29">
        <v>69.400000000000006</v>
      </c>
      <c r="EW29">
        <v>132.5</v>
      </c>
      <c r="EX29">
        <v>4804.2</v>
      </c>
      <c r="EY29">
        <v>9999</v>
      </c>
      <c r="EZ29">
        <v>1.8490800000000001</v>
      </c>
      <c r="FA29">
        <v>1.84819</v>
      </c>
      <c r="FB29">
        <v>1.85388</v>
      </c>
      <c r="FC29">
        <v>1.8579399999999999</v>
      </c>
      <c r="FD29">
        <v>1.8527</v>
      </c>
      <c r="FE29">
        <v>1.8527100000000001</v>
      </c>
      <c r="FF29">
        <v>1.8527100000000001</v>
      </c>
      <c r="FG29">
        <v>1.8525199999999999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-3.8730000000000002</v>
      </c>
      <c r="FV29">
        <v>-0.1031</v>
      </c>
      <c r="FW29">
        <v>-3.8734000000000601</v>
      </c>
      <c r="FX29">
        <v>0</v>
      </c>
      <c r="FY29">
        <v>0</v>
      </c>
      <c r="FZ29">
        <v>0</v>
      </c>
      <c r="GA29">
        <v>-0.103159999999999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0.8</v>
      </c>
      <c r="GJ29">
        <v>1.1000000000000001</v>
      </c>
      <c r="GK29">
        <v>1.1792</v>
      </c>
      <c r="GL29">
        <v>2.5756800000000002</v>
      </c>
      <c r="GM29">
        <v>1.4489700000000001</v>
      </c>
      <c r="GN29">
        <v>2.3034699999999999</v>
      </c>
      <c r="GO29">
        <v>1.5466299999999999</v>
      </c>
      <c r="GP29">
        <v>2.4096700000000002</v>
      </c>
      <c r="GQ29">
        <v>30.222000000000001</v>
      </c>
      <c r="GR29">
        <v>15.2178</v>
      </c>
      <c r="GS29">
        <v>18</v>
      </c>
      <c r="GT29">
        <v>625.07799999999997</v>
      </c>
      <c r="GU29">
        <v>364.62599999999998</v>
      </c>
      <c r="GV29">
        <v>16.1219</v>
      </c>
      <c r="GW29">
        <v>26.494900000000001</v>
      </c>
      <c r="GX29">
        <v>30.002500000000001</v>
      </c>
      <c r="GY29">
        <v>26.450800000000001</v>
      </c>
      <c r="GZ29">
        <v>26.427199999999999</v>
      </c>
      <c r="HA29">
        <v>23.609000000000002</v>
      </c>
      <c r="HB29">
        <v>20</v>
      </c>
      <c r="HC29">
        <v>-30</v>
      </c>
      <c r="HD29">
        <v>15.9239</v>
      </c>
      <c r="HE29">
        <v>475</v>
      </c>
      <c r="HF29">
        <v>0</v>
      </c>
      <c r="HG29">
        <v>100.151</v>
      </c>
      <c r="HH29">
        <v>94.932900000000004</v>
      </c>
    </row>
    <row r="30" spans="1:216" x14ac:dyDescent="0.2">
      <c r="A30">
        <v>12</v>
      </c>
      <c r="B30">
        <v>1689813110</v>
      </c>
      <c r="C30">
        <v>1147.9000000953699</v>
      </c>
      <c r="D30" t="s">
        <v>389</v>
      </c>
      <c r="E30" t="s">
        <v>390</v>
      </c>
      <c r="F30" t="s">
        <v>348</v>
      </c>
      <c r="G30" t="s">
        <v>410</v>
      </c>
      <c r="H30" t="s">
        <v>349</v>
      </c>
      <c r="I30" t="s">
        <v>350</v>
      </c>
      <c r="J30" t="s">
        <v>351</v>
      </c>
      <c r="K30" t="s">
        <v>352</v>
      </c>
      <c r="L30">
        <v>1689813110</v>
      </c>
      <c r="M30">
        <f t="shared" si="0"/>
        <v>2.7547156668277098E-3</v>
      </c>
      <c r="N30">
        <f t="shared" si="1"/>
        <v>2.75471566682771</v>
      </c>
      <c r="O30">
        <f t="shared" si="2"/>
        <v>20.58165669073292</v>
      </c>
      <c r="P30">
        <f t="shared" si="3"/>
        <v>552.92200000000003</v>
      </c>
      <c r="Q30">
        <f t="shared" si="4"/>
        <v>423.13549048646803</v>
      </c>
      <c r="R30">
        <f t="shared" si="5"/>
        <v>42.908932038101113</v>
      </c>
      <c r="S30">
        <f t="shared" si="6"/>
        <v>56.070202225520205</v>
      </c>
      <c r="T30">
        <f t="shared" si="7"/>
        <v>0.28257901870231117</v>
      </c>
      <c r="U30">
        <f t="shared" si="8"/>
        <v>2.9493352073843777</v>
      </c>
      <c r="V30">
        <f t="shared" si="9"/>
        <v>0.26835334498934366</v>
      </c>
      <c r="W30">
        <f t="shared" si="10"/>
        <v>0.16893926189478622</v>
      </c>
      <c r="X30">
        <f t="shared" si="11"/>
        <v>297.68981100000002</v>
      </c>
      <c r="Y30">
        <f t="shared" si="12"/>
        <v>21.733990610690427</v>
      </c>
      <c r="Z30">
        <f t="shared" si="13"/>
        <v>20.023</v>
      </c>
      <c r="AA30">
        <f t="shared" si="14"/>
        <v>2.349957429870865</v>
      </c>
      <c r="AB30">
        <f t="shared" si="15"/>
        <v>54.202241637763649</v>
      </c>
      <c r="AC30">
        <f t="shared" si="16"/>
        <v>1.3278647910950401</v>
      </c>
      <c r="AD30">
        <f t="shared" si="17"/>
        <v>2.449833717153671</v>
      </c>
      <c r="AE30">
        <f t="shared" si="18"/>
        <v>1.0220926387758249</v>
      </c>
      <c r="AF30">
        <f t="shared" si="19"/>
        <v>-121.482960907102</v>
      </c>
      <c r="AG30">
        <f t="shared" si="20"/>
        <v>107.16907323814135</v>
      </c>
      <c r="AH30">
        <f t="shared" si="21"/>
        <v>7.3326306815389675</v>
      </c>
      <c r="AI30">
        <f t="shared" si="22"/>
        <v>290.70855401257836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54628.365377761053</v>
      </c>
      <c r="AO30">
        <f t="shared" si="26"/>
        <v>1799.92</v>
      </c>
      <c r="AP30">
        <f t="shared" si="27"/>
        <v>1517.3331000000001</v>
      </c>
      <c r="AQ30">
        <f t="shared" si="28"/>
        <v>0.84300030001333393</v>
      </c>
      <c r="AR30">
        <f t="shared" si="29"/>
        <v>0.16539057902573448</v>
      </c>
      <c r="AS30">
        <v>1689813110</v>
      </c>
      <c r="AT30">
        <v>552.92200000000003</v>
      </c>
      <c r="AU30">
        <v>575.024</v>
      </c>
      <c r="AV30">
        <v>13.0944</v>
      </c>
      <c r="AW30">
        <v>10.376099999999999</v>
      </c>
      <c r="AX30">
        <v>556.76599999999996</v>
      </c>
      <c r="AY30">
        <v>13.3307</v>
      </c>
      <c r="AZ30">
        <v>600.07600000000002</v>
      </c>
      <c r="BA30">
        <v>101.354</v>
      </c>
      <c r="BB30">
        <v>5.3074099999999999E-2</v>
      </c>
      <c r="BC30">
        <v>20.696999999999999</v>
      </c>
      <c r="BD30">
        <v>20.023</v>
      </c>
      <c r="BE30">
        <v>999.9</v>
      </c>
      <c r="BF30">
        <v>0</v>
      </c>
      <c r="BG30">
        <v>0</v>
      </c>
      <c r="BH30">
        <v>9978.1200000000008</v>
      </c>
      <c r="BI30">
        <v>0</v>
      </c>
      <c r="BJ30">
        <v>183.99</v>
      </c>
      <c r="BK30">
        <v>-22.102</v>
      </c>
      <c r="BL30">
        <v>560.25900000000001</v>
      </c>
      <c r="BM30">
        <v>581.053</v>
      </c>
      <c r="BN30">
        <v>2.7183899999999999</v>
      </c>
      <c r="BO30">
        <v>575.024</v>
      </c>
      <c r="BP30">
        <v>10.376099999999999</v>
      </c>
      <c r="BQ30">
        <v>1.32717</v>
      </c>
      <c r="BR30">
        <v>1.05165</v>
      </c>
      <c r="BS30">
        <v>11.110099999999999</v>
      </c>
      <c r="BT30">
        <v>7.6523000000000003</v>
      </c>
      <c r="BU30">
        <v>1799.92</v>
      </c>
      <c r="BV30">
        <v>0.89999200000000001</v>
      </c>
      <c r="BW30">
        <v>0.100008</v>
      </c>
      <c r="BX30">
        <v>0</v>
      </c>
      <c r="BY30">
        <v>1.9681999999999999</v>
      </c>
      <c r="BZ30">
        <v>0</v>
      </c>
      <c r="CA30">
        <v>13974.2</v>
      </c>
      <c r="CB30">
        <v>13894.3</v>
      </c>
      <c r="CC30">
        <v>40</v>
      </c>
      <c r="CD30">
        <v>42.125</v>
      </c>
      <c r="CE30">
        <v>41.311999999999998</v>
      </c>
      <c r="CF30">
        <v>39.936999999999998</v>
      </c>
      <c r="CG30">
        <v>39.311999999999998</v>
      </c>
      <c r="CH30">
        <v>1619.91</v>
      </c>
      <c r="CI30">
        <v>180.01</v>
      </c>
      <c r="CJ30">
        <v>0</v>
      </c>
      <c r="CK30">
        <v>1689813118.8</v>
      </c>
      <c r="CL30">
        <v>0</v>
      </c>
      <c r="CM30">
        <v>1689813080</v>
      </c>
      <c r="CN30" t="s">
        <v>391</v>
      </c>
      <c r="CO30">
        <v>1689813080</v>
      </c>
      <c r="CP30">
        <v>1689813077</v>
      </c>
      <c r="CQ30">
        <v>58</v>
      </c>
      <c r="CR30">
        <v>2.9000000000000001E-2</v>
      </c>
      <c r="CS30">
        <v>-0.13300000000000001</v>
      </c>
      <c r="CT30">
        <v>-3.8439999999999999</v>
      </c>
      <c r="CU30">
        <v>-0.23599999999999999</v>
      </c>
      <c r="CV30">
        <v>575</v>
      </c>
      <c r="CW30">
        <v>10</v>
      </c>
      <c r="CX30">
        <v>0.11</v>
      </c>
      <c r="CY30">
        <v>0.03</v>
      </c>
      <c r="CZ30">
        <v>20.526565851413501</v>
      </c>
      <c r="DA30">
        <v>3.6097915571101001E-2</v>
      </c>
      <c r="DB30">
        <v>3.6585090719634901E-2</v>
      </c>
      <c r="DC30">
        <v>1</v>
      </c>
      <c r="DD30">
        <v>574.94970000000001</v>
      </c>
      <c r="DE30">
        <v>4.9443609021496401E-2</v>
      </c>
      <c r="DF30">
        <v>3.70905648379889E-2</v>
      </c>
      <c r="DG30">
        <v>1</v>
      </c>
      <c r="DH30">
        <v>1800.0105000000001</v>
      </c>
      <c r="DI30">
        <v>-0.40589430396203802</v>
      </c>
      <c r="DJ30">
        <v>0.14172067597917401</v>
      </c>
      <c r="DK30">
        <v>-1</v>
      </c>
      <c r="DL30">
        <v>2</v>
      </c>
      <c r="DM30">
        <v>2</v>
      </c>
      <c r="DN30" t="s">
        <v>354</v>
      </c>
      <c r="DO30">
        <v>3.2354799999999999</v>
      </c>
      <c r="DP30">
        <v>2.7930700000000002</v>
      </c>
      <c r="DQ30">
        <v>0.123852</v>
      </c>
      <c r="DR30">
        <v>0.126082</v>
      </c>
      <c r="DS30">
        <v>7.9636600000000002E-2</v>
      </c>
      <c r="DT30">
        <v>6.5021099999999998E-2</v>
      </c>
      <c r="DU30">
        <v>25453.4</v>
      </c>
      <c r="DV30">
        <v>26827.9</v>
      </c>
      <c r="DW30">
        <v>27201.200000000001</v>
      </c>
      <c r="DX30">
        <v>28825.599999999999</v>
      </c>
      <c r="DY30">
        <v>33002.1</v>
      </c>
      <c r="DZ30">
        <v>35900.400000000001</v>
      </c>
      <c r="EA30">
        <v>36355.5</v>
      </c>
      <c r="EB30">
        <v>39071.300000000003</v>
      </c>
      <c r="EC30">
        <v>2.2339699999999998</v>
      </c>
      <c r="ED30">
        <v>1.6450800000000001</v>
      </c>
      <c r="EE30">
        <v>-1.36048E-2</v>
      </c>
      <c r="EF30">
        <v>0</v>
      </c>
      <c r="EG30">
        <v>20.248000000000001</v>
      </c>
      <c r="EH30">
        <v>999.9</v>
      </c>
      <c r="EI30">
        <v>52.954000000000001</v>
      </c>
      <c r="EJ30">
        <v>27.472999999999999</v>
      </c>
      <c r="EK30">
        <v>19.226700000000001</v>
      </c>
      <c r="EL30">
        <v>62.6723</v>
      </c>
      <c r="EM30">
        <v>35.737200000000001</v>
      </c>
      <c r="EN30">
        <v>1</v>
      </c>
      <c r="EO30">
        <v>-4.1211900000000003E-2</v>
      </c>
      <c r="EP30">
        <v>7.3269700000000002</v>
      </c>
      <c r="EQ30">
        <v>19.143899999999999</v>
      </c>
      <c r="ER30">
        <v>5.2171399999999997</v>
      </c>
      <c r="ES30">
        <v>11.935499999999999</v>
      </c>
      <c r="ET30">
        <v>4.9557500000000001</v>
      </c>
      <c r="EU30">
        <v>3.2972299999999999</v>
      </c>
      <c r="EV30">
        <v>69.400000000000006</v>
      </c>
      <c r="EW30">
        <v>132.5</v>
      </c>
      <c r="EX30">
        <v>4808</v>
      </c>
      <c r="EY30">
        <v>9999</v>
      </c>
      <c r="EZ30">
        <v>1.8497600000000001</v>
      </c>
      <c r="FA30">
        <v>1.84887</v>
      </c>
      <c r="FB30">
        <v>1.85453</v>
      </c>
      <c r="FC30">
        <v>1.8586199999999999</v>
      </c>
      <c r="FD30">
        <v>1.85334</v>
      </c>
      <c r="FE30">
        <v>1.8533900000000001</v>
      </c>
      <c r="FF30">
        <v>1.8533999999999999</v>
      </c>
      <c r="FG30">
        <v>1.8531899999999999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-3.8439999999999999</v>
      </c>
      <c r="FV30">
        <v>-0.23630000000000001</v>
      </c>
      <c r="FW30">
        <v>-3.84400000000005</v>
      </c>
      <c r="FX30">
        <v>0</v>
      </c>
      <c r="FY30">
        <v>0</v>
      </c>
      <c r="FZ30">
        <v>0</v>
      </c>
      <c r="GA30">
        <v>-0.23630000000000001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0.6</v>
      </c>
      <c r="GK30">
        <v>1.3671899999999999</v>
      </c>
      <c r="GL30">
        <v>2.5793499999999998</v>
      </c>
      <c r="GM30">
        <v>1.4489700000000001</v>
      </c>
      <c r="GN30">
        <v>2.3059099999999999</v>
      </c>
      <c r="GO30">
        <v>1.5466299999999999</v>
      </c>
      <c r="GP30">
        <v>2.3706100000000001</v>
      </c>
      <c r="GQ30">
        <v>30.393899999999999</v>
      </c>
      <c r="GR30">
        <v>15.1302</v>
      </c>
      <c r="GS30">
        <v>18</v>
      </c>
      <c r="GT30">
        <v>625.95000000000005</v>
      </c>
      <c r="GU30">
        <v>358.51</v>
      </c>
      <c r="GV30">
        <v>15.674200000000001</v>
      </c>
      <c r="GW30">
        <v>26.462299999999999</v>
      </c>
      <c r="GX30">
        <v>30.0044</v>
      </c>
      <c r="GY30">
        <v>26.380800000000001</v>
      </c>
      <c r="GZ30">
        <v>26.357299999999999</v>
      </c>
      <c r="HA30">
        <v>27.353000000000002</v>
      </c>
      <c r="HB30">
        <v>50</v>
      </c>
      <c r="HC30">
        <v>-30</v>
      </c>
      <c r="HD30">
        <v>15.294</v>
      </c>
      <c r="HE30">
        <v>575</v>
      </c>
      <c r="HF30">
        <v>0</v>
      </c>
      <c r="HG30">
        <v>100.17100000000001</v>
      </c>
      <c r="HH30">
        <v>94.989900000000006</v>
      </c>
    </row>
    <row r="31" spans="1:216" x14ac:dyDescent="0.2">
      <c r="A31">
        <v>13</v>
      </c>
      <c r="B31">
        <v>1689813205</v>
      </c>
      <c r="C31">
        <v>1242.9000000953699</v>
      </c>
      <c r="D31" t="s">
        <v>392</v>
      </c>
      <c r="E31" t="s">
        <v>393</v>
      </c>
      <c r="F31" t="s">
        <v>348</v>
      </c>
      <c r="G31" t="s">
        <v>410</v>
      </c>
      <c r="H31" t="s">
        <v>349</v>
      </c>
      <c r="I31" t="s">
        <v>350</v>
      </c>
      <c r="J31" t="s">
        <v>351</v>
      </c>
      <c r="K31" t="s">
        <v>352</v>
      </c>
      <c r="L31">
        <v>1689813205</v>
      </c>
      <c r="M31">
        <f t="shared" si="0"/>
        <v>2.6282014546171726E-3</v>
      </c>
      <c r="N31">
        <f t="shared" si="1"/>
        <v>2.6282014546171726</v>
      </c>
      <c r="O31">
        <f t="shared" si="2"/>
        <v>22.297774824363081</v>
      </c>
      <c r="P31">
        <f t="shared" si="3"/>
        <v>651.01</v>
      </c>
      <c r="Q31">
        <f t="shared" si="4"/>
        <v>502.26233423728553</v>
      </c>
      <c r="R31">
        <f t="shared" si="5"/>
        <v>50.931622951358584</v>
      </c>
      <c r="S31">
        <f t="shared" si="6"/>
        <v>66.015294393745009</v>
      </c>
      <c r="T31">
        <f t="shared" si="7"/>
        <v>0.26712330200589346</v>
      </c>
      <c r="U31">
        <f t="shared" si="8"/>
        <v>2.9554643561577798</v>
      </c>
      <c r="V31">
        <f t="shared" si="9"/>
        <v>0.25439859446529711</v>
      </c>
      <c r="W31">
        <f t="shared" si="10"/>
        <v>0.16009186238630904</v>
      </c>
      <c r="X31">
        <f t="shared" si="11"/>
        <v>297.69300300000003</v>
      </c>
      <c r="Y31">
        <f t="shared" si="12"/>
        <v>21.75527408862358</v>
      </c>
      <c r="Z31">
        <f t="shared" si="13"/>
        <v>19.989799999999999</v>
      </c>
      <c r="AA31">
        <f t="shared" si="14"/>
        <v>2.3451312897696708</v>
      </c>
      <c r="AB31">
        <f t="shared" si="15"/>
        <v>53.767029557497203</v>
      </c>
      <c r="AC31">
        <f t="shared" si="16"/>
        <v>1.316432238859</v>
      </c>
      <c r="AD31">
        <f t="shared" si="17"/>
        <v>2.4484005341065722</v>
      </c>
      <c r="AE31">
        <f t="shared" si="18"/>
        <v>1.0286990509106708</v>
      </c>
      <c r="AF31">
        <f t="shared" si="19"/>
        <v>-115.90368414861732</v>
      </c>
      <c r="AG31">
        <f t="shared" si="20"/>
        <v>111.16802557137584</v>
      </c>
      <c r="AH31">
        <f t="shared" si="21"/>
        <v>7.5888130687704809</v>
      </c>
      <c r="AI31">
        <f t="shared" si="22"/>
        <v>300.54615749152902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54812.745530646069</v>
      </c>
      <c r="AO31">
        <f t="shared" si="26"/>
        <v>1799.94</v>
      </c>
      <c r="AP31">
        <f t="shared" si="27"/>
        <v>1517.3498999999999</v>
      </c>
      <c r="AQ31">
        <f t="shared" si="28"/>
        <v>0.84300026667555583</v>
      </c>
      <c r="AR31">
        <f t="shared" si="29"/>
        <v>0.16539051468382279</v>
      </c>
      <c r="AS31">
        <v>1689813205</v>
      </c>
      <c r="AT31">
        <v>651.01</v>
      </c>
      <c r="AU31">
        <v>675.01800000000003</v>
      </c>
      <c r="AV31">
        <v>12.981999999999999</v>
      </c>
      <c r="AW31">
        <v>10.388</v>
      </c>
      <c r="AX31">
        <v>654.80100000000004</v>
      </c>
      <c r="AY31">
        <v>13.2157</v>
      </c>
      <c r="AZ31">
        <v>600.01900000000001</v>
      </c>
      <c r="BA31">
        <v>101.352</v>
      </c>
      <c r="BB31">
        <v>5.2424499999999999E-2</v>
      </c>
      <c r="BC31">
        <v>20.6875</v>
      </c>
      <c r="BD31">
        <v>19.989799999999999</v>
      </c>
      <c r="BE31">
        <v>999.9</v>
      </c>
      <c r="BF31">
        <v>0</v>
      </c>
      <c r="BG31">
        <v>0</v>
      </c>
      <c r="BH31">
        <v>10013.1</v>
      </c>
      <c r="BI31">
        <v>0</v>
      </c>
      <c r="BJ31">
        <v>170.00399999999999</v>
      </c>
      <c r="BK31">
        <v>-24.007899999999999</v>
      </c>
      <c r="BL31">
        <v>659.57299999999998</v>
      </c>
      <c r="BM31">
        <v>682.10400000000004</v>
      </c>
      <c r="BN31">
        <v>2.5940300000000001</v>
      </c>
      <c r="BO31">
        <v>675.01800000000003</v>
      </c>
      <c r="BP31">
        <v>10.388</v>
      </c>
      <c r="BQ31">
        <v>1.31575</v>
      </c>
      <c r="BR31">
        <v>1.0528500000000001</v>
      </c>
      <c r="BS31">
        <v>10.98</v>
      </c>
      <c r="BT31">
        <v>7.6689499999999997</v>
      </c>
      <c r="BU31">
        <v>1799.94</v>
      </c>
      <c r="BV31">
        <v>0.89999200000000001</v>
      </c>
      <c r="BW31">
        <v>0.100008</v>
      </c>
      <c r="BX31">
        <v>0</v>
      </c>
      <c r="BY31">
        <v>2.0379</v>
      </c>
      <c r="BZ31">
        <v>0</v>
      </c>
      <c r="CA31">
        <v>14007.6</v>
      </c>
      <c r="CB31">
        <v>13894.5</v>
      </c>
      <c r="CC31">
        <v>40</v>
      </c>
      <c r="CD31">
        <v>42.125</v>
      </c>
      <c r="CE31">
        <v>41.311999999999998</v>
      </c>
      <c r="CF31">
        <v>40</v>
      </c>
      <c r="CG31">
        <v>39.311999999999998</v>
      </c>
      <c r="CH31">
        <v>1619.93</v>
      </c>
      <c r="CI31">
        <v>180.01</v>
      </c>
      <c r="CJ31">
        <v>0</v>
      </c>
      <c r="CK31">
        <v>1689813214.2</v>
      </c>
      <c r="CL31">
        <v>0</v>
      </c>
      <c r="CM31">
        <v>1689813177</v>
      </c>
      <c r="CN31" t="s">
        <v>394</v>
      </c>
      <c r="CO31">
        <v>1689813177</v>
      </c>
      <c r="CP31">
        <v>1689813170</v>
      </c>
      <c r="CQ31">
        <v>59</v>
      </c>
      <c r="CR31">
        <v>5.2999999999999999E-2</v>
      </c>
      <c r="CS31">
        <v>3.0000000000000001E-3</v>
      </c>
      <c r="CT31">
        <v>-3.79</v>
      </c>
      <c r="CU31">
        <v>-0.23400000000000001</v>
      </c>
      <c r="CV31">
        <v>675</v>
      </c>
      <c r="CW31">
        <v>10</v>
      </c>
      <c r="CX31">
        <v>0.09</v>
      </c>
      <c r="CY31">
        <v>0.02</v>
      </c>
      <c r="CZ31">
        <v>22.139399470593101</v>
      </c>
      <c r="DA31">
        <v>0.54007446355030597</v>
      </c>
      <c r="DB31">
        <v>7.2283887295435903E-2</v>
      </c>
      <c r="DC31">
        <v>1</v>
      </c>
      <c r="DD31">
        <v>674.97061904761904</v>
      </c>
      <c r="DE31">
        <v>-0.20937662337680399</v>
      </c>
      <c r="DF31">
        <v>5.9338798189064401E-2</v>
      </c>
      <c r="DG31">
        <v>1</v>
      </c>
      <c r="DH31">
        <v>1800.0214285714301</v>
      </c>
      <c r="DI31">
        <v>0.25117491291625998</v>
      </c>
      <c r="DJ31">
        <v>0.13853951522545899</v>
      </c>
      <c r="DK31">
        <v>-1</v>
      </c>
      <c r="DL31">
        <v>2</v>
      </c>
      <c r="DM31">
        <v>2</v>
      </c>
      <c r="DN31" t="s">
        <v>354</v>
      </c>
      <c r="DO31">
        <v>3.2353299999999998</v>
      </c>
      <c r="DP31">
        <v>2.7927300000000002</v>
      </c>
      <c r="DQ31">
        <v>0.13874600000000001</v>
      </c>
      <c r="DR31">
        <v>0.14096400000000001</v>
      </c>
      <c r="DS31">
        <v>7.9122700000000004E-2</v>
      </c>
      <c r="DT31">
        <v>6.5074800000000002E-2</v>
      </c>
      <c r="DU31">
        <v>25018.5</v>
      </c>
      <c r="DV31">
        <v>26369.599999999999</v>
      </c>
      <c r="DW31">
        <v>27198.9</v>
      </c>
      <c r="DX31">
        <v>28824.1</v>
      </c>
      <c r="DY31">
        <v>33017.9</v>
      </c>
      <c r="DZ31">
        <v>35896.1</v>
      </c>
      <c r="EA31">
        <v>36352.400000000001</v>
      </c>
      <c r="EB31">
        <v>39068.800000000003</v>
      </c>
      <c r="EC31">
        <v>2.23333</v>
      </c>
      <c r="ED31">
        <v>1.64398</v>
      </c>
      <c r="EE31">
        <v>-1.15298E-2</v>
      </c>
      <c r="EF31">
        <v>0</v>
      </c>
      <c r="EG31">
        <v>20.180499999999999</v>
      </c>
      <c r="EH31">
        <v>999.9</v>
      </c>
      <c r="EI31">
        <v>52.875</v>
      </c>
      <c r="EJ31">
        <v>27.562999999999999</v>
      </c>
      <c r="EK31">
        <v>19.298200000000001</v>
      </c>
      <c r="EL31">
        <v>61.9923</v>
      </c>
      <c r="EM31">
        <v>35.749200000000002</v>
      </c>
      <c r="EN31">
        <v>1</v>
      </c>
      <c r="EO31">
        <v>-4.4867900000000002E-2</v>
      </c>
      <c r="EP31">
        <v>4.4179199999999996</v>
      </c>
      <c r="EQ31">
        <v>19.649699999999999</v>
      </c>
      <c r="ER31">
        <v>5.21699</v>
      </c>
      <c r="ES31">
        <v>11.9321</v>
      </c>
      <c r="ET31">
        <v>4.9554499999999999</v>
      </c>
      <c r="EU31">
        <v>3.2970999999999999</v>
      </c>
      <c r="EV31">
        <v>69.400000000000006</v>
      </c>
      <c r="EW31">
        <v>132.5</v>
      </c>
      <c r="EX31">
        <v>4809.7</v>
      </c>
      <c r="EY31">
        <v>9999</v>
      </c>
      <c r="EZ31">
        <v>1.8499399999999999</v>
      </c>
      <c r="FA31">
        <v>1.8490800000000001</v>
      </c>
      <c r="FB31">
        <v>1.85476</v>
      </c>
      <c r="FC31">
        <v>1.8588100000000001</v>
      </c>
      <c r="FD31">
        <v>1.85358</v>
      </c>
      <c r="FE31">
        <v>1.8535900000000001</v>
      </c>
      <c r="FF31">
        <v>1.85362</v>
      </c>
      <c r="FG31">
        <v>1.8533999999999999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-3.7909999999999999</v>
      </c>
      <c r="FV31">
        <v>-0.23369999999999999</v>
      </c>
      <c r="FW31">
        <v>-3.7903636363637401</v>
      </c>
      <c r="FX31">
        <v>0</v>
      </c>
      <c r="FY31">
        <v>0</v>
      </c>
      <c r="FZ31">
        <v>0</v>
      </c>
      <c r="GA31">
        <v>-0.23369999999999899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0.6</v>
      </c>
      <c r="GK31">
        <v>1.5564</v>
      </c>
      <c r="GL31">
        <v>2.5842299999999998</v>
      </c>
      <c r="GM31">
        <v>1.4489700000000001</v>
      </c>
      <c r="GN31">
        <v>2.3034699999999999</v>
      </c>
      <c r="GO31">
        <v>1.5466299999999999</v>
      </c>
      <c r="GP31">
        <v>2.4182100000000002</v>
      </c>
      <c r="GQ31">
        <v>30.436900000000001</v>
      </c>
      <c r="GR31">
        <v>15.1915</v>
      </c>
      <c r="GS31">
        <v>18</v>
      </c>
      <c r="GT31">
        <v>625.68799999999999</v>
      </c>
      <c r="GU31">
        <v>357.971</v>
      </c>
      <c r="GV31">
        <v>15.8987</v>
      </c>
      <c r="GW31">
        <v>26.482399999999998</v>
      </c>
      <c r="GX31">
        <v>30.0002</v>
      </c>
      <c r="GY31">
        <v>26.398599999999998</v>
      </c>
      <c r="GZ31">
        <v>26.370699999999999</v>
      </c>
      <c r="HA31">
        <v>31.135899999999999</v>
      </c>
      <c r="HB31">
        <v>50</v>
      </c>
      <c r="HC31">
        <v>-30</v>
      </c>
      <c r="HD31">
        <v>15.8978</v>
      </c>
      <c r="HE31">
        <v>675</v>
      </c>
      <c r="HF31">
        <v>0</v>
      </c>
      <c r="HG31">
        <v>100.163</v>
      </c>
      <c r="HH31">
        <v>94.984399999999994</v>
      </c>
    </row>
    <row r="32" spans="1:216" x14ac:dyDescent="0.2">
      <c r="A32">
        <v>14</v>
      </c>
      <c r="B32">
        <v>1689813301</v>
      </c>
      <c r="C32">
        <v>1338.9000000953699</v>
      </c>
      <c r="D32" t="s">
        <v>395</v>
      </c>
      <c r="E32" t="s">
        <v>396</v>
      </c>
      <c r="F32" t="s">
        <v>348</v>
      </c>
      <c r="G32" t="s">
        <v>410</v>
      </c>
      <c r="H32" t="s">
        <v>349</v>
      </c>
      <c r="I32" t="s">
        <v>350</v>
      </c>
      <c r="J32" t="s">
        <v>351</v>
      </c>
      <c r="K32" t="s">
        <v>352</v>
      </c>
      <c r="L32">
        <v>1689813301</v>
      </c>
      <c r="M32">
        <f t="shared" si="0"/>
        <v>2.5300017991336196E-3</v>
      </c>
      <c r="N32">
        <f t="shared" si="1"/>
        <v>2.5300017991336197</v>
      </c>
      <c r="O32">
        <f t="shared" si="2"/>
        <v>23.573324896603349</v>
      </c>
      <c r="P32">
        <f t="shared" si="3"/>
        <v>774.48199999999997</v>
      </c>
      <c r="Q32">
        <f t="shared" si="4"/>
        <v>609.00531536415303</v>
      </c>
      <c r="R32">
        <f t="shared" si="5"/>
        <v>61.75653259914445</v>
      </c>
      <c r="S32">
        <f t="shared" si="6"/>
        <v>78.536790523496791</v>
      </c>
      <c r="T32">
        <f t="shared" si="7"/>
        <v>0.25487328612004789</v>
      </c>
      <c r="U32">
        <f t="shared" si="8"/>
        <v>2.9532808145209852</v>
      </c>
      <c r="V32">
        <f t="shared" si="9"/>
        <v>0.24325347953025253</v>
      </c>
      <c r="W32">
        <f t="shared" si="10"/>
        <v>0.15303326659466138</v>
      </c>
      <c r="X32">
        <f t="shared" si="11"/>
        <v>297.70634999999993</v>
      </c>
      <c r="Y32">
        <f t="shared" si="12"/>
        <v>21.768654836728565</v>
      </c>
      <c r="Z32">
        <f t="shared" si="13"/>
        <v>19.951899999999998</v>
      </c>
      <c r="AA32">
        <f t="shared" si="14"/>
        <v>2.3396325491815455</v>
      </c>
      <c r="AB32">
        <f t="shared" si="15"/>
        <v>53.297232618807776</v>
      </c>
      <c r="AC32">
        <f t="shared" si="16"/>
        <v>1.3038931310336801</v>
      </c>
      <c r="AD32">
        <f t="shared" si="17"/>
        <v>2.4464555980971445</v>
      </c>
      <c r="AE32">
        <f t="shared" si="18"/>
        <v>1.0357394181478654</v>
      </c>
      <c r="AF32">
        <f t="shared" si="19"/>
        <v>-111.57307934179262</v>
      </c>
      <c r="AG32">
        <f t="shared" si="20"/>
        <v>115.066324839404</v>
      </c>
      <c r="AH32">
        <f t="shared" si="21"/>
        <v>7.8586945885210113</v>
      </c>
      <c r="AI32">
        <f t="shared" si="22"/>
        <v>309.05829008613233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54750.070625301894</v>
      </c>
      <c r="AO32">
        <f t="shared" si="26"/>
        <v>1800.02</v>
      </c>
      <c r="AP32">
        <f t="shared" si="27"/>
        <v>1517.4173999999998</v>
      </c>
      <c r="AQ32">
        <f t="shared" si="28"/>
        <v>0.84300029999666659</v>
      </c>
      <c r="AR32">
        <f t="shared" si="29"/>
        <v>0.16539057899356671</v>
      </c>
      <c r="AS32">
        <v>1689813301</v>
      </c>
      <c r="AT32">
        <v>774.48199999999997</v>
      </c>
      <c r="AU32">
        <v>800.01199999999994</v>
      </c>
      <c r="AV32">
        <v>12.8582</v>
      </c>
      <c r="AW32">
        <v>10.361000000000001</v>
      </c>
      <c r="AX32">
        <v>778.18100000000004</v>
      </c>
      <c r="AY32">
        <v>13.0892</v>
      </c>
      <c r="AZ32">
        <v>600.06500000000005</v>
      </c>
      <c r="BA32">
        <v>101.35299999999999</v>
      </c>
      <c r="BB32">
        <v>5.2572399999999998E-2</v>
      </c>
      <c r="BC32">
        <v>20.674600000000002</v>
      </c>
      <c r="BD32">
        <v>19.951899999999998</v>
      </c>
      <c r="BE32">
        <v>999.9</v>
      </c>
      <c r="BF32">
        <v>0</v>
      </c>
      <c r="BG32">
        <v>0</v>
      </c>
      <c r="BH32">
        <v>10000.6</v>
      </c>
      <c r="BI32">
        <v>0</v>
      </c>
      <c r="BJ32">
        <v>138.74199999999999</v>
      </c>
      <c r="BK32">
        <v>-25.529499999999999</v>
      </c>
      <c r="BL32">
        <v>784.57100000000003</v>
      </c>
      <c r="BM32">
        <v>808.38800000000003</v>
      </c>
      <c r="BN32">
        <v>2.4972099999999999</v>
      </c>
      <c r="BO32">
        <v>800.01199999999994</v>
      </c>
      <c r="BP32">
        <v>10.361000000000001</v>
      </c>
      <c r="BQ32">
        <v>1.30321</v>
      </c>
      <c r="BR32">
        <v>1.0501100000000001</v>
      </c>
      <c r="BS32">
        <v>10.835900000000001</v>
      </c>
      <c r="BT32">
        <v>7.6308499999999997</v>
      </c>
      <c r="BU32">
        <v>1800.02</v>
      </c>
      <c r="BV32">
        <v>0.89999200000000001</v>
      </c>
      <c r="BW32">
        <v>0.100008</v>
      </c>
      <c r="BX32">
        <v>0</v>
      </c>
      <c r="BY32">
        <v>2.0457999999999998</v>
      </c>
      <c r="BZ32">
        <v>0</v>
      </c>
      <c r="CA32">
        <v>13941</v>
      </c>
      <c r="CB32">
        <v>13895.1</v>
      </c>
      <c r="CC32">
        <v>39.936999999999998</v>
      </c>
      <c r="CD32">
        <v>42.125</v>
      </c>
      <c r="CE32">
        <v>41.25</v>
      </c>
      <c r="CF32">
        <v>39.936999999999998</v>
      </c>
      <c r="CG32">
        <v>39.25</v>
      </c>
      <c r="CH32">
        <v>1620</v>
      </c>
      <c r="CI32">
        <v>180.02</v>
      </c>
      <c r="CJ32">
        <v>0</v>
      </c>
      <c r="CK32">
        <v>1689813310.2</v>
      </c>
      <c r="CL32">
        <v>0</v>
      </c>
      <c r="CM32">
        <v>1689813273</v>
      </c>
      <c r="CN32" t="s">
        <v>397</v>
      </c>
      <c r="CO32">
        <v>1689813273</v>
      </c>
      <c r="CP32">
        <v>1689813268</v>
      </c>
      <c r="CQ32">
        <v>60</v>
      </c>
      <c r="CR32">
        <v>9.1999999999999998E-2</v>
      </c>
      <c r="CS32">
        <v>3.0000000000000001E-3</v>
      </c>
      <c r="CT32">
        <v>-3.698</v>
      </c>
      <c r="CU32">
        <v>-0.23100000000000001</v>
      </c>
      <c r="CV32">
        <v>800</v>
      </c>
      <c r="CW32">
        <v>10</v>
      </c>
      <c r="CX32">
        <v>0.11</v>
      </c>
      <c r="CY32">
        <v>0.05</v>
      </c>
      <c r="CZ32">
        <v>23.549277062614401</v>
      </c>
      <c r="DA32">
        <v>0.53584801733625098</v>
      </c>
      <c r="DB32">
        <v>8.1304579352041495E-2</v>
      </c>
      <c r="DC32">
        <v>1</v>
      </c>
      <c r="DD32">
        <v>799.989380952381</v>
      </c>
      <c r="DE32">
        <v>9.19480519546108E-3</v>
      </c>
      <c r="DF32">
        <v>5.5729342694743098E-2</v>
      </c>
      <c r="DG32">
        <v>1</v>
      </c>
      <c r="DH32">
        <v>1800.0166666666701</v>
      </c>
      <c r="DI32">
        <v>-0.16979740797991799</v>
      </c>
      <c r="DJ32">
        <v>6.2589618288172305E-2</v>
      </c>
      <c r="DK32">
        <v>-1</v>
      </c>
      <c r="DL32">
        <v>2</v>
      </c>
      <c r="DM32">
        <v>2</v>
      </c>
      <c r="DN32" t="s">
        <v>354</v>
      </c>
      <c r="DO32">
        <v>3.2354699999999998</v>
      </c>
      <c r="DP32">
        <v>2.7927599999999999</v>
      </c>
      <c r="DQ32">
        <v>0.15599499999999999</v>
      </c>
      <c r="DR32">
        <v>0.15810299999999999</v>
      </c>
      <c r="DS32">
        <v>7.8565399999999994E-2</v>
      </c>
      <c r="DT32">
        <v>6.4951700000000001E-2</v>
      </c>
      <c r="DU32">
        <v>24518.9</v>
      </c>
      <c r="DV32">
        <v>25846.7</v>
      </c>
      <c r="DW32">
        <v>27200.2</v>
      </c>
      <c r="DX32">
        <v>28827.5</v>
      </c>
      <c r="DY32">
        <v>33040.300000000003</v>
      </c>
      <c r="DZ32">
        <v>35904.5</v>
      </c>
      <c r="EA32">
        <v>36354.9</v>
      </c>
      <c r="EB32">
        <v>39072.699999999997</v>
      </c>
      <c r="EC32">
        <v>2.2332000000000001</v>
      </c>
      <c r="ED32">
        <v>1.64435</v>
      </c>
      <c r="EE32">
        <v>-5.0663899999999996E-3</v>
      </c>
      <c r="EF32">
        <v>0</v>
      </c>
      <c r="EG32">
        <v>20.035699999999999</v>
      </c>
      <c r="EH32">
        <v>999.9</v>
      </c>
      <c r="EI32">
        <v>52.692</v>
      </c>
      <c r="EJ32">
        <v>27.654</v>
      </c>
      <c r="EK32">
        <v>19.334</v>
      </c>
      <c r="EL32">
        <v>62.232300000000002</v>
      </c>
      <c r="EM32">
        <v>35.544899999999998</v>
      </c>
      <c r="EN32">
        <v>1</v>
      </c>
      <c r="EO32">
        <v>-5.0409000000000002E-2</v>
      </c>
      <c r="EP32">
        <v>4.0006899999999996</v>
      </c>
      <c r="EQ32">
        <v>19.703900000000001</v>
      </c>
      <c r="ER32">
        <v>5.2168400000000004</v>
      </c>
      <c r="ES32">
        <v>11.9321</v>
      </c>
      <c r="ET32">
        <v>4.9543999999999997</v>
      </c>
      <c r="EU32">
        <v>3.29705</v>
      </c>
      <c r="EV32">
        <v>69.5</v>
      </c>
      <c r="EW32">
        <v>132.5</v>
      </c>
      <c r="EX32">
        <v>4811.7</v>
      </c>
      <c r="EY32">
        <v>9999</v>
      </c>
      <c r="EZ32">
        <v>1.84992</v>
      </c>
      <c r="FA32">
        <v>1.8490500000000001</v>
      </c>
      <c r="FB32">
        <v>1.8547199999999999</v>
      </c>
      <c r="FC32">
        <v>1.8587899999999999</v>
      </c>
      <c r="FD32">
        <v>1.8535200000000001</v>
      </c>
      <c r="FE32">
        <v>1.85355</v>
      </c>
      <c r="FF32">
        <v>1.85358</v>
      </c>
      <c r="FG32">
        <v>1.85337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-3.6989999999999998</v>
      </c>
      <c r="FV32">
        <v>-0.23100000000000001</v>
      </c>
      <c r="FW32">
        <v>-3.6980909090910901</v>
      </c>
      <c r="FX32">
        <v>0</v>
      </c>
      <c r="FY32">
        <v>0</v>
      </c>
      <c r="FZ32">
        <v>0</v>
      </c>
      <c r="GA32">
        <v>-0.23108000000000201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0.6</v>
      </c>
      <c r="GK32">
        <v>1.78589</v>
      </c>
      <c r="GL32">
        <v>2.5769000000000002</v>
      </c>
      <c r="GM32">
        <v>1.4489700000000001</v>
      </c>
      <c r="GN32">
        <v>2.3022499999999999</v>
      </c>
      <c r="GO32">
        <v>1.5466299999999999</v>
      </c>
      <c r="GP32">
        <v>2.4206500000000002</v>
      </c>
      <c r="GQ32">
        <v>30.436900000000001</v>
      </c>
      <c r="GR32">
        <v>15.182700000000001</v>
      </c>
      <c r="GS32">
        <v>18</v>
      </c>
      <c r="GT32">
        <v>625.35</v>
      </c>
      <c r="GU32">
        <v>358.03</v>
      </c>
      <c r="GV32">
        <v>16.043500000000002</v>
      </c>
      <c r="GW32">
        <v>26.439900000000002</v>
      </c>
      <c r="GX32">
        <v>29.999500000000001</v>
      </c>
      <c r="GY32">
        <v>26.375499999999999</v>
      </c>
      <c r="GZ32">
        <v>26.347200000000001</v>
      </c>
      <c r="HA32">
        <v>35.713799999999999</v>
      </c>
      <c r="HB32">
        <v>50</v>
      </c>
      <c r="HC32">
        <v>-30</v>
      </c>
      <c r="HD32">
        <v>16.084900000000001</v>
      </c>
      <c r="HE32">
        <v>800</v>
      </c>
      <c r="HF32">
        <v>0</v>
      </c>
      <c r="HG32">
        <v>100.169</v>
      </c>
      <c r="HH32">
        <v>94.994500000000002</v>
      </c>
    </row>
    <row r="33" spans="1:216" x14ac:dyDescent="0.2">
      <c r="A33">
        <v>15</v>
      </c>
      <c r="B33">
        <v>1689813393</v>
      </c>
      <c r="C33">
        <v>1430.9000000953699</v>
      </c>
      <c r="D33" t="s">
        <v>398</v>
      </c>
      <c r="E33" t="s">
        <v>399</v>
      </c>
      <c r="F33" t="s">
        <v>348</v>
      </c>
      <c r="G33" t="s">
        <v>410</v>
      </c>
      <c r="H33" t="s">
        <v>349</v>
      </c>
      <c r="I33" t="s">
        <v>350</v>
      </c>
      <c r="J33" t="s">
        <v>351</v>
      </c>
      <c r="K33" t="s">
        <v>352</v>
      </c>
      <c r="L33">
        <v>1689813393</v>
      </c>
      <c r="M33">
        <f t="shared" si="0"/>
        <v>2.4309661262221596E-3</v>
      </c>
      <c r="N33">
        <f t="shared" si="1"/>
        <v>2.4309661262221596</v>
      </c>
      <c r="O33">
        <f t="shared" si="2"/>
        <v>24.660325432711538</v>
      </c>
      <c r="P33">
        <f t="shared" si="3"/>
        <v>972.98599999999999</v>
      </c>
      <c r="Q33">
        <f t="shared" si="4"/>
        <v>788.18990033048294</v>
      </c>
      <c r="R33">
        <f t="shared" si="5"/>
        <v>79.923745608644879</v>
      </c>
      <c r="S33">
        <f t="shared" si="6"/>
        <v>98.662372496991807</v>
      </c>
      <c r="T33">
        <f t="shared" si="7"/>
        <v>0.24103611785942006</v>
      </c>
      <c r="U33">
        <f t="shared" si="8"/>
        <v>2.9513434215335028</v>
      </c>
      <c r="V33">
        <f t="shared" si="9"/>
        <v>0.23060950546545056</v>
      </c>
      <c r="W33">
        <f t="shared" si="10"/>
        <v>0.14503014381067916</v>
      </c>
      <c r="X33">
        <f t="shared" si="11"/>
        <v>297.71796000000001</v>
      </c>
      <c r="Y33">
        <f t="shared" si="12"/>
        <v>21.818564857224782</v>
      </c>
      <c r="Z33">
        <f t="shared" si="13"/>
        <v>19.951899999999998</v>
      </c>
      <c r="AA33">
        <f t="shared" si="14"/>
        <v>2.3396325491815455</v>
      </c>
      <c r="AB33">
        <f t="shared" si="15"/>
        <v>52.646494100275099</v>
      </c>
      <c r="AC33">
        <f t="shared" si="16"/>
        <v>1.28983895389963</v>
      </c>
      <c r="AD33">
        <f t="shared" si="17"/>
        <v>2.4499997121230721</v>
      </c>
      <c r="AE33">
        <f t="shared" si="18"/>
        <v>1.0497935952819155</v>
      </c>
      <c r="AF33">
        <f t="shared" si="19"/>
        <v>-107.20560616639723</v>
      </c>
      <c r="AG33">
        <f t="shared" si="20"/>
        <v>118.72999116542742</v>
      </c>
      <c r="AH33">
        <f t="shared" si="21"/>
        <v>8.1152113802292991</v>
      </c>
      <c r="AI33">
        <f t="shared" si="22"/>
        <v>317.35755637925951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54687.868443793035</v>
      </c>
      <c r="AO33">
        <f t="shared" si="26"/>
        <v>1800.1</v>
      </c>
      <c r="AP33">
        <f t="shared" si="27"/>
        <v>1517.4839999999999</v>
      </c>
      <c r="AQ33">
        <f t="shared" si="28"/>
        <v>0.8429998333425921</v>
      </c>
      <c r="AR33">
        <f t="shared" si="29"/>
        <v>0.16538967835120272</v>
      </c>
      <c r="AS33">
        <v>1689813393</v>
      </c>
      <c r="AT33">
        <v>972.98599999999999</v>
      </c>
      <c r="AU33">
        <v>1000.01</v>
      </c>
      <c r="AV33">
        <v>12.7201</v>
      </c>
      <c r="AW33">
        <v>10.3202</v>
      </c>
      <c r="AX33">
        <v>976.55200000000002</v>
      </c>
      <c r="AY33">
        <v>12.950200000000001</v>
      </c>
      <c r="AZ33">
        <v>600.03599999999994</v>
      </c>
      <c r="BA33">
        <v>101.349</v>
      </c>
      <c r="BB33">
        <v>5.2636299999999997E-2</v>
      </c>
      <c r="BC33">
        <v>20.6981</v>
      </c>
      <c r="BD33">
        <v>19.951899999999998</v>
      </c>
      <c r="BE33">
        <v>999.9</v>
      </c>
      <c r="BF33">
        <v>0</v>
      </c>
      <c r="BG33">
        <v>0</v>
      </c>
      <c r="BH33">
        <v>9990</v>
      </c>
      <c r="BI33">
        <v>0</v>
      </c>
      <c r="BJ33">
        <v>154.535</v>
      </c>
      <c r="BK33">
        <v>-27.0212</v>
      </c>
      <c r="BL33">
        <v>985.52200000000005</v>
      </c>
      <c r="BM33">
        <v>1010.44</v>
      </c>
      <c r="BN33">
        <v>2.3998699999999999</v>
      </c>
      <c r="BO33">
        <v>1000.01</v>
      </c>
      <c r="BP33">
        <v>10.3202</v>
      </c>
      <c r="BQ33">
        <v>1.2891699999999999</v>
      </c>
      <c r="BR33">
        <v>1.0459400000000001</v>
      </c>
      <c r="BS33">
        <v>10.6731</v>
      </c>
      <c r="BT33">
        <v>7.5725600000000002</v>
      </c>
      <c r="BU33">
        <v>1800.1</v>
      </c>
      <c r="BV33">
        <v>0.90000599999999997</v>
      </c>
      <c r="BW33">
        <v>9.9994100000000002E-2</v>
      </c>
      <c r="BX33">
        <v>0</v>
      </c>
      <c r="BY33">
        <v>2.1343000000000001</v>
      </c>
      <c r="BZ33">
        <v>0</v>
      </c>
      <c r="CA33">
        <v>13966.1</v>
      </c>
      <c r="CB33">
        <v>13895.7</v>
      </c>
      <c r="CC33">
        <v>39.811999999999998</v>
      </c>
      <c r="CD33">
        <v>41.936999999999998</v>
      </c>
      <c r="CE33">
        <v>41.125</v>
      </c>
      <c r="CF33">
        <v>39.811999999999998</v>
      </c>
      <c r="CG33">
        <v>39.186999999999998</v>
      </c>
      <c r="CH33">
        <v>1620.1</v>
      </c>
      <c r="CI33">
        <v>180</v>
      </c>
      <c r="CJ33">
        <v>0</v>
      </c>
      <c r="CK33">
        <v>1689813402</v>
      </c>
      <c r="CL33">
        <v>0</v>
      </c>
      <c r="CM33">
        <v>1689813365</v>
      </c>
      <c r="CN33" t="s">
        <v>400</v>
      </c>
      <c r="CO33">
        <v>1689813365</v>
      </c>
      <c r="CP33">
        <v>1689813361</v>
      </c>
      <c r="CQ33">
        <v>61</v>
      </c>
      <c r="CR33">
        <v>0.13300000000000001</v>
      </c>
      <c r="CS33">
        <v>1E-3</v>
      </c>
      <c r="CT33">
        <v>-3.5659999999999998</v>
      </c>
      <c r="CU33">
        <v>-0.23</v>
      </c>
      <c r="CV33">
        <v>1000</v>
      </c>
      <c r="CW33">
        <v>10</v>
      </c>
      <c r="CX33">
        <v>7.0000000000000007E-2</v>
      </c>
      <c r="CY33">
        <v>0.02</v>
      </c>
      <c r="CZ33">
        <v>24.6163369194248</v>
      </c>
      <c r="DA33">
        <v>0.90601643189852299</v>
      </c>
      <c r="DB33">
        <v>9.1061006019732493E-2</v>
      </c>
      <c r="DC33">
        <v>1</v>
      </c>
      <c r="DD33">
        <v>1000.0139523809499</v>
      </c>
      <c r="DE33">
        <v>0.12677922077856399</v>
      </c>
      <c r="DF33">
        <v>5.8860995404806903E-2</v>
      </c>
      <c r="DG33">
        <v>1</v>
      </c>
      <c r="DH33">
        <v>1799.99</v>
      </c>
      <c r="DI33">
        <v>-0.30053411930255097</v>
      </c>
      <c r="DJ33">
        <v>0.14394443372355001</v>
      </c>
      <c r="DK33">
        <v>-1</v>
      </c>
      <c r="DL33">
        <v>2</v>
      </c>
      <c r="DM33">
        <v>2</v>
      </c>
      <c r="DN33" t="s">
        <v>354</v>
      </c>
      <c r="DO33">
        <v>3.2355200000000002</v>
      </c>
      <c r="DP33">
        <v>2.7927300000000002</v>
      </c>
      <c r="DQ33">
        <v>0.181058</v>
      </c>
      <c r="DR33">
        <v>0.18293000000000001</v>
      </c>
      <c r="DS33">
        <v>7.7956499999999998E-2</v>
      </c>
      <c r="DT33">
        <v>6.4768699999999998E-2</v>
      </c>
      <c r="DU33">
        <v>23796.1</v>
      </c>
      <c r="DV33">
        <v>25089.8</v>
      </c>
      <c r="DW33">
        <v>27205.7</v>
      </c>
      <c r="DX33">
        <v>28832.9</v>
      </c>
      <c r="DY33">
        <v>33069.300000000003</v>
      </c>
      <c r="DZ33">
        <v>35918.1</v>
      </c>
      <c r="EA33">
        <v>36362.699999999997</v>
      </c>
      <c r="EB33">
        <v>39079.9</v>
      </c>
      <c r="EC33">
        <v>2.2340800000000001</v>
      </c>
      <c r="ED33">
        <v>1.6467000000000001</v>
      </c>
      <c r="EE33">
        <v>2.7939699999999998E-3</v>
      </c>
      <c r="EF33">
        <v>0</v>
      </c>
      <c r="EG33">
        <v>19.9057</v>
      </c>
      <c r="EH33">
        <v>999.9</v>
      </c>
      <c r="EI33">
        <v>52.466000000000001</v>
      </c>
      <c r="EJ33">
        <v>27.734000000000002</v>
      </c>
      <c r="EK33">
        <v>19.3431</v>
      </c>
      <c r="EL33">
        <v>62.4223</v>
      </c>
      <c r="EM33">
        <v>35.825299999999999</v>
      </c>
      <c r="EN33">
        <v>1</v>
      </c>
      <c r="EO33">
        <v>-6.0416699999999997E-2</v>
      </c>
      <c r="EP33">
        <v>3.9037299999999999</v>
      </c>
      <c r="EQ33">
        <v>19.714500000000001</v>
      </c>
      <c r="ER33">
        <v>5.2159399999999998</v>
      </c>
      <c r="ES33">
        <v>11.9321</v>
      </c>
      <c r="ET33">
        <v>4.9553000000000003</v>
      </c>
      <c r="EU33">
        <v>3.2970299999999999</v>
      </c>
      <c r="EV33">
        <v>69.5</v>
      </c>
      <c r="EW33">
        <v>132.5</v>
      </c>
      <c r="EX33">
        <v>4813.6000000000004</v>
      </c>
      <c r="EY33">
        <v>9999</v>
      </c>
      <c r="EZ33">
        <v>1.8496699999999999</v>
      </c>
      <c r="FA33">
        <v>1.8487899999999999</v>
      </c>
      <c r="FB33">
        <v>1.8544700000000001</v>
      </c>
      <c r="FC33">
        <v>1.8585199999999999</v>
      </c>
      <c r="FD33">
        <v>1.8533299999999999</v>
      </c>
      <c r="FE33">
        <v>1.8533299999999999</v>
      </c>
      <c r="FF33">
        <v>1.8533299999999999</v>
      </c>
      <c r="FG33">
        <v>1.85317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-3.5659999999999998</v>
      </c>
      <c r="FV33">
        <v>-0.2301</v>
      </c>
      <c r="FW33">
        <v>-3.56600000000003</v>
      </c>
      <c r="FX33">
        <v>0</v>
      </c>
      <c r="FY33">
        <v>0</v>
      </c>
      <c r="FZ33">
        <v>0</v>
      </c>
      <c r="GA33">
        <v>-0.23015999999999801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0.5</v>
      </c>
      <c r="GK33">
        <v>2.1423299999999998</v>
      </c>
      <c r="GL33">
        <v>2.5744600000000002</v>
      </c>
      <c r="GM33">
        <v>1.4489700000000001</v>
      </c>
      <c r="GN33">
        <v>2.3010299999999999</v>
      </c>
      <c r="GO33">
        <v>1.5466299999999999</v>
      </c>
      <c r="GP33">
        <v>2.3925800000000002</v>
      </c>
      <c r="GQ33">
        <v>30.393899999999999</v>
      </c>
      <c r="GR33">
        <v>15.173999999999999</v>
      </c>
      <c r="GS33">
        <v>18</v>
      </c>
      <c r="GT33">
        <v>625.14700000000005</v>
      </c>
      <c r="GU33">
        <v>358.89400000000001</v>
      </c>
      <c r="GV33">
        <v>16.065000000000001</v>
      </c>
      <c r="GW33">
        <v>26.3294</v>
      </c>
      <c r="GX33">
        <v>29.999300000000002</v>
      </c>
      <c r="GY33">
        <v>26.3</v>
      </c>
      <c r="GZ33">
        <v>26.2746</v>
      </c>
      <c r="HA33">
        <v>42.844799999999999</v>
      </c>
      <c r="HB33">
        <v>50</v>
      </c>
      <c r="HC33">
        <v>-30</v>
      </c>
      <c r="HD33">
        <v>16.091699999999999</v>
      </c>
      <c r="HE33">
        <v>1000</v>
      </c>
      <c r="HF33">
        <v>0</v>
      </c>
      <c r="HG33">
        <v>100.19</v>
      </c>
      <c r="HH33">
        <v>95.012299999999996</v>
      </c>
    </row>
    <row r="34" spans="1:216" x14ac:dyDescent="0.2">
      <c r="A34">
        <v>16</v>
      </c>
      <c r="B34">
        <v>1689813488</v>
      </c>
      <c r="C34">
        <v>1525.9000000953699</v>
      </c>
      <c r="D34" t="s">
        <v>401</v>
      </c>
      <c r="E34" t="s">
        <v>402</v>
      </c>
      <c r="F34" t="s">
        <v>348</v>
      </c>
      <c r="G34" t="s">
        <v>410</v>
      </c>
      <c r="H34" t="s">
        <v>349</v>
      </c>
      <c r="I34" t="s">
        <v>350</v>
      </c>
      <c r="J34" t="s">
        <v>351</v>
      </c>
      <c r="K34" t="s">
        <v>352</v>
      </c>
      <c r="L34">
        <v>1689813488</v>
      </c>
      <c r="M34">
        <f t="shared" si="0"/>
        <v>2.3162668870626312E-3</v>
      </c>
      <c r="N34">
        <f t="shared" si="1"/>
        <v>2.3162668870626311</v>
      </c>
      <c r="O34">
        <f t="shared" si="2"/>
        <v>25.131124436353961</v>
      </c>
      <c r="P34">
        <f t="shared" si="3"/>
        <v>1371.68</v>
      </c>
      <c r="Q34">
        <f t="shared" si="4"/>
        <v>1164.1440494370634</v>
      </c>
      <c r="R34">
        <f t="shared" si="5"/>
        <v>118.05220742572678</v>
      </c>
      <c r="S34">
        <f t="shared" si="6"/>
        <v>139.097779145136</v>
      </c>
      <c r="T34">
        <f t="shared" si="7"/>
        <v>0.22418155866094885</v>
      </c>
      <c r="U34">
        <f t="shared" si="8"/>
        <v>2.9534038841885093</v>
      </c>
      <c r="V34">
        <f t="shared" si="9"/>
        <v>0.21513874610245959</v>
      </c>
      <c r="W34">
        <f t="shared" si="10"/>
        <v>0.13524378305919704</v>
      </c>
      <c r="X34">
        <f t="shared" si="11"/>
        <v>297.73609499999998</v>
      </c>
      <c r="Y34">
        <f t="shared" si="12"/>
        <v>21.87754707659068</v>
      </c>
      <c r="Z34">
        <f t="shared" si="13"/>
        <v>19.999099999999999</v>
      </c>
      <c r="AA34">
        <f t="shared" si="14"/>
        <v>2.346482313994382</v>
      </c>
      <c r="AB34">
        <f t="shared" si="15"/>
        <v>51.911975273349974</v>
      </c>
      <c r="AC34">
        <f t="shared" si="16"/>
        <v>1.2741874961627697</v>
      </c>
      <c r="AD34">
        <f t="shared" si="17"/>
        <v>2.4545155322126582</v>
      </c>
      <c r="AE34">
        <f t="shared" si="18"/>
        <v>1.0722948178316123</v>
      </c>
      <c r="AF34">
        <f t="shared" si="19"/>
        <v>-102.14736971946203</v>
      </c>
      <c r="AG34">
        <f t="shared" si="20"/>
        <v>116.05830814796644</v>
      </c>
      <c r="AH34">
        <f t="shared" si="21"/>
        <v>7.9301924854193651</v>
      </c>
      <c r="AI34">
        <f t="shared" si="22"/>
        <v>319.57722591392371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54743.807041067987</v>
      </c>
      <c r="AO34">
        <f t="shared" si="26"/>
        <v>1800.21</v>
      </c>
      <c r="AP34">
        <f t="shared" si="27"/>
        <v>1517.5766999999998</v>
      </c>
      <c r="AQ34">
        <f t="shared" si="28"/>
        <v>0.84299981668805302</v>
      </c>
      <c r="AR34">
        <f t="shared" si="29"/>
        <v>0.16538964620794239</v>
      </c>
      <c r="AS34">
        <v>1689813488</v>
      </c>
      <c r="AT34">
        <v>1371.68</v>
      </c>
      <c r="AU34">
        <v>1399.99</v>
      </c>
      <c r="AV34">
        <v>12.565099999999999</v>
      </c>
      <c r="AW34">
        <v>10.277799999999999</v>
      </c>
      <c r="AX34">
        <v>1374.84</v>
      </c>
      <c r="AY34">
        <v>12.794600000000001</v>
      </c>
      <c r="AZ34">
        <v>599.96400000000006</v>
      </c>
      <c r="BA34">
        <v>101.354</v>
      </c>
      <c r="BB34">
        <v>5.2872700000000002E-2</v>
      </c>
      <c r="BC34">
        <v>20.728000000000002</v>
      </c>
      <c r="BD34">
        <v>19.999099999999999</v>
      </c>
      <c r="BE34">
        <v>999.9</v>
      </c>
      <c r="BF34">
        <v>0</v>
      </c>
      <c r="BG34">
        <v>0</v>
      </c>
      <c r="BH34">
        <v>10001.200000000001</v>
      </c>
      <c r="BI34">
        <v>0</v>
      </c>
      <c r="BJ34">
        <v>159.16399999999999</v>
      </c>
      <c r="BK34">
        <v>-28.311800000000002</v>
      </c>
      <c r="BL34">
        <v>1389.13</v>
      </c>
      <c r="BM34">
        <v>1414.53</v>
      </c>
      <c r="BN34">
        <v>2.2873000000000001</v>
      </c>
      <c r="BO34">
        <v>1399.99</v>
      </c>
      <c r="BP34">
        <v>10.277799999999999</v>
      </c>
      <c r="BQ34">
        <v>1.27352</v>
      </c>
      <c r="BR34">
        <v>1.0417000000000001</v>
      </c>
      <c r="BS34">
        <v>10.49</v>
      </c>
      <c r="BT34">
        <v>7.5129799999999998</v>
      </c>
      <c r="BU34">
        <v>1800.21</v>
      </c>
      <c r="BV34">
        <v>0.90000599999999997</v>
      </c>
      <c r="BW34">
        <v>9.9994100000000002E-2</v>
      </c>
      <c r="BX34">
        <v>0</v>
      </c>
      <c r="BY34">
        <v>2.2999000000000001</v>
      </c>
      <c r="BZ34">
        <v>0</v>
      </c>
      <c r="CA34">
        <v>13888.4</v>
      </c>
      <c r="CB34">
        <v>13896.6</v>
      </c>
      <c r="CC34">
        <v>39.686999999999998</v>
      </c>
      <c r="CD34">
        <v>41.811999999999998</v>
      </c>
      <c r="CE34">
        <v>41</v>
      </c>
      <c r="CF34">
        <v>39.625</v>
      </c>
      <c r="CG34">
        <v>39.061999999999998</v>
      </c>
      <c r="CH34">
        <v>1620.2</v>
      </c>
      <c r="CI34">
        <v>180.01</v>
      </c>
      <c r="CJ34">
        <v>0</v>
      </c>
      <c r="CK34">
        <v>1689813496.8</v>
      </c>
      <c r="CL34">
        <v>0</v>
      </c>
      <c r="CM34">
        <v>1689813458</v>
      </c>
      <c r="CN34" t="s">
        <v>403</v>
      </c>
      <c r="CO34">
        <v>1689813458</v>
      </c>
      <c r="CP34">
        <v>1689813453</v>
      </c>
      <c r="CQ34">
        <v>62</v>
      </c>
      <c r="CR34">
        <v>0.40500000000000003</v>
      </c>
      <c r="CS34">
        <v>1E-3</v>
      </c>
      <c r="CT34">
        <v>-3.1619999999999999</v>
      </c>
      <c r="CU34">
        <v>-0.23</v>
      </c>
      <c r="CV34">
        <v>1400</v>
      </c>
      <c r="CW34">
        <v>10</v>
      </c>
      <c r="CX34">
        <v>0.09</v>
      </c>
      <c r="CY34">
        <v>0.02</v>
      </c>
      <c r="CZ34">
        <v>25.009562415549599</v>
      </c>
      <c r="DA34">
        <v>1.0724958667623199</v>
      </c>
      <c r="DB34">
        <v>0.13257527059552399</v>
      </c>
      <c r="DC34">
        <v>1</v>
      </c>
      <c r="DD34">
        <v>1399.9670000000001</v>
      </c>
      <c r="DE34">
        <v>3.3383458646437797E-2</v>
      </c>
      <c r="DF34">
        <v>5.8232293446130602E-2</v>
      </c>
      <c r="DG34">
        <v>1</v>
      </c>
      <c r="DH34">
        <v>1800.0485000000001</v>
      </c>
      <c r="DI34">
        <v>7.4016723956799299E-2</v>
      </c>
      <c r="DJ34">
        <v>0.15900550304943001</v>
      </c>
      <c r="DK34">
        <v>-1</v>
      </c>
      <c r="DL34">
        <v>2</v>
      </c>
      <c r="DM34">
        <v>2</v>
      </c>
      <c r="DN34" t="s">
        <v>354</v>
      </c>
      <c r="DO34">
        <v>3.2355</v>
      </c>
      <c r="DP34">
        <v>2.7930700000000002</v>
      </c>
      <c r="DQ34">
        <v>0.224444</v>
      </c>
      <c r="DR34">
        <v>0.225855</v>
      </c>
      <c r="DS34">
        <v>7.7284900000000004E-2</v>
      </c>
      <c r="DT34">
        <v>6.4589199999999999E-2</v>
      </c>
      <c r="DU34">
        <v>22541.599999999999</v>
      </c>
      <c r="DV34">
        <v>23776.799999999999</v>
      </c>
      <c r="DW34">
        <v>27212</v>
      </c>
      <c r="DX34">
        <v>28837.8</v>
      </c>
      <c r="DY34">
        <v>33100.800000000003</v>
      </c>
      <c r="DZ34">
        <v>35931.599999999999</v>
      </c>
      <c r="EA34">
        <v>36370.800000000003</v>
      </c>
      <c r="EB34">
        <v>39087.199999999997</v>
      </c>
      <c r="EC34">
        <v>2.23495</v>
      </c>
      <c r="ED34">
        <v>1.6502699999999999</v>
      </c>
      <c r="EE34">
        <v>6.7986499999999998E-3</v>
      </c>
      <c r="EF34">
        <v>0</v>
      </c>
      <c r="EG34">
        <v>19.886600000000001</v>
      </c>
      <c r="EH34">
        <v>999.9</v>
      </c>
      <c r="EI34">
        <v>52.222000000000001</v>
      </c>
      <c r="EJ34">
        <v>27.765000000000001</v>
      </c>
      <c r="EK34">
        <v>19.284800000000001</v>
      </c>
      <c r="EL34">
        <v>62.432400000000001</v>
      </c>
      <c r="EM34">
        <v>35.7973</v>
      </c>
      <c r="EN34">
        <v>1</v>
      </c>
      <c r="EO34">
        <v>-7.2561E-2</v>
      </c>
      <c r="EP34">
        <v>4.0959700000000003</v>
      </c>
      <c r="EQ34">
        <v>19.686599999999999</v>
      </c>
      <c r="ER34">
        <v>5.2160900000000003</v>
      </c>
      <c r="ES34">
        <v>11.9321</v>
      </c>
      <c r="ET34">
        <v>4.9541500000000003</v>
      </c>
      <c r="EU34">
        <v>3.2970999999999999</v>
      </c>
      <c r="EV34">
        <v>69.5</v>
      </c>
      <c r="EW34">
        <v>132.5</v>
      </c>
      <c r="EX34">
        <v>4815.3</v>
      </c>
      <c r="EY34">
        <v>9999</v>
      </c>
      <c r="EZ34">
        <v>1.8496699999999999</v>
      </c>
      <c r="FA34">
        <v>1.84877</v>
      </c>
      <c r="FB34">
        <v>1.8544700000000001</v>
      </c>
      <c r="FC34">
        <v>1.8585400000000001</v>
      </c>
      <c r="FD34">
        <v>1.85331</v>
      </c>
      <c r="FE34">
        <v>1.8533299999999999</v>
      </c>
      <c r="FF34">
        <v>1.8533299999999999</v>
      </c>
      <c r="FG34">
        <v>1.85317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-3.16</v>
      </c>
      <c r="FV34">
        <v>-0.22950000000000001</v>
      </c>
      <c r="FW34">
        <v>-3.1618181818184898</v>
      </c>
      <c r="FX34">
        <v>0</v>
      </c>
      <c r="FY34">
        <v>0</v>
      </c>
      <c r="FZ34">
        <v>0</v>
      </c>
      <c r="GA34">
        <v>-0.22954000000000199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0.6</v>
      </c>
      <c r="GK34">
        <v>2.8247100000000001</v>
      </c>
      <c r="GL34">
        <v>2.5671400000000002</v>
      </c>
      <c r="GM34">
        <v>1.4489700000000001</v>
      </c>
      <c r="GN34">
        <v>2.3022499999999999</v>
      </c>
      <c r="GO34">
        <v>1.5466299999999999</v>
      </c>
      <c r="GP34">
        <v>2.3889200000000002</v>
      </c>
      <c r="GQ34">
        <v>30.3294</v>
      </c>
      <c r="GR34">
        <v>15.1477</v>
      </c>
      <c r="GS34">
        <v>18</v>
      </c>
      <c r="GT34">
        <v>624.5</v>
      </c>
      <c r="GU34">
        <v>360.21</v>
      </c>
      <c r="GV34">
        <v>16.043199999999999</v>
      </c>
      <c r="GW34">
        <v>26.179300000000001</v>
      </c>
      <c r="GX34">
        <v>29.999300000000002</v>
      </c>
      <c r="GY34">
        <v>26.183700000000002</v>
      </c>
      <c r="GZ34">
        <v>26.1645</v>
      </c>
      <c r="HA34">
        <v>56.476100000000002</v>
      </c>
      <c r="HB34">
        <v>50</v>
      </c>
      <c r="HC34">
        <v>-30</v>
      </c>
      <c r="HD34">
        <v>16.038799999999998</v>
      </c>
      <c r="HE34">
        <v>1400</v>
      </c>
      <c r="HF34">
        <v>0</v>
      </c>
      <c r="HG34">
        <v>100.212</v>
      </c>
      <c r="HH34">
        <v>95.029300000000006</v>
      </c>
    </row>
    <row r="35" spans="1:216" x14ac:dyDescent="0.2">
      <c r="A35">
        <v>17</v>
      </c>
      <c r="B35">
        <v>1689813583</v>
      </c>
      <c r="C35">
        <v>1620.9000000953699</v>
      </c>
      <c r="D35" t="s">
        <v>404</v>
      </c>
      <c r="E35" t="s">
        <v>405</v>
      </c>
      <c r="F35" t="s">
        <v>348</v>
      </c>
      <c r="G35" t="s">
        <v>410</v>
      </c>
      <c r="H35" t="s">
        <v>349</v>
      </c>
      <c r="I35" t="s">
        <v>350</v>
      </c>
      <c r="J35" t="s">
        <v>351</v>
      </c>
      <c r="K35" t="s">
        <v>352</v>
      </c>
      <c r="L35">
        <v>1689813583</v>
      </c>
      <c r="M35">
        <f t="shared" si="0"/>
        <v>2.2198078489091971E-3</v>
      </c>
      <c r="N35">
        <f t="shared" si="1"/>
        <v>2.219807848909197</v>
      </c>
      <c r="O35">
        <f t="shared" si="2"/>
        <v>25.845605346487769</v>
      </c>
      <c r="P35">
        <f t="shared" si="3"/>
        <v>1770.29</v>
      </c>
      <c r="Q35">
        <f t="shared" si="4"/>
        <v>1539.4806983725693</v>
      </c>
      <c r="R35">
        <f t="shared" si="5"/>
        <v>156.11733099844815</v>
      </c>
      <c r="S35">
        <f t="shared" si="6"/>
        <v>179.52349138602699</v>
      </c>
      <c r="T35">
        <f t="shared" si="7"/>
        <v>0.21158122174226784</v>
      </c>
      <c r="U35">
        <f t="shared" si="8"/>
        <v>2.955216871434915</v>
      </c>
      <c r="V35">
        <f t="shared" si="9"/>
        <v>0.20351142385079735</v>
      </c>
      <c r="W35">
        <f t="shared" si="10"/>
        <v>0.127894034709683</v>
      </c>
      <c r="X35">
        <f t="shared" si="11"/>
        <v>297.69822900000003</v>
      </c>
      <c r="Y35">
        <f t="shared" si="12"/>
        <v>21.889960706730182</v>
      </c>
      <c r="Z35">
        <f t="shared" si="13"/>
        <v>19.978999999999999</v>
      </c>
      <c r="AA35">
        <f t="shared" si="14"/>
        <v>2.3435632138346807</v>
      </c>
      <c r="AB35">
        <f t="shared" si="15"/>
        <v>51.251795019071814</v>
      </c>
      <c r="AC35">
        <f t="shared" si="16"/>
        <v>1.2570771746834299</v>
      </c>
      <c r="AD35">
        <f t="shared" si="17"/>
        <v>2.4527476046754004</v>
      </c>
      <c r="AE35">
        <f t="shared" si="18"/>
        <v>1.0864860391512507</v>
      </c>
      <c r="AF35">
        <f t="shared" si="19"/>
        <v>-97.893526136895588</v>
      </c>
      <c r="AG35">
        <f t="shared" si="20"/>
        <v>117.467853999545</v>
      </c>
      <c r="AH35">
        <f t="shared" si="21"/>
        <v>8.0202777999854327</v>
      </c>
      <c r="AI35">
        <f t="shared" si="22"/>
        <v>325.29283466263485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54800.102545184105</v>
      </c>
      <c r="AO35">
        <f t="shared" si="26"/>
        <v>1799.98</v>
      </c>
      <c r="AP35">
        <f t="shared" si="27"/>
        <v>1517.3828999999998</v>
      </c>
      <c r="AQ35">
        <f t="shared" si="28"/>
        <v>0.84299986666518512</v>
      </c>
      <c r="AR35">
        <f t="shared" si="29"/>
        <v>0.16538974266380738</v>
      </c>
      <c r="AS35">
        <v>1689813583</v>
      </c>
      <c r="AT35">
        <v>1770.29</v>
      </c>
      <c r="AU35">
        <v>1800.06</v>
      </c>
      <c r="AV35">
        <v>12.396100000000001</v>
      </c>
      <c r="AW35">
        <v>10.2042</v>
      </c>
      <c r="AX35">
        <v>1773.33</v>
      </c>
      <c r="AY35">
        <v>12.6289</v>
      </c>
      <c r="AZ35">
        <v>600.10699999999997</v>
      </c>
      <c r="BA35">
        <v>101.357</v>
      </c>
      <c r="BB35">
        <v>5.2086300000000002E-2</v>
      </c>
      <c r="BC35">
        <v>20.7163</v>
      </c>
      <c r="BD35">
        <v>19.978999999999999</v>
      </c>
      <c r="BE35">
        <v>999.9</v>
      </c>
      <c r="BF35">
        <v>0</v>
      </c>
      <c r="BG35">
        <v>0</v>
      </c>
      <c r="BH35">
        <v>10011.200000000001</v>
      </c>
      <c r="BI35">
        <v>0</v>
      </c>
      <c r="BJ35">
        <v>153.68299999999999</v>
      </c>
      <c r="BK35">
        <v>-29.7684</v>
      </c>
      <c r="BL35">
        <v>1792.51</v>
      </c>
      <c r="BM35">
        <v>1818.62</v>
      </c>
      <c r="BN35">
        <v>2.19191</v>
      </c>
      <c r="BO35">
        <v>1800.06</v>
      </c>
      <c r="BP35">
        <v>10.2042</v>
      </c>
      <c r="BQ35">
        <v>1.2564200000000001</v>
      </c>
      <c r="BR35">
        <v>1.03426</v>
      </c>
      <c r="BS35">
        <v>10.2875</v>
      </c>
      <c r="BT35">
        <v>7.4081400000000004</v>
      </c>
      <c r="BU35">
        <v>1799.98</v>
      </c>
      <c r="BV35">
        <v>0.900003</v>
      </c>
      <c r="BW35">
        <v>9.9997000000000003E-2</v>
      </c>
      <c r="BX35">
        <v>0</v>
      </c>
      <c r="BY35">
        <v>2.4459</v>
      </c>
      <c r="BZ35">
        <v>0</v>
      </c>
      <c r="CA35">
        <v>13792.8</v>
      </c>
      <c r="CB35">
        <v>13894.8</v>
      </c>
      <c r="CC35">
        <v>39.561999999999998</v>
      </c>
      <c r="CD35">
        <v>41.625</v>
      </c>
      <c r="CE35">
        <v>40.875</v>
      </c>
      <c r="CF35">
        <v>39.436999999999998</v>
      </c>
      <c r="CG35">
        <v>38.936999999999998</v>
      </c>
      <c r="CH35">
        <v>1619.99</v>
      </c>
      <c r="CI35">
        <v>179.99</v>
      </c>
      <c r="CJ35">
        <v>0</v>
      </c>
      <c r="CK35">
        <v>1689813592.2</v>
      </c>
      <c r="CL35">
        <v>0</v>
      </c>
      <c r="CM35">
        <v>1689813554</v>
      </c>
      <c r="CN35" t="s">
        <v>406</v>
      </c>
      <c r="CO35">
        <v>1689813554</v>
      </c>
      <c r="CP35">
        <v>1689813544</v>
      </c>
      <c r="CQ35">
        <v>63</v>
      </c>
      <c r="CR35">
        <v>0.11899999999999999</v>
      </c>
      <c r="CS35">
        <v>-3.0000000000000001E-3</v>
      </c>
      <c r="CT35">
        <v>-3.04</v>
      </c>
      <c r="CU35">
        <v>-0.23300000000000001</v>
      </c>
      <c r="CV35">
        <v>1800</v>
      </c>
      <c r="CW35">
        <v>10</v>
      </c>
      <c r="CX35">
        <v>0.09</v>
      </c>
      <c r="CY35">
        <v>0.02</v>
      </c>
      <c r="CZ35">
        <v>25.646826002712999</v>
      </c>
      <c r="DA35">
        <v>0.62568539888938601</v>
      </c>
      <c r="DB35">
        <v>9.4485055543153201E-2</v>
      </c>
      <c r="DC35">
        <v>1</v>
      </c>
      <c r="DD35">
        <v>1799.9719047619001</v>
      </c>
      <c r="DE35">
        <v>0.109090909091871</v>
      </c>
      <c r="DF35">
        <v>8.4155131559516205E-2</v>
      </c>
      <c r="DG35">
        <v>1</v>
      </c>
      <c r="DH35">
        <v>1799.9938095238099</v>
      </c>
      <c r="DI35">
        <v>0.18038785911240501</v>
      </c>
      <c r="DJ35">
        <v>2.4196849554097E-2</v>
      </c>
      <c r="DK35">
        <v>-1</v>
      </c>
      <c r="DL35">
        <v>2</v>
      </c>
      <c r="DM35">
        <v>2</v>
      </c>
      <c r="DN35" t="s">
        <v>354</v>
      </c>
      <c r="DO35">
        <v>3.2359800000000001</v>
      </c>
      <c r="DP35">
        <v>2.79237</v>
      </c>
      <c r="DQ35">
        <v>0.26128200000000001</v>
      </c>
      <c r="DR35">
        <v>0.262351</v>
      </c>
      <c r="DS35">
        <v>7.65652E-2</v>
      </c>
      <c r="DT35">
        <v>6.4262399999999997E-2</v>
      </c>
      <c r="DU35">
        <v>21477.1</v>
      </c>
      <c r="DV35">
        <v>22663.7</v>
      </c>
      <c r="DW35">
        <v>27218.3</v>
      </c>
      <c r="DX35">
        <v>28846.2</v>
      </c>
      <c r="DY35">
        <v>33135.4</v>
      </c>
      <c r="DZ35">
        <v>35954.199999999997</v>
      </c>
      <c r="EA35">
        <v>36380.300000000003</v>
      </c>
      <c r="EB35">
        <v>39098.199999999997</v>
      </c>
      <c r="EC35">
        <v>2.2368000000000001</v>
      </c>
      <c r="ED35">
        <v>1.65387</v>
      </c>
      <c r="EE35">
        <v>1.0300399999999999E-2</v>
      </c>
      <c r="EF35">
        <v>0</v>
      </c>
      <c r="EG35">
        <v>19.808599999999998</v>
      </c>
      <c r="EH35">
        <v>999.9</v>
      </c>
      <c r="EI35">
        <v>51.947000000000003</v>
      </c>
      <c r="EJ35">
        <v>27.805</v>
      </c>
      <c r="EK35">
        <v>19.229700000000001</v>
      </c>
      <c r="EL35">
        <v>62.172400000000003</v>
      </c>
      <c r="EM35">
        <v>35.625</v>
      </c>
      <c r="EN35">
        <v>1</v>
      </c>
      <c r="EO35">
        <v>-8.8127499999999998E-2</v>
      </c>
      <c r="EP35">
        <v>3.6902200000000001</v>
      </c>
      <c r="EQ35">
        <v>19.739899999999999</v>
      </c>
      <c r="ER35">
        <v>5.21624</v>
      </c>
      <c r="ES35">
        <v>11.9321</v>
      </c>
      <c r="ET35">
        <v>4.9553500000000001</v>
      </c>
      <c r="EU35">
        <v>3.2971300000000001</v>
      </c>
      <c r="EV35">
        <v>69.5</v>
      </c>
      <c r="EW35">
        <v>132.5</v>
      </c>
      <c r="EX35">
        <v>4817.3</v>
      </c>
      <c r="EY35">
        <v>9999</v>
      </c>
      <c r="EZ35">
        <v>1.84988</v>
      </c>
      <c r="FA35">
        <v>1.84904</v>
      </c>
      <c r="FB35">
        <v>1.8547</v>
      </c>
      <c r="FC35">
        <v>1.8587400000000001</v>
      </c>
      <c r="FD35">
        <v>1.8534900000000001</v>
      </c>
      <c r="FE35">
        <v>1.8534900000000001</v>
      </c>
      <c r="FF35">
        <v>1.8534999999999999</v>
      </c>
      <c r="FG35">
        <v>1.8533299999999999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-3.04</v>
      </c>
      <c r="FV35">
        <v>-0.23280000000000001</v>
      </c>
      <c r="FW35">
        <v>-3.0400000000001901</v>
      </c>
      <c r="FX35">
        <v>0</v>
      </c>
      <c r="FY35">
        <v>0</v>
      </c>
      <c r="FZ35">
        <v>0</v>
      </c>
      <c r="GA35">
        <v>-0.23283000000000001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0.7</v>
      </c>
      <c r="GK35">
        <v>3.4655800000000001</v>
      </c>
      <c r="GL35">
        <v>2.5549300000000001</v>
      </c>
      <c r="GM35">
        <v>1.4489700000000001</v>
      </c>
      <c r="GN35">
        <v>2.3022499999999999</v>
      </c>
      <c r="GO35">
        <v>1.5466299999999999</v>
      </c>
      <c r="GP35">
        <v>2.4377399999999998</v>
      </c>
      <c r="GQ35">
        <v>30.243400000000001</v>
      </c>
      <c r="GR35">
        <v>15.1477</v>
      </c>
      <c r="GS35">
        <v>18</v>
      </c>
      <c r="GT35">
        <v>624.35599999999999</v>
      </c>
      <c r="GU35">
        <v>361.42700000000002</v>
      </c>
      <c r="GV35">
        <v>16.258199999999999</v>
      </c>
      <c r="GW35">
        <v>26.0198</v>
      </c>
      <c r="GX35">
        <v>29.999400000000001</v>
      </c>
      <c r="GY35">
        <v>26.051300000000001</v>
      </c>
      <c r="GZ35">
        <v>26.037500000000001</v>
      </c>
      <c r="HA35">
        <v>69.290199999999999</v>
      </c>
      <c r="HB35">
        <v>50</v>
      </c>
      <c r="HC35">
        <v>-30</v>
      </c>
      <c r="HD35">
        <v>16.264099999999999</v>
      </c>
      <c r="HE35">
        <v>1800</v>
      </c>
      <c r="HF35">
        <v>0</v>
      </c>
      <c r="HG35">
        <v>100.23699999999999</v>
      </c>
      <c r="HH35">
        <v>95.056299999999993</v>
      </c>
    </row>
    <row r="36" spans="1:216" x14ac:dyDescent="0.2">
      <c r="A36">
        <v>18</v>
      </c>
      <c r="B36">
        <v>1689813694</v>
      </c>
      <c r="C36">
        <v>1731.9000000953699</v>
      </c>
      <c r="D36" t="s">
        <v>407</v>
      </c>
      <c r="E36" t="s">
        <v>408</v>
      </c>
      <c r="F36" t="s">
        <v>348</v>
      </c>
      <c r="G36" t="s">
        <v>410</v>
      </c>
      <c r="H36" t="s">
        <v>349</v>
      </c>
      <c r="I36" t="s">
        <v>350</v>
      </c>
      <c r="J36" t="s">
        <v>351</v>
      </c>
      <c r="K36" t="s">
        <v>352</v>
      </c>
      <c r="L36">
        <v>1689813694</v>
      </c>
      <c r="M36">
        <f t="shared" si="0"/>
        <v>2.1214983735791007E-3</v>
      </c>
      <c r="N36">
        <f t="shared" si="1"/>
        <v>2.1214983735791009</v>
      </c>
      <c r="O36">
        <f t="shared" si="2"/>
        <v>13.374037070469912</v>
      </c>
      <c r="P36">
        <f t="shared" si="3"/>
        <v>385.798</v>
      </c>
      <c r="Q36">
        <f t="shared" si="4"/>
        <v>268.99947769301036</v>
      </c>
      <c r="R36">
        <f t="shared" si="5"/>
        <v>27.277526572769322</v>
      </c>
      <c r="S36">
        <f t="shared" si="6"/>
        <v>39.1213220448372</v>
      </c>
      <c r="T36">
        <f t="shared" si="7"/>
        <v>0.198885138016377</v>
      </c>
      <c r="U36">
        <f t="shared" si="8"/>
        <v>2.951598513528948</v>
      </c>
      <c r="V36">
        <f t="shared" si="9"/>
        <v>0.1917287297792509</v>
      </c>
      <c r="W36">
        <f t="shared" si="10"/>
        <v>0.1204519773415208</v>
      </c>
      <c r="X36">
        <f t="shared" si="11"/>
        <v>297.70998000000003</v>
      </c>
      <c r="Y36">
        <f t="shared" si="12"/>
        <v>21.91956989296499</v>
      </c>
      <c r="Z36">
        <f t="shared" si="13"/>
        <v>19.997699999999998</v>
      </c>
      <c r="AA36">
        <f t="shared" si="14"/>
        <v>2.3462788904081537</v>
      </c>
      <c r="AB36">
        <f t="shared" si="15"/>
        <v>50.71431473564634</v>
      </c>
      <c r="AC36">
        <f t="shared" si="16"/>
        <v>1.24410099560832</v>
      </c>
      <c r="AD36">
        <f t="shared" si="17"/>
        <v>2.4531554889252205</v>
      </c>
      <c r="AE36">
        <f t="shared" si="18"/>
        <v>1.1021778947998337</v>
      </c>
      <c r="AF36">
        <f t="shared" si="19"/>
        <v>-93.558078274838337</v>
      </c>
      <c r="AG36">
        <f t="shared" si="20"/>
        <v>114.77800147696856</v>
      </c>
      <c r="AH36">
        <f t="shared" si="21"/>
        <v>7.8470894376400162</v>
      </c>
      <c r="AI36">
        <f t="shared" si="22"/>
        <v>326.77699263977024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54691.620504355742</v>
      </c>
      <c r="AO36">
        <f t="shared" si="26"/>
        <v>1800.05</v>
      </c>
      <c r="AP36">
        <f t="shared" si="27"/>
        <v>1517.442</v>
      </c>
      <c r="AQ36">
        <f t="shared" si="28"/>
        <v>0.84299991666898144</v>
      </c>
      <c r="AR36">
        <f t="shared" si="29"/>
        <v>0.16538983917113415</v>
      </c>
      <c r="AS36">
        <v>1689813694</v>
      </c>
      <c r="AT36">
        <v>385.798</v>
      </c>
      <c r="AU36">
        <v>399.988</v>
      </c>
      <c r="AV36">
        <v>12.268800000000001</v>
      </c>
      <c r="AW36">
        <v>10.1737</v>
      </c>
      <c r="AX36">
        <v>389.58300000000003</v>
      </c>
      <c r="AY36">
        <v>12.4979</v>
      </c>
      <c r="AZ36">
        <v>600.10599999999999</v>
      </c>
      <c r="BA36">
        <v>101.351</v>
      </c>
      <c r="BB36">
        <v>5.2641399999999998E-2</v>
      </c>
      <c r="BC36">
        <v>20.719000000000001</v>
      </c>
      <c r="BD36">
        <v>19.997699999999998</v>
      </c>
      <c r="BE36">
        <v>999.9</v>
      </c>
      <c r="BF36">
        <v>0</v>
      </c>
      <c r="BG36">
        <v>0</v>
      </c>
      <c r="BH36">
        <v>9991.25</v>
      </c>
      <c r="BI36">
        <v>0</v>
      </c>
      <c r="BJ36">
        <v>165.614</v>
      </c>
      <c r="BK36">
        <v>-14.19</v>
      </c>
      <c r="BL36">
        <v>390.59</v>
      </c>
      <c r="BM36">
        <v>404.09899999999999</v>
      </c>
      <c r="BN36">
        <v>2.0950500000000001</v>
      </c>
      <c r="BO36">
        <v>399.988</v>
      </c>
      <c r="BP36">
        <v>10.1737</v>
      </c>
      <c r="BQ36">
        <v>1.24346</v>
      </c>
      <c r="BR36">
        <v>1.03112</v>
      </c>
      <c r="BS36">
        <v>10.132300000000001</v>
      </c>
      <c r="BT36">
        <v>7.3636999999999997</v>
      </c>
      <c r="BU36">
        <v>1800.05</v>
      </c>
      <c r="BV36">
        <v>0.900003</v>
      </c>
      <c r="BW36">
        <v>9.9997000000000003E-2</v>
      </c>
      <c r="BX36">
        <v>0</v>
      </c>
      <c r="BY36">
        <v>2.2736000000000001</v>
      </c>
      <c r="BZ36">
        <v>0</v>
      </c>
      <c r="CA36">
        <v>13530</v>
      </c>
      <c r="CB36">
        <v>13895.4</v>
      </c>
      <c r="CC36">
        <v>39.436999999999998</v>
      </c>
      <c r="CD36">
        <v>41.5</v>
      </c>
      <c r="CE36">
        <v>40.75</v>
      </c>
      <c r="CF36">
        <v>39.311999999999998</v>
      </c>
      <c r="CG36">
        <v>38.811999999999998</v>
      </c>
      <c r="CH36">
        <v>1620.05</v>
      </c>
      <c r="CI36">
        <v>180</v>
      </c>
      <c r="CJ36">
        <v>0</v>
      </c>
      <c r="CK36">
        <v>1689813703.2</v>
      </c>
      <c r="CL36">
        <v>0</v>
      </c>
      <c r="CM36">
        <v>1689813658</v>
      </c>
      <c r="CN36" t="s">
        <v>409</v>
      </c>
      <c r="CO36">
        <v>1689813658</v>
      </c>
      <c r="CP36">
        <v>1689813641</v>
      </c>
      <c r="CQ36">
        <v>64</v>
      </c>
      <c r="CR36">
        <v>-0.745</v>
      </c>
      <c r="CS36">
        <v>4.0000000000000001E-3</v>
      </c>
      <c r="CT36">
        <v>-3.7850000000000001</v>
      </c>
      <c r="CU36">
        <v>-0.22900000000000001</v>
      </c>
      <c r="CV36">
        <v>398</v>
      </c>
      <c r="CW36">
        <v>10</v>
      </c>
      <c r="CX36">
        <v>0.56000000000000005</v>
      </c>
      <c r="CY36">
        <v>0.03</v>
      </c>
      <c r="CZ36">
        <v>13.5342844161403</v>
      </c>
      <c r="DA36">
        <v>-1.5974721294154199</v>
      </c>
      <c r="DB36">
        <v>0.172316868360366</v>
      </c>
      <c r="DC36">
        <v>1</v>
      </c>
      <c r="DD36">
        <v>399.94260000000003</v>
      </c>
      <c r="DE36">
        <v>0.18568421052595499</v>
      </c>
      <c r="DF36">
        <v>4.9177637194155202E-2</v>
      </c>
      <c r="DG36">
        <v>1</v>
      </c>
      <c r="DH36">
        <v>1800.0090476190501</v>
      </c>
      <c r="DI36">
        <v>0.182680493860464</v>
      </c>
      <c r="DJ36">
        <v>9.2422670992432607E-2</v>
      </c>
      <c r="DK36">
        <v>-1</v>
      </c>
      <c r="DL36">
        <v>2</v>
      </c>
      <c r="DM36">
        <v>2</v>
      </c>
      <c r="DN36" t="s">
        <v>354</v>
      </c>
      <c r="DO36">
        <v>3.2361300000000002</v>
      </c>
      <c r="DP36">
        <v>2.7927499999999998</v>
      </c>
      <c r="DQ36">
        <v>9.5180299999999995E-2</v>
      </c>
      <c r="DR36">
        <v>9.6642599999999995E-2</v>
      </c>
      <c r="DS36">
        <v>7.5995800000000002E-2</v>
      </c>
      <c r="DT36">
        <v>6.4136600000000002E-2</v>
      </c>
      <c r="DU36">
        <v>26312.1</v>
      </c>
      <c r="DV36">
        <v>27760.2</v>
      </c>
      <c r="DW36">
        <v>27225.3</v>
      </c>
      <c r="DX36">
        <v>28852.7</v>
      </c>
      <c r="DY36">
        <v>33163.5</v>
      </c>
      <c r="DZ36">
        <v>35967.4</v>
      </c>
      <c r="EA36">
        <v>36389.1</v>
      </c>
      <c r="EB36">
        <v>39107.9</v>
      </c>
      <c r="EC36">
        <v>2.2385999999999999</v>
      </c>
      <c r="ED36">
        <v>1.6507499999999999</v>
      </c>
      <c r="EE36">
        <v>7.7113499999999996E-3</v>
      </c>
      <c r="EF36">
        <v>0</v>
      </c>
      <c r="EG36">
        <v>19.870100000000001</v>
      </c>
      <c r="EH36">
        <v>999.9</v>
      </c>
      <c r="EI36">
        <v>51.709000000000003</v>
      </c>
      <c r="EJ36">
        <v>27.835000000000001</v>
      </c>
      <c r="EK36">
        <v>19.1755</v>
      </c>
      <c r="EL36">
        <v>62.2624</v>
      </c>
      <c r="EM36">
        <v>35.673099999999998</v>
      </c>
      <c r="EN36">
        <v>1</v>
      </c>
      <c r="EO36">
        <v>-9.9133600000000002E-2</v>
      </c>
      <c r="EP36">
        <v>4.2113300000000002</v>
      </c>
      <c r="EQ36">
        <v>19.6724</v>
      </c>
      <c r="ER36">
        <v>5.21624</v>
      </c>
      <c r="ES36">
        <v>11.9321</v>
      </c>
      <c r="ET36">
        <v>4.9553500000000001</v>
      </c>
      <c r="EU36">
        <v>3.2970799999999998</v>
      </c>
      <c r="EV36">
        <v>69.599999999999994</v>
      </c>
      <c r="EW36">
        <v>132.5</v>
      </c>
      <c r="EX36">
        <v>4819.3999999999996</v>
      </c>
      <c r="EY36">
        <v>9999</v>
      </c>
      <c r="EZ36">
        <v>1.8484499999999999</v>
      </c>
      <c r="FA36">
        <v>1.8475900000000001</v>
      </c>
      <c r="FB36">
        <v>1.8532599999999999</v>
      </c>
      <c r="FC36">
        <v>1.8573200000000001</v>
      </c>
      <c r="FD36">
        <v>1.8520700000000001</v>
      </c>
      <c r="FE36">
        <v>1.85209</v>
      </c>
      <c r="FF36">
        <v>1.8521099999999999</v>
      </c>
      <c r="FG36">
        <v>1.85192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-3.7850000000000001</v>
      </c>
      <c r="FV36">
        <v>-0.2291</v>
      </c>
      <c r="FW36">
        <v>-3.78499999999991</v>
      </c>
      <c r="FX36">
        <v>0</v>
      </c>
      <c r="FY36">
        <v>0</v>
      </c>
      <c r="FZ36">
        <v>0</v>
      </c>
      <c r="GA36">
        <v>-0.22913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0.6</v>
      </c>
      <c r="GJ36">
        <v>0.9</v>
      </c>
      <c r="GK36">
        <v>1.02661</v>
      </c>
      <c r="GL36">
        <v>2.5598100000000001</v>
      </c>
      <c r="GM36">
        <v>1.4477500000000001</v>
      </c>
      <c r="GN36">
        <v>2.3022499999999999</v>
      </c>
      <c r="GO36">
        <v>1.5466299999999999</v>
      </c>
      <c r="GP36">
        <v>2.4536099999999998</v>
      </c>
      <c r="GQ36">
        <v>30.200500000000002</v>
      </c>
      <c r="GR36">
        <v>15.121499999999999</v>
      </c>
      <c r="GS36">
        <v>18</v>
      </c>
      <c r="GT36">
        <v>624.03399999999999</v>
      </c>
      <c r="GU36">
        <v>358.738</v>
      </c>
      <c r="GV36">
        <v>15.894600000000001</v>
      </c>
      <c r="GW36">
        <v>25.8626</v>
      </c>
      <c r="GX36">
        <v>29.999600000000001</v>
      </c>
      <c r="GY36">
        <v>25.906099999999999</v>
      </c>
      <c r="GZ36">
        <v>25.9011</v>
      </c>
      <c r="HA36">
        <v>20.546600000000002</v>
      </c>
      <c r="HB36">
        <v>50</v>
      </c>
      <c r="HC36">
        <v>-30</v>
      </c>
      <c r="HD36">
        <v>15.8919</v>
      </c>
      <c r="HE36">
        <v>400</v>
      </c>
      <c r="HF36">
        <v>0</v>
      </c>
      <c r="HG36">
        <v>100.262</v>
      </c>
      <c r="HH36">
        <v>95.079099999999997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2023-07-19T16:41:50Z</dcterms:created>
  <dcterms:modified xsi:type="dcterms:W3CDTF">2023-07-20T04:56:15Z</dcterms:modified>
</cp:coreProperties>
</file>